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claudemir\projetos\"/>
    </mc:Choice>
  </mc:AlternateContent>
  <bookViews>
    <workbookView xWindow="0" yWindow="0" windowWidth="20490" windowHeight="7755" tabRatio="776" activeTab="1"/>
  </bookViews>
  <sheets>
    <sheet name="1. Produtos" sheetId="5" r:id="rId1"/>
    <sheet name="2. Controle" sheetId="3" r:id="rId2"/>
    <sheet name="AJUDA" sheetId="20" r:id="rId3"/>
    <sheet name="tabelas-escondidas" sheetId="8" state="hidden" r:id="rId4"/>
  </sheets>
  <definedNames>
    <definedName name="Tabela_Estoque_Atual">'tabelas-escondidas'!$A$4:$G$2003</definedName>
    <definedName name="Tbl_Current_Inventory">'tabelas-escondidas'!$A$4:$G$2003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3" l="1"/>
  <c r="J17" i="3"/>
  <c r="K17" i="3"/>
  <c r="L17" i="3"/>
  <c r="I16" i="3"/>
  <c r="J16" i="3"/>
  <c r="K16" i="3"/>
  <c r="L16" i="3"/>
  <c r="I18" i="3" l="1"/>
  <c r="J18" i="3"/>
  <c r="K18" i="3"/>
  <c r="L18" i="3"/>
  <c r="I15" i="3" l="1"/>
  <c r="J15" i="3"/>
  <c r="K15" i="3"/>
  <c r="L15" i="3"/>
  <c r="K14" i="3" l="1"/>
  <c r="L14" i="3"/>
  <c r="F9" i="3"/>
  <c r="A104" i="8" l="1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1198" i="8"/>
  <c r="A1199" i="8"/>
  <c r="A1200" i="8"/>
  <c r="A1201" i="8"/>
  <c r="A1202" i="8"/>
  <c r="A1203" i="8"/>
  <c r="A1204" i="8"/>
  <c r="A1205" i="8"/>
  <c r="A1206" i="8"/>
  <c r="A1207" i="8"/>
  <c r="A1208" i="8"/>
  <c r="A1209" i="8"/>
  <c r="A1210" i="8"/>
  <c r="A1211" i="8"/>
  <c r="A1212" i="8"/>
  <c r="A1213" i="8"/>
  <c r="A1214" i="8"/>
  <c r="A1215" i="8"/>
  <c r="A1216" i="8"/>
  <c r="A1217" i="8"/>
  <c r="A1218" i="8"/>
  <c r="A1219" i="8"/>
  <c r="A1220" i="8"/>
  <c r="A1221" i="8"/>
  <c r="A1222" i="8"/>
  <c r="A1223" i="8"/>
  <c r="A1224" i="8"/>
  <c r="A1225" i="8"/>
  <c r="A1226" i="8"/>
  <c r="A1227" i="8"/>
  <c r="A1228" i="8"/>
  <c r="A1229" i="8"/>
  <c r="A1230" i="8"/>
  <c r="A1231" i="8"/>
  <c r="A1232" i="8"/>
  <c r="A1233" i="8"/>
  <c r="A1234" i="8"/>
  <c r="A1235" i="8"/>
  <c r="A1236" i="8"/>
  <c r="A1237" i="8"/>
  <c r="A1238" i="8"/>
  <c r="A1239" i="8"/>
  <c r="A1240" i="8"/>
  <c r="A1241" i="8"/>
  <c r="A1242" i="8"/>
  <c r="A1243" i="8"/>
  <c r="A1244" i="8"/>
  <c r="A1245" i="8"/>
  <c r="A1246" i="8"/>
  <c r="A1247" i="8"/>
  <c r="A1248" i="8"/>
  <c r="A1249" i="8"/>
  <c r="A1250" i="8"/>
  <c r="A1251" i="8"/>
  <c r="A1252" i="8"/>
  <c r="A1253" i="8"/>
  <c r="A1254" i="8"/>
  <c r="A1255" i="8"/>
  <c r="A1256" i="8"/>
  <c r="A1257" i="8"/>
  <c r="A1258" i="8"/>
  <c r="A1259" i="8"/>
  <c r="A1260" i="8"/>
  <c r="A1261" i="8"/>
  <c r="A1262" i="8"/>
  <c r="A1263" i="8"/>
  <c r="A1264" i="8"/>
  <c r="A1265" i="8"/>
  <c r="A1266" i="8"/>
  <c r="A1267" i="8"/>
  <c r="A1268" i="8"/>
  <c r="A1269" i="8"/>
  <c r="A1270" i="8"/>
  <c r="A1271" i="8"/>
  <c r="A1272" i="8"/>
  <c r="A1273" i="8"/>
  <c r="A1274" i="8"/>
  <c r="A1275" i="8"/>
  <c r="A1276" i="8"/>
  <c r="A1277" i="8"/>
  <c r="A1278" i="8"/>
  <c r="A1279" i="8"/>
  <c r="A1280" i="8"/>
  <c r="A1281" i="8"/>
  <c r="A1282" i="8"/>
  <c r="A1283" i="8"/>
  <c r="A1284" i="8"/>
  <c r="A1285" i="8"/>
  <c r="A1286" i="8"/>
  <c r="A1287" i="8"/>
  <c r="A1288" i="8"/>
  <c r="A1289" i="8"/>
  <c r="A1290" i="8"/>
  <c r="A1291" i="8"/>
  <c r="A1292" i="8"/>
  <c r="A1293" i="8"/>
  <c r="A1294" i="8"/>
  <c r="A1295" i="8"/>
  <c r="A1296" i="8"/>
  <c r="A1297" i="8"/>
  <c r="A1298" i="8"/>
  <c r="A1299" i="8"/>
  <c r="A1300" i="8"/>
  <c r="A1301" i="8"/>
  <c r="A1302" i="8"/>
  <c r="A1303" i="8"/>
  <c r="A1304" i="8"/>
  <c r="A1305" i="8"/>
  <c r="A1306" i="8"/>
  <c r="A1307" i="8"/>
  <c r="A1308" i="8"/>
  <c r="A1309" i="8"/>
  <c r="A1310" i="8"/>
  <c r="A1311" i="8"/>
  <c r="A1312" i="8"/>
  <c r="A1313" i="8"/>
  <c r="A1314" i="8"/>
  <c r="A1315" i="8"/>
  <c r="A1316" i="8"/>
  <c r="A1317" i="8"/>
  <c r="A1318" i="8"/>
  <c r="A1319" i="8"/>
  <c r="A1320" i="8"/>
  <c r="A1321" i="8"/>
  <c r="A1322" i="8"/>
  <c r="A1323" i="8"/>
  <c r="A1324" i="8"/>
  <c r="A1325" i="8"/>
  <c r="A1326" i="8"/>
  <c r="A1327" i="8"/>
  <c r="A1328" i="8"/>
  <c r="A1329" i="8"/>
  <c r="A1330" i="8"/>
  <c r="A1331" i="8"/>
  <c r="A1332" i="8"/>
  <c r="A1333" i="8"/>
  <c r="A1334" i="8"/>
  <c r="A1335" i="8"/>
  <c r="A1336" i="8"/>
  <c r="A1337" i="8"/>
  <c r="A1338" i="8"/>
  <c r="A1339" i="8"/>
  <c r="A1340" i="8"/>
  <c r="A1341" i="8"/>
  <c r="A1342" i="8"/>
  <c r="A1343" i="8"/>
  <c r="A1344" i="8"/>
  <c r="A1345" i="8"/>
  <c r="A1346" i="8"/>
  <c r="A1347" i="8"/>
  <c r="A1348" i="8"/>
  <c r="A1349" i="8"/>
  <c r="A1350" i="8"/>
  <c r="A1351" i="8"/>
  <c r="A1352" i="8"/>
  <c r="A1353" i="8"/>
  <c r="A1354" i="8"/>
  <c r="A1355" i="8"/>
  <c r="A1356" i="8"/>
  <c r="A1357" i="8"/>
  <c r="A1358" i="8"/>
  <c r="A1359" i="8"/>
  <c r="A1360" i="8"/>
  <c r="A1361" i="8"/>
  <c r="A1362" i="8"/>
  <c r="A1363" i="8"/>
  <c r="A1364" i="8"/>
  <c r="A1365" i="8"/>
  <c r="A1366" i="8"/>
  <c r="A1367" i="8"/>
  <c r="A1368" i="8"/>
  <c r="A1369" i="8"/>
  <c r="A1370" i="8"/>
  <c r="A1371" i="8"/>
  <c r="A1372" i="8"/>
  <c r="A1373" i="8"/>
  <c r="A1374" i="8"/>
  <c r="A1375" i="8"/>
  <c r="A1376" i="8"/>
  <c r="A1377" i="8"/>
  <c r="A1378" i="8"/>
  <c r="A1379" i="8"/>
  <c r="A1380" i="8"/>
  <c r="A1381" i="8"/>
  <c r="A1382" i="8"/>
  <c r="A1383" i="8"/>
  <c r="A1384" i="8"/>
  <c r="A1385" i="8"/>
  <c r="A1386" i="8"/>
  <c r="A1387" i="8"/>
  <c r="A1388" i="8"/>
  <c r="A1389" i="8"/>
  <c r="A1390" i="8"/>
  <c r="A1391" i="8"/>
  <c r="A1392" i="8"/>
  <c r="A1393" i="8"/>
  <c r="A1394" i="8"/>
  <c r="A1395" i="8"/>
  <c r="A1396" i="8"/>
  <c r="A1397" i="8"/>
  <c r="A1398" i="8"/>
  <c r="A1399" i="8"/>
  <c r="A1400" i="8"/>
  <c r="A1401" i="8"/>
  <c r="A1402" i="8"/>
  <c r="A1403" i="8"/>
  <c r="A1404" i="8"/>
  <c r="A1405" i="8"/>
  <c r="A1406" i="8"/>
  <c r="A1407" i="8"/>
  <c r="A1408" i="8"/>
  <c r="A1409" i="8"/>
  <c r="A1410" i="8"/>
  <c r="A1411" i="8"/>
  <c r="A1412" i="8"/>
  <c r="A1413" i="8"/>
  <c r="A1414" i="8"/>
  <c r="A1415" i="8"/>
  <c r="A1416" i="8"/>
  <c r="A1417" i="8"/>
  <c r="A1418" i="8"/>
  <c r="A1419" i="8"/>
  <c r="A1420" i="8"/>
  <c r="A1421" i="8"/>
  <c r="A1422" i="8"/>
  <c r="A1423" i="8"/>
  <c r="A1424" i="8"/>
  <c r="A1425" i="8"/>
  <c r="A1426" i="8"/>
  <c r="A1427" i="8"/>
  <c r="A1428" i="8"/>
  <c r="A1429" i="8"/>
  <c r="A1430" i="8"/>
  <c r="A1431" i="8"/>
  <c r="A1432" i="8"/>
  <c r="A1433" i="8"/>
  <c r="A1434" i="8"/>
  <c r="A1435" i="8"/>
  <c r="A1436" i="8"/>
  <c r="A1437" i="8"/>
  <c r="A1438" i="8"/>
  <c r="A1439" i="8"/>
  <c r="A1440" i="8"/>
  <c r="A1441" i="8"/>
  <c r="A1442" i="8"/>
  <c r="A1443" i="8"/>
  <c r="A1444" i="8"/>
  <c r="A1445" i="8"/>
  <c r="A1446" i="8"/>
  <c r="A1447" i="8"/>
  <c r="A1448" i="8"/>
  <c r="A1449" i="8"/>
  <c r="A1450" i="8"/>
  <c r="A1451" i="8"/>
  <c r="A1452" i="8"/>
  <c r="A1453" i="8"/>
  <c r="A1454" i="8"/>
  <c r="A1455" i="8"/>
  <c r="A1456" i="8"/>
  <c r="A1457" i="8"/>
  <c r="A1458" i="8"/>
  <c r="A1459" i="8"/>
  <c r="A1460" i="8"/>
  <c r="A1461" i="8"/>
  <c r="A1462" i="8"/>
  <c r="A1463" i="8"/>
  <c r="A1464" i="8"/>
  <c r="A1465" i="8"/>
  <c r="A1466" i="8"/>
  <c r="A1467" i="8"/>
  <c r="A1468" i="8"/>
  <c r="A1469" i="8"/>
  <c r="A1470" i="8"/>
  <c r="A1471" i="8"/>
  <c r="A1472" i="8"/>
  <c r="A1473" i="8"/>
  <c r="A1474" i="8"/>
  <c r="A1475" i="8"/>
  <c r="A1476" i="8"/>
  <c r="A1477" i="8"/>
  <c r="A1478" i="8"/>
  <c r="A1479" i="8"/>
  <c r="A1480" i="8"/>
  <c r="A1481" i="8"/>
  <c r="A1482" i="8"/>
  <c r="A1483" i="8"/>
  <c r="A1484" i="8"/>
  <c r="A1485" i="8"/>
  <c r="A1486" i="8"/>
  <c r="A1487" i="8"/>
  <c r="A1488" i="8"/>
  <c r="A1489" i="8"/>
  <c r="A1490" i="8"/>
  <c r="A1491" i="8"/>
  <c r="A1492" i="8"/>
  <c r="A1493" i="8"/>
  <c r="A1494" i="8"/>
  <c r="A1495" i="8"/>
  <c r="A1496" i="8"/>
  <c r="A1497" i="8"/>
  <c r="A1498" i="8"/>
  <c r="A1499" i="8"/>
  <c r="A1500" i="8"/>
  <c r="A1501" i="8"/>
  <c r="A1502" i="8"/>
  <c r="A1503" i="8"/>
  <c r="A1504" i="8"/>
  <c r="A1505" i="8"/>
  <c r="A1506" i="8"/>
  <c r="A1507" i="8"/>
  <c r="A1508" i="8"/>
  <c r="A1509" i="8"/>
  <c r="A1510" i="8"/>
  <c r="A1511" i="8"/>
  <c r="A1512" i="8"/>
  <c r="A1513" i="8"/>
  <c r="A1514" i="8"/>
  <c r="A1515" i="8"/>
  <c r="A1516" i="8"/>
  <c r="A1517" i="8"/>
  <c r="A1518" i="8"/>
  <c r="A1519" i="8"/>
  <c r="A1520" i="8"/>
  <c r="A1521" i="8"/>
  <c r="A1522" i="8"/>
  <c r="A1523" i="8"/>
  <c r="A1524" i="8"/>
  <c r="A1525" i="8"/>
  <c r="A1526" i="8"/>
  <c r="A1527" i="8"/>
  <c r="A1528" i="8"/>
  <c r="A1529" i="8"/>
  <c r="A1530" i="8"/>
  <c r="A1531" i="8"/>
  <c r="A1532" i="8"/>
  <c r="A1533" i="8"/>
  <c r="A1534" i="8"/>
  <c r="A1535" i="8"/>
  <c r="A1536" i="8"/>
  <c r="A1537" i="8"/>
  <c r="A1538" i="8"/>
  <c r="A1539" i="8"/>
  <c r="A1540" i="8"/>
  <c r="A1541" i="8"/>
  <c r="A1542" i="8"/>
  <c r="A1543" i="8"/>
  <c r="A1544" i="8"/>
  <c r="A1545" i="8"/>
  <c r="A1546" i="8"/>
  <c r="A1547" i="8"/>
  <c r="A1548" i="8"/>
  <c r="A1549" i="8"/>
  <c r="A1550" i="8"/>
  <c r="A1551" i="8"/>
  <c r="A1552" i="8"/>
  <c r="A1553" i="8"/>
  <c r="A1554" i="8"/>
  <c r="A1555" i="8"/>
  <c r="A1556" i="8"/>
  <c r="A1557" i="8"/>
  <c r="A1558" i="8"/>
  <c r="A1559" i="8"/>
  <c r="A1560" i="8"/>
  <c r="A1561" i="8"/>
  <c r="A1562" i="8"/>
  <c r="A1563" i="8"/>
  <c r="A1564" i="8"/>
  <c r="A1565" i="8"/>
  <c r="A1566" i="8"/>
  <c r="A1567" i="8"/>
  <c r="A1568" i="8"/>
  <c r="A1569" i="8"/>
  <c r="A1570" i="8"/>
  <c r="A1571" i="8"/>
  <c r="A1572" i="8"/>
  <c r="A1573" i="8"/>
  <c r="A1574" i="8"/>
  <c r="A1575" i="8"/>
  <c r="A1576" i="8"/>
  <c r="A1577" i="8"/>
  <c r="A1578" i="8"/>
  <c r="A1579" i="8"/>
  <c r="A1580" i="8"/>
  <c r="A1581" i="8"/>
  <c r="A1582" i="8"/>
  <c r="A1583" i="8"/>
  <c r="A1584" i="8"/>
  <c r="A1585" i="8"/>
  <c r="A1586" i="8"/>
  <c r="A1587" i="8"/>
  <c r="A1588" i="8"/>
  <c r="A1589" i="8"/>
  <c r="A1590" i="8"/>
  <c r="A1591" i="8"/>
  <c r="A1592" i="8"/>
  <c r="A1593" i="8"/>
  <c r="A1594" i="8"/>
  <c r="A1595" i="8"/>
  <c r="A1596" i="8"/>
  <c r="A1597" i="8"/>
  <c r="A1598" i="8"/>
  <c r="A1599" i="8"/>
  <c r="A1600" i="8"/>
  <c r="A1601" i="8"/>
  <c r="A1602" i="8"/>
  <c r="A1603" i="8"/>
  <c r="A1604" i="8"/>
  <c r="A1605" i="8"/>
  <c r="A1606" i="8"/>
  <c r="A1607" i="8"/>
  <c r="A1608" i="8"/>
  <c r="A1609" i="8"/>
  <c r="A1610" i="8"/>
  <c r="A1611" i="8"/>
  <c r="A1612" i="8"/>
  <c r="A1613" i="8"/>
  <c r="A1614" i="8"/>
  <c r="A1615" i="8"/>
  <c r="A1616" i="8"/>
  <c r="A1617" i="8"/>
  <c r="A1618" i="8"/>
  <c r="A1619" i="8"/>
  <c r="A1620" i="8"/>
  <c r="A1621" i="8"/>
  <c r="A1622" i="8"/>
  <c r="A1623" i="8"/>
  <c r="A1624" i="8"/>
  <c r="A1625" i="8"/>
  <c r="A1626" i="8"/>
  <c r="A1627" i="8"/>
  <c r="A1628" i="8"/>
  <c r="A1629" i="8"/>
  <c r="A1630" i="8"/>
  <c r="A1631" i="8"/>
  <c r="A1632" i="8"/>
  <c r="A1633" i="8"/>
  <c r="A1634" i="8"/>
  <c r="A1635" i="8"/>
  <c r="A1636" i="8"/>
  <c r="A1637" i="8"/>
  <c r="A1638" i="8"/>
  <c r="A1639" i="8"/>
  <c r="A1640" i="8"/>
  <c r="A1641" i="8"/>
  <c r="A1642" i="8"/>
  <c r="A1643" i="8"/>
  <c r="A1644" i="8"/>
  <c r="A1645" i="8"/>
  <c r="A1646" i="8"/>
  <c r="A1647" i="8"/>
  <c r="A1648" i="8"/>
  <c r="A1649" i="8"/>
  <c r="A1650" i="8"/>
  <c r="A1651" i="8"/>
  <c r="A1652" i="8"/>
  <c r="A1653" i="8"/>
  <c r="A1654" i="8"/>
  <c r="A1655" i="8"/>
  <c r="A1656" i="8"/>
  <c r="A1657" i="8"/>
  <c r="A1658" i="8"/>
  <c r="A1659" i="8"/>
  <c r="A1660" i="8"/>
  <c r="A1661" i="8"/>
  <c r="A1662" i="8"/>
  <c r="A1663" i="8"/>
  <c r="A1664" i="8"/>
  <c r="A1665" i="8"/>
  <c r="A1666" i="8"/>
  <c r="A1667" i="8"/>
  <c r="A1668" i="8"/>
  <c r="A1669" i="8"/>
  <c r="A1670" i="8"/>
  <c r="A1671" i="8"/>
  <c r="A1672" i="8"/>
  <c r="A1673" i="8"/>
  <c r="A1674" i="8"/>
  <c r="A1675" i="8"/>
  <c r="A1676" i="8"/>
  <c r="A1677" i="8"/>
  <c r="A1678" i="8"/>
  <c r="A1679" i="8"/>
  <c r="A1680" i="8"/>
  <c r="A1681" i="8"/>
  <c r="A1682" i="8"/>
  <c r="A1683" i="8"/>
  <c r="A1684" i="8"/>
  <c r="A1685" i="8"/>
  <c r="A1686" i="8"/>
  <c r="A1687" i="8"/>
  <c r="A1688" i="8"/>
  <c r="A1689" i="8"/>
  <c r="A1690" i="8"/>
  <c r="A1691" i="8"/>
  <c r="A1692" i="8"/>
  <c r="A1693" i="8"/>
  <c r="A1694" i="8"/>
  <c r="A1695" i="8"/>
  <c r="A1696" i="8"/>
  <c r="A1697" i="8"/>
  <c r="A1698" i="8"/>
  <c r="A1699" i="8"/>
  <c r="A1700" i="8"/>
  <c r="A1701" i="8"/>
  <c r="A1702" i="8"/>
  <c r="A1703" i="8"/>
  <c r="A1704" i="8"/>
  <c r="A1705" i="8"/>
  <c r="A1706" i="8"/>
  <c r="A1707" i="8"/>
  <c r="A1708" i="8"/>
  <c r="A1709" i="8"/>
  <c r="A1710" i="8"/>
  <c r="A1711" i="8"/>
  <c r="A1712" i="8"/>
  <c r="A1713" i="8"/>
  <c r="A1714" i="8"/>
  <c r="A1715" i="8"/>
  <c r="A1716" i="8"/>
  <c r="A1717" i="8"/>
  <c r="A1718" i="8"/>
  <c r="A1719" i="8"/>
  <c r="A1720" i="8"/>
  <c r="A1721" i="8"/>
  <c r="A1722" i="8"/>
  <c r="A1723" i="8"/>
  <c r="A1724" i="8"/>
  <c r="A1725" i="8"/>
  <c r="A1726" i="8"/>
  <c r="A1727" i="8"/>
  <c r="A1728" i="8"/>
  <c r="A1729" i="8"/>
  <c r="A1730" i="8"/>
  <c r="A1731" i="8"/>
  <c r="A1732" i="8"/>
  <c r="A1733" i="8"/>
  <c r="A1734" i="8"/>
  <c r="A1735" i="8"/>
  <c r="A1736" i="8"/>
  <c r="A1737" i="8"/>
  <c r="A1738" i="8"/>
  <c r="A1739" i="8"/>
  <c r="A1740" i="8"/>
  <c r="A1741" i="8"/>
  <c r="A1742" i="8"/>
  <c r="A1743" i="8"/>
  <c r="A1744" i="8"/>
  <c r="A1745" i="8"/>
  <c r="A1746" i="8"/>
  <c r="A1747" i="8"/>
  <c r="A1748" i="8"/>
  <c r="A1749" i="8"/>
  <c r="A1750" i="8"/>
  <c r="A1751" i="8"/>
  <c r="A1752" i="8"/>
  <c r="A1753" i="8"/>
  <c r="A1754" i="8"/>
  <c r="A1755" i="8"/>
  <c r="A1756" i="8"/>
  <c r="A1757" i="8"/>
  <c r="A1758" i="8"/>
  <c r="A1759" i="8"/>
  <c r="A1760" i="8"/>
  <c r="A1761" i="8"/>
  <c r="A1762" i="8"/>
  <c r="A1763" i="8"/>
  <c r="A1764" i="8"/>
  <c r="A1765" i="8"/>
  <c r="A1766" i="8"/>
  <c r="A1767" i="8"/>
  <c r="A1768" i="8"/>
  <c r="A1769" i="8"/>
  <c r="A1770" i="8"/>
  <c r="A1771" i="8"/>
  <c r="A1772" i="8"/>
  <c r="A1773" i="8"/>
  <c r="A1774" i="8"/>
  <c r="A1775" i="8"/>
  <c r="A1776" i="8"/>
  <c r="A1777" i="8"/>
  <c r="A1778" i="8"/>
  <c r="A1779" i="8"/>
  <c r="A1780" i="8"/>
  <c r="A1781" i="8"/>
  <c r="A1782" i="8"/>
  <c r="A1783" i="8"/>
  <c r="A1784" i="8"/>
  <c r="A1785" i="8"/>
  <c r="A1786" i="8"/>
  <c r="A1787" i="8"/>
  <c r="A1788" i="8"/>
  <c r="A1789" i="8"/>
  <c r="A1790" i="8"/>
  <c r="A1791" i="8"/>
  <c r="A1792" i="8"/>
  <c r="A1793" i="8"/>
  <c r="A1794" i="8"/>
  <c r="A1795" i="8"/>
  <c r="A1796" i="8"/>
  <c r="A1797" i="8"/>
  <c r="A1798" i="8"/>
  <c r="A1799" i="8"/>
  <c r="A1800" i="8"/>
  <c r="A1801" i="8"/>
  <c r="A1802" i="8"/>
  <c r="A1803" i="8"/>
  <c r="A1804" i="8"/>
  <c r="A1805" i="8"/>
  <c r="A1806" i="8"/>
  <c r="A1807" i="8"/>
  <c r="A1808" i="8"/>
  <c r="A1809" i="8"/>
  <c r="A1810" i="8"/>
  <c r="A1811" i="8"/>
  <c r="A1812" i="8"/>
  <c r="A1813" i="8"/>
  <c r="A1814" i="8"/>
  <c r="A1815" i="8"/>
  <c r="A1816" i="8"/>
  <c r="A1817" i="8"/>
  <c r="A1818" i="8"/>
  <c r="A1819" i="8"/>
  <c r="A1820" i="8"/>
  <c r="A1821" i="8"/>
  <c r="A1822" i="8"/>
  <c r="A1823" i="8"/>
  <c r="A1824" i="8"/>
  <c r="A1825" i="8"/>
  <c r="A1826" i="8"/>
  <c r="A1827" i="8"/>
  <c r="A1828" i="8"/>
  <c r="A1829" i="8"/>
  <c r="A1830" i="8"/>
  <c r="A1831" i="8"/>
  <c r="A1832" i="8"/>
  <c r="A1833" i="8"/>
  <c r="A1834" i="8"/>
  <c r="A1835" i="8"/>
  <c r="A1836" i="8"/>
  <c r="A1837" i="8"/>
  <c r="A1838" i="8"/>
  <c r="A1839" i="8"/>
  <c r="A1840" i="8"/>
  <c r="A1841" i="8"/>
  <c r="A1842" i="8"/>
  <c r="A1843" i="8"/>
  <c r="A1844" i="8"/>
  <c r="A1845" i="8"/>
  <c r="A1846" i="8"/>
  <c r="A1847" i="8"/>
  <c r="A1848" i="8"/>
  <c r="A1849" i="8"/>
  <c r="A1850" i="8"/>
  <c r="A1851" i="8"/>
  <c r="A1852" i="8"/>
  <c r="A1853" i="8"/>
  <c r="A1854" i="8"/>
  <c r="A1855" i="8"/>
  <c r="A1856" i="8"/>
  <c r="A1857" i="8"/>
  <c r="A1858" i="8"/>
  <c r="A1859" i="8"/>
  <c r="A1860" i="8"/>
  <c r="A1861" i="8"/>
  <c r="A1862" i="8"/>
  <c r="A1863" i="8"/>
  <c r="A1864" i="8"/>
  <c r="A1865" i="8"/>
  <c r="A1866" i="8"/>
  <c r="A1867" i="8"/>
  <c r="A1868" i="8"/>
  <c r="A1869" i="8"/>
  <c r="A1870" i="8"/>
  <c r="A1871" i="8"/>
  <c r="A1872" i="8"/>
  <c r="A1873" i="8"/>
  <c r="A1874" i="8"/>
  <c r="A1875" i="8"/>
  <c r="A1876" i="8"/>
  <c r="A1877" i="8"/>
  <c r="A1878" i="8"/>
  <c r="A1879" i="8"/>
  <c r="A1880" i="8"/>
  <c r="A1881" i="8"/>
  <c r="A1882" i="8"/>
  <c r="A1883" i="8"/>
  <c r="A1884" i="8"/>
  <c r="A1885" i="8"/>
  <c r="A1886" i="8"/>
  <c r="A1887" i="8"/>
  <c r="A1888" i="8"/>
  <c r="A1889" i="8"/>
  <c r="A1890" i="8"/>
  <c r="A1891" i="8"/>
  <c r="A1892" i="8"/>
  <c r="A1893" i="8"/>
  <c r="A1894" i="8"/>
  <c r="A1895" i="8"/>
  <c r="A1896" i="8"/>
  <c r="A1897" i="8"/>
  <c r="A1898" i="8"/>
  <c r="A1899" i="8"/>
  <c r="A1900" i="8"/>
  <c r="A1901" i="8"/>
  <c r="A1902" i="8"/>
  <c r="A1903" i="8"/>
  <c r="A1904" i="8"/>
  <c r="A1905" i="8"/>
  <c r="A1906" i="8"/>
  <c r="A1907" i="8"/>
  <c r="A1908" i="8"/>
  <c r="A1909" i="8"/>
  <c r="A1910" i="8"/>
  <c r="A1911" i="8"/>
  <c r="A1912" i="8"/>
  <c r="A1913" i="8"/>
  <c r="A1914" i="8"/>
  <c r="A1915" i="8"/>
  <c r="A1916" i="8"/>
  <c r="A1917" i="8"/>
  <c r="A1918" i="8"/>
  <c r="A1919" i="8"/>
  <c r="A1920" i="8"/>
  <c r="A1921" i="8"/>
  <c r="A1922" i="8"/>
  <c r="A1923" i="8"/>
  <c r="A1924" i="8"/>
  <c r="A1925" i="8"/>
  <c r="A1926" i="8"/>
  <c r="A1927" i="8"/>
  <c r="A1928" i="8"/>
  <c r="A1929" i="8"/>
  <c r="A1930" i="8"/>
  <c r="A1931" i="8"/>
  <c r="A1932" i="8"/>
  <c r="A1933" i="8"/>
  <c r="A1934" i="8"/>
  <c r="A1935" i="8"/>
  <c r="A1936" i="8"/>
  <c r="A1937" i="8"/>
  <c r="A1938" i="8"/>
  <c r="A1939" i="8"/>
  <c r="A1940" i="8"/>
  <c r="A1941" i="8"/>
  <c r="A1942" i="8"/>
  <c r="A1943" i="8"/>
  <c r="A1944" i="8"/>
  <c r="A1945" i="8"/>
  <c r="A1946" i="8"/>
  <c r="A1947" i="8"/>
  <c r="A1948" i="8"/>
  <c r="A1949" i="8"/>
  <c r="A1950" i="8"/>
  <c r="A1951" i="8"/>
  <c r="A1952" i="8"/>
  <c r="A1953" i="8"/>
  <c r="A1954" i="8"/>
  <c r="A1955" i="8"/>
  <c r="A1956" i="8"/>
  <c r="A1957" i="8"/>
  <c r="A1958" i="8"/>
  <c r="A1959" i="8"/>
  <c r="A1960" i="8"/>
  <c r="A1961" i="8"/>
  <c r="A1962" i="8"/>
  <c r="A1963" i="8"/>
  <c r="A1964" i="8"/>
  <c r="A1965" i="8"/>
  <c r="A1966" i="8"/>
  <c r="A1967" i="8"/>
  <c r="A1968" i="8"/>
  <c r="A1969" i="8"/>
  <c r="A1970" i="8"/>
  <c r="A1971" i="8"/>
  <c r="A1972" i="8"/>
  <c r="A1973" i="8"/>
  <c r="A1974" i="8"/>
  <c r="A1975" i="8"/>
  <c r="A1976" i="8"/>
  <c r="A1977" i="8"/>
  <c r="A1978" i="8"/>
  <c r="A1979" i="8"/>
  <c r="A1980" i="8"/>
  <c r="A1981" i="8"/>
  <c r="A1982" i="8"/>
  <c r="A1983" i="8"/>
  <c r="A1984" i="8"/>
  <c r="A1985" i="8"/>
  <c r="A1986" i="8"/>
  <c r="A1987" i="8"/>
  <c r="A1988" i="8"/>
  <c r="A1989" i="8"/>
  <c r="A1990" i="8"/>
  <c r="A1991" i="8"/>
  <c r="A1992" i="8"/>
  <c r="A1993" i="8"/>
  <c r="A1994" i="8"/>
  <c r="A1995" i="8"/>
  <c r="A1996" i="8"/>
  <c r="A1997" i="8"/>
  <c r="A1998" i="8"/>
  <c r="A1999" i="8"/>
  <c r="A2000" i="8"/>
  <c r="A2001" i="8"/>
  <c r="A2002" i="8"/>
  <c r="A2003" i="8"/>
  <c r="C2003" i="8" l="1"/>
  <c r="B2003" i="8"/>
  <c r="C1987" i="8"/>
  <c r="B1987" i="8"/>
  <c r="C1971" i="8"/>
  <c r="B1971" i="8"/>
  <c r="C1955" i="8"/>
  <c r="B1955" i="8"/>
  <c r="C1947" i="8"/>
  <c r="B1947" i="8"/>
  <c r="C1943" i="8"/>
  <c r="B1943" i="8"/>
  <c r="C1939" i="8"/>
  <c r="B1939" i="8"/>
  <c r="C1935" i="8"/>
  <c r="B1935" i="8"/>
  <c r="C1931" i="8"/>
  <c r="B1931" i="8"/>
  <c r="C1927" i="8"/>
  <c r="B1927" i="8"/>
  <c r="C1923" i="8"/>
  <c r="B1923" i="8"/>
  <c r="C1919" i="8"/>
  <c r="B1919" i="8"/>
  <c r="C1915" i="8"/>
  <c r="B1915" i="8"/>
  <c r="C1911" i="8"/>
  <c r="B1911" i="8"/>
  <c r="C1907" i="8"/>
  <c r="B1907" i="8"/>
  <c r="C1903" i="8"/>
  <c r="B1903" i="8"/>
  <c r="C1899" i="8"/>
  <c r="B1899" i="8"/>
  <c r="C1895" i="8"/>
  <c r="B1895" i="8"/>
  <c r="C1891" i="8"/>
  <c r="B1891" i="8"/>
  <c r="C1887" i="8"/>
  <c r="B1887" i="8"/>
  <c r="C1883" i="8"/>
  <c r="B1883" i="8"/>
  <c r="C1879" i="8"/>
  <c r="B1879" i="8"/>
  <c r="C1875" i="8"/>
  <c r="B1875" i="8"/>
  <c r="C1871" i="8"/>
  <c r="B1871" i="8"/>
  <c r="C1867" i="8"/>
  <c r="B1867" i="8"/>
  <c r="C1863" i="8"/>
  <c r="B1863" i="8"/>
  <c r="C1859" i="8"/>
  <c r="B1859" i="8"/>
  <c r="C1855" i="8"/>
  <c r="B1855" i="8"/>
  <c r="C1851" i="8"/>
  <c r="B1851" i="8"/>
  <c r="B1847" i="8"/>
  <c r="C1847" i="8"/>
  <c r="B1843" i="8"/>
  <c r="C1843" i="8"/>
  <c r="B1839" i="8"/>
  <c r="C1839" i="8"/>
  <c r="B1835" i="8"/>
  <c r="C1835" i="8"/>
  <c r="C1831" i="8"/>
  <c r="B1831" i="8"/>
  <c r="C1827" i="8"/>
  <c r="B1827" i="8"/>
  <c r="C1823" i="8"/>
  <c r="B1823" i="8"/>
  <c r="C1819" i="8"/>
  <c r="B1819" i="8"/>
  <c r="C1815" i="8"/>
  <c r="B1815" i="8"/>
  <c r="C1811" i="8"/>
  <c r="B1811" i="8"/>
  <c r="C1807" i="8"/>
  <c r="B1807" i="8"/>
  <c r="C1803" i="8"/>
  <c r="B1803" i="8"/>
  <c r="C1799" i="8"/>
  <c r="B1799" i="8"/>
  <c r="C1795" i="8"/>
  <c r="B1795" i="8"/>
  <c r="C1791" i="8"/>
  <c r="B1791" i="8"/>
  <c r="C1787" i="8"/>
  <c r="B1787" i="8"/>
  <c r="C1783" i="8"/>
  <c r="B1783" i="8"/>
  <c r="C1779" i="8"/>
  <c r="B1779" i="8"/>
  <c r="C1775" i="8"/>
  <c r="B1775" i="8"/>
  <c r="C1771" i="8"/>
  <c r="B1771" i="8"/>
  <c r="C1767" i="8"/>
  <c r="B1767" i="8"/>
  <c r="C1763" i="8"/>
  <c r="B1763" i="8"/>
  <c r="C1759" i="8"/>
  <c r="B1759" i="8"/>
  <c r="C1755" i="8"/>
  <c r="B1755" i="8"/>
  <c r="C1751" i="8"/>
  <c r="B1751" i="8"/>
  <c r="C1747" i="8"/>
  <c r="B1747" i="8"/>
  <c r="C1743" i="8"/>
  <c r="B1743" i="8"/>
  <c r="C1739" i="8"/>
  <c r="B1739" i="8"/>
  <c r="C1735" i="8"/>
  <c r="B1735" i="8"/>
  <c r="C1731" i="8"/>
  <c r="B1731" i="8"/>
  <c r="C1727" i="8"/>
  <c r="B1727" i="8"/>
  <c r="C1723" i="8"/>
  <c r="B1723" i="8"/>
  <c r="C1719" i="8"/>
  <c r="B1719" i="8"/>
  <c r="C1715" i="8"/>
  <c r="B1715" i="8"/>
  <c r="C1711" i="8"/>
  <c r="B1711" i="8"/>
  <c r="C1707" i="8"/>
  <c r="B1707" i="8"/>
  <c r="C1703" i="8"/>
  <c r="B1703" i="8"/>
  <c r="C1699" i="8"/>
  <c r="B1699" i="8"/>
  <c r="C1695" i="8"/>
  <c r="B1695" i="8"/>
  <c r="C1691" i="8"/>
  <c r="B1691" i="8"/>
  <c r="C1687" i="8"/>
  <c r="B1687" i="8"/>
  <c r="C1683" i="8"/>
  <c r="B1683" i="8"/>
  <c r="C1679" i="8"/>
  <c r="B1679" i="8"/>
  <c r="C1675" i="8"/>
  <c r="B1675" i="8"/>
  <c r="C1671" i="8"/>
  <c r="B1671" i="8"/>
  <c r="B1667" i="8"/>
  <c r="C1667" i="8"/>
  <c r="B1663" i="8"/>
  <c r="C1663" i="8"/>
  <c r="B1659" i="8"/>
  <c r="C1659" i="8"/>
  <c r="B1655" i="8"/>
  <c r="C1655" i="8"/>
  <c r="B1651" i="8"/>
  <c r="C1651" i="8"/>
  <c r="B1647" i="8"/>
  <c r="C1647" i="8"/>
  <c r="B1643" i="8"/>
  <c r="C1643" i="8"/>
  <c r="B1639" i="8"/>
  <c r="C1639" i="8"/>
  <c r="B1635" i="8"/>
  <c r="C1635" i="8"/>
  <c r="B1631" i="8"/>
  <c r="C1631" i="8"/>
  <c r="B1627" i="8"/>
  <c r="C1627" i="8"/>
  <c r="B1623" i="8"/>
  <c r="C1623" i="8"/>
  <c r="B1619" i="8"/>
  <c r="C1619" i="8"/>
  <c r="B1615" i="8"/>
  <c r="C1615" i="8"/>
  <c r="B1611" i="8"/>
  <c r="C1611" i="8"/>
  <c r="B1607" i="8"/>
  <c r="C1607" i="8"/>
  <c r="B1603" i="8"/>
  <c r="C1603" i="8"/>
  <c r="B1599" i="8"/>
  <c r="C1599" i="8"/>
  <c r="B1595" i="8"/>
  <c r="C1595" i="8"/>
  <c r="B1591" i="8"/>
  <c r="C1591" i="8"/>
  <c r="B1587" i="8"/>
  <c r="C1587" i="8"/>
  <c r="B1583" i="8"/>
  <c r="C1583" i="8"/>
  <c r="B1579" i="8"/>
  <c r="C1579" i="8"/>
  <c r="B1575" i="8"/>
  <c r="C1575" i="8"/>
  <c r="B1571" i="8"/>
  <c r="C1571" i="8"/>
  <c r="B1567" i="8"/>
  <c r="C1567" i="8"/>
  <c r="B1563" i="8"/>
  <c r="C1563" i="8"/>
  <c r="B1559" i="8"/>
  <c r="C1559" i="8"/>
  <c r="B1555" i="8"/>
  <c r="C1555" i="8"/>
  <c r="B1551" i="8"/>
  <c r="C1551" i="8"/>
  <c r="B1547" i="8"/>
  <c r="C1547" i="8"/>
  <c r="B1543" i="8"/>
  <c r="C1543" i="8"/>
  <c r="B1539" i="8"/>
  <c r="C1539" i="8"/>
  <c r="B1535" i="8"/>
  <c r="C1535" i="8"/>
  <c r="B1531" i="8"/>
  <c r="C1531" i="8"/>
  <c r="B1527" i="8"/>
  <c r="C1527" i="8"/>
  <c r="B1523" i="8"/>
  <c r="C1523" i="8"/>
  <c r="B1519" i="8"/>
  <c r="C1519" i="8"/>
  <c r="B1515" i="8"/>
  <c r="C1515" i="8"/>
  <c r="B1511" i="8"/>
  <c r="C1511" i="8"/>
  <c r="B1507" i="8"/>
  <c r="C1507" i="8"/>
  <c r="B1503" i="8"/>
  <c r="C1503" i="8"/>
  <c r="B1499" i="8"/>
  <c r="C1499" i="8"/>
  <c r="B1495" i="8"/>
  <c r="C1495" i="8"/>
  <c r="B1491" i="8"/>
  <c r="C1491" i="8"/>
  <c r="B1487" i="8"/>
  <c r="C1487" i="8"/>
  <c r="B1483" i="8"/>
  <c r="C1483" i="8"/>
  <c r="B1479" i="8"/>
  <c r="C1479" i="8"/>
  <c r="B1475" i="8"/>
  <c r="C1475" i="8"/>
  <c r="B1471" i="8"/>
  <c r="C1471" i="8"/>
  <c r="B1467" i="8"/>
  <c r="C1467" i="8"/>
  <c r="B1463" i="8"/>
  <c r="C1463" i="8"/>
  <c r="B1459" i="8"/>
  <c r="C1459" i="8"/>
  <c r="B1455" i="8"/>
  <c r="C1455" i="8"/>
  <c r="B1451" i="8"/>
  <c r="C1451" i="8"/>
  <c r="B1447" i="8"/>
  <c r="C1447" i="8"/>
  <c r="B1443" i="8"/>
  <c r="C1443" i="8"/>
  <c r="B1439" i="8"/>
  <c r="C1439" i="8"/>
  <c r="B1435" i="8"/>
  <c r="C1435" i="8"/>
  <c r="B1431" i="8"/>
  <c r="C1431" i="8"/>
  <c r="B1427" i="8"/>
  <c r="C1427" i="8"/>
  <c r="B1423" i="8"/>
  <c r="C1423" i="8"/>
  <c r="B1419" i="8"/>
  <c r="C1419" i="8"/>
  <c r="B1415" i="8"/>
  <c r="C1415" i="8"/>
  <c r="B1411" i="8"/>
  <c r="C1411" i="8"/>
  <c r="B1407" i="8"/>
  <c r="C1407" i="8"/>
  <c r="B1403" i="8"/>
  <c r="C1403" i="8"/>
  <c r="B1399" i="8"/>
  <c r="C1399" i="8"/>
  <c r="B1395" i="8"/>
  <c r="C1395" i="8"/>
  <c r="B1391" i="8"/>
  <c r="C1391" i="8"/>
  <c r="B1387" i="8"/>
  <c r="C1387" i="8"/>
  <c r="B1383" i="8"/>
  <c r="C1383" i="8"/>
  <c r="B1379" i="8"/>
  <c r="C1379" i="8"/>
  <c r="B1375" i="8"/>
  <c r="C1375" i="8"/>
  <c r="B1371" i="8"/>
  <c r="C1371" i="8"/>
  <c r="B1367" i="8"/>
  <c r="C1367" i="8"/>
  <c r="B1363" i="8"/>
  <c r="C1363" i="8"/>
  <c r="B1359" i="8"/>
  <c r="C1359" i="8"/>
  <c r="B1355" i="8"/>
  <c r="C1355" i="8"/>
  <c r="B1351" i="8"/>
  <c r="C1351" i="8"/>
  <c r="B1347" i="8"/>
  <c r="C1347" i="8"/>
  <c r="B1343" i="8"/>
  <c r="C1343" i="8"/>
  <c r="B1339" i="8"/>
  <c r="C1339" i="8"/>
  <c r="B1335" i="8"/>
  <c r="C1335" i="8"/>
  <c r="B1331" i="8"/>
  <c r="C1331" i="8"/>
  <c r="B1327" i="8"/>
  <c r="C1327" i="8"/>
  <c r="B1323" i="8"/>
  <c r="C1323" i="8"/>
  <c r="B1319" i="8"/>
  <c r="C1319" i="8"/>
  <c r="B1315" i="8"/>
  <c r="C1315" i="8"/>
  <c r="B1311" i="8"/>
  <c r="C1311" i="8"/>
  <c r="B1307" i="8"/>
  <c r="C1307" i="8"/>
  <c r="B1303" i="8"/>
  <c r="C1303" i="8"/>
  <c r="B1299" i="8"/>
  <c r="C1299" i="8"/>
  <c r="B1295" i="8"/>
  <c r="C1295" i="8"/>
  <c r="B1291" i="8"/>
  <c r="C1291" i="8"/>
  <c r="B1287" i="8"/>
  <c r="C1287" i="8"/>
  <c r="B1283" i="8"/>
  <c r="C1283" i="8"/>
  <c r="B1279" i="8"/>
  <c r="C1279" i="8"/>
  <c r="B1275" i="8"/>
  <c r="C1275" i="8"/>
  <c r="B1271" i="8"/>
  <c r="C1271" i="8"/>
  <c r="B1267" i="8"/>
  <c r="C1267" i="8"/>
  <c r="B1263" i="8"/>
  <c r="C1263" i="8"/>
  <c r="B1259" i="8"/>
  <c r="C1259" i="8"/>
  <c r="B1255" i="8"/>
  <c r="C1255" i="8"/>
  <c r="B1251" i="8"/>
  <c r="C1251" i="8"/>
  <c r="B1247" i="8"/>
  <c r="C1247" i="8"/>
  <c r="B1243" i="8"/>
  <c r="C1243" i="8"/>
  <c r="B1239" i="8"/>
  <c r="C1239" i="8"/>
  <c r="B1235" i="8"/>
  <c r="C1235" i="8"/>
  <c r="B1231" i="8"/>
  <c r="C1231" i="8"/>
  <c r="B1227" i="8"/>
  <c r="C1227" i="8"/>
  <c r="B1223" i="8"/>
  <c r="C1223" i="8"/>
  <c r="B1219" i="8"/>
  <c r="C1219" i="8"/>
  <c r="B1215" i="8"/>
  <c r="C1215" i="8"/>
  <c r="B1211" i="8"/>
  <c r="C1211" i="8"/>
  <c r="B1207" i="8"/>
  <c r="C1207" i="8"/>
  <c r="B1203" i="8"/>
  <c r="C1203" i="8"/>
  <c r="B1199" i="8"/>
  <c r="C1199" i="8"/>
  <c r="B1195" i="8"/>
  <c r="C1195" i="8"/>
  <c r="B1191" i="8"/>
  <c r="C1191" i="8"/>
  <c r="B1187" i="8"/>
  <c r="C1187" i="8"/>
  <c r="B1183" i="8"/>
  <c r="C1183" i="8"/>
  <c r="B1179" i="8"/>
  <c r="C1179" i="8"/>
  <c r="B1175" i="8"/>
  <c r="C1175" i="8"/>
  <c r="B1171" i="8"/>
  <c r="C1171" i="8"/>
  <c r="B1167" i="8"/>
  <c r="C1167" i="8"/>
  <c r="B1163" i="8"/>
  <c r="C1163" i="8"/>
  <c r="B1159" i="8"/>
  <c r="C1159" i="8"/>
  <c r="B1155" i="8"/>
  <c r="C1155" i="8"/>
  <c r="B1151" i="8"/>
  <c r="C1151" i="8"/>
  <c r="B1147" i="8"/>
  <c r="C1147" i="8"/>
  <c r="B1143" i="8"/>
  <c r="C1143" i="8"/>
  <c r="B1139" i="8"/>
  <c r="C1139" i="8"/>
  <c r="B1135" i="8"/>
  <c r="C1135" i="8"/>
  <c r="B1131" i="8"/>
  <c r="C1131" i="8"/>
  <c r="B1127" i="8"/>
  <c r="C1127" i="8"/>
  <c r="B1123" i="8"/>
  <c r="C1123" i="8"/>
  <c r="B1119" i="8"/>
  <c r="C1119" i="8"/>
  <c r="B1115" i="8"/>
  <c r="C1115" i="8"/>
  <c r="B1111" i="8"/>
  <c r="C1111" i="8"/>
  <c r="B1107" i="8"/>
  <c r="C1107" i="8"/>
  <c r="B1103" i="8"/>
  <c r="C1103" i="8"/>
  <c r="B1099" i="8"/>
  <c r="C1099" i="8"/>
  <c r="B1095" i="8"/>
  <c r="C1095" i="8"/>
  <c r="B1091" i="8"/>
  <c r="C1091" i="8"/>
  <c r="B1087" i="8"/>
  <c r="C1087" i="8"/>
  <c r="B1083" i="8"/>
  <c r="C1083" i="8"/>
  <c r="B1079" i="8"/>
  <c r="C1079" i="8"/>
  <c r="B1075" i="8"/>
  <c r="C1075" i="8"/>
  <c r="B1071" i="8"/>
  <c r="C1071" i="8"/>
  <c r="B1067" i="8"/>
  <c r="C1067" i="8"/>
  <c r="B1063" i="8"/>
  <c r="C1063" i="8"/>
  <c r="B1059" i="8"/>
  <c r="C1059" i="8"/>
  <c r="B1055" i="8"/>
  <c r="C1055" i="8"/>
  <c r="B1051" i="8"/>
  <c r="C1051" i="8"/>
  <c r="B1047" i="8"/>
  <c r="C1047" i="8"/>
  <c r="B1043" i="8"/>
  <c r="C1043" i="8"/>
  <c r="B1039" i="8"/>
  <c r="C1039" i="8"/>
  <c r="B1035" i="8"/>
  <c r="C1035" i="8"/>
  <c r="B1031" i="8"/>
  <c r="C1031" i="8"/>
  <c r="B1027" i="8"/>
  <c r="C1027" i="8"/>
  <c r="B1023" i="8"/>
  <c r="C1023" i="8"/>
  <c r="B1019" i="8"/>
  <c r="C1019" i="8"/>
  <c r="B1015" i="8"/>
  <c r="C1015" i="8"/>
  <c r="B1011" i="8"/>
  <c r="C1011" i="8"/>
  <c r="B1007" i="8"/>
  <c r="C1007" i="8"/>
  <c r="B1003" i="8"/>
  <c r="C1003" i="8"/>
  <c r="B999" i="8"/>
  <c r="C999" i="8"/>
  <c r="B995" i="8"/>
  <c r="C995" i="8"/>
  <c r="B991" i="8"/>
  <c r="C991" i="8"/>
  <c r="B987" i="8"/>
  <c r="C987" i="8"/>
  <c r="B983" i="8"/>
  <c r="C983" i="8"/>
  <c r="B979" i="8"/>
  <c r="C979" i="8"/>
  <c r="C975" i="8"/>
  <c r="B975" i="8"/>
  <c r="C971" i="8"/>
  <c r="B971" i="8"/>
  <c r="C967" i="8"/>
  <c r="B967" i="8"/>
  <c r="C963" i="8"/>
  <c r="B963" i="8"/>
  <c r="C959" i="8"/>
  <c r="B959" i="8"/>
  <c r="C955" i="8"/>
  <c r="B955" i="8"/>
  <c r="C951" i="8"/>
  <c r="B951" i="8"/>
  <c r="C947" i="8"/>
  <c r="B947" i="8"/>
  <c r="C943" i="8"/>
  <c r="B943" i="8"/>
  <c r="C939" i="8"/>
  <c r="B939" i="8"/>
  <c r="C935" i="8"/>
  <c r="B935" i="8"/>
  <c r="C931" i="8"/>
  <c r="B931" i="8"/>
  <c r="C927" i="8"/>
  <c r="B927" i="8"/>
  <c r="C923" i="8"/>
  <c r="B923" i="8"/>
  <c r="C919" i="8"/>
  <c r="B919" i="8"/>
  <c r="C915" i="8"/>
  <c r="B915" i="8"/>
  <c r="C911" i="8"/>
  <c r="B911" i="8"/>
  <c r="C907" i="8"/>
  <c r="B907" i="8"/>
  <c r="C903" i="8"/>
  <c r="B903" i="8"/>
  <c r="C899" i="8"/>
  <c r="B899" i="8"/>
  <c r="C895" i="8"/>
  <c r="B895" i="8"/>
  <c r="C891" i="8"/>
  <c r="B891" i="8"/>
  <c r="C887" i="8"/>
  <c r="B887" i="8"/>
  <c r="C883" i="8"/>
  <c r="B883" i="8"/>
  <c r="C879" i="8"/>
  <c r="B879" i="8"/>
  <c r="C875" i="8"/>
  <c r="B875" i="8"/>
  <c r="C871" i="8"/>
  <c r="B871" i="8"/>
  <c r="C867" i="8"/>
  <c r="B867" i="8"/>
  <c r="C863" i="8"/>
  <c r="B863" i="8"/>
  <c r="C859" i="8"/>
  <c r="B859" i="8"/>
  <c r="C855" i="8"/>
  <c r="B855" i="8"/>
  <c r="C851" i="8"/>
  <c r="B851" i="8"/>
  <c r="C847" i="8"/>
  <c r="B847" i="8"/>
  <c r="C843" i="8"/>
  <c r="B843" i="8"/>
  <c r="C839" i="8"/>
  <c r="B839" i="8"/>
  <c r="C835" i="8"/>
  <c r="B835" i="8"/>
  <c r="C831" i="8"/>
  <c r="B831" i="8"/>
  <c r="C827" i="8"/>
  <c r="B827" i="8"/>
  <c r="C823" i="8"/>
  <c r="B823" i="8"/>
  <c r="C819" i="8"/>
  <c r="B819" i="8"/>
  <c r="C815" i="8"/>
  <c r="B815" i="8"/>
  <c r="C811" i="8"/>
  <c r="B811" i="8"/>
  <c r="C807" i="8"/>
  <c r="B807" i="8"/>
  <c r="C803" i="8"/>
  <c r="B803" i="8"/>
  <c r="C799" i="8"/>
  <c r="B799" i="8"/>
  <c r="C795" i="8"/>
  <c r="B795" i="8"/>
  <c r="C791" i="8"/>
  <c r="B791" i="8"/>
  <c r="C787" i="8"/>
  <c r="B787" i="8"/>
  <c r="C783" i="8"/>
  <c r="B783" i="8"/>
  <c r="C779" i="8"/>
  <c r="B779" i="8"/>
  <c r="C775" i="8"/>
  <c r="B775" i="8"/>
  <c r="C771" i="8"/>
  <c r="B771" i="8"/>
  <c r="C767" i="8"/>
  <c r="B767" i="8"/>
  <c r="C763" i="8"/>
  <c r="B763" i="8"/>
  <c r="C759" i="8"/>
  <c r="B759" i="8"/>
  <c r="C755" i="8"/>
  <c r="B755" i="8"/>
  <c r="C751" i="8"/>
  <c r="B751" i="8"/>
  <c r="C747" i="8"/>
  <c r="B747" i="8"/>
  <c r="C743" i="8"/>
  <c r="B743" i="8"/>
  <c r="C739" i="8"/>
  <c r="B739" i="8"/>
  <c r="C735" i="8"/>
  <c r="B735" i="8"/>
  <c r="C731" i="8"/>
  <c r="B731" i="8"/>
  <c r="C727" i="8"/>
  <c r="B727" i="8"/>
  <c r="C723" i="8"/>
  <c r="B723" i="8"/>
  <c r="C719" i="8"/>
  <c r="B719" i="8"/>
  <c r="C715" i="8"/>
  <c r="B715" i="8"/>
  <c r="C711" i="8"/>
  <c r="B711" i="8"/>
  <c r="C707" i="8"/>
  <c r="B707" i="8"/>
  <c r="C703" i="8"/>
  <c r="B703" i="8"/>
  <c r="C699" i="8"/>
  <c r="B699" i="8"/>
  <c r="C695" i="8"/>
  <c r="B695" i="8"/>
  <c r="C691" i="8"/>
  <c r="B691" i="8"/>
  <c r="C687" i="8"/>
  <c r="B687" i="8"/>
  <c r="C683" i="8"/>
  <c r="B683" i="8"/>
  <c r="C679" i="8"/>
  <c r="B679" i="8"/>
  <c r="C675" i="8"/>
  <c r="B675" i="8"/>
  <c r="C671" i="8"/>
  <c r="B671" i="8"/>
  <c r="C667" i="8"/>
  <c r="B667" i="8"/>
  <c r="C663" i="8"/>
  <c r="B663" i="8"/>
  <c r="C659" i="8"/>
  <c r="B659" i="8"/>
  <c r="C655" i="8"/>
  <c r="B655" i="8"/>
  <c r="C651" i="8"/>
  <c r="B651" i="8"/>
  <c r="C647" i="8"/>
  <c r="B647" i="8"/>
  <c r="C643" i="8"/>
  <c r="B643" i="8"/>
  <c r="B639" i="8"/>
  <c r="C639" i="8"/>
  <c r="B635" i="8"/>
  <c r="C635" i="8"/>
  <c r="B631" i="8"/>
  <c r="C631" i="8"/>
  <c r="B627" i="8"/>
  <c r="C627" i="8"/>
  <c r="B623" i="8"/>
  <c r="C623" i="8"/>
  <c r="B619" i="8"/>
  <c r="C619" i="8"/>
  <c r="B615" i="8"/>
  <c r="C615" i="8"/>
  <c r="B611" i="8"/>
  <c r="C611" i="8"/>
  <c r="B607" i="8"/>
  <c r="C607" i="8"/>
  <c r="B603" i="8"/>
  <c r="C603" i="8"/>
  <c r="B599" i="8"/>
  <c r="C599" i="8"/>
  <c r="B595" i="8"/>
  <c r="C595" i="8"/>
  <c r="B591" i="8"/>
  <c r="C591" i="8"/>
  <c r="B587" i="8"/>
  <c r="C587" i="8"/>
  <c r="B583" i="8"/>
  <c r="C583" i="8"/>
  <c r="B579" i="8"/>
  <c r="C579" i="8"/>
  <c r="B575" i="8"/>
  <c r="C575" i="8"/>
  <c r="B571" i="8"/>
  <c r="C571" i="8"/>
  <c r="B567" i="8"/>
  <c r="C567" i="8"/>
  <c r="B563" i="8"/>
  <c r="C563" i="8"/>
  <c r="B559" i="8"/>
  <c r="C559" i="8"/>
  <c r="B555" i="8"/>
  <c r="C555" i="8"/>
  <c r="B551" i="8"/>
  <c r="C551" i="8"/>
  <c r="B547" i="8"/>
  <c r="C547" i="8"/>
  <c r="B543" i="8"/>
  <c r="C543" i="8"/>
  <c r="B539" i="8"/>
  <c r="C539" i="8"/>
  <c r="B535" i="8"/>
  <c r="C535" i="8"/>
  <c r="B531" i="8"/>
  <c r="C531" i="8"/>
  <c r="B527" i="8"/>
  <c r="C527" i="8"/>
  <c r="B523" i="8"/>
  <c r="C523" i="8"/>
  <c r="B519" i="8"/>
  <c r="C519" i="8"/>
  <c r="B515" i="8"/>
  <c r="C515" i="8"/>
  <c r="B511" i="8"/>
  <c r="C511" i="8"/>
  <c r="B507" i="8"/>
  <c r="C507" i="8"/>
  <c r="B503" i="8"/>
  <c r="C503" i="8"/>
  <c r="B499" i="8"/>
  <c r="C499" i="8"/>
  <c r="B495" i="8"/>
  <c r="C495" i="8"/>
  <c r="B491" i="8"/>
  <c r="C491" i="8"/>
  <c r="B487" i="8"/>
  <c r="C487" i="8"/>
  <c r="B483" i="8"/>
  <c r="C483" i="8"/>
  <c r="B479" i="8"/>
  <c r="C479" i="8"/>
  <c r="B475" i="8"/>
  <c r="C475" i="8"/>
  <c r="B471" i="8"/>
  <c r="C471" i="8"/>
  <c r="B467" i="8"/>
  <c r="C467" i="8"/>
  <c r="B463" i="8"/>
  <c r="C463" i="8"/>
  <c r="B459" i="8"/>
  <c r="C459" i="8"/>
  <c r="B455" i="8"/>
  <c r="C455" i="8"/>
  <c r="B451" i="8"/>
  <c r="C451" i="8"/>
  <c r="B447" i="8"/>
  <c r="C447" i="8"/>
  <c r="B443" i="8"/>
  <c r="C443" i="8"/>
  <c r="B439" i="8"/>
  <c r="C439" i="8"/>
  <c r="B435" i="8"/>
  <c r="C435" i="8"/>
  <c r="B431" i="8"/>
  <c r="C431" i="8"/>
  <c r="B427" i="8"/>
  <c r="C427" i="8"/>
  <c r="B423" i="8"/>
  <c r="C423" i="8"/>
  <c r="B419" i="8"/>
  <c r="C419" i="8"/>
  <c r="B415" i="8"/>
  <c r="C415" i="8"/>
  <c r="B411" i="8"/>
  <c r="C411" i="8"/>
  <c r="B407" i="8"/>
  <c r="C407" i="8"/>
  <c r="B403" i="8"/>
  <c r="C403" i="8"/>
  <c r="B399" i="8"/>
  <c r="C399" i="8"/>
  <c r="B395" i="8"/>
  <c r="C395" i="8"/>
  <c r="B391" i="8"/>
  <c r="C391" i="8"/>
  <c r="B387" i="8"/>
  <c r="C387" i="8"/>
  <c r="B383" i="8"/>
  <c r="C383" i="8"/>
  <c r="B379" i="8"/>
  <c r="C379" i="8"/>
  <c r="B375" i="8"/>
  <c r="C375" i="8"/>
  <c r="B371" i="8"/>
  <c r="C371" i="8"/>
  <c r="B367" i="8"/>
  <c r="C367" i="8"/>
  <c r="B363" i="8"/>
  <c r="C363" i="8"/>
  <c r="B359" i="8"/>
  <c r="C359" i="8"/>
  <c r="B355" i="8"/>
  <c r="C355" i="8"/>
  <c r="B351" i="8"/>
  <c r="C351" i="8"/>
  <c r="B347" i="8"/>
  <c r="C347" i="8"/>
  <c r="B343" i="8"/>
  <c r="C343" i="8"/>
  <c r="B339" i="8"/>
  <c r="C339" i="8"/>
  <c r="B335" i="8"/>
  <c r="C335" i="8"/>
  <c r="B331" i="8"/>
  <c r="C331" i="8"/>
  <c r="B327" i="8"/>
  <c r="C327" i="8"/>
  <c r="B323" i="8"/>
  <c r="C323" i="8"/>
  <c r="B319" i="8"/>
  <c r="C319" i="8"/>
  <c r="B315" i="8"/>
  <c r="C315" i="8"/>
  <c r="B311" i="8"/>
  <c r="C311" i="8"/>
  <c r="B307" i="8"/>
  <c r="C307" i="8"/>
  <c r="B303" i="8"/>
  <c r="C303" i="8"/>
  <c r="B299" i="8"/>
  <c r="C299" i="8"/>
  <c r="B295" i="8"/>
  <c r="C295" i="8"/>
  <c r="B291" i="8"/>
  <c r="C291" i="8"/>
  <c r="B287" i="8"/>
  <c r="C287" i="8"/>
  <c r="B283" i="8"/>
  <c r="C283" i="8"/>
  <c r="B279" i="8"/>
  <c r="C279" i="8"/>
  <c r="B275" i="8"/>
  <c r="C275" i="8"/>
  <c r="B271" i="8"/>
  <c r="C271" i="8"/>
  <c r="B267" i="8"/>
  <c r="C267" i="8"/>
  <c r="B263" i="8"/>
  <c r="C263" i="8"/>
  <c r="B259" i="8"/>
  <c r="C259" i="8"/>
  <c r="B255" i="8"/>
  <c r="C255" i="8"/>
  <c r="B251" i="8"/>
  <c r="C251" i="8"/>
  <c r="B247" i="8"/>
  <c r="C247" i="8"/>
  <c r="B243" i="8"/>
  <c r="C243" i="8"/>
  <c r="B239" i="8"/>
  <c r="C239" i="8"/>
  <c r="B235" i="8"/>
  <c r="C235" i="8"/>
  <c r="B231" i="8"/>
  <c r="C231" i="8"/>
  <c r="B227" i="8"/>
  <c r="C227" i="8"/>
  <c r="B223" i="8"/>
  <c r="C223" i="8"/>
  <c r="B219" i="8"/>
  <c r="C219" i="8"/>
  <c r="B215" i="8"/>
  <c r="C215" i="8"/>
  <c r="B211" i="8"/>
  <c r="C211" i="8"/>
  <c r="B207" i="8"/>
  <c r="C207" i="8"/>
  <c r="B203" i="8"/>
  <c r="C203" i="8"/>
  <c r="B199" i="8"/>
  <c r="C199" i="8"/>
  <c r="B195" i="8"/>
  <c r="C195" i="8"/>
  <c r="B191" i="8"/>
  <c r="C191" i="8"/>
  <c r="B187" i="8"/>
  <c r="C187" i="8"/>
  <c r="B183" i="8"/>
  <c r="C183" i="8"/>
  <c r="B179" i="8"/>
  <c r="C179" i="8"/>
  <c r="B175" i="8"/>
  <c r="C175" i="8"/>
  <c r="B171" i="8"/>
  <c r="C171" i="8"/>
  <c r="B167" i="8"/>
  <c r="C167" i="8"/>
  <c r="B163" i="8"/>
  <c r="C163" i="8"/>
  <c r="B159" i="8"/>
  <c r="C159" i="8"/>
  <c r="B155" i="8"/>
  <c r="C155" i="8"/>
  <c r="B151" i="8"/>
  <c r="C151" i="8"/>
  <c r="B147" i="8"/>
  <c r="C147" i="8"/>
  <c r="B143" i="8"/>
  <c r="C143" i="8"/>
  <c r="B139" i="8"/>
  <c r="C139" i="8"/>
  <c r="B135" i="8"/>
  <c r="C135" i="8"/>
  <c r="B131" i="8"/>
  <c r="C131" i="8"/>
  <c r="B127" i="8"/>
  <c r="C127" i="8"/>
  <c r="B123" i="8"/>
  <c r="C123" i="8"/>
  <c r="B119" i="8"/>
  <c r="C119" i="8"/>
  <c r="B115" i="8"/>
  <c r="C115" i="8"/>
  <c r="B111" i="8"/>
  <c r="C111" i="8"/>
  <c r="B107" i="8"/>
  <c r="C107" i="8"/>
  <c r="C1995" i="8"/>
  <c r="B1995" i="8"/>
  <c r="C1979" i="8"/>
  <c r="B1979" i="8"/>
  <c r="C1963" i="8"/>
  <c r="B1963" i="8"/>
  <c r="C2002" i="8"/>
  <c r="B2002" i="8"/>
  <c r="C1990" i="8"/>
  <c r="B1990" i="8"/>
  <c r="C1986" i="8"/>
  <c r="B1986" i="8"/>
  <c r="C1982" i="8"/>
  <c r="B1982" i="8"/>
  <c r="C1978" i="8"/>
  <c r="B1978" i="8"/>
  <c r="C1974" i="8"/>
  <c r="B1974" i="8"/>
  <c r="C1970" i="8"/>
  <c r="B1970" i="8"/>
  <c r="C1966" i="8"/>
  <c r="B1966" i="8"/>
  <c r="C1962" i="8"/>
  <c r="B1962" i="8"/>
  <c r="C1958" i="8"/>
  <c r="B1958" i="8"/>
  <c r="C1954" i="8"/>
  <c r="B1954" i="8"/>
  <c r="C1950" i="8"/>
  <c r="B1950" i="8"/>
  <c r="C1946" i="8"/>
  <c r="B1946" i="8"/>
  <c r="C1942" i="8"/>
  <c r="B1942" i="8"/>
  <c r="C1938" i="8"/>
  <c r="B1938" i="8"/>
  <c r="C1934" i="8"/>
  <c r="B1934" i="8"/>
  <c r="C1930" i="8"/>
  <c r="B1930" i="8"/>
  <c r="C1926" i="8"/>
  <c r="B1926" i="8"/>
  <c r="C1922" i="8"/>
  <c r="B1922" i="8"/>
  <c r="C1918" i="8"/>
  <c r="B1918" i="8"/>
  <c r="C1914" i="8"/>
  <c r="B1914" i="8"/>
  <c r="C1910" i="8"/>
  <c r="B1910" i="8"/>
  <c r="C1906" i="8"/>
  <c r="B1906" i="8"/>
  <c r="C1902" i="8"/>
  <c r="B1902" i="8"/>
  <c r="C1898" i="8"/>
  <c r="B1898" i="8"/>
  <c r="C1894" i="8"/>
  <c r="B1894" i="8"/>
  <c r="C1890" i="8"/>
  <c r="B1890" i="8"/>
  <c r="C1886" i="8"/>
  <c r="B1886" i="8"/>
  <c r="C1882" i="8"/>
  <c r="B1882" i="8"/>
  <c r="C1878" i="8"/>
  <c r="B1878" i="8"/>
  <c r="C1874" i="8"/>
  <c r="B1874" i="8"/>
  <c r="C1870" i="8"/>
  <c r="B1870" i="8"/>
  <c r="C1866" i="8"/>
  <c r="B1866" i="8"/>
  <c r="C1862" i="8"/>
  <c r="B1862" i="8"/>
  <c r="C1858" i="8"/>
  <c r="B1858" i="8"/>
  <c r="C1854" i="8"/>
  <c r="B1854" i="8"/>
  <c r="C1850" i="8"/>
  <c r="B1850" i="8"/>
  <c r="B1846" i="8"/>
  <c r="C1846" i="8"/>
  <c r="B1842" i="8"/>
  <c r="C1842" i="8"/>
  <c r="B1838" i="8"/>
  <c r="C1838" i="8"/>
  <c r="B1834" i="8"/>
  <c r="C1834" i="8"/>
  <c r="C1830" i="8"/>
  <c r="B1830" i="8"/>
  <c r="C1826" i="8"/>
  <c r="B1826" i="8"/>
  <c r="C1822" i="8"/>
  <c r="B1822" i="8"/>
  <c r="C1818" i="8"/>
  <c r="B1818" i="8"/>
  <c r="C1814" i="8"/>
  <c r="B1814" i="8"/>
  <c r="C1810" i="8"/>
  <c r="B1810" i="8"/>
  <c r="C1806" i="8"/>
  <c r="B1806" i="8"/>
  <c r="C1802" i="8"/>
  <c r="B1802" i="8"/>
  <c r="C1798" i="8"/>
  <c r="B1798" i="8"/>
  <c r="C1794" i="8"/>
  <c r="B1794" i="8"/>
  <c r="C1790" i="8"/>
  <c r="B1790" i="8"/>
  <c r="C1786" i="8"/>
  <c r="B1786" i="8"/>
  <c r="C1782" i="8"/>
  <c r="B1782" i="8"/>
  <c r="C1778" i="8"/>
  <c r="B1778" i="8"/>
  <c r="C1774" i="8"/>
  <c r="B1774" i="8"/>
  <c r="C1770" i="8"/>
  <c r="B1770" i="8"/>
  <c r="C1766" i="8"/>
  <c r="B1766" i="8"/>
  <c r="C1762" i="8"/>
  <c r="B1762" i="8"/>
  <c r="C1758" i="8"/>
  <c r="B1758" i="8"/>
  <c r="C1754" i="8"/>
  <c r="B1754" i="8"/>
  <c r="C1750" i="8"/>
  <c r="B1750" i="8"/>
  <c r="C1746" i="8"/>
  <c r="B1746" i="8"/>
  <c r="C1742" i="8"/>
  <c r="B1742" i="8"/>
  <c r="C1738" i="8"/>
  <c r="B1738" i="8"/>
  <c r="C1734" i="8"/>
  <c r="B1734" i="8"/>
  <c r="C1730" i="8"/>
  <c r="B1730" i="8"/>
  <c r="C1726" i="8"/>
  <c r="B1726" i="8"/>
  <c r="C1722" i="8"/>
  <c r="B1722" i="8"/>
  <c r="C1718" i="8"/>
  <c r="B1718" i="8"/>
  <c r="C1714" i="8"/>
  <c r="B1714" i="8"/>
  <c r="C1710" i="8"/>
  <c r="B1710" i="8"/>
  <c r="C1706" i="8"/>
  <c r="B1706" i="8"/>
  <c r="C1702" i="8"/>
  <c r="B1702" i="8"/>
  <c r="C1698" i="8"/>
  <c r="B1698" i="8"/>
  <c r="C1694" i="8"/>
  <c r="B1694" i="8"/>
  <c r="C1690" i="8"/>
  <c r="B1690" i="8"/>
  <c r="C1686" i="8"/>
  <c r="B1686" i="8"/>
  <c r="C1682" i="8"/>
  <c r="B1682" i="8"/>
  <c r="C1678" i="8"/>
  <c r="B1678" i="8"/>
  <c r="C1674" i="8"/>
  <c r="B1674" i="8"/>
  <c r="B1670" i="8"/>
  <c r="C1670" i="8"/>
  <c r="B1666" i="8"/>
  <c r="C1666" i="8"/>
  <c r="B1662" i="8"/>
  <c r="C1662" i="8"/>
  <c r="B1658" i="8"/>
  <c r="C1658" i="8"/>
  <c r="B1654" i="8"/>
  <c r="C1654" i="8"/>
  <c r="C1650" i="8"/>
  <c r="B1650" i="8"/>
  <c r="C1646" i="8"/>
  <c r="B1646" i="8"/>
  <c r="C1642" i="8"/>
  <c r="B1642" i="8"/>
  <c r="C1638" i="8"/>
  <c r="B1638" i="8"/>
  <c r="C1634" i="8"/>
  <c r="B1634" i="8"/>
  <c r="C1630" i="8"/>
  <c r="B1630" i="8"/>
  <c r="C1626" i="8"/>
  <c r="B1626" i="8"/>
  <c r="C1622" i="8"/>
  <c r="B1622" i="8"/>
  <c r="C1618" i="8"/>
  <c r="B1618" i="8"/>
  <c r="C1614" i="8"/>
  <c r="B1614" i="8"/>
  <c r="C1610" i="8"/>
  <c r="B1610" i="8"/>
  <c r="C1606" i="8"/>
  <c r="B1606" i="8"/>
  <c r="C1602" i="8"/>
  <c r="B1602" i="8"/>
  <c r="C1598" i="8"/>
  <c r="B1598" i="8"/>
  <c r="C1594" i="8"/>
  <c r="B1594" i="8"/>
  <c r="C1590" i="8"/>
  <c r="B1590" i="8"/>
  <c r="C1586" i="8"/>
  <c r="B1586" i="8"/>
  <c r="C1582" i="8"/>
  <c r="B1582" i="8"/>
  <c r="C1578" i="8"/>
  <c r="B1578" i="8"/>
  <c r="C1574" i="8"/>
  <c r="B1574" i="8"/>
  <c r="C1570" i="8"/>
  <c r="B1570" i="8"/>
  <c r="C1566" i="8"/>
  <c r="B1566" i="8"/>
  <c r="C1562" i="8"/>
  <c r="B1562" i="8"/>
  <c r="C1558" i="8"/>
  <c r="B1558" i="8"/>
  <c r="C1554" i="8"/>
  <c r="B1554" i="8"/>
  <c r="C1550" i="8"/>
  <c r="B1550" i="8"/>
  <c r="C1546" i="8"/>
  <c r="B1546" i="8"/>
  <c r="C1542" i="8"/>
  <c r="B1542" i="8"/>
  <c r="C1538" i="8"/>
  <c r="B1538" i="8"/>
  <c r="C1534" i="8"/>
  <c r="B1534" i="8"/>
  <c r="C1530" i="8"/>
  <c r="B1530" i="8"/>
  <c r="C1526" i="8"/>
  <c r="B1526" i="8"/>
  <c r="C1522" i="8"/>
  <c r="B1522" i="8"/>
  <c r="C1518" i="8"/>
  <c r="B1518" i="8"/>
  <c r="C1514" i="8"/>
  <c r="B1514" i="8"/>
  <c r="C1510" i="8"/>
  <c r="B1510" i="8"/>
  <c r="C1506" i="8"/>
  <c r="B1506" i="8"/>
  <c r="C1502" i="8"/>
  <c r="B1502" i="8"/>
  <c r="C1498" i="8"/>
  <c r="B1498" i="8"/>
  <c r="C1494" i="8"/>
  <c r="B1494" i="8"/>
  <c r="C1490" i="8"/>
  <c r="B1490" i="8"/>
  <c r="C1486" i="8"/>
  <c r="B1486" i="8"/>
  <c r="C1482" i="8"/>
  <c r="B1482" i="8"/>
  <c r="C1478" i="8"/>
  <c r="B1478" i="8"/>
  <c r="C1474" i="8"/>
  <c r="B1474" i="8"/>
  <c r="C1470" i="8"/>
  <c r="B1470" i="8"/>
  <c r="C1466" i="8"/>
  <c r="B1466" i="8"/>
  <c r="C1462" i="8"/>
  <c r="B1462" i="8"/>
  <c r="C1458" i="8"/>
  <c r="B1458" i="8"/>
  <c r="C1454" i="8"/>
  <c r="B1454" i="8"/>
  <c r="C1450" i="8"/>
  <c r="B1450" i="8"/>
  <c r="C1446" i="8"/>
  <c r="B1446" i="8"/>
  <c r="C1442" i="8"/>
  <c r="B1442" i="8"/>
  <c r="C1438" i="8"/>
  <c r="B1438" i="8"/>
  <c r="C1434" i="8"/>
  <c r="B1434" i="8"/>
  <c r="C1430" i="8"/>
  <c r="B1430" i="8"/>
  <c r="C1426" i="8"/>
  <c r="B1426" i="8"/>
  <c r="C1422" i="8"/>
  <c r="B1422" i="8"/>
  <c r="C1418" i="8"/>
  <c r="B1418" i="8"/>
  <c r="C1414" i="8"/>
  <c r="B1414" i="8"/>
  <c r="C1410" i="8"/>
  <c r="B1410" i="8"/>
  <c r="C1406" i="8"/>
  <c r="B1406" i="8"/>
  <c r="C1402" i="8"/>
  <c r="B1402" i="8"/>
  <c r="C1398" i="8"/>
  <c r="B1398" i="8"/>
  <c r="C1394" i="8"/>
  <c r="B1394" i="8"/>
  <c r="C1390" i="8"/>
  <c r="B1390" i="8"/>
  <c r="C1386" i="8"/>
  <c r="B1386" i="8"/>
  <c r="C1382" i="8"/>
  <c r="B1382" i="8"/>
  <c r="C1378" i="8"/>
  <c r="B1378" i="8"/>
  <c r="C1374" i="8"/>
  <c r="B1374" i="8"/>
  <c r="C1370" i="8"/>
  <c r="B1370" i="8"/>
  <c r="C1366" i="8"/>
  <c r="B1366" i="8"/>
  <c r="C1362" i="8"/>
  <c r="B1362" i="8"/>
  <c r="C1358" i="8"/>
  <c r="B1358" i="8"/>
  <c r="C1354" i="8"/>
  <c r="B1354" i="8"/>
  <c r="C1350" i="8"/>
  <c r="B1350" i="8"/>
  <c r="C1346" i="8"/>
  <c r="B1346" i="8"/>
  <c r="C1342" i="8"/>
  <c r="B1342" i="8"/>
  <c r="C1338" i="8"/>
  <c r="B1338" i="8"/>
  <c r="C1334" i="8"/>
  <c r="B1334" i="8"/>
  <c r="C1330" i="8"/>
  <c r="B1330" i="8"/>
  <c r="C1326" i="8"/>
  <c r="B1326" i="8"/>
  <c r="C1322" i="8"/>
  <c r="B1322" i="8"/>
  <c r="C1318" i="8"/>
  <c r="B1318" i="8"/>
  <c r="C1314" i="8"/>
  <c r="B1314" i="8"/>
  <c r="C1310" i="8"/>
  <c r="B1310" i="8"/>
  <c r="C1306" i="8"/>
  <c r="B1306" i="8"/>
  <c r="C1302" i="8"/>
  <c r="B1302" i="8"/>
  <c r="C1298" i="8"/>
  <c r="B1298" i="8"/>
  <c r="C1294" i="8"/>
  <c r="B1294" i="8"/>
  <c r="C1290" i="8"/>
  <c r="B1290" i="8"/>
  <c r="C1286" i="8"/>
  <c r="B1286" i="8"/>
  <c r="C1282" i="8"/>
  <c r="B1282" i="8"/>
  <c r="C1278" i="8"/>
  <c r="B1278" i="8"/>
  <c r="C1274" i="8"/>
  <c r="B1274" i="8"/>
  <c r="C1270" i="8"/>
  <c r="B1270" i="8"/>
  <c r="C1266" i="8"/>
  <c r="B1266" i="8"/>
  <c r="C1262" i="8"/>
  <c r="B1262" i="8"/>
  <c r="C1258" i="8"/>
  <c r="B1258" i="8"/>
  <c r="C1254" i="8"/>
  <c r="B1254" i="8"/>
  <c r="C1250" i="8"/>
  <c r="B1250" i="8"/>
  <c r="C1246" i="8"/>
  <c r="B1246" i="8"/>
  <c r="C1242" i="8"/>
  <c r="B1242" i="8"/>
  <c r="C1238" i="8"/>
  <c r="B1238" i="8"/>
  <c r="C1234" i="8"/>
  <c r="B1234" i="8"/>
  <c r="C1230" i="8"/>
  <c r="B1230" i="8"/>
  <c r="C1226" i="8"/>
  <c r="B1226" i="8"/>
  <c r="C1222" i="8"/>
  <c r="B1222" i="8"/>
  <c r="C1218" i="8"/>
  <c r="B1218" i="8"/>
  <c r="C1214" i="8"/>
  <c r="B1214" i="8"/>
  <c r="C1210" i="8"/>
  <c r="B1210" i="8"/>
  <c r="C1206" i="8"/>
  <c r="B1206" i="8"/>
  <c r="C1202" i="8"/>
  <c r="B1202" i="8"/>
  <c r="C1198" i="8"/>
  <c r="B1198" i="8"/>
  <c r="C1194" i="8"/>
  <c r="B1194" i="8"/>
  <c r="C1190" i="8"/>
  <c r="B1190" i="8"/>
  <c r="C1186" i="8"/>
  <c r="B1186" i="8"/>
  <c r="C1182" i="8"/>
  <c r="B1182" i="8"/>
  <c r="C1178" i="8"/>
  <c r="B1178" i="8"/>
  <c r="C1174" i="8"/>
  <c r="B1174" i="8"/>
  <c r="C1170" i="8"/>
  <c r="B1170" i="8"/>
  <c r="C1166" i="8"/>
  <c r="B1166" i="8"/>
  <c r="C1162" i="8"/>
  <c r="B1162" i="8"/>
  <c r="C1158" i="8"/>
  <c r="B1158" i="8"/>
  <c r="C1154" i="8"/>
  <c r="B1154" i="8"/>
  <c r="C1150" i="8"/>
  <c r="B1150" i="8"/>
  <c r="C1146" i="8"/>
  <c r="B1146" i="8"/>
  <c r="C1142" i="8"/>
  <c r="B1142" i="8"/>
  <c r="C1138" i="8"/>
  <c r="B1138" i="8"/>
  <c r="C1134" i="8"/>
  <c r="B1134" i="8"/>
  <c r="C1130" i="8"/>
  <c r="B1130" i="8"/>
  <c r="C1126" i="8"/>
  <c r="B1126" i="8"/>
  <c r="C1122" i="8"/>
  <c r="B1122" i="8"/>
  <c r="C1118" i="8"/>
  <c r="B1118" i="8"/>
  <c r="C1114" i="8"/>
  <c r="B1114" i="8"/>
  <c r="C1110" i="8"/>
  <c r="B1110" i="8"/>
  <c r="C1106" i="8"/>
  <c r="B1106" i="8"/>
  <c r="C1102" i="8"/>
  <c r="B1102" i="8"/>
  <c r="C1098" i="8"/>
  <c r="B1098" i="8"/>
  <c r="C1094" i="8"/>
  <c r="B1094" i="8"/>
  <c r="C1090" i="8"/>
  <c r="B1090" i="8"/>
  <c r="C1086" i="8"/>
  <c r="B1086" i="8"/>
  <c r="C1082" i="8"/>
  <c r="B1082" i="8"/>
  <c r="C1078" i="8"/>
  <c r="B1078" i="8"/>
  <c r="C1074" i="8"/>
  <c r="B1074" i="8"/>
  <c r="C1070" i="8"/>
  <c r="B1070" i="8"/>
  <c r="C1066" i="8"/>
  <c r="B1066" i="8"/>
  <c r="C1062" i="8"/>
  <c r="B1062" i="8"/>
  <c r="C1058" i="8"/>
  <c r="B1058" i="8"/>
  <c r="C1054" i="8"/>
  <c r="B1054" i="8"/>
  <c r="C1050" i="8"/>
  <c r="B1050" i="8"/>
  <c r="C1046" i="8"/>
  <c r="B1046" i="8"/>
  <c r="C1042" i="8"/>
  <c r="B1042" i="8"/>
  <c r="C1038" i="8"/>
  <c r="B1038" i="8"/>
  <c r="C1034" i="8"/>
  <c r="B1034" i="8"/>
  <c r="C1030" i="8"/>
  <c r="B1030" i="8"/>
  <c r="C1026" i="8"/>
  <c r="B1026" i="8"/>
  <c r="C1022" i="8"/>
  <c r="B1022" i="8"/>
  <c r="C1018" i="8"/>
  <c r="B1018" i="8"/>
  <c r="C1014" i="8"/>
  <c r="B1014" i="8"/>
  <c r="C1010" i="8"/>
  <c r="B1010" i="8"/>
  <c r="C1006" i="8"/>
  <c r="B1006" i="8"/>
  <c r="C1002" i="8"/>
  <c r="B1002" i="8"/>
  <c r="C998" i="8"/>
  <c r="B998" i="8"/>
  <c r="C994" i="8"/>
  <c r="B994" i="8"/>
  <c r="C990" i="8"/>
  <c r="B990" i="8"/>
  <c r="C986" i="8"/>
  <c r="B986" i="8"/>
  <c r="C982" i="8"/>
  <c r="B982" i="8"/>
  <c r="B978" i="8"/>
  <c r="C978" i="8"/>
  <c r="B974" i="8"/>
  <c r="C974" i="8"/>
  <c r="B970" i="8"/>
  <c r="C970" i="8"/>
  <c r="B966" i="8"/>
  <c r="C966" i="8"/>
  <c r="B962" i="8"/>
  <c r="C962" i="8"/>
  <c r="B958" i="8"/>
  <c r="C958" i="8"/>
  <c r="B954" i="8"/>
  <c r="C954" i="8"/>
  <c r="B950" i="8"/>
  <c r="C950" i="8"/>
  <c r="B946" i="8"/>
  <c r="C946" i="8"/>
  <c r="B942" i="8"/>
  <c r="C942" i="8"/>
  <c r="B938" i="8"/>
  <c r="C938" i="8"/>
  <c r="B934" i="8"/>
  <c r="C934" i="8"/>
  <c r="B930" i="8"/>
  <c r="C930" i="8"/>
  <c r="B926" i="8"/>
  <c r="C926" i="8"/>
  <c r="B922" i="8"/>
  <c r="C922" i="8"/>
  <c r="B918" i="8"/>
  <c r="C918" i="8"/>
  <c r="B914" i="8"/>
  <c r="C914" i="8"/>
  <c r="B910" i="8"/>
  <c r="C910" i="8"/>
  <c r="B906" i="8"/>
  <c r="C906" i="8"/>
  <c r="B902" i="8"/>
  <c r="C902" i="8"/>
  <c r="B898" i="8"/>
  <c r="C898" i="8"/>
  <c r="B894" i="8"/>
  <c r="C894" i="8"/>
  <c r="B890" i="8"/>
  <c r="C890" i="8"/>
  <c r="B886" i="8"/>
  <c r="C886" i="8"/>
  <c r="B882" i="8"/>
  <c r="C882" i="8"/>
  <c r="B878" i="8"/>
  <c r="C878" i="8"/>
  <c r="B874" i="8"/>
  <c r="C874" i="8"/>
  <c r="B870" i="8"/>
  <c r="C870" i="8"/>
  <c r="B866" i="8"/>
  <c r="C866" i="8"/>
  <c r="B862" i="8"/>
  <c r="C862" i="8"/>
  <c r="B858" i="8"/>
  <c r="C858" i="8"/>
  <c r="B854" i="8"/>
  <c r="C854" i="8"/>
  <c r="B850" i="8"/>
  <c r="C850" i="8"/>
  <c r="B846" i="8"/>
  <c r="C846" i="8"/>
  <c r="B842" i="8"/>
  <c r="C842" i="8"/>
  <c r="B838" i="8"/>
  <c r="C838" i="8"/>
  <c r="B834" i="8"/>
  <c r="C834" i="8"/>
  <c r="B830" i="8"/>
  <c r="C830" i="8"/>
  <c r="B826" i="8"/>
  <c r="C826" i="8"/>
  <c r="B822" i="8"/>
  <c r="C822" i="8"/>
  <c r="B818" i="8"/>
  <c r="C818" i="8"/>
  <c r="B814" i="8"/>
  <c r="C814" i="8"/>
  <c r="B810" i="8"/>
  <c r="C810" i="8"/>
  <c r="B806" i="8"/>
  <c r="C806" i="8"/>
  <c r="B802" i="8"/>
  <c r="C802" i="8"/>
  <c r="B798" i="8"/>
  <c r="C798" i="8"/>
  <c r="B794" i="8"/>
  <c r="C794" i="8"/>
  <c r="B790" i="8"/>
  <c r="C790" i="8"/>
  <c r="B786" i="8"/>
  <c r="C786" i="8"/>
  <c r="B782" i="8"/>
  <c r="C782" i="8"/>
  <c r="B778" i="8"/>
  <c r="C778" i="8"/>
  <c r="B774" i="8"/>
  <c r="C774" i="8"/>
  <c r="B770" i="8"/>
  <c r="C770" i="8"/>
  <c r="B766" i="8"/>
  <c r="C766" i="8"/>
  <c r="B762" i="8"/>
  <c r="C762" i="8"/>
  <c r="B758" i="8"/>
  <c r="C758" i="8"/>
  <c r="B754" i="8"/>
  <c r="C754" i="8"/>
  <c r="B750" i="8"/>
  <c r="C750" i="8"/>
  <c r="B746" i="8"/>
  <c r="C746" i="8"/>
  <c r="B742" i="8"/>
  <c r="C742" i="8"/>
  <c r="B738" i="8"/>
  <c r="C738" i="8"/>
  <c r="B734" i="8"/>
  <c r="C734" i="8"/>
  <c r="B730" i="8"/>
  <c r="C730" i="8"/>
  <c r="B726" i="8"/>
  <c r="C726" i="8"/>
  <c r="B722" i="8"/>
  <c r="C722" i="8"/>
  <c r="B718" i="8"/>
  <c r="C718" i="8"/>
  <c r="B714" i="8"/>
  <c r="C714" i="8"/>
  <c r="B710" i="8"/>
  <c r="C710" i="8"/>
  <c r="B706" i="8"/>
  <c r="C706" i="8"/>
  <c r="B702" i="8"/>
  <c r="C702" i="8"/>
  <c r="B698" i="8"/>
  <c r="C698" i="8"/>
  <c r="B694" i="8"/>
  <c r="C694" i="8"/>
  <c r="B690" i="8"/>
  <c r="C690" i="8"/>
  <c r="B686" i="8"/>
  <c r="C686" i="8"/>
  <c r="B682" i="8"/>
  <c r="C682" i="8"/>
  <c r="B678" i="8"/>
  <c r="C678" i="8"/>
  <c r="B674" i="8"/>
  <c r="C674" i="8"/>
  <c r="B670" i="8"/>
  <c r="C670" i="8"/>
  <c r="B666" i="8"/>
  <c r="C666" i="8"/>
  <c r="B662" i="8"/>
  <c r="C662" i="8"/>
  <c r="B658" i="8"/>
  <c r="C658" i="8"/>
  <c r="B654" i="8"/>
  <c r="C654" i="8"/>
  <c r="B650" i="8"/>
  <c r="C650" i="8"/>
  <c r="B646" i="8"/>
  <c r="C646" i="8"/>
  <c r="B642" i="8"/>
  <c r="C642" i="8"/>
  <c r="B638" i="8"/>
  <c r="C638" i="8"/>
  <c r="B634" i="8"/>
  <c r="C634" i="8"/>
  <c r="B630" i="8"/>
  <c r="C630" i="8"/>
  <c r="B626" i="8"/>
  <c r="C626" i="8"/>
  <c r="B622" i="8"/>
  <c r="C622" i="8"/>
  <c r="B618" i="8"/>
  <c r="C618" i="8"/>
  <c r="B614" i="8"/>
  <c r="C614" i="8"/>
  <c r="B610" i="8"/>
  <c r="C610" i="8"/>
  <c r="B606" i="8"/>
  <c r="C606" i="8"/>
  <c r="B602" i="8"/>
  <c r="C602" i="8"/>
  <c r="C598" i="8"/>
  <c r="B598" i="8"/>
  <c r="C594" i="8"/>
  <c r="B594" i="8"/>
  <c r="C590" i="8"/>
  <c r="B590" i="8"/>
  <c r="C586" i="8"/>
  <c r="B586" i="8"/>
  <c r="C582" i="8"/>
  <c r="B582" i="8"/>
  <c r="C578" i="8"/>
  <c r="B578" i="8"/>
  <c r="C574" i="8"/>
  <c r="B574" i="8"/>
  <c r="C570" i="8"/>
  <c r="B570" i="8"/>
  <c r="C566" i="8"/>
  <c r="B566" i="8"/>
  <c r="C562" i="8"/>
  <c r="B562" i="8"/>
  <c r="C558" i="8"/>
  <c r="B558" i="8"/>
  <c r="C554" i="8"/>
  <c r="B554" i="8"/>
  <c r="C550" i="8"/>
  <c r="B550" i="8"/>
  <c r="C546" i="8"/>
  <c r="B546" i="8"/>
  <c r="C542" i="8"/>
  <c r="B542" i="8"/>
  <c r="C538" i="8"/>
  <c r="B538" i="8"/>
  <c r="C534" i="8"/>
  <c r="B534" i="8"/>
  <c r="C530" i="8"/>
  <c r="B530" i="8"/>
  <c r="C526" i="8"/>
  <c r="B526" i="8"/>
  <c r="C522" i="8"/>
  <c r="B522" i="8"/>
  <c r="C518" i="8"/>
  <c r="B518" i="8"/>
  <c r="C514" i="8"/>
  <c r="B514" i="8"/>
  <c r="C510" i="8"/>
  <c r="B510" i="8"/>
  <c r="C506" i="8"/>
  <c r="B506" i="8"/>
  <c r="C502" i="8"/>
  <c r="B502" i="8"/>
  <c r="C498" i="8"/>
  <c r="B498" i="8"/>
  <c r="C494" i="8"/>
  <c r="B494" i="8"/>
  <c r="C490" i="8"/>
  <c r="B490" i="8"/>
  <c r="C486" i="8"/>
  <c r="B486" i="8"/>
  <c r="C482" i="8"/>
  <c r="B482" i="8"/>
  <c r="C478" i="8"/>
  <c r="B478" i="8"/>
  <c r="C474" i="8"/>
  <c r="B474" i="8"/>
  <c r="C470" i="8"/>
  <c r="B470" i="8"/>
  <c r="C466" i="8"/>
  <c r="B466" i="8"/>
  <c r="C462" i="8"/>
  <c r="B462" i="8"/>
  <c r="C458" i="8"/>
  <c r="B458" i="8"/>
  <c r="C454" i="8"/>
  <c r="B454" i="8"/>
  <c r="C450" i="8"/>
  <c r="B450" i="8"/>
  <c r="C446" i="8"/>
  <c r="B446" i="8"/>
  <c r="C442" i="8"/>
  <c r="B442" i="8"/>
  <c r="C438" i="8"/>
  <c r="B438" i="8"/>
  <c r="C434" i="8"/>
  <c r="B434" i="8"/>
  <c r="C430" i="8"/>
  <c r="B430" i="8"/>
  <c r="C426" i="8"/>
  <c r="B426" i="8"/>
  <c r="C422" i="8"/>
  <c r="B422" i="8"/>
  <c r="C418" i="8"/>
  <c r="B418" i="8"/>
  <c r="C414" i="8"/>
  <c r="B414" i="8"/>
  <c r="C410" i="8"/>
  <c r="B410" i="8"/>
  <c r="C406" i="8"/>
  <c r="B406" i="8"/>
  <c r="C402" i="8"/>
  <c r="B402" i="8"/>
  <c r="C398" i="8"/>
  <c r="B398" i="8"/>
  <c r="C394" i="8"/>
  <c r="B394" i="8"/>
  <c r="C390" i="8"/>
  <c r="B390" i="8"/>
  <c r="C386" i="8"/>
  <c r="B386" i="8"/>
  <c r="C382" i="8"/>
  <c r="B382" i="8"/>
  <c r="C378" i="8"/>
  <c r="B378" i="8"/>
  <c r="C374" i="8"/>
  <c r="B374" i="8"/>
  <c r="C370" i="8"/>
  <c r="B370" i="8"/>
  <c r="C366" i="8"/>
  <c r="B366" i="8"/>
  <c r="C362" i="8"/>
  <c r="B362" i="8"/>
  <c r="C358" i="8"/>
  <c r="B358" i="8"/>
  <c r="C354" i="8"/>
  <c r="B354" i="8"/>
  <c r="C350" i="8"/>
  <c r="B350" i="8"/>
  <c r="C346" i="8"/>
  <c r="B346" i="8"/>
  <c r="C342" i="8"/>
  <c r="B342" i="8"/>
  <c r="C338" i="8"/>
  <c r="B338" i="8"/>
  <c r="C334" i="8"/>
  <c r="B334" i="8"/>
  <c r="C330" i="8"/>
  <c r="B330" i="8"/>
  <c r="C326" i="8"/>
  <c r="B326" i="8"/>
  <c r="C322" i="8"/>
  <c r="B322" i="8"/>
  <c r="C318" i="8"/>
  <c r="B318" i="8"/>
  <c r="C314" i="8"/>
  <c r="B314" i="8"/>
  <c r="C310" i="8"/>
  <c r="B310" i="8"/>
  <c r="C306" i="8"/>
  <c r="B306" i="8"/>
  <c r="C302" i="8"/>
  <c r="B302" i="8"/>
  <c r="C298" i="8"/>
  <c r="B298" i="8"/>
  <c r="C294" i="8"/>
  <c r="B294" i="8"/>
  <c r="C290" i="8"/>
  <c r="B290" i="8"/>
  <c r="C286" i="8"/>
  <c r="B286" i="8"/>
  <c r="C282" i="8"/>
  <c r="B282" i="8"/>
  <c r="C278" i="8"/>
  <c r="B278" i="8"/>
  <c r="C274" i="8"/>
  <c r="B274" i="8"/>
  <c r="C270" i="8"/>
  <c r="B270" i="8"/>
  <c r="C266" i="8"/>
  <c r="B266" i="8"/>
  <c r="C262" i="8"/>
  <c r="B262" i="8"/>
  <c r="C258" i="8"/>
  <c r="B258" i="8"/>
  <c r="C254" i="8"/>
  <c r="B254" i="8"/>
  <c r="C250" i="8"/>
  <c r="B250" i="8"/>
  <c r="C246" i="8"/>
  <c r="B246" i="8"/>
  <c r="C242" i="8"/>
  <c r="B242" i="8"/>
  <c r="C238" i="8"/>
  <c r="B238" i="8"/>
  <c r="C234" i="8"/>
  <c r="B234" i="8"/>
  <c r="C230" i="8"/>
  <c r="B230" i="8"/>
  <c r="C226" i="8"/>
  <c r="B226" i="8"/>
  <c r="C222" i="8"/>
  <c r="B222" i="8"/>
  <c r="C218" i="8"/>
  <c r="B218" i="8"/>
  <c r="C214" i="8"/>
  <c r="B214" i="8"/>
  <c r="C210" i="8"/>
  <c r="B210" i="8"/>
  <c r="C206" i="8"/>
  <c r="B206" i="8"/>
  <c r="C202" i="8"/>
  <c r="B202" i="8"/>
  <c r="C198" i="8"/>
  <c r="B198" i="8"/>
  <c r="C194" i="8"/>
  <c r="B194" i="8"/>
  <c r="C190" i="8"/>
  <c r="B190" i="8"/>
  <c r="C186" i="8"/>
  <c r="B186" i="8"/>
  <c r="C182" i="8"/>
  <c r="B182" i="8"/>
  <c r="C178" i="8"/>
  <c r="B178" i="8"/>
  <c r="C174" i="8"/>
  <c r="B174" i="8"/>
  <c r="C170" i="8"/>
  <c r="B170" i="8"/>
  <c r="C166" i="8"/>
  <c r="B166" i="8"/>
  <c r="C162" i="8"/>
  <c r="B162" i="8"/>
  <c r="C158" i="8"/>
  <c r="B158" i="8"/>
  <c r="C154" i="8"/>
  <c r="B154" i="8"/>
  <c r="C150" i="8"/>
  <c r="B150" i="8"/>
  <c r="C146" i="8"/>
  <c r="B146" i="8"/>
  <c r="C142" i="8"/>
  <c r="B142" i="8"/>
  <c r="C138" i="8"/>
  <c r="B138" i="8"/>
  <c r="C134" i="8"/>
  <c r="B134" i="8"/>
  <c r="C130" i="8"/>
  <c r="B130" i="8"/>
  <c r="C126" i="8"/>
  <c r="B126" i="8"/>
  <c r="C122" i="8"/>
  <c r="B122" i="8"/>
  <c r="C118" i="8"/>
  <c r="B118" i="8"/>
  <c r="C114" i="8"/>
  <c r="B114" i="8"/>
  <c r="C110" i="8"/>
  <c r="B110" i="8"/>
  <c r="C106" i="8"/>
  <c r="B106" i="8"/>
  <c r="C1999" i="8"/>
  <c r="B1999" i="8"/>
  <c r="C1983" i="8"/>
  <c r="B1983" i="8"/>
  <c r="C1967" i="8"/>
  <c r="B1967" i="8"/>
  <c r="C1951" i="8"/>
  <c r="B1951" i="8"/>
  <c r="C1994" i="8"/>
  <c r="B1994" i="8"/>
  <c r="C1997" i="8"/>
  <c r="B1997" i="8"/>
  <c r="C1989" i="8"/>
  <c r="B1989" i="8"/>
  <c r="C1981" i="8"/>
  <c r="B1981" i="8"/>
  <c r="C1973" i="8"/>
  <c r="B1973" i="8"/>
  <c r="C1965" i="8"/>
  <c r="B1965" i="8"/>
  <c r="C1961" i="8"/>
  <c r="B1961" i="8"/>
  <c r="C1957" i="8"/>
  <c r="B1957" i="8"/>
  <c r="C1953" i="8"/>
  <c r="B1953" i="8"/>
  <c r="C1949" i="8"/>
  <c r="B1949" i="8"/>
  <c r="C1945" i="8"/>
  <c r="B1945" i="8"/>
  <c r="C1941" i="8"/>
  <c r="B1941" i="8"/>
  <c r="C1937" i="8"/>
  <c r="B1937" i="8"/>
  <c r="C1933" i="8"/>
  <c r="B1933" i="8"/>
  <c r="C1929" i="8"/>
  <c r="B1929" i="8"/>
  <c r="C1925" i="8"/>
  <c r="B1925" i="8"/>
  <c r="C1921" i="8"/>
  <c r="B1921" i="8"/>
  <c r="C1917" i="8"/>
  <c r="B1917" i="8"/>
  <c r="C1913" i="8"/>
  <c r="B1913" i="8"/>
  <c r="C1909" i="8"/>
  <c r="B1909" i="8"/>
  <c r="C1905" i="8"/>
  <c r="B1905" i="8"/>
  <c r="C1901" i="8"/>
  <c r="B1901" i="8"/>
  <c r="C1897" i="8"/>
  <c r="B1897" i="8"/>
  <c r="C1893" i="8"/>
  <c r="B1893" i="8"/>
  <c r="C1889" i="8"/>
  <c r="B1889" i="8"/>
  <c r="C1885" i="8"/>
  <c r="B1885" i="8"/>
  <c r="C1881" i="8"/>
  <c r="B1881" i="8"/>
  <c r="C1877" i="8"/>
  <c r="B1877" i="8"/>
  <c r="C1873" i="8"/>
  <c r="B1873" i="8"/>
  <c r="C1869" i="8"/>
  <c r="B1869" i="8"/>
  <c r="C1865" i="8"/>
  <c r="B1865" i="8"/>
  <c r="C1861" i="8"/>
  <c r="B1861" i="8"/>
  <c r="C1857" i="8"/>
  <c r="B1857" i="8"/>
  <c r="C1853" i="8"/>
  <c r="B1853" i="8"/>
  <c r="C1849" i="8"/>
  <c r="B1849" i="8"/>
  <c r="B1845" i="8"/>
  <c r="C1845" i="8"/>
  <c r="B1841" i="8"/>
  <c r="C1841" i="8"/>
  <c r="B1837" i="8"/>
  <c r="C1837" i="8"/>
  <c r="C1833" i="8"/>
  <c r="B1833" i="8"/>
  <c r="C1829" i="8"/>
  <c r="B1829" i="8"/>
  <c r="C1825" i="8"/>
  <c r="B1825" i="8"/>
  <c r="C1821" i="8"/>
  <c r="B1821" i="8"/>
  <c r="C1817" i="8"/>
  <c r="B1817" i="8"/>
  <c r="C1813" i="8"/>
  <c r="B1813" i="8"/>
  <c r="C1809" i="8"/>
  <c r="B1809" i="8"/>
  <c r="C1805" i="8"/>
  <c r="B1805" i="8"/>
  <c r="C1801" i="8"/>
  <c r="B1801" i="8"/>
  <c r="C1797" i="8"/>
  <c r="B1797" i="8"/>
  <c r="C1793" i="8"/>
  <c r="B1793" i="8"/>
  <c r="C1789" i="8"/>
  <c r="B1789" i="8"/>
  <c r="C1785" i="8"/>
  <c r="B1785" i="8"/>
  <c r="D1781" i="8"/>
  <c r="C1781" i="8"/>
  <c r="B1781" i="8"/>
  <c r="C1777" i="8"/>
  <c r="B1777" i="8"/>
  <c r="C1773" i="8"/>
  <c r="B1773" i="8"/>
  <c r="C1769" i="8"/>
  <c r="B1769" i="8"/>
  <c r="D1765" i="8"/>
  <c r="C1765" i="8"/>
  <c r="B1765" i="8"/>
  <c r="C1761" i="8"/>
  <c r="B1761" i="8"/>
  <c r="C1757" i="8"/>
  <c r="B1757" i="8"/>
  <c r="C1753" i="8"/>
  <c r="B1753" i="8"/>
  <c r="D1749" i="8"/>
  <c r="C1749" i="8"/>
  <c r="B1749" i="8"/>
  <c r="C1745" i="8"/>
  <c r="B1745" i="8"/>
  <c r="C1741" i="8"/>
  <c r="B1741" i="8"/>
  <c r="C1737" i="8"/>
  <c r="B1737" i="8"/>
  <c r="D1733" i="8"/>
  <c r="C1733" i="8"/>
  <c r="B1733" i="8"/>
  <c r="C1729" i="8"/>
  <c r="B1729" i="8"/>
  <c r="C1725" i="8"/>
  <c r="B1725" i="8"/>
  <c r="C1721" i="8"/>
  <c r="B1721" i="8"/>
  <c r="D1717" i="8"/>
  <c r="C1717" i="8"/>
  <c r="B1717" i="8"/>
  <c r="C1713" i="8"/>
  <c r="B1713" i="8"/>
  <c r="C1709" i="8"/>
  <c r="B1709" i="8"/>
  <c r="C1705" i="8"/>
  <c r="B1705" i="8"/>
  <c r="D1701" i="8"/>
  <c r="C1701" i="8"/>
  <c r="B1701" i="8"/>
  <c r="C1697" i="8"/>
  <c r="B1697" i="8"/>
  <c r="C1693" i="8"/>
  <c r="B1693" i="8"/>
  <c r="C1689" i="8"/>
  <c r="B1689" i="8"/>
  <c r="D1685" i="8"/>
  <c r="C1685" i="8"/>
  <c r="B1685" i="8"/>
  <c r="C1681" i="8"/>
  <c r="B1681" i="8"/>
  <c r="C1677" i="8"/>
  <c r="B1677" i="8"/>
  <c r="C1673" i="8"/>
  <c r="B1673" i="8"/>
  <c r="D1669" i="8"/>
  <c r="B1669" i="8"/>
  <c r="C1669" i="8"/>
  <c r="B1665" i="8"/>
  <c r="C1665" i="8"/>
  <c r="B1661" i="8"/>
  <c r="C1661" i="8"/>
  <c r="B1657" i="8"/>
  <c r="C1657" i="8"/>
  <c r="D1653" i="8"/>
  <c r="B1653" i="8"/>
  <c r="C1653" i="8"/>
  <c r="B1649" i="8"/>
  <c r="C1649" i="8"/>
  <c r="B1645" i="8"/>
  <c r="C1645" i="8"/>
  <c r="B1641" i="8"/>
  <c r="C1641" i="8"/>
  <c r="D1637" i="8"/>
  <c r="B1637" i="8"/>
  <c r="C1637" i="8"/>
  <c r="B1633" i="8"/>
  <c r="C1633" i="8"/>
  <c r="B1629" i="8"/>
  <c r="C1629" i="8"/>
  <c r="B1625" i="8"/>
  <c r="C1625" i="8"/>
  <c r="D1621" i="8"/>
  <c r="B1621" i="8"/>
  <c r="C1621" i="8"/>
  <c r="B1617" i="8"/>
  <c r="C1617" i="8"/>
  <c r="B1613" i="8"/>
  <c r="C1613" i="8"/>
  <c r="B1609" i="8"/>
  <c r="C1609" i="8"/>
  <c r="D1605" i="8"/>
  <c r="B1605" i="8"/>
  <c r="C1605" i="8"/>
  <c r="B1601" i="8"/>
  <c r="C1601" i="8"/>
  <c r="B1597" i="8"/>
  <c r="C1597" i="8"/>
  <c r="B1593" i="8"/>
  <c r="C1593" i="8"/>
  <c r="D1589" i="8"/>
  <c r="B1589" i="8"/>
  <c r="C1589" i="8"/>
  <c r="B1585" i="8"/>
  <c r="C1585" i="8"/>
  <c r="B1581" i="8"/>
  <c r="C1581" i="8"/>
  <c r="B1577" i="8"/>
  <c r="C1577" i="8"/>
  <c r="D1573" i="8"/>
  <c r="B1573" i="8"/>
  <c r="C1573" i="8"/>
  <c r="B1569" i="8"/>
  <c r="C1569" i="8"/>
  <c r="B1565" i="8"/>
  <c r="C1565" i="8"/>
  <c r="B1561" i="8"/>
  <c r="C1561" i="8"/>
  <c r="D1557" i="8"/>
  <c r="B1557" i="8"/>
  <c r="C1557" i="8"/>
  <c r="B1553" i="8"/>
  <c r="C1553" i="8"/>
  <c r="B1549" i="8"/>
  <c r="C1549" i="8"/>
  <c r="B1545" i="8"/>
  <c r="C1545" i="8"/>
  <c r="D1541" i="8"/>
  <c r="B1541" i="8"/>
  <c r="C1541" i="8"/>
  <c r="B1537" i="8"/>
  <c r="C1537" i="8"/>
  <c r="B1533" i="8"/>
  <c r="C1533" i="8"/>
  <c r="B1529" i="8"/>
  <c r="C1529" i="8"/>
  <c r="D1525" i="8"/>
  <c r="B1525" i="8"/>
  <c r="C1525" i="8"/>
  <c r="B1521" i="8"/>
  <c r="C1521" i="8"/>
  <c r="B1517" i="8"/>
  <c r="C1517" i="8"/>
  <c r="B1513" i="8"/>
  <c r="C1513" i="8"/>
  <c r="D1509" i="8"/>
  <c r="B1509" i="8"/>
  <c r="C1509" i="8"/>
  <c r="B1505" i="8"/>
  <c r="C1505" i="8"/>
  <c r="B1501" i="8"/>
  <c r="C1501" i="8"/>
  <c r="B1497" i="8"/>
  <c r="C1497" i="8"/>
  <c r="D1493" i="8"/>
  <c r="B1493" i="8"/>
  <c r="C1493" i="8"/>
  <c r="B1489" i="8"/>
  <c r="C1489" i="8"/>
  <c r="B1485" i="8"/>
  <c r="C1485" i="8"/>
  <c r="B1481" i="8"/>
  <c r="C1481" i="8"/>
  <c r="D1477" i="8"/>
  <c r="B1477" i="8"/>
  <c r="C1477" i="8"/>
  <c r="B1473" i="8"/>
  <c r="C1473" i="8"/>
  <c r="B1469" i="8"/>
  <c r="C1469" i="8"/>
  <c r="B1465" i="8"/>
  <c r="C1465" i="8"/>
  <c r="D1461" i="8"/>
  <c r="B1461" i="8"/>
  <c r="C1461" i="8"/>
  <c r="B1457" i="8"/>
  <c r="C1457" i="8"/>
  <c r="B1453" i="8"/>
  <c r="C1453" i="8"/>
  <c r="B1449" i="8"/>
  <c r="C1449" i="8"/>
  <c r="B1445" i="8"/>
  <c r="C1445" i="8"/>
  <c r="B1441" i="8"/>
  <c r="C1441" i="8"/>
  <c r="B1437" i="8"/>
  <c r="C1437" i="8"/>
  <c r="B1433" i="8"/>
  <c r="C1433" i="8"/>
  <c r="B1429" i="8"/>
  <c r="C1429" i="8"/>
  <c r="D1425" i="8"/>
  <c r="B1425" i="8"/>
  <c r="C1425" i="8"/>
  <c r="B1421" i="8"/>
  <c r="C1421" i="8"/>
  <c r="B1417" i="8"/>
  <c r="C1417" i="8"/>
  <c r="B1413" i="8"/>
  <c r="C1413" i="8"/>
  <c r="B1409" i="8"/>
  <c r="C1409" i="8"/>
  <c r="B1405" i="8"/>
  <c r="C1405" i="8"/>
  <c r="B1401" i="8"/>
  <c r="C1401" i="8"/>
  <c r="B1397" i="8"/>
  <c r="C1397" i="8"/>
  <c r="D1393" i="8"/>
  <c r="B1393" i="8"/>
  <c r="C1393" i="8"/>
  <c r="B1389" i="8"/>
  <c r="C1389" i="8"/>
  <c r="B1385" i="8"/>
  <c r="C1385" i="8"/>
  <c r="B1381" i="8"/>
  <c r="C1381" i="8"/>
  <c r="B1377" i="8"/>
  <c r="C1377" i="8"/>
  <c r="E1373" i="8"/>
  <c r="B1373" i="8"/>
  <c r="C1373" i="8"/>
  <c r="B1369" i="8"/>
  <c r="C1369" i="8"/>
  <c r="B1365" i="8"/>
  <c r="C1365" i="8"/>
  <c r="B1361" i="8"/>
  <c r="C1361" i="8"/>
  <c r="B1357" i="8"/>
  <c r="C1357" i="8"/>
  <c r="B1353" i="8"/>
  <c r="C1353" i="8"/>
  <c r="B1349" i="8"/>
  <c r="C1349" i="8"/>
  <c r="D1345" i="8"/>
  <c r="B1345" i="8"/>
  <c r="C1345" i="8"/>
  <c r="B1341" i="8"/>
  <c r="C1341" i="8"/>
  <c r="B1337" i="8"/>
  <c r="C1337" i="8"/>
  <c r="B1333" i="8"/>
  <c r="C1333" i="8"/>
  <c r="B1329" i="8"/>
  <c r="C1329" i="8"/>
  <c r="B1325" i="8"/>
  <c r="C1325" i="8"/>
  <c r="C1321" i="8"/>
  <c r="B1321" i="8"/>
  <c r="B1317" i="8"/>
  <c r="C1317" i="8"/>
  <c r="B1313" i="8"/>
  <c r="C1313" i="8"/>
  <c r="B1309" i="8"/>
  <c r="C1309" i="8"/>
  <c r="B1305" i="8"/>
  <c r="C1305" i="8"/>
  <c r="B1301" i="8"/>
  <c r="C1301" i="8"/>
  <c r="B1297" i="8"/>
  <c r="C1297" i="8"/>
  <c r="E1293" i="8"/>
  <c r="B1293" i="8"/>
  <c r="C1293" i="8"/>
  <c r="B1289" i="8"/>
  <c r="C1289" i="8"/>
  <c r="B1285" i="8"/>
  <c r="C1285" i="8"/>
  <c r="B1281" i="8"/>
  <c r="C1281" i="8"/>
  <c r="B1277" i="8"/>
  <c r="C1277" i="8"/>
  <c r="B1273" i="8"/>
  <c r="C1273" i="8"/>
  <c r="E1269" i="8"/>
  <c r="B1269" i="8"/>
  <c r="C1269" i="8"/>
  <c r="D1265" i="8"/>
  <c r="B1265" i="8"/>
  <c r="C1265" i="8"/>
  <c r="B1261" i="8"/>
  <c r="C1261" i="8"/>
  <c r="B1257" i="8"/>
  <c r="C1257" i="8"/>
  <c r="B1253" i="8"/>
  <c r="C1253" i="8"/>
  <c r="B1249" i="8"/>
  <c r="C1249" i="8"/>
  <c r="E1245" i="8"/>
  <c r="B1245" i="8"/>
  <c r="C1245" i="8"/>
  <c r="D1241" i="8"/>
  <c r="B1241" i="8"/>
  <c r="C1241" i="8"/>
  <c r="B1237" i="8"/>
  <c r="C1237" i="8"/>
  <c r="B1233" i="8"/>
  <c r="C1233" i="8"/>
  <c r="B1229" i="8"/>
  <c r="C1229" i="8"/>
  <c r="B1225" i="8"/>
  <c r="C1225" i="8"/>
  <c r="B1221" i="8"/>
  <c r="C1221" i="8"/>
  <c r="D1217" i="8"/>
  <c r="B1217" i="8"/>
  <c r="C1217" i="8"/>
  <c r="B1213" i="8"/>
  <c r="C1213" i="8"/>
  <c r="B1209" i="8"/>
  <c r="C1209" i="8"/>
  <c r="B1205" i="8"/>
  <c r="C1205" i="8"/>
  <c r="B1201" i="8"/>
  <c r="C1201" i="8"/>
  <c r="B1197" i="8"/>
  <c r="C1197" i="8"/>
  <c r="B1193" i="8"/>
  <c r="C1193" i="8"/>
  <c r="B1189" i="8"/>
  <c r="C1189" i="8"/>
  <c r="B1185" i="8"/>
  <c r="C1185" i="8"/>
  <c r="B1181" i="8"/>
  <c r="C1181" i="8"/>
  <c r="B1177" i="8"/>
  <c r="C1177" i="8"/>
  <c r="B1173" i="8"/>
  <c r="C1173" i="8"/>
  <c r="B1169" i="8"/>
  <c r="C1169" i="8"/>
  <c r="B1165" i="8"/>
  <c r="C1165" i="8"/>
  <c r="B1161" i="8"/>
  <c r="C1161" i="8"/>
  <c r="B1157" i="8"/>
  <c r="C1157" i="8"/>
  <c r="B1153" i="8"/>
  <c r="C1153" i="8"/>
  <c r="B1149" i="8"/>
  <c r="C1149" i="8"/>
  <c r="B1145" i="8"/>
  <c r="C1145" i="8"/>
  <c r="B1141" i="8"/>
  <c r="C1141" i="8"/>
  <c r="B1137" i="8"/>
  <c r="C1137" i="8"/>
  <c r="B1133" i="8"/>
  <c r="C1133" i="8"/>
  <c r="B1129" i="8"/>
  <c r="C1129" i="8"/>
  <c r="B1125" i="8"/>
  <c r="C1125" i="8"/>
  <c r="B1121" i="8"/>
  <c r="C1121" i="8"/>
  <c r="B1117" i="8"/>
  <c r="C1117" i="8"/>
  <c r="B1113" i="8"/>
  <c r="C1113" i="8"/>
  <c r="B1109" i="8"/>
  <c r="C1109" i="8"/>
  <c r="B1105" i="8"/>
  <c r="C1105" i="8"/>
  <c r="B1101" i="8"/>
  <c r="C1101" i="8"/>
  <c r="B1097" i="8"/>
  <c r="C1097" i="8"/>
  <c r="B1093" i="8"/>
  <c r="C1093" i="8"/>
  <c r="B1089" i="8"/>
  <c r="C1089" i="8"/>
  <c r="B1085" i="8"/>
  <c r="C1085" i="8"/>
  <c r="B1081" i="8"/>
  <c r="C1081" i="8"/>
  <c r="B1077" i="8"/>
  <c r="C1077" i="8"/>
  <c r="B1073" i="8"/>
  <c r="C1073" i="8"/>
  <c r="B1069" i="8"/>
  <c r="C1069" i="8"/>
  <c r="B1065" i="8"/>
  <c r="C1065" i="8"/>
  <c r="B1061" i="8"/>
  <c r="C1061" i="8"/>
  <c r="B1057" i="8"/>
  <c r="C1057" i="8"/>
  <c r="B1053" i="8"/>
  <c r="C1053" i="8"/>
  <c r="B1049" i="8"/>
  <c r="C1049" i="8"/>
  <c r="B1045" i="8"/>
  <c r="C1045" i="8"/>
  <c r="B1041" i="8"/>
  <c r="C1041" i="8"/>
  <c r="B1037" i="8"/>
  <c r="C1037" i="8"/>
  <c r="B1033" i="8"/>
  <c r="C1033" i="8"/>
  <c r="B1029" i="8"/>
  <c r="C1029" i="8"/>
  <c r="B1025" i="8"/>
  <c r="C1025" i="8"/>
  <c r="B1021" i="8"/>
  <c r="C1021" i="8"/>
  <c r="B1017" i="8"/>
  <c r="C1017" i="8"/>
  <c r="B1013" i="8"/>
  <c r="C1013" i="8"/>
  <c r="B1009" i="8"/>
  <c r="C1009" i="8"/>
  <c r="B1005" i="8"/>
  <c r="C1005" i="8"/>
  <c r="B1001" i="8"/>
  <c r="C1001" i="8"/>
  <c r="B997" i="8"/>
  <c r="C997" i="8"/>
  <c r="B993" i="8"/>
  <c r="C993" i="8"/>
  <c r="B989" i="8"/>
  <c r="C989" i="8"/>
  <c r="B985" i="8"/>
  <c r="C985" i="8"/>
  <c r="B981" i="8"/>
  <c r="C981" i="8"/>
  <c r="C977" i="8"/>
  <c r="B977" i="8"/>
  <c r="D973" i="8"/>
  <c r="C973" i="8"/>
  <c r="B973" i="8"/>
  <c r="C969" i="8"/>
  <c r="B969" i="8"/>
  <c r="C965" i="8"/>
  <c r="B965" i="8"/>
  <c r="C961" i="8"/>
  <c r="B961" i="8"/>
  <c r="C957" i="8"/>
  <c r="B957" i="8"/>
  <c r="C953" i="8"/>
  <c r="B953" i="8"/>
  <c r="C949" i="8"/>
  <c r="B949" i="8"/>
  <c r="C945" i="8"/>
  <c r="B945" i="8"/>
  <c r="C941" i="8"/>
  <c r="B941" i="8"/>
  <c r="C937" i="8"/>
  <c r="B937" i="8"/>
  <c r="C933" i="8"/>
  <c r="B933" i="8"/>
  <c r="C929" i="8"/>
  <c r="B929" i="8"/>
  <c r="C925" i="8"/>
  <c r="B925" i="8"/>
  <c r="C921" i="8"/>
  <c r="B921" i="8"/>
  <c r="C917" i="8"/>
  <c r="B917" i="8"/>
  <c r="C913" i="8"/>
  <c r="B913" i="8"/>
  <c r="C909" i="8"/>
  <c r="B909" i="8"/>
  <c r="C905" i="8"/>
  <c r="B905" i="8"/>
  <c r="C901" i="8"/>
  <c r="B901" i="8"/>
  <c r="C897" i="8"/>
  <c r="B897" i="8"/>
  <c r="C893" i="8"/>
  <c r="B893" i="8"/>
  <c r="C889" i="8"/>
  <c r="B889" i="8"/>
  <c r="C885" i="8"/>
  <c r="B885" i="8"/>
  <c r="C881" i="8"/>
  <c r="B881" i="8"/>
  <c r="C877" i="8"/>
  <c r="B877" i="8"/>
  <c r="C873" i="8"/>
  <c r="B873" i="8"/>
  <c r="C869" i="8"/>
  <c r="B869" i="8"/>
  <c r="C865" i="8"/>
  <c r="B865" i="8"/>
  <c r="C861" i="8"/>
  <c r="B861" i="8"/>
  <c r="C857" i="8"/>
  <c r="B857" i="8"/>
  <c r="C853" i="8"/>
  <c r="B853" i="8"/>
  <c r="C849" i="8"/>
  <c r="B849" i="8"/>
  <c r="C845" i="8"/>
  <c r="B845" i="8"/>
  <c r="C841" i="8"/>
  <c r="B841" i="8"/>
  <c r="C837" i="8"/>
  <c r="B837" i="8"/>
  <c r="C833" i="8"/>
  <c r="B833" i="8"/>
  <c r="C829" i="8"/>
  <c r="B829" i="8"/>
  <c r="C825" i="8"/>
  <c r="B825" i="8"/>
  <c r="C821" i="8"/>
  <c r="B821" i="8"/>
  <c r="C817" i="8"/>
  <c r="B817" i="8"/>
  <c r="C813" i="8"/>
  <c r="B813" i="8"/>
  <c r="C809" i="8"/>
  <c r="B809" i="8"/>
  <c r="C805" i="8"/>
  <c r="B805" i="8"/>
  <c r="C801" i="8"/>
  <c r="B801" i="8"/>
  <c r="C797" i="8"/>
  <c r="B797" i="8"/>
  <c r="C793" i="8"/>
  <c r="B793" i="8"/>
  <c r="C789" i="8"/>
  <c r="B789" i="8"/>
  <c r="C785" i="8"/>
  <c r="B785" i="8"/>
  <c r="C781" i="8"/>
  <c r="B781" i="8"/>
  <c r="C777" i="8"/>
  <c r="B777" i="8"/>
  <c r="C773" i="8"/>
  <c r="B773" i="8"/>
  <c r="C769" i="8"/>
  <c r="B769" i="8"/>
  <c r="C765" i="8"/>
  <c r="B765" i="8"/>
  <c r="C761" i="8"/>
  <c r="B761" i="8"/>
  <c r="C757" i="8"/>
  <c r="B757" i="8"/>
  <c r="C753" i="8"/>
  <c r="B753" i="8"/>
  <c r="C749" i="8"/>
  <c r="B749" i="8"/>
  <c r="C745" i="8"/>
  <c r="B745" i="8"/>
  <c r="C741" i="8"/>
  <c r="B741" i="8"/>
  <c r="C737" i="8"/>
  <c r="B737" i="8"/>
  <c r="C733" i="8"/>
  <c r="B733" i="8"/>
  <c r="C729" i="8"/>
  <c r="B729" i="8"/>
  <c r="C725" i="8"/>
  <c r="B725" i="8"/>
  <c r="C721" i="8"/>
  <c r="B721" i="8"/>
  <c r="C717" i="8"/>
  <c r="B717" i="8"/>
  <c r="C713" i="8"/>
  <c r="B713" i="8"/>
  <c r="C709" i="8"/>
  <c r="B709" i="8"/>
  <c r="C705" i="8"/>
  <c r="B705" i="8"/>
  <c r="C701" i="8"/>
  <c r="B701" i="8"/>
  <c r="C697" i="8"/>
  <c r="B697" i="8"/>
  <c r="C693" i="8"/>
  <c r="B693" i="8"/>
  <c r="C689" i="8"/>
  <c r="B689" i="8"/>
  <c r="C685" i="8"/>
  <c r="B685" i="8"/>
  <c r="C681" i="8"/>
  <c r="B681" i="8"/>
  <c r="C677" i="8"/>
  <c r="B677" i="8"/>
  <c r="C673" i="8"/>
  <c r="B673" i="8"/>
  <c r="C669" i="8"/>
  <c r="B669" i="8"/>
  <c r="C665" i="8"/>
  <c r="B665" i="8"/>
  <c r="C661" i="8"/>
  <c r="B661" i="8"/>
  <c r="C657" i="8"/>
  <c r="B657" i="8"/>
  <c r="C653" i="8"/>
  <c r="B653" i="8"/>
  <c r="C649" i="8"/>
  <c r="B649" i="8"/>
  <c r="C645" i="8"/>
  <c r="B645" i="8"/>
  <c r="C641" i="8"/>
  <c r="B641" i="8"/>
  <c r="B637" i="8"/>
  <c r="C637" i="8"/>
  <c r="B633" i="8"/>
  <c r="C633" i="8"/>
  <c r="B629" i="8"/>
  <c r="C629" i="8"/>
  <c r="B625" i="8"/>
  <c r="C625" i="8"/>
  <c r="B621" i="8"/>
  <c r="C621" i="8"/>
  <c r="B617" i="8"/>
  <c r="C617" i="8"/>
  <c r="B613" i="8"/>
  <c r="C613" i="8"/>
  <c r="B609" i="8"/>
  <c r="C609" i="8"/>
  <c r="B605" i="8"/>
  <c r="C605" i="8"/>
  <c r="B601" i="8"/>
  <c r="C601" i="8"/>
  <c r="B597" i="8"/>
  <c r="C597" i="8"/>
  <c r="B593" i="8"/>
  <c r="C593" i="8"/>
  <c r="B589" i="8"/>
  <c r="C589" i="8"/>
  <c r="B585" i="8"/>
  <c r="C585" i="8"/>
  <c r="B581" i="8"/>
  <c r="C581" i="8"/>
  <c r="B577" i="8"/>
  <c r="C577" i="8"/>
  <c r="B573" i="8"/>
  <c r="C573" i="8"/>
  <c r="B569" i="8"/>
  <c r="C569" i="8"/>
  <c r="B565" i="8"/>
  <c r="C565" i="8"/>
  <c r="B561" i="8"/>
  <c r="C561" i="8"/>
  <c r="B557" i="8"/>
  <c r="C557" i="8"/>
  <c r="B553" i="8"/>
  <c r="C553" i="8"/>
  <c r="B549" i="8"/>
  <c r="C549" i="8"/>
  <c r="B545" i="8"/>
  <c r="C545" i="8"/>
  <c r="B541" i="8"/>
  <c r="C541" i="8"/>
  <c r="B537" i="8"/>
  <c r="C537" i="8"/>
  <c r="B533" i="8"/>
  <c r="C533" i="8"/>
  <c r="B529" i="8"/>
  <c r="C529" i="8"/>
  <c r="B525" i="8"/>
  <c r="C525" i="8"/>
  <c r="B521" i="8"/>
  <c r="C521" i="8"/>
  <c r="B517" i="8"/>
  <c r="C517" i="8"/>
  <c r="B513" i="8"/>
  <c r="C513" i="8"/>
  <c r="B509" i="8"/>
  <c r="C509" i="8"/>
  <c r="B505" i="8"/>
  <c r="C505" i="8"/>
  <c r="B501" i="8"/>
  <c r="C501" i="8"/>
  <c r="B497" i="8"/>
  <c r="C497" i="8"/>
  <c r="B493" i="8"/>
  <c r="C493" i="8"/>
  <c r="B489" i="8"/>
  <c r="C489" i="8"/>
  <c r="B485" i="8"/>
  <c r="C485" i="8"/>
  <c r="B481" i="8"/>
  <c r="C481" i="8"/>
  <c r="B477" i="8"/>
  <c r="C477" i="8"/>
  <c r="B473" i="8"/>
  <c r="C473" i="8"/>
  <c r="B469" i="8"/>
  <c r="C469" i="8"/>
  <c r="B465" i="8"/>
  <c r="C465" i="8"/>
  <c r="B461" i="8"/>
  <c r="C461" i="8"/>
  <c r="B457" i="8"/>
  <c r="C457" i="8"/>
  <c r="B453" i="8"/>
  <c r="C453" i="8"/>
  <c r="B449" i="8"/>
  <c r="C449" i="8"/>
  <c r="B445" i="8"/>
  <c r="C445" i="8"/>
  <c r="B441" i="8"/>
  <c r="C441" i="8"/>
  <c r="B437" i="8"/>
  <c r="C437" i="8"/>
  <c r="B433" i="8"/>
  <c r="C433" i="8"/>
  <c r="B429" i="8"/>
  <c r="C429" i="8"/>
  <c r="B425" i="8"/>
  <c r="C425" i="8"/>
  <c r="B421" i="8"/>
  <c r="C421" i="8"/>
  <c r="B417" i="8"/>
  <c r="C417" i="8"/>
  <c r="B413" i="8"/>
  <c r="C413" i="8"/>
  <c r="B409" i="8"/>
  <c r="C409" i="8"/>
  <c r="B405" i="8"/>
  <c r="C405" i="8"/>
  <c r="B401" i="8"/>
  <c r="C401" i="8"/>
  <c r="B397" i="8"/>
  <c r="C397" i="8"/>
  <c r="B393" i="8"/>
  <c r="C393" i="8"/>
  <c r="B389" i="8"/>
  <c r="C389" i="8"/>
  <c r="B385" i="8"/>
  <c r="C385" i="8"/>
  <c r="B381" i="8"/>
  <c r="C381" i="8"/>
  <c r="B377" i="8"/>
  <c r="C377" i="8"/>
  <c r="B373" i="8"/>
  <c r="C373" i="8"/>
  <c r="B369" i="8"/>
  <c r="C369" i="8"/>
  <c r="B365" i="8"/>
  <c r="C365" i="8"/>
  <c r="B361" i="8"/>
  <c r="C361" i="8"/>
  <c r="B357" i="8"/>
  <c r="C357" i="8"/>
  <c r="B353" i="8"/>
  <c r="C353" i="8"/>
  <c r="B349" i="8"/>
  <c r="C349" i="8"/>
  <c r="B345" i="8"/>
  <c r="C345" i="8"/>
  <c r="B341" i="8"/>
  <c r="C341" i="8"/>
  <c r="B337" i="8"/>
  <c r="C337" i="8"/>
  <c r="B333" i="8"/>
  <c r="C333" i="8"/>
  <c r="B329" i="8"/>
  <c r="C329" i="8"/>
  <c r="B325" i="8"/>
  <c r="C325" i="8"/>
  <c r="B321" i="8"/>
  <c r="C321" i="8"/>
  <c r="B317" i="8"/>
  <c r="C317" i="8"/>
  <c r="B313" i="8"/>
  <c r="C313" i="8"/>
  <c r="B309" i="8"/>
  <c r="C309" i="8"/>
  <c r="B305" i="8"/>
  <c r="C305" i="8"/>
  <c r="B301" i="8"/>
  <c r="C301" i="8"/>
  <c r="B297" i="8"/>
  <c r="C297" i="8"/>
  <c r="B293" i="8"/>
  <c r="C293" i="8"/>
  <c r="B289" i="8"/>
  <c r="C289" i="8"/>
  <c r="B285" i="8"/>
  <c r="C285" i="8"/>
  <c r="B281" i="8"/>
  <c r="C281" i="8"/>
  <c r="B277" i="8"/>
  <c r="C277" i="8"/>
  <c r="B273" i="8"/>
  <c r="C273" i="8"/>
  <c r="D269" i="8"/>
  <c r="B269" i="8"/>
  <c r="C269" i="8"/>
  <c r="B265" i="8"/>
  <c r="C265" i="8"/>
  <c r="B261" i="8"/>
  <c r="C261" i="8"/>
  <c r="B257" i="8"/>
  <c r="C257" i="8"/>
  <c r="B253" i="8"/>
  <c r="C253" i="8"/>
  <c r="B249" i="8"/>
  <c r="C249" i="8"/>
  <c r="B245" i="8"/>
  <c r="C245" i="8"/>
  <c r="B241" i="8"/>
  <c r="C241" i="8"/>
  <c r="B237" i="8"/>
  <c r="C237" i="8"/>
  <c r="B233" i="8"/>
  <c r="C233" i="8"/>
  <c r="B229" i="8"/>
  <c r="C229" i="8"/>
  <c r="B225" i="8"/>
  <c r="C225" i="8"/>
  <c r="B221" i="8"/>
  <c r="C221" i="8"/>
  <c r="B217" i="8"/>
  <c r="C217" i="8"/>
  <c r="B213" i="8"/>
  <c r="C213" i="8"/>
  <c r="B209" i="8"/>
  <c r="C209" i="8"/>
  <c r="B205" i="8"/>
  <c r="C205" i="8"/>
  <c r="D201" i="8"/>
  <c r="B201" i="8"/>
  <c r="C201" i="8"/>
  <c r="B197" i="8"/>
  <c r="C197" i="8"/>
  <c r="B193" i="8"/>
  <c r="C193" i="8"/>
  <c r="B189" i="8"/>
  <c r="C189" i="8"/>
  <c r="B185" i="8"/>
  <c r="C185" i="8"/>
  <c r="B181" i="8"/>
  <c r="C181" i="8"/>
  <c r="B177" i="8"/>
  <c r="C177" i="8"/>
  <c r="B173" i="8"/>
  <c r="C173" i="8"/>
  <c r="B169" i="8"/>
  <c r="C169" i="8"/>
  <c r="B165" i="8"/>
  <c r="C165" i="8"/>
  <c r="B161" i="8"/>
  <c r="C161" i="8"/>
  <c r="B157" i="8"/>
  <c r="C157" i="8"/>
  <c r="B153" i="8"/>
  <c r="C153" i="8"/>
  <c r="B149" i="8"/>
  <c r="C149" i="8"/>
  <c r="B145" i="8"/>
  <c r="C145" i="8"/>
  <c r="B141" i="8"/>
  <c r="C141" i="8"/>
  <c r="B137" i="8"/>
  <c r="C137" i="8"/>
  <c r="B133" i="8"/>
  <c r="C133" i="8"/>
  <c r="B129" i="8"/>
  <c r="C129" i="8"/>
  <c r="B125" i="8"/>
  <c r="C125" i="8"/>
  <c r="B121" i="8"/>
  <c r="C121" i="8"/>
  <c r="B117" i="8"/>
  <c r="C117" i="8"/>
  <c r="B113" i="8"/>
  <c r="C113" i="8"/>
  <c r="B109" i="8"/>
  <c r="C109" i="8"/>
  <c r="B105" i="8"/>
  <c r="C105" i="8"/>
  <c r="C1991" i="8"/>
  <c r="B1991" i="8"/>
  <c r="C1975" i="8"/>
  <c r="B1975" i="8"/>
  <c r="C1959" i="8"/>
  <c r="B1959" i="8"/>
  <c r="C1998" i="8"/>
  <c r="B1998" i="8"/>
  <c r="C2001" i="8"/>
  <c r="B2001" i="8"/>
  <c r="C1993" i="8"/>
  <c r="B1993" i="8"/>
  <c r="C1985" i="8"/>
  <c r="B1985" i="8"/>
  <c r="C1977" i="8"/>
  <c r="B1977" i="8"/>
  <c r="C1969" i="8"/>
  <c r="B1969" i="8"/>
  <c r="C2000" i="8"/>
  <c r="B2000" i="8"/>
  <c r="C1996" i="8"/>
  <c r="B1996" i="8"/>
  <c r="C1992" i="8"/>
  <c r="B1992" i="8"/>
  <c r="C1988" i="8"/>
  <c r="B1988" i="8"/>
  <c r="C1984" i="8"/>
  <c r="B1984" i="8"/>
  <c r="C1980" i="8"/>
  <c r="B1980" i="8"/>
  <c r="C1976" i="8"/>
  <c r="B1976" i="8"/>
  <c r="C1972" i="8"/>
  <c r="B1972" i="8"/>
  <c r="C1968" i="8"/>
  <c r="B1968" i="8"/>
  <c r="C1964" i="8"/>
  <c r="B1964" i="8"/>
  <c r="C1960" i="8"/>
  <c r="B1960" i="8"/>
  <c r="C1956" i="8"/>
  <c r="B1956" i="8"/>
  <c r="C1952" i="8"/>
  <c r="B1952" i="8"/>
  <c r="C1948" i="8"/>
  <c r="B1948" i="8"/>
  <c r="C1944" i="8"/>
  <c r="B1944" i="8"/>
  <c r="C1940" i="8"/>
  <c r="B1940" i="8"/>
  <c r="C1936" i="8"/>
  <c r="B1936" i="8"/>
  <c r="C1932" i="8"/>
  <c r="B1932" i="8"/>
  <c r="C1928" i="8"/>
  <c r="B1928" i="8"/>
  <c r="C1924" i="8"/>
  <c r="B1924" i="8"/>
  <c r="C1920" i="8"/>
  <c r="B1920" i="8"/>
  <c r="C1916" i="8"/>
  <c r="B1916" i="8"/>
  <c r="C1912" i="8"/>
  <c r="B1912" i="8"/>
  <c r="C1908" i="8"/>
  <c r="B1908" i="8"/>
  <c r="C1904" i="8"/>
  <c r="B1904" i="8"/>
  <c r="C1900" i="8"/>
  <c r="B1900" i="8"/>
  <c r="C1896" i="8"/>
  <c r="B1896" i="8"/>
  <c r="C1892" i="8"/>
  <c r="B1892" i="8"/>
  <c r="C1888" i="8"/>
  <c r="B1888" i="8"/>
  <c r="C1884" i="8"/>
  <c r="B1884" i="8"/>
  <c r="C1880" i="8"/>
  <c r="B1880" i="8"/>
  <c r="C1876" i="8"/>
  <c r="B1876" i="8"/>
  <c r="C1872" i="8"/>
  <c r="B1872" i="8"/>
  <c r="C1868" i="8"/>
  <c r="B1868" i="8"/>
  <c r="C1864" i="8"/>
  <c r="B1864" i="8"/>
  <c r="C1860" i="8"/>
  <c r="B1860" i="8"/>
  <c r="C1856" i="8"/>
  <c r="B1856" i="8"/>
  <c r="C1852" i="8"/>
  <c r="B1852" i="8"/>
  <c r="C1848" i="8"/>
  <c r="B1848" i="8"/>
  <c r="B1844" i="8"/>
  <c r="C1844" i="8"/>
  <c r="B1840" i="8"/>
  <c r="C1840" i="8"/>
  <c r="B1836" i="8"/>
  <c r="C1836" i="8"/>
  <c r="C1832" i="8"/>
  <c r="B1832" i="8"/>
  <c r="C1828" i="8"/>
  <c r="B1828" i="8"/>
  <c r="C1824" i="8"/>
  <c r="B1824" i="8"/>
  <c r="C1820" i="8"/>
  <c r="B1820" i="8"/>
  <c r="C1816" i="8"/>
  <c r="B1816" i="8"/>
  <c r="C1812" i="8"/>
  <c r="B1812" i="8"/>
  <c r="C1808" i="8"/>
  <c r="B1808" i="8"/>
  <c r="C1804" i="8"/>
  <c r="B1804" i="8"/>
  <c r="C1800" i="8"/>
  <c r="B1800" i="8"/>
  <c r="C1796" i="8"/>
  <c r="B1796" i="8"/>
  <c r="C1792" i="8"/>
  <c r="B1792" i="8"/>
  <c r="C1788" i="8"/>
  <c r="B1788" i="8"/>
  <c r="C1784" i="8"/>
  <c r="B1784" i="8"/>
  <c r="C1780" i="8"/>
  <c r="B1780" i="8"/>
  <c r="C1776" i="8"/>
  <c r="B1776" i="8"/>
  <c r="C1772" i="8"/>
  <c r="B1772" i="8"/>
  <c r="C1768" i="8"/>
  <c r="B1768" i="8"/>
  <c r="C1764" i="8"/>
  <c r="B1764" i="8"/>
  <c r="C1760" i="8"/>
  <c r="B1760" i="8"/>
  <c r="C1756" i="8"/>
  <c r="B1756" i="8"/>
  <c r="C1752" i="8"/>
  <c r="B1752" i="8"/>
  <c r="C1748" i="8"/>
  <c r="B1748" i="8"/>
  <c r="C1744" i="8"/>
  <c r="B1744" i="8"/>
  <c r="C1740" i="8"/>
  <c r="B1740" i="8"/>
  <c r="C1736" i="8"/>
  <c r="B1736" i="8"/>
  <c r="C1732" i="8"/>
  <c r="B1732" i="8"/>
  <c r="C1728" i="8"/>
  <c r="B1728" i="8"/>
  <c r="C1724" i="8"/>
  <c r="B1724" i="8"/>
  <c r="C1720" i="8"/>
  <c r="B1720" i="8"/>
  <c r="C1716" i="8"/>
  <c r="B1716" i="8"/>
  <c r="C1712" i="8"/>
  <c r="B1712" i="8"/>
  <c r="C1708" i="8"/>
  <c r="B1708" i="8"/>
  <c r="C1704" i="8"/>
  <c r="B1704" i="8"/>
  <c r="C1700" i="8"/>
  <c r="B1700" i="8"/>
  <c r="C1696" i="8"/>
  <c r="B1696" i="8"/>
  <c r="C1692" i="8"/>
  <c r="B1692" i="8"/>
  <c r="C1688" i="8"/>
  <c r="B1688" i="8"/>
  <c r="C1684" i="8"/>
  <c r="B1684" i="8"/>
  <c r="C1680" i="8"/>
  <c r="B1680" i="8"/>
  <c r="C1676" i="8"/>
  <c r="B1676" i="8"/>
  <c r="C1672" i="8"/>
  <c r="B1672" i="8"/>
  <c r="B1668" i="8"/>
  <c r="C1668" i="8"/>
  <c r="B1664" i="8"/>
  <c r="C1664" i="8"/>
  <c r="B1660" i="8"/>
  <c r="C1660" i="8"/>
  <c r="B1656" i="8"/>
  <c r="C1656" i="8"/>
  <c r="B1652" i="8"/>
  <c r="C1652" i="8"/>
  <c r="C1648" i="8"/>
  <c r="B1648" i="8"/>
  <c r="C1644" i="8"/>
  <c r="B1644" i="8"/>
  <c r="C1640" i="8"/>
  <c r="B1640" i="8"/>
  <c r="C1636" i="8"/>
  <c r="B1636" i="8"/>
  <c r="C1632" i="8"/>
  <c r="B1632" i="8"/>
  <c r="C1628" i="8"/>
  <c r="B1628" i="8"/>
  <c r="C1624" i="8"/>
  <c r="B1624" i="8"/>
  <c r="C1620" i="8"/>
  <c r="B1620" i="8"/>
  <c r="C1616" i="8"/>
  <c r="B1616" i="8"/>
  <c r="C1612" i="8"/>
  <c r="B1612" i="8"/>
  <c r="C1608" i="8"/>
  <c r="B1608" i="8"/>
  <c r="C1604" i="8"/>
  <c r="B1604" i="8"/>
  <c r="C1600" i="8"/>
  <c r="B1600" i="8"/>
  <c r="C1596" i="8"/>
  <c r="B1596" i="8"/>
  <c r="C1592" i="8"/>
  <c r="B1592" i="8"/>
  <c r="C1588" i="8"/>
  <c r="B1588" i="8"/>
  <c r="C1584" i="8"/>
  <c r="B1584" i="8"/>
  <c r="C1580" i="8"/>
  <c r="B1580" i="8"/>
  <c r="C1576" i="8"/>
  <c r="B1576" i="8"/>
  <c r="C1572" i="8"/>
  <c r="B1572" i="8"/>
  <c r="C1568" i="8"/>
  <c r="B1568" i="8"/>
  <c r="C1564" i="8"/>
  <c r="B1564" i="8"/>
  <c r="C1560" i="8"/>
  <c r="B1560" i="8"/>
  <c r="C1556" i="8"/>
  <c r="B1556" i="8"/>
  <c r="C1552" i="8"/>
  <c r="B1552" i="8"/>
  <c r="C1548" i="8"/>
  <c r="B1548" i="8"/>
  <c r="C1544" i="8"/>
  <c r="B1544" i="8"/>
  <c r="C1540" i="8"/>
  <c r="B1540" i="8"/>
  <c r="C1536" i="8"/>
  <c r="B1536" i="8"/>
  <c r="C1532" i="8"/>
  <c r="B1532" i="8"/>
  <c r="C1528" i="8"/>
  <c r="B1528" i="8"/>
  <c r="C1524" i="8"/>
  <c r="B1524" i="8"/>
  <c r="C1520" i="8"/>
  <c r="B1520" i="8"/>
  <c r="C1516" i="8"/>
  <c r="B1516" i="8"/>
  <c r="C1512" i="8"/>
  <c r="B1512" i="8"/>
  <c r="C1508" i="8"/>
  <c r="B1508" i="8"/>
  <c r="C1504" i="8"/>
  <c r="B1504" i="8"/>
  <c r="C1500" i="8"/>
  <c r="B1500" i="8"/>
  <c r="C1496" i="8"/>
  <c r="B1496" i="8"/>
  <c r="C1492" i="8"/>
  <c r="B1492" i="8"/>
  <c r="C1488" i="8"/>
  <c r="B1488" i="8"/>
  <c r="C1484" i="8"/>
  <c r="B1484" i="8"/>
  <c r="C1480" i="8"/>
  <c r="B1480" i="8"/>
  <c r="C1476" i="8"/>
  <c r="B1476" i="8"/>
  <c r="C1472" i="8"/>
  <c r="B1472" i="8"/>
  <c r="C1468" i="8"/>
  <c r="B1468" i="8"/>
  <c r="C1464" i="8"/>
  <c r="B1464" i="8"/>
  <c r="C1460" i="8"/>
  <c r="B1460" i="8"/>
  <c r="C1456" i="8"/>
  <c r="B1456" i="8"/>
  <c r="C1452" i="8"/>
  <c r="B1452" i="8"/>
  <c r="C1448" i="8"/>
  <c r="B1448" i="8"/>
  <c r="C1444" i="8"/>
  <c r="B1444" i="8"/>
  <c r="C1440" i="8"/>
  <c r="B1440" i="8"/>
  <c r="C1436" i="8"/>
  <c r="B1436" i="8"/>
  <c r="C1432" i="8"/>
  <c r="B1432" i="8"/>
  <c r="C1428" i="8"/>
  <c r="B1428" i="8"/>
  <c r="C1424" i="8"/>
  <c r="B1424" i="8"/>
  <c r="C1420" i="8"/>
  <c r="B1420" i="8"/>
  <c r="C1416" i="8"/>
  <c r="B1416" i="8"/>
  <c r="C1412" i="8"/>
  <c r="B1412" i="8"/>
  <c r="C1408" i="8"/>
  <c r="B1408" i="8"/>
  <c r="C1404" i="8"/>
  <c r="B1404" i="8"/>
  <c r="C1400" i="8"/>
  <c r="B1400" i="8"/>
  <c r="C1396" i="8"/>
  <c r="B1396" i="8"/>
  <c r="C1392" i="8"/>
  <c r="B1392" i="8"/>
  <c r="C1388" i="8"/>
  <c r="B1388" i="8"/>
  <c r="C1384" i="8"/>
  <c r="B1384" i="8"/>
  <c r="C1380" i="8"/>
  <c r="B1380" i="8"/>
  <c r="C1376" i="8"/>
  <c r="B1376" i="8"/>
  <c r="C1372" i="8"/>
  <c r="B1372" i="8"/>
  <c r="C1368" i="8"/>
  <c r="B1368" i="8"/>
  <c r="C1364" i="8"/>
  <c r="B1364" i="8"/>
  <c r="C1360" i="8"/>
  <c r="B1360" i="8"/>
  <c r="C1356" i="8"/>
  <c r="B1356" i="8"/>
  <c r="C1352" i="8"/>
  <c r="B1352" i="8"/>
  <c r="C1348" i="8"/>
  <c r="B1348" i="8"/>
  <c r="C1344" i="8"/>
  <c r="B1344" i="8"/>
  <c r="C1340" i="8"/>
  <c r="B1340" i="8"/>
  <c r="C1336" i="8"/>
  <c r="B1336" i="8"/>
  <c r="C1332" i="8"/>
  <c r="B1332" i="8"/>
  <c r="C1328" i="8"/>
  <c r="B1328" i="8"/>
  <c r="C1324" i="8"/>
  <c r="B1324" i="8"/>
  <c r="C1320" i="8"/>
  <c r="B1320" i="8"/>
  <c r="C1316" i="8"/>
  <c r="B1316" i="8"/>
  <c r="C1312" i="8"/>
  <c r="B1312" i="8"/>
  <c r="C1308" i="8"/>
  <c r="B1308" i="8"/>
  <c r="C1304" i="8"/>
  <c r="B1304" i="8"/>
  <c r="C1300" i="8"/>
  <c r="B1300" i="8"/>
  <c r="C1296" i="8"/>
  <c r="B1296" i="8"/>
  <c r="C1292" i="8"/>
  <c r="B1292" i="8"/>
  <c r="D1288" i="8"/>
  <c r="C1288" i="8"/>
  <c r="B1288" i="8"/>
  <c r="C1284" i="8"/>
  <c r="B1284" i="8"/>
  <c r="C1280" i="8"/>
  <c r="B1280" i="8"/>
  <c r="C1276" i="8"/>
  <c r="B1276" i="8"/>
  <c r="C1272" i="8"/>
  <c r="B1272" i="8"/>
  <c r="C1268" i="8"/>
  <c r="B1268" i="8"/>
  <c r="C1264" i="8"/>
  <c r="B1264" i="8"/>
  <c r="C1260" i="8"/>
  <c r="B1260" i="8"/>
  <c r="C1256" i="8"/>
  <c r="B1256" i="8"/>
  <c r="C1252" i="8"/>
  <c r="B1252" i="8"/>
  <c r="C1248" i="8"/>
  <c r="B1248" i="8"/>
  <c r="C1244" i="8"/>
  <c r="B1244" i="8"/>
  <c r="C1240" i="8"/>
  <c r="B1240" i="8"/>
  <c r="C1236" i="8"/>
  <c r="B1236" i="8"/>
  <c r="C1232" i="8"/>
  <c r="B1232" i="8"/>
  <c r="C1228" i="8"/>
  <c r="B1228" i="8"/>
  <c r="C1224" i="8"/>
  <c r="B1224" i="8"/>
  <c r="C1220" i="8"/>
  <c r="B1220" i="8"/>
  <c r="C1216" i="8"/>
  <c r="B1216" i="8"/>
  <c r="C1212" i="8"/>
  <c r="B1212" i="8"/>
  <c r="D1208" i="8"/>
  <c r="C1208" i="8"/>
  <c r="B1208" i="8"/>
  <c r="C1204" i="8"/>
  <c r="B1204" i="8"/>
  <c r="C1200" i="8"/>
  <c r="B1200" i="8"/>
  <c r="C1196" i="8"/>
  <c r="B1196" i="8"/>
  <c r="C1192" i="8"/>
  <c r="B1192" i="8"/>
  <c r="C1188" i="8"/>
  <c r="B1188" i="8"/>
  <c r="C1184" i="8"/>
  <c r="B1184" i="8"/>
  <c r="C1180" i="8"/>
  <c r="B1180" i="8"/>
  <c r="C1176" i="8"/>
  <c r="B1176" i="8"/>
  <c r="C1172" i="8"/>
  <c r="B1172" i="8"/>
  <c r="C1168" i="8"/>
  <c r="B1168" i="8"/>
  <c r="C1164" i="8"/>
  <c r="B1164" i="8"/>
  <c r="C1160" i="8"/>
  <c r="B1160" i="8"/>
  <c r="C1156" i="8"/>
  <c r="B1156" i="8"/>
  <c r="C1152" i="8"/>
  <c r="B1152" i="8"/>
  <c r="C1148" i="8"/>
  <c r="B1148" i="8"/>
  <c r="C1144" i="8"/>
  <c r="B1144" i="8"/>
  <c r="C1140" i="8"/>
  <c r="B1140" i="8"/>
  <c r="C1136" i="8"/>
  <c r="B1136" i="8"/>
  <c r="C1132" i="8"/>
  <c r="B1132" i="8"/>
  <c r="C1128" i="8"/>
  <c r="B1128" i="8"/>
  <c r="C1124" i="8"/>
  <c r="B1124" i="8"/>
  <c r="C1120" i="8"/>
  <c r="B1120" i="8"/>
  <c r="C1116" i="8"/>
  <c r="B1116" i="8"/>
  <c r="C1112" i="8"/>
  <c r="B1112" i="8"/>
  <c r="C1108" i="8"/>
  <c r="B1108" i="8"/>
  <c r="C1104" i="8"/>
  <c r="B1104" i="8"/>
  <c r="C1100" i="8"/>
  <c r="B1100" i="8"/>
  <c r="C1096" i="8"/>
  <c r="B1096" i="8"/>
  <c r="C1092" i="8"/>
  <c r="B1092" i="8"/>
  <c r="C1088" i="8"/>
  <c r="B1088" i="8"/>
  <c r="C1084" i="8"/>
  <c r="B1084" i="8"/>
  <c r="C1080" i="8"/>
  <c r="B1080" i="8"/>
  <c r="C1076" i="8"/>
  <c r="B1076" i="8"/>
  <c r="C1072" i="8"/>
  <c r="B1072" i="8"/>
  <c r="C1068" i="8"/>
  <c r="B1068" i="8"/>
  <c r="C1064" i="8"/>
  <c r="B1064" i="8"/>
  <c r="C1060" i="8"/>
  <c r="B1060" i="8"/>
  <c r="C1056" i="8"/>
  <c r="B1056" i="8"/>
  <c r="C1052" i="8"/>
  <c r="B1052" i="8"/>
  <c r="C1048" i="8"/>
  <c r="B1048" i="8"/>
  <c r="C1044" i="8"/>
  <c r="B1044" i="8"/>
  <c r="C1040" i="8"/>
  <c r="B1040" i="8"/>
  <c r="C1036" i="8"/>
  <c r="B1036" i="8"/>
  <c r="C1032" i="8"/>
  <c r="B1032" i="8"/>
  <c r="C1028" i="8"/>
  <c r="B1028" i="8"/>
  <c r="C1024" i="8"/>
  <c r="B1024" i="8"/>
  <c r="C1020" i="8"/>
  <c r="B1020" i="8"/>
  <c r="C1016" i="8"/>
  <c r="B1016" i="8"/>
  <c r="C1012" i="8"/>
  <c r="B1012" i="8"/>
  <c r="C1008" i="8"/>
  <c r="B1008" i="8"/>
  <c r="C1004" i="8"/>
  <c r="B1004" i="8"/>
  <c r="C1000" i="8"/>
  <c r="B1000" i="8"/>
  <c r="C996" i="8"/>
  <c r="B996" i="8"/>
  <c r="C992" i="8"/>
  <c r="B992" i="8"/>
  <c r="C988" i="8"/>
  <c r="B988" i="8"/>
  <c r="C984" i="8"/>
  <c r="B984" i="8"/>
  <c r="C980" i="8"/>
  <c r="B980" i="8"/>
  <c r="B976" i="8"/>
  <c r="C976" i="8"/>
  <c r="B972" i="8"/>
  <c r="C972" i="8"/>
  <c r="B968" i="8"/>
  <c r="C968" i="8"/>
  <c r="B964" i="8"/>
  <c r="C964" i="8"/>
  <c r="B960" i="8"/>
  <c r="C960" i="8"/>
  <c r="B956" i="8"/>
  <c r="C956" i="8"/>
  <c r="B952" i="8"/>
  <c r="C952" i="8"/>
  <c r="B948" i="8"/>
  <c r="C948" i="8"/>
  <c r="B944" i="8"/>
  <c r="C944" i="8"/>
  <c r="B940" i="8"/>
  <c r="C940" i="8"/>
  <c r="B936" i="8"/>
  <c r="C936" i="8"/>
  <c r="B932" i="8"/>
  <c r="C932" i="8"/>
  <c r="B928" i="8"/>
  <c r="C928" i="8"/>
  <c r="B924" i="8"/>
  <c r="C924" i="8"/>
  <c r="B920" i="8"/>
  <c r="C920" i="8"/>
  <c r="B916" i="8"/>
  <c r="C916" i="8"/>
  <c r="B912" i="8"/>
  <c r="C912" i="8"/>
  <c r="B908" i="8"/>
  <c r="C908" i="8"/>
  <c r="B904" i="8"/>
  <c r="C904" i="8"/>
  <c r="B900" i="8"/>
  <c r="C900" i="8"/>
  <c r="B896" i="8"/>
  <c r="C896" i="8"/>
  <c r="B892" i="8"/>
  <c r="C892" i="8"/>
  <c r="B888" i="8"/>
  <c r="C888" i="8"/>
  <c r="B884" i="8"/>
  <c r="C884" i="8"/>
  <c r="B880" i="8"/>
  <c r="C880" i="8"/>
  <c r="B876" i="8"/>
  <c r="C876" i="8"/>
  <c r="E872" i="8"/>
  <c r="B872" i="8"/>
  <c r="C872" i="8"/>
  <c r="B868" i="8"/>
  <c r="C868" i="8"/>
  <c r="B864" i="8"/>
  <c r="C864" i="8"/>
  <c r="B860" i="8"/>
  <c r="C860" i="8"/>
  <c r="B856" i="8"/>
  <c r="C856" i="8"/>
  <c r="B852" i="8"/>
  <c r="C852" i="8"/>
  <c r="B848" i="8"/>
  <c r="C848" i="8"/>
  <c r="B844" i="8"/>
  <c r="C844" i="8"/>
  <c r="B840" i="8"/>
  <c r="C840" i="8"/>
  <c r="B836" i="8"/>
  <c r="C836" i="8"/>
  <c r="B832" i="8"/>
  <c r="C832" i="8"/>
  <c r="B828" i="8"/>
  <c r="C828" i="8"/>
  <c r="B824" i="8"/>
  <c r="C824" i="8"/>
  <c r="B820" i="8"/>
  <c r="C820" i="8"/>
  <c r="B816" i="8"/>
  <c r="C816" i="8"/>
  <c r="B812" i="8"/>
  <c r="C812" i="8"/>
  <c r="B808" i="8"/>
  <c r="C808" i="8"/>
  <c r="B804" i="8"/>
  <c r="C804" i="8"/>
  <c r="B800" i="8"/>
  <c r="C800" i="8"/>
  <c r="B796" i="8"/>
  <c r="C796" i="8"/>
  <c r="B792" i="8"/>
  <c r="C792" i="8"/>
  <c r="B788" i="8"/>
  <c r="C788" i="8"/>
  <c r="B784" i="8"/>
  <c r="C784" i="8"/>
  <c r="B780" i="8"/>
  <c r="C780" i="8"/>
  <c r="B776" i="8"/>
  <c r="C776" i="8"/>
  <c r="B772" i="8"/>
  <c r="C772" i="8"/>
  <c r="B768" i="8"/>
  <c r="C768" i="8"/>
  <c r="B764" i="8"/>
  <c r="C764" i="8"/>
  <c r="B760" i="8"/>
  <c r="C760" i="8"/>
  <c r="B756" i="8"/>
  <c r="C756" i="8"/>
  <c r="B752" i="8"/>
  <c r="C752" i="8"/>
  <c r="B748" i="8"/>
  <c r="C748" i="8"/>
  <c r="B744" i="8"/>
  <c r="C744" i="8"/>
  <c r="B740" i="8"/>
  <c r="C740" i="8"/>
  <c r="B736" i="8"/>
  <c r="C736" i="8"/>
  <c r="B732" i="8"/>
  <c r="C732" i="8"/>
  <c r="B728" i="8"/>
  <c r="C728" i="8"/>
  <c r="B724" i="8"/>
  <c r="C724" i="8"/>
  <c r="B720" i="8"/>
  <c r="C720" i="8"/>
  <c r="B716" i="8"/>
  <c r="C716" i="8"/>
  <c r="B712" i="8"/>
  <c r="C712" i="8"/>
  <c r="B708" i="8"/>
  <c r="C708" i="8"/>
  <c r="B704" i="8"/>
  <c r="C704" i="8"/>
  <c r="B700" i="8"/>
  <c r="C700" i="8"/>
  <c r="B696" i="8"/>
  <c r="C696" i="8"/>
  <c r="B692" i="8"/>
  <c r="C692" i="8"/>
  <c r="B688" i="8"/>
  <c r="C688" i="8"/>
  <c r="B684" i="8"/>
  <c r="C684" i="8"/>
  <c r="B680" i="8"/>
  <c r="C680" i="8"/>
  <c r="B676" i="8"/>
  <c r="C676" i="8"/>
  <c r="B672" i="8"/>
  <c r="C672" i="8"/>
  <c r="B668" i="8"/>
  <c r="C668" i="8"/>
  <c r="B664" i="8"/>
  <c r="C664" i="8"/>
  <c r="B660" i="8"/>
  <c r="C660" i="8"/>
  <c r="B656" i="8"/>
  <c r="C656" i="8"/>
  <c r="B652" i="8"/>
  <c r="C652" i="8"/>
  <c r="B648" i="8"/>
  <c r="C648" i="8"/>
  <c r="B644" i="8"/>
  <c r="C644" i="8"/>
  <c r="B640" i="8"/>
  <c r="C640" i="8"/>
  <c r="B636" i="8"/>
  <c r="C636" i="8"/>
  <c r="B632" i="8"/>
  <c r="C632" i="8"/>
  <c r="B628" i="8"/>
  <c r="C628" i="8"/>
  <c r="B624" i="8"/>
  <c r="C624" i="8"/>
  <c r="B620" i="8"/>
  <c r="C620" i="8"/>
  <c r="B616" i="8"/>
  <c r="C616" i="8"/>
  <c r="B612" i="8"/>
  <c r="C612" i="8"/>
  <c r="B608" i="8"/>
  <c r="C608" i="8"/>
  <c r="B604" i="8"/>
  <c r="C604" i="8"/>
  <c r="B600" i="8"/>
  <c r="C600" i="8"/>
  <c r="C596" i="8"/>
  <c r="B596" i="8"/>
  <c r="C592" i="8"/>
  <c r="B592" i="8"/>
  <c r="C588" i="8"/>
  <c r="B588" i="8"/>
  <c r="C584" i="8"/>
  <c r="B584" i="8"/>
  <c r="C580" i="8"/>
  <c r="B580" i="8"/>
  <c r="C576" i="8"/>
  <c r="B576" i="8"/>
  <c r="C572" i="8"/>
  <c r="B572" i="8"/>
  <c r="C568" i="8"/>
  <c r="B568" i="8"/>
  <c r="C564" i="8"/>
  <c r="B564" i="8"/>
  <c r="C560" i="8"/>
  <c r="B560" i="8"/>
  <c r="C556" i="8"/>
  <c r="B556" i="8"/>
  <c r="C552" i="8"/>
  <c r="B552" i="8"/>
  <c r="C548" i="8"/>
  <c r="B548" i="8"/>
  <c r="C544" i="8"/>
  <c r="B544" i="8"/>
  <c r="C540" i="8"/>
  <c r="B540" i="8"/>
  <c r="C536" i="8"/>
  <c r="B536" i="8"/>
  <c r="C532" i="8"/>
  <c r="B532" i="8"/>
  <c r="C528" i="8"/>
  <c r="B528" i="8"/>
  <c r="C524" i="8"/>
  <c r="B524" i="8"/>
  <c r="C520" i="8"/>
  <c r="B520" i="8"/>
  <c r="C516" i="8"/>
  <c r="B516" i="8"/>
  <c r="C512" i="8"/>
  <c r="B512" i="8"/>
  <c r="C508" i="8"/>
  <c r="B508" i="8"/>
  <c r="C504" i="8"/>
  <c r="B504" i="8"/>
  <c r="C500" i="8"/>
  <c r="B500" i="8"/>
  <c r="C496" i="8"/>
  <c r="B496" i="8"/>
  <c r="C492" i="8"/>
  <c r="B492" i="8"/>
  <c r="C488" i="8"/>
  <c r="B488" i="8"/>
  <c r="C484" i="8"/>
  <c r="B484" i="8"/>
  <c r="C480" i="8"/>
  <c r="B480" i="8"/>
  <c r="C476" i="8"/>
  <c r="B476" i="8"/>
  <c r="C472" i="8"/>
  <c r="B472" i="8"/>
  <c r="C468" i="8"/>
  <c r="B468" i="8"/>
  <c r="C464" i="8"/>
  <c r="B464" i="8"/>
  <c r="C460" i="8"/>
  <c r="B460" i="8"/>
  <c r="C456" i="8"/>
  <c r="B456" i="8"/>
  <c r="C452" i="8"/>
  <c r="B452" i="8"/>
  <c r="C448" i="8"/>
  <c r="B448" i="8"/>
  <c r="C444" i="8"/>
  <c r="B444" i="8"/>
  <c r="C440" i="8"/>
  <c r="B440" i="8"/>
  <c r="C436" i="8"/>
  <c r="B436" i="8"/>
  <c r="C432" i="8"/>
  <c r="B432" i="8"/>
  <c r="C428" i="8"/>
  <c r="B428" i="8"/>
  <c r="C424" i="8"/>
  <c r="B424" i="8"/>
  <c r="C420" i="8"/>
  <c r="B420" i="8"/>
  <c r="C416" i="8"/>
  <c r="B416" i="8"/>
  <c r="C412" i="8"/>
  <c r="B412" i="8"/>
  <c r="C408" i="8"/>
  <c r="B408" i="8"/>
  <c r="C404" i="8"/>
  <c r="B404" i="8"/>
  <c r="C400" i="8"/>
  <c r="B400" i="8"/>
  <c r="C396" i="8"/>
  <c r="B396" i="8"/>
  <c r="C392" i="8"/>
  <c r="B392" i="8"/>
  <c r="C388" i="8"/>
  <c r="B388" i="8"/>
  <c r="C384" i="8"/>
  <c r="B384" i="8"/>
  <c r="C380" i="8"/>
  <c r="B380" i="8"/>
  <c r="C376" i="8"/>
  <c r="B376" i="8"/>
  <c r="C372" i="8"/>
  <c r="B372" i="8"/>
  <c r="C368" i="8"/>
  <c r="B368" i="8"/>
  <c r="C364" i="8"/>
  <c r="B364" i="8"/>
  <c r="C360" i="8"/>
  <c r="B360" i="8"/>
  <c r="C356" i="8"/>
  <c r="B356" i="8"/>
  <c r="C352" i="8"/>
  <c r="B352" i="8"/>
  <c r="C348" i="8"/>
  <c r="B348" i="8"/>
  <c r="C344" i="8"/>
  <c r="B344" i="8"/>
  <c r="C340" i="8"/>
  <c r="B340" i="8"/>
  <c r="C336" i="8"/>
  <c r="B336" i="8"/>
  <c r="C332" i="8"/>
  <c r="B332" i="8"/>
  <c r="C328" i="8"/>
  <c r="B328" i="8"/>
  <c r="C324" i="8"/>
  <c r="B324" i="8"/>
  <c r="C320" i="8"/>
  <c r="B320" i="8"/>
  <c r="C316" i="8"/>
  <c r="B316" i="8"/>
  <c r="C312" i="8"/>
  <c r="B312" i="8"/>
  <c r="C308" i="8"/>
  <c r="B308" i="8"/>
  <c r="C304" i="8"/>
  <c r="B304" i="8"/>
  <c r="C300" i="8"/>
  <c r="B300" i="8"/>
  <c r="C296" i="8"/>
  <c r="B296" i="8"/>
  <c r="C292" i="8"/>
  <c r="B292" i="8"/>
  <c r="C288" i="8"/>
  <c r="B288" i="8"/>
  <c r="C284" i="8"/>
  <c r="B284" i="8"/>
  <c r="C280" i="8"/>
  <c r="B280" i="8"/>
  <c r="C276" i="8"/>
  <c r="B276" i="8"/>
  <c r="C272" i="8"/>
  <c r="B272" i="8"/>
  <c r="C268" i="8"/>
  <c r="B268" i="8"/>
  <c r="C264" i="8"/>
  <c r="B264" i="8"/>
  <c r="C260" i="8"/>
  <c r="B260" i="8"/>
  <c r="C256" i="8"/>
  <c r="B256" i="8"/>
  <c r="C252" i="8"/>
  <c r="B252" i="8"/>
  <c r="C248" i="8"/>
  <c r="B248" i="8"/>
  <c r="C244" i="8"/>
  <c r="B244" i="8"/>
  <c r="C240" i="8"/>
  <c r="B240" i="8"/>
  <c r="C236" i="8"/>
  <c r="B236" i="8"/>
  <c r="C232" i="8"/>
  <c r="B232" i="8"/>
  <c r="C228" i="8"/>
  <c r="B228" i="8"/>
  <c r="C224" i="8"/>
  <c r="B224" i="8"/>
  <c r="C220" i="8"/>
  <c r="B220" i="8"/>
  <c r="C216" i="8"/>
  <c r="B216" i="8"/>
  <c r="C212" i="8"/>
  <c r="B212" i="8"/>
  <c r="C208" i="8"/>
  <c r="B208" i="8"/>
  <c r="C204" i="8"/>
  <c r="B204" i="8"/>
  <c r="C200" i="8"/>
  <c r="B200" i="8"/>
  <c r="C196" i="8"/>
  <c r="B196" i="8"/>
  <c r="C192" i="8"/>
  <c r="B192" i="8"/>
  <c r="C188" i="8"/>
  <c r="B188" i="8"/>
  <c r="C184" i="8"/>
  <c r="B184" i="8"/>
  <c r="C180" i="8"/>
  <c r="B180" i="8"/>
  <c r="C176" i="8"/>
  <c r="B176" i="8"/>
  <c r="C172" i="8"/>
  <c r="B172" i="8"/>
  <c r="C168" i="8"/>
  <c r="B168" i="8"/>
  <c r="C164" i="8"/>
  <c r="B164" i="8"/>
  <c r="C160" i="8"/>
  <c r="B160" i="8"/>
  <c r="C156" i="8"/>
  <c r="B156" i="8"/>
  <c r="C152" i="8"/>
  <c r="B152" i="8"/>
  <c r="C148" i="8"/>
  <c r="B148" i="8"/>
  <c r="C144" i="8"/>
  <c r="B144" i="8"/>
  <c r="C140" i="8"/>
  <c r="B140" i="8"/>
  <c r="C136" i="8"/>
  <c r="B136" i="8"/>
  <c r="C132" i="8"/>
  <c r="B132" i="8"/>
  <c r="C128" i="8"/>
  <c r="B128" i="8"/>
  <c r="C124" i="8"/>
  <c r="B124" i="8"/>
  <c r="C120" i="8"/>
  <c r="B120" i="8"/>
  <c r="C116" i="8"/>
  <c r="B116" i="8"/>
  <c r="C112" i="8"/>
  <c r="B112" i="8"/>
  <c r="C108" i="8"/>
  <c r="B108" i="8"/>
  <c r="C104" i="8"/>
  <c r="B104" i="8"/>
  <c r="E1059" i="8"/>
  <c r="D1411" i="8"/>
  <c r="E1383" i="8"/>
  <c r="E1359" i="8"/>
  <c r="E1031" i="8"/>
  <c r="D959" i="8"/>
  <c r="D507" i="8"/>
  <c r="D1443" i="8"/>
  <c r="E1159" i="8"/>
  <c r="E1023" i="8"/>
  <c r="E815" i="8"/>
  <c r="E775" i="8"/>
  <c r="E711" i="8"/>
  <c r="E583" i="8"/>
  <c r="D475" i="8"/>
  <c r="E407" i="8"/>
  <c r="E1279" i="8"/>
  <c r="E1231" i="8"/>
  <c r="E1087" i="8"/>
  <c r="E987" i="8"/>
  <c r="D327" i="8"/>
  <c r="D1996" i="8"/>
  <c r="D1988" i="8"/>
  <c r="D1980" i="8"/>
  <c r="D1972" i="8"/>
  <c r="E1972" i="8"/>
  <c r="D1964" i="8"/>
  <c r="E1964" i="8"/>
  <c r="D1956" i="8"/>
  <c r="E1956" i="8"/>
  <c r="D1948" i="8"/>
  <c r="E1948" i="8"/>
  <c r="D1940" i="8"/>
  <c r="E1940" i="8"/>
  <c r="D1932" i="8"/>
  <c r="E1932" i="8"/>
  <c r="D1924" i="8"/>
  <c r="E1924" i="8"/>
  <c r="D1916" i="8"/>
  <c r="E1916" i="8"/>
  <c r="D1908" i="8"/>
  <c r="E1908" i="8"/>
  <c r="D1900" i="8"/>
  <c r="E1900" i="8"/>
  <c r="D1892" i="8"/>
  <c r="E1892" i="8"/>
  <c r="D1884" i="8"/>
  <c r="E1884" i="8"/>
  <c r="D1876" i="8"/>
  <c r="E1876" i="8"/>
  <c r="D1868" i="8"/>
  <c r="E1868" i="8"/>
  <c r="D1860" i="8"/>
  <c r="E1860" i="8"/>
  <c r="D1852" i="8"/>
  <c r="E1852" i="8"/>
  <c r="D1844" i="8"/>
  <c r="E1844" i="8"/>
  <c r="D1836" i="8"/>
  <c r="E1836" i="8"/>
  <c r="D1828" i="8"/>
  <c r="E1828" i="8"/>
  <c r="D1820" i="8"/>
  <c r="E1820" i="8"/>
  <c r="D1812" i="8"/>
  <c r="E1812" i="8"/>
  <c r="D1804" i="8"/>
  <c r="E1804" i="8"/>
  <c r="D1796" i="8"/>
  <c r="E1796" i="8"/>
  <c r="D1788" i="8"/>
  <c r="E1788" i="8"/>
  <c r="D1780" i="8"/>
  <c r="E1780" i="8"/>
  <c r="D1772" i="8"/>
  <c r="E1772" i="8"/>
  <c r="D1764" i="8"/>
  <c r="E1764" i="8"/>
  <c r="D1756" i="8"/>
  <c r="E1756" i="8"/>
  <c r="D1748" i="8"/>
  <c r="E1748" i="8"/>
  <c r="D1740" i="8"/>
  <c r="E1740" i="8"/>
  <c r="D1732" i="8"/>
  <c r="E1732" i="8"/>
  <c r="D1724" i="8"/>
  <c r="E1724" i="8"/>
  <c r="D1716" i="8"/>
  <c r="E1716" i="8"/>
  <c r="D1708" i="8"/>
  <c r="E1708" i="8"/>
  <c r="D1700" i="8"/>
  <c r="E1700" i="8"/>
  <c r="D1692" i="8"/>
  <c r="E1692" i="8"/>
  <c r="D1684" i="8"/>
  <c r="E1684" i="8"/>
  <c r="D1676" i="8"/>
  <c r="E1676" i="8"/>
  <c r="D1668" i="8"/>
  <c r="E1668" i="8"/>
  <c r="D1660" i="8"/>
  <c r="E1660" i="8"/>
  <c r="D1652" i="8"/>
  <c r="E1652" i="8"/>
  <c r="D1644" i="8"/>
  <c r="E1644" i="8"/>
  <c r="D1636" i="8"/>
  <c r="E1636" i="8"/>
  <c r="D1628" i="8"/>
  <c r="E1628" i="8"/>
  <c r="D1620" i="8"/>
  <c r="E1620" i="8"/>
  <c r="D1612" i="8"/>
  <c r="E1612" i="8"/>
  <c r="D1604" i="8"/>
  <c r="E1604" i="8"/>
  <c r="D1596" i="8"/>
  <c r="E1596" i="8"/>
  <c r="D1588" i="8"/>
  <c r="E1588" i="8"/>
  <c r="D1580" i="8"/>
  <c r="E1580" i="8"/>
  <c r="D1572" i="8"/>
  <c r="E1572" i="8"/>
  <c r="D1564" i="8"/>
  <c r="E1564" i="8"/>
  <c r="D1556" i="8"/>
  <c r="E1556" i="8"/>
  <c r="D1548" i="8"/>
  <c r="E1548" i="8"/>
  <c r="D1544" i="8"/>
  <c r="E1544" i="8"/>
  <c r="D1536" i="8"/>
  <c r="E1536" i="8"/>
  <c r="D1528" i="8"/>
  <c r="E1528" i="8"/>
  <c r="D1520" i="8"/>
  <c r="E1520" i="8"/>
  <c r="D1512" i="8"/>
  <c r="E1512" i="8"/>
  <c r="D1504" i="8"/>
  <c r="E1504" i="8"/>
  <c r="D1496" i="8"/>
  <c r="E1496" i="8"/>
  <c r="D1488" i="8"/>
  <c r="E1488" i="8"/>
  <c r="D1480" i="8"/>
  <c r="E1480" i="8"/>
  <c r="D1472" i="8"/>
  <c r="E1472" i="8"/>
  <c r="D1464" i="8"/>
  <c r="E1464" i="8"/>
  <c r="D1456" i="8"/>
  <c r="E1456" i="8"/>
  <c r="D1448" i="8"/>
  <c r="E1448" i="8"/>
  <c r="D1440" i="8"/>
  <c r="E1440" i="8"/>
  <c r="D1432" i="8"/>
  <c r="D1424" i="8"/>
  <c r="E1424" i="8"/>
  <c r="D1416" i="8"/>
  <c r="E1416" i="8"/>
  <c r="E1408" i="8"/>
  <c r="D1408" i="8"/>
  <c r="E1392" i="8"/>
  <c r="D1392" i="8"/>
  <c r="D2002" i="8"/>
  <c r="D1998" i="8"/>
  <c r="D1994" i="8"/>
  <c r="D1990" i="8"/>
  <c r="D1986" i="8"/>
  <c r="D1982" i="8"/>
  <c r="D1978" i="8"/>
  <c r="D1974" i="8"/>
  <c r="D1970" i="8"/>
  <c r="D1966" i="8"/>
  <c r="D1962" i="8"/>
  <c r="D1958" i="8"/>
  <c r="D1954" i="8"/>
  <c r="D1950" i="8"/>
  <c r="D1946" i="8"/>
  <c r="D1942" i="8"/>
  <c r="D1938" i="8"/>
  <c r="D1934" i="8"/>
  <c r="D1930" i="8"/>
  <c r="D1926" i="8"/>
  <c r="D1922" i="8"/>
  <c r="D1918" i="8"/>
  <c r="D1914" i="8"/>
  <c r="D1910" i="8"/>
  <c r="D1906" i="8"/>
  <c r="D1902" i="8"/>
  <c r="D1898" i="8"/>
  <c r="D1894" i="8"/>
  <c r="D1890" i="8"/>
  <c r="D1886" i="8"/>
  <c r="D1882" i="8"/>
  <c r="E1882" i="8"/>
  <c r="D1878" i="8"/>
  <c r="E1878" i="8"/>
  <c r="D1874" i="8"/>
  <c r="E1874" i="8"/>
  <c r="D1870" i="8"/>
  <c r="E1870" i="8"/>
  <c r="D1866" i="8"/>
  <c r="E1866" i="8"/>
  <c r="D1862" i="8"/>
  <c r="E1862" i="8"/>
  <c r="D1858" i="8"/>
  <c r="E1858" i="8"/>
  <c r="D1854" i="8"/>
  <c r="E1854" i="8"/>
  <c r="D1850" i="8"/>
  <c r="E1850" i="8"/>
  <c r="D1846" i="8"/>
  <c r="E1846" i="8"/>
  <c r="D1842" i="8"/>
  <c r="E1842" i="8"/>
  <c r="D1838" i="8"/>
  <c r="E1838" i="8"/>
  <c r="D1834" i="8"/>
  <c r="E1834" i="8"/>
  <c r="D1830" i="8"/>
  <c r="E1830" i="8"/>
  <c r="D1826" i="8"/>
  <c r="E1826" i="8"/>
  <c r="D1822" i="8"/>
  <c r="E1822" i="8"/>
  <c r="D1818" i="8"/>
  <c r="E1818" i="8"/>
  <c r="D1814" i="8"/>
  <c r="E1814" i="8"/>
  <c r="D1810" i="8"/>
  <c r="E1810" i="8"/>
  <c r="D1806" i="8"/>
  <c r="E1806" i="8"/>
  <c r="D1802" i="8"/>
  <c r="E1802" i="8"/>
  <c r="D1798" i="8"/>
  <c r="E1798" i="8"/>
  <c r="D1794" i="8"/>
  <c r="E1794" i="8"/>
  <c r="D1790" i="8"/>
  <c r="E1790" i="8"/>
  <c r="D1786" i="8"/>
  <c r="D1782" i="8"/>
  <c r="E1782" i="8"/>
  <c r="D1778" i="8"/>
  <c r="D1774" i="8"/>
  <c r="E1774" i="8"/>
  <c r="D1770" i="8"/>
  <c r="D1766" i="8"/>
  <c r="E1766" i="8"/>
  <c r="D1762" i="8"/>
  <c r="D1758" i="8"/>
  <c r="E1758" i="8"/>
  <c r="D1754" i="8"/>
  <c r="D1750" i="8"/>
  <c r="E1750" i="8"/>
  <c r="D1746" i="8"/>
  <c r="D1742" i="8"/>
  <c r="E1742" i="8"/>
  <c r="D1738" i="8"/>
  <c r="D1734" i="8"/>
  <c r="E1734" i="8"/>
  <c r="D1730" i="8"/>
  <c r="D1726" i="8"/>
  <c r="E1726" i="8"/>
  <c r="D1722" i="8"/>
  <c r="D1718" i="8"/>
  <c r="E1718" i="8"/>
  <c r="D1714" i="8"/>
  <c r="D1710" i="8"/>
  <c r="E1710" i="8"/>
  <c r="D1706" i="8"/>
  <c r="D1702" i="8"/>
  <c r="E1702" i="8"/>
  <c r="D1698" i="8"/>
  <c r="D1694" i="8"/>
  <c r="E1694" i="8"/>
  <c r="D1690" i="8"/>
  <c r="D1686" i="8"/>
  <c r="E1686" i="8"/>
  <c r="D1682" i="8"/>
  <c r="D1678" i="8"/>
  <c r="E1678" i="8"/>
  <c r="D1674" i="8"/>
  <c r="D1670" i="8"/>
  <c r="E1670" i="8"/>
  <c r="D1666" i="8"/>
  <c r="D1662" i="8"/>
  <c r="E1662" i="8"/>
  <c r="D1658" i="8"/>
  <c r="D1654" i="8"/>
  <c r="E1654" i="8"/>
  <c r="D1650" i="8"/>
  <c r="D1646" i="8"/>
  <c r="E1646" i="8"/>
  <c r="D1642" i="8"/>
  <c r="D1638" i="8"/>
  <c r="E1638" i="8"/>
  <c r="D1634" i="8"/>
  <c r="D1630" i="8"/>
  <c r="E1630" i="8"/>
  <c r="D1626" i="8"/>
  <c r="D1622" i="8"/>
  <c r="E1622" i="8"/>
  <c r="D1618" i="8"/>
  <c r="D1614" i="8"/>
  <c r="E1614" i="8"/>
  <c r="D1610" i="8"/>
  <c r="D1606" i="8"/>
  <c r="E1606" i="8"/>
  <c r="D1602" i="8"/>
  <c r="D1598" i="8"/>
  <c r="E1598" i="8"/>
  <c r="D1594" i="8"/>
  <c r="D1590" i="8"/>
  <c r="E1590" i="8"/>
  <c r="D1586" i="8"/>
  <c r="D1582" i="8"/>
  <c r="E1582" i="8"/>
  <c r="D1578" i="8"/>
  <c r="D1574" i="8"/>
  <c r="E1574" i="8"/>
  <c r="D1570" i="8"/>
  <c r="D1566" i="8"/>
  <c r="E1566" i="8"/>
  <c r="D1562" i="8"/>
  <c r="D1558" i="8"/>
  <c r="E1558" i="8"/>
  <c r="D1554" i="8"/>
  <c r="D1550" i="8"/>
  <c r="E1550" i="8"/>
  <c r="D1546" i="8"/>
  <c r="D1542" i="8"/>
  <c r="E1542" i="8"/>
  <c r="D1538" i="8"/>
  <c r="D1534" i="8"/>
  <c r="E1534" i="8"/>
  <c r="D1530" i="8"/>
  <c r="D1526" i="8"/>
  <c r="E1526" i="8"/>
  <c r="D1522" i="8"/>
  <c r="D1518" i="8"/>
  <c r="E1518" i="8"/>
  <c r="D1514" i="8"/>
  <c r="D1510" i="8"/>
  <c r="E1510" i="8"/>
  <c r="D1506" i="8"/>
  <c r="D1502" i="8"/>
  <c r="E1502" i="8"/>
  <c r="D1498" i="8"/>
  <c r="D1494" i="8"/>
  <c r="E1494" i="8"/>
  <c r="D1490" i="8"/>
  <c r="D1486" i="8"/>
  <c r="E1486" i="8"/>
  <c r="D1482" i="8"/>
  <c r="D1478" i="8"/>
  <c r="E1478" i="8"/>
  <c r="D1474" i="8"/>
  <c r="D1470" i="8"/>
  <c r="E1470" i="8"/>
  <c r="D1466" i="8"/>
  <c r="D1462" i="8"/>
  <c r="E1462" i="8"/>
  <c r="D1458" i="8"/>
  <c r="E1458" i="8"/>
  <c r="D1454" i="8"/>
  <c r="E1454" i="8"/>
  <c r="D1450" i="8"/>
  <c r="D1446" i="8"/>
  <c r="D1442" i="8"/>
  <c r="E1442" i="8"/>
  <c r="D1438" i="8"/>
  <c r="E1438" i="8"/>
  <c r="D1434" i="8"/>
  <c r="E1434" i="8"/>
  <c r="D1430" i="8"/>
  <c r="E1430" i="8"/>
  <c r="D1426" i="8"/>
  <c r="E1426" i="8"/>
  <c r="D1422" i="8"/>
  <c r="E1422" i="8"/>
  <c r="D1418" i="8"/>
  <c r="D1414" i="8"/>
  <c r="D1410" i="8"/>
  <c r="E1410" i="8"/>
  <c r="D1406" i="8"/>
  <c r="E1406" i="8"/>
  <c r="E1402" i="8"/>
  <c r="D1398" i="8"/>
  <c r="E1398" i="8"/>
  <c r="E1394" i="8"/>
  <c r="D1394" i="8"/>
  <c r="D1390" i="8"/>
  <c r="E1390" i="8"/>
  <c r="E1386" i="8"/>
  <c r="D1386" i="8"/>
  <c r="D1382" i="8"/>
  <c r="E1382" i="8"/>
  <c r="E1378" i="8"/>
  <c r="D1378" i="8"/>
  <c r="D1374" i="8"/>
  <c r="E1374" i="8"/>
  <c r="E1370" i="8"/>
  <c r="D1370" i="8"/>
  <c r="D1366" i="8"/>
  <c r="E1366" i="8"/>
  <c r="E1362" i="8"/>
  <c r="D1362" i="8"/>
  <c r="D1358" i="8"/>
  <c r="E1358" i="8"/>
  <c r="E1354" i="8"/>
  <c r="D1354" i="8"/>
  <c r="D1350" i="8"/>
  <c r="E1346" i="8"/>
  <c r="D1346" i="8"/>
  <c r="D1342" i="8"/>
  <c r="E1342" i="8"/>
  <c r="E1338" i="8"/>
  <c r="D1338" i="8"/>
  <c r="D1334" i="8"/>
  <c r="E1334" i="8"/>
  <c r="E1330" i="8"/>
  <c r="D1330" i="8"/>
  <c r="D1326" i="8"/>
  <c r="E1322" i="8"/>
  <c r="D1318" i="8"/>
  <c r="E1318" i="8"/>
  <c r="E1314" i="8"/>
  <c r="D1314" i="8"/>
  <c r="D1310" i="8"/>
  <c r="E1310" i="8"/>
  <c r="E1306" i="8"/>
  <c r="D1306" i="8"/>
  <c r="D1302" i="8"/>
  <c r="E1298" i="8"/>
  <c r="D1294" i="8"/>
  <c r="E1294" i="8"/>
  <c r="E1290" i="8"/>
  <c r="D1290" i="8"/>
  <c r="D1286" i="8"/>
  <c r="E1286" i="8"/>
  <c r="E1282" i="8"/>
  <c r="D1282" i="8"/>
  <c r="D1278" i="8"/>
  <c r="E1278" i="8"/>
  <c r="E1274" i="8"/>
  <c r="D1270" i="8"/>
  <c r="E1270" i="8"/>
  <c r="E1266" i="8"/>
  <c r="D1266" i="8"/>
  <c r="D1262" i="8"/>
  <c r="E1262" i="8"/>
  <c r="E1258" i="8"/>
  <c r="D1258" i="8"/>
  <c r="D1254" i="8"/>
  <c r="E1254" i="8"/>
  <c r="E1250" i="8"/>
  <c r="D1250" i="8"/>
  <c r="D1246" i="8"/>
  <c r="E1246" i="8"/>
  <c r="E1242" i="8"/>
  <c r="D1242" i="8"/>
  <c r="D1238" i="8"/>
  <c r="E1238" i="8"/>
  <c r="E1234" i="8"/>
  <c r="D1234" i="8"/>
  <c r="D1230" i="8"/>
  <c r="E1230" i="8"/>
  <c r="E1226" i="8"/>
  <c r="D1226" i="8"/>
  <c r="D1222" i="8"/>
  <c r="E1218" i="8"/>
  <c r="D1218" i="8"/>
  <c r="D1214" i="8"/>
  <c r="E1214" i="8"/>
  <c r="E1210" i="8"/>
  <c r="D1210" i="8"/>
  <c r="D1206" i="8"/>
  <c r="E1206" i="8"/>
  <c r="E1202" i="8"/>
  <c r="D1202" i="8"/>
  <c r="D1198" i="8"/>
  <c r="E1194" i="8"/>
  <c r="D1190" i="8"/>
  <c r="E1190" i="8"/>
  <c r="E1186" i="8"/>
  <c r="D1186" i="8"/>
  <c r="D1182" i="8"/>
  <c r="E1182" i="8"/>
  <c r="E1178" i="8"/>
  <c r="D1178" i="8"/>
  <c r="E1174" i="8"/>
  <c r="D1174" i="8"/>
  <c r="E1170" i="8"/>
  <c r="D1170" i="8"/>
  <c r="E1166" i="8"/>
  <c r="E1162" i="8"/>
  <c r="D1162" i="8"/>
  <c r="E1158" i="8"/>
  <c r="D1158" i="8"/>
  <c r="E1154" i="8"/>
  <c r="D1154" i="8"/>
  <c r="E1150" i="8"/>
  <c r="D1150" i="8"/>
  <c r="E1146" i="8"/>
  <c r="D1146" i="8"/>
  <c r="E1142" i="8"/>
  <c r="D1142" i="8"/>
  <c r="E1138" i="8"/>
  <c r="E1134" i="8"/>
  <c r="D1134" i="8"/>
  <c r="E1130" i="8"/>
  <c r="E1126" i="8"/>
  <c r="D1126" i="8"/>
  <c r="E1122" i="8"/>
  <c r="D1122" i="8"/>
  <c r="E1118" i="8"/>
  <c r="D1118" i="8"/>
  <c r="E1114" i="8"/>
  <c r="D1114" i="8"/>
  <c r="E1110" i="8"/>
  <c r="D1110" i="8"/>
  <c r="E1106" i="8"/>
  <c r="D1106" i="8"/>
  <c r="E1102" i="8"/>
  <c r="E1098" i="8"/>
  <c r="D1098" i="8"/>
  <c r="E1094" i="8"/>
  <c r="D1094" i="8"/>
  <c r="E1090" i="8"/>
  <c r="D1090" i="8"/>
  <c r="E1086" i="8"/>
  <c r="D1086" i="8"/>
  <c r="E1082" i="8"/>
  <c r="D1082" i="8"/>
  <c r="E1078" i="8"/>
  <c r="D1078" i="8"/>
  <c r="E1074" i="8"/>
  <c r="E1070" i="8"/>
  <c r="D1070" i="8"/>
  <c r="E1066" i="8"/>
  <c r="E1062" i="8"/>
  <c r="D1062" i="8"/>
  <c r="E1058" i="8"/>
  <c r="D1058" i="8"/>
  <c r="E1054" i="8"/>
  <c r="D1054" i="8"/>
  <c r="E1050" i="8"/>
  <c r="D1050" i="8"/>
  <c r="E1046" i="8"/>
  <c r="D1046" i="8"/>
  <c r="E1042" i="8"/>
  <c r="D1042" i="8"/>
  <c r="E1038" i="8"/>
  <c r="E1034" i="8"/>
  <c r="D1034" i="8"/>
  <c r="E1030" i="8"/>
  <c r="D1030" i="8"/>
  <c r="E1026" i="8"/>
  <c r="D1026" i="8"/>
  <c r="E1022" i="8"/>
  <c r="D1022" i="8"/>
  <c r="E1018" i="8"/>
  <c r="D1018" i="8"/>
  <c r="E1014" i="8"/>
  <c r="D1014" i="8"/>
  <c r="E1010" i="8"/>
  <c r="E1006" i="8"/>
  <c r="D1006" i="8"/>
  <c r="E1002" i="8"/>
  <c r="D1002" i="8"/>
  <c r="E998" i="8"/>
  <c r="D998" i="8"/>
  <c r="D994" i="8"/>
  <c r="E994" i="8"/>
  <c r="E990" i="8"/>
  <c r="D990" i="8"/>
  <c r="D986" i="8"/>
  <c r="E986" i="8"/>
  <c r="E982" i="8"/>
  <c r="D982" i="8"/>
  <c r="D978" i="8"/>
  <c r="E978" i="8"/>
  <c r="E974" i="8"/>
  <c r="D974" i="8"/>
  <c r="D970" i="8"/>
  <c r="E970" i="8"/>
  <c r="E966" i="8"/>
  <c r="D966" i="8"/>
  <c r="D962" i="8"/>
  <c r="E962" i="8"/>
  <c r="E958" i="8"/>
  <c r="D958" i="8"/>
  <c r="D954" i="8"/>
  <c r="E954" i="8"/>
  <c r="E950" i="8"/>
  <c r="D950" i="8"/>
  <c r="D946" i="8"/>
  <c r="E946" i="8"/>
  <c r="E942" i="8"/>
  <c r="D942" i="8"/>
  <c r="D938" i="8"/>
  <c r="E938" i="8"/>
  <c r="D934" i="8"/>
  <c r="E934" i="8"/>
  <c r="D930" i="8"/>
  <c r="E930" i="8"/>
  <c r="D926" i="8"/>
  <c r="E926" i="8"/>
  <c r="D922" i="8"/>
  <c r="E922" i="8"/>
  <c r="D918" i="8"/>
  <c r="E918" i="8"/>
  <c r="D914" i="8"/>
  <c r="E914" i="8"/>
  <c r="D910" i="8"/>
  <c r="D906" i="8"/>
  <c r="E906" i="8"/>
  <c r="D902" i="8"/>
  <c r="E902" i="8"/>
  <c r="D898" i="8"/>
  <c r="E898" i="8"/>
  <c r="D894" i="8"/>
  <c r="E894" i="8"/>
  <c r="D890" i="8"/>
  <c r="E890" i="8"/>
  <c r="D886" i="8"/>
  <c r="E886" i="8"/>
  <c r="D882" i="8"/>
  <c r="E882" i="8"/>
  <c r="D878" i="8"/>
  <c r="E878" i="8"/>
  <c r="D874" i="8"/>
  <c r="E874" i="8"/>
  <c r="D870" i="8"/>
  <c r="E870" i="8"/>
  <c r="D866" i="8"/>
  <c r="E866" i="8"/>
  <c r="D862" i="8"/>
  <c r="E862" i="8"/>
  <c r="D858" i="8"/>
  <c r="E858" i="8"/>
  <c r="D854" i="8"/>
  <c r="E854" i="8"/>
  <c r="D850" i="8"/>
  <c r="E850" i="8"/>
  <c r="D846" i="8"/>
  <c r="E846" i="8"/>
  <c r="D842" i="8"/>
  <c r="E842" i="8"/>
  <c r="D838" i="8"/>
  <c r="E838" i="8"/>
  <c r="D834" i="8"/>
  <c r="D830" i="8"/>
  <c r="E830" i="8"/>
  <c r="D826" i="8"/>
  <c r="E826" i="8"/>
  <c r="D822" i="8"/>
  <c r="E822" i="8"/>
  <c r="D818" i="8"/>
  <c r="E818" i="8"/>
  <c r="D814" i="8"/>
  <c r="E814" i="8"/>
  <c r="D810" i="8"/>
  <c r="E810" i="8"/>
  <c r="D806" i="8"/>
  <c r="E806" i="8"/>
  <c r="D802" i="8"/>
  <c r="E802" i="8"/>
  <c r="D798" i="8"/>
  <c r="E798" i="8"/>
  <c r="D794" i="8"/>
  <c r="E794" i="8"/>
  <c r="D790" i="8"/>
  <c r="E790" i="8"/>
  <c r="D786" i="8"/>
  <c r="E786" i="8"/>
  <c r="D782" i="8"/>
  <c r="E782" i="8"/>
  <c r="D778" i="8"/>
  <c r="E778" i="8"/>
  <c r="D774" i="8"/>
  <c r="E774" i="8"/>
  <c r="D770" i="8"/>
  <c r="E770" i="8"/>
  <c r="D766" i="8"/>
  <c r="E766" i="8"/>
  <c r="D762" i="8"/>
  <c r="E762" i="8"/>
  <c r="D758" i="8"/>
  <c r="D754" i="8"/>
  <c r="E754" i="8"/>
  <c r="D750" i="8"/>
  <c r="E750" i="8"/>
  <c r="D746" i="8"/>
  <c r="E746" i="8"/>
  <c r="D742" i="8"/>
  <c r="E742" i="8"/>
  <c r="D738" i="8"/>
  <c r="E738" i="8"/>
  <c r="D734" i="8"/>
  <c r="E734" i="8"/>
  <c r="D730" i="8"/>
  <c r="E730" i="8"/>
  <c r="D726" i="8"/>
  <c r="E726" i="8"/>
  <c r="D722" i="8"/>
  <c r="E722" i="8"/>
  <c r="D718" i="8"/>
  <c r="E718" i="8"/>
  <c r="D714" i="8"/>
  <c r="E714" i="8"/>
  <c r="D710" i="8"/>
  <c r="E710" i="8"/>
  <c r="D706" i="8"/>
  <c r="E706" i="8"/>
  <c r="D702" i="8"/>
  <c r="E702" i="8"/>
  <c r="D698" i="8"/>
  <c r="E698" i="8"/>
  <c r="D694" i="8"/>
  <c r="E694" i="8"/>
  <c r="D690" i="8"/>
  <c r="E690" i="8"/>
  <c r="D686" i="8"/>
  <c r="D682" i="8"/>
  <c r="E682" i="8"/>
  <c r="D678" i="8"/>
  <c r="E678" i="8"/>
  <c r="D674" i="8"/>
  <c r="E674" i="8"/>
  <c r="D670" i="8"/>
  <c r="E670" i="8"/>
  <c r="D666" i="8"/>
  <c r="E666" i="8"/>
  <c r="D662" i="8"/>
  <c r="E662" i="8"/>
  <c r="D658" i="8"/>
  <c r="E658" i="8"/>
  <c r="D654" i="8"/>
  <c r="E654" i="8"/>
  <c r="D650" i="8"/>
  <c r="E650" i="8"/>
  <c r="D646" i="8"/>
  <c r="E646" i="8"/>
  <c r="D642" i="8"/>
  <c r="E642" i="8"/>
  <c r="D638" i="8"/>
  <c r="E638" i="8"/>
  <c r="D634" i="8"/>
  <c r="E634" i="8"/>
  <c r="D630" i="8"/>
  <c r="E630" i="8"/>
  <c r="D626" i="8"/>
  <c r="E626" i="8"/>
  <c r="D622" i="8"/>
  <c r="E622" i="8"/>
  <c r="D618" i="8"/>
  <c r="E618" i="8"/>
  <c r="D614" i="8"/>
  <c r="E614" i="8"/>
  <c r="D610" i="8"/>
  <c r="E610" i="8"/>
  <c r="D606" i="8"/>
  <c r="E606" i="8"/>
  <c r="D602" i="8"/>
  <c r="E602" i="8"/>
  <c r="D598" i="8"/>
  <c r="E598" i="8"/>
  <c r="D594" i="8"/>
  <c r="E594" i="8"/>
  <c r="D590" i="8"/>
  <c r="E590" i="8"/>
  <c r="D586" i="8"/>
  <c r="E586" i="8"/>
  <c r="D582" i="8"/>
  <c r="E582" i="8"/>
  <c r="D578" i="8"/>
  <c r="E578" i="8"/>
  <c r="D574" i="8"/>
  <c r="E574" i="8"/>
  <c r="D570" i="8"/>
  <c r="E570" i="8"/>
  <c r="D566" i="8"/>
  <c r="E566" i="8"/>
  <c r="D562" i="8"/>
  <c r="E562" i="8"/>
  <c r="D558" i="8"/>
  <c r="E558" i="8"/>
  <c r="D554" i="8"/>
  <c r="E554" i="8"/>
  <c r="D550" i="8"/>
  <c r="E550" i="8"/>
  <c r="D546" i="8"/>
  <c r="E546" i="8"/>
  <c r="D542" i="8"/>
  <c r="E542" i="8"/>
  <c r="D538" i="8"/>
  <c r="E538" i="8"/>
  <c r="D534" i="8"/>
  <c r="E534" i="8"/>
  <c r="D530" i="8"/>
  <c r="E530" i="8"/>
  <c r="D526" i="8"/>
  <c r="E526" i="8"/>
  <c r="D522" i="8"/>
  <c r="E522" i="8"/>
  <c r="D518" i="8"/>
  <c r="E518" i="8"/>
  <c r="D514" i="8"/>
  <c r="E514" i="8"/>
  <c r="D510" i="8"/>
  <c r="E510" i="8"/>
  <c r="D506" i="8"/>
  <c r="E506" i="8"/>
  <c r="E502" i="8"/>
  <c r="D502" i="8"/>
  <c r="D498" i="8"/>
  <c r="E498" i="8"/>
  <c r="E494" i="8"/>
  <c r="D494" i="8"/>
  <c r="D490" i="8"/>
  <c r="E490" i="8"/>
  <c r="E486" i="8"/>
  <c r="D486" i="8"/>
  <c r="D482" i="8"/>
  <c r="E482" i="8"/>
  <c r="E478" i="8"/>
  <c r="D478" i="8"/>
  <c r="D474" i="8"/>
  <c r="E474" i="8"/>
  <c r="E470" i="8"/>
  <c r="D470" i="8"/>
  <c r="D466" i="8"/>
  <c r="E466" i="8"/>
  <c r="E462" i="8"/>
  <c r="D462" i="8"/>
  <c r="D458" i="8"/>
  <c r="E458" i="8"/>
  <c r="E454" i="8"/>
  <c r="D454" i="8"/>
  <c r="E450" i="8"/>
  <c r="D450" i="8"/>
  <c r="D446" i="8"/>
  <c r="E446" i="8"/>
  <c r="D442" i="8"/>
  <c r="E442" i="8"/>
  <c r="E438" i="8"/>
  <c r="D438" i="8"/>
  <c r="D434" i="8"/>
  <c r="E434" i="8"/>
  <c r="D430" i="8"/>
  <c r="E430" i="8"/>
  <c r="D426" i="8"/>
  <c r="E426" i="8"/>
  <c r="E422" i="8"/>
  <c r="D422" i="8"/>
  <c r="E418" i="8"/>
  <c r="D418" i="8"/>
  <c r="E414" i="8"/>
  <c r="D414" i="8"/>
  <c r="D410" i="8"/>
  <c r="E410" i="8"/>
  <c r="E406" i="8"/>
  <c r="D406" i="8"/>
  <c r="E402" i="8"/>
  <c r="D402" i="8"/>
  <c r="E398" i="8"/>
  <c r="D398" i="8"/>
  <c r="D394" i="8"/>
  <c r="E394" i="8"/>
  <c r="E390" i="8"/>
  <c r="D390" i="8"/>
  <c r="E386" i="8"/>
  <c r="D386" i="8"/>
  <c r="D382" i="8"/>
  <c r="E382" i="8"/>
  <c r="D378" i="8"/>
  <c r="E378" i="8"/>
  <c r="E374" i="8"/>
  <c r="D374" i="8"/>
  <c r="D370" i="8"/>
  <c r="E370" i="8"/>
  <c r="E366" i="8"/>
  <c r="D366" i="8"/>
  <c r="D362" i="8"/>
  <c r="E362" i="8"/>
  <c r="E358" i="8"/>
  <c r="D358" i="8"/>
  <c r="E354" i="8"/>
  <c r="D354" i="8"/>
  <c r="D350" i="8"/>
  <c r="E350" i="8"/>
  <c r="D346" i="8"/>
  <c r="E346" i="8"/>
  <c r="E342" i="8"/>
  <c r="D342" i="8"/>
  <c r="D338" i="8"/>
  <c r="E338" i="8"/>
  <c r="E334" i="8"/>
  <c r="D334" i="8"/>
  <c r="D330" i="8"/>
  <c r="E330" i="8"/>
  <c r="E326" i="8"/>
  <c r="D326" i="8"/>
  <c r="E322" i="8"/>
  <c r="D322" i="8"/>
  <c r="D318" i="8"/>
  <c r="E318" i="8"/>
  <c r="D314" i="8"/>
  <c r="E314" i="8"/>
  <c r="E310" i="8"/>
  <c r="D310" i="8"/>
  <c r="D306" i="8"/>
  <c r="E306" i="8"/>
  <c r="E302" i="8"/>
  <c r="D302" i="8"/>
  <c r="D298" i="8"/>
  <c r="E298" i="8"/>
  <c r="E294" i="8"/>
  <c r="D294" i="8"/>
  <c r="E290" i="8"/>
  <c r="D290" i="8"/>
  <c r="E286" i="8"/>
  <c r="D286" i="8"/>
  <c r="E282" i="8"/>
  <c r="D282" i="8"/>
  <c r="E278" i="8"/>
  <c r="D278" i="8"/>
  <c r="E274" i="8"/>
  <c r="D274" i="8"/>
  <c r="E270" i="8"/>
  <c r="D270" i="8"/>
  <c r="E266" i="8"/>
  <c r="D266" i="8"/>
  <c r="E262" i="8"/>
  <c r="D262" i="8"/>
  <c r="E258" i="8"/>
  <c r="D258" i="8"/>
  <c r="E254" i="8"/>
  <c r="D254" i="8"/>
  <c r="E250" i="8"/>
  <c r="D250" i="8"/>
  <c r="E246" i="8"/>
  <c r="D246" i="8"/>
  <c r="E242" i="8"/>
  <c r="D242" i="8"/>
  <c r="E238" i="8"/>
  <c r="D238" i="8"/>
  <c r="E234" i="8"/>
  <c r="D234" i="8"/>
  <c r="E230" i="8"/>
  <c r="D230" i="8"/>
  <c r="E226" i="8"/>
  <c r="D226" i="8"/>
  <c r="E222" i="8"/>
  <c r="D222" i="8"/>
  <c r="E218" i="8"/>
  <c r="D218" i="8"/>
  <c r="E214" i="8"/>
  <c r="D214" i="8"/>
  <c r="E210" i="8"/>
  <c r="D210" i="8"/>
  <c r="E206" i="8"/>
  <c r="D206" i="8"/>
  <c r="E202" i="8"/>
  <c r="D202" i="8"/>
  <c r="E198" i="8"/>
  <c r="D198" i="8"/>
  <c r="E194" i="8"/>
  <c r="D194" i="8"/>
  <c r="E190" i="8"/>
  <c r="D190" i="8"/>
  <c r="D186" i="8"/>
  <c r="E186" i="8"/>
  <c r="D182" i="8"/>
  <c r="E182" i="8"/>
  <c r="D178" i="8"/>
  <c r="E178" i="8"/>
  <c r="D174" i="8"/>
  <c r="E174" i="8"/>
  <c r="D170" i="8"/>
  <c r="E170" i="8"/>
  <c r="D166" i="8"/>
  <c r="E166" i="8"/>
  <c r="D162" i="8"/>
  <c r="E162" i="8"/>
  <c r="D158" i="8"/>
  <c r="E158" i="8"/>
  <c r="D154" i="8"/>
  <c r="E154" i="8"/>
  <c r="D150" i="8"/>
  <c r="E150" i="8"/>
  <c r="D146" i="8"/>
  <c r="E146" i="8"/>
  <c r="D142" i="8"/>
  <c r="E142" i="8"/>
  <c r="D138" i="8"/>
  <c r="E138" i="8"/>
  <c r="D134" i="8"/>
  <c r="E134" i="8"/>
  <c r="D130" i="8"/>
  <c r="E130" i="8"/>
  <c r="D126" i="8"/>
  <c r="E126" i="8"/>
  <c r="D122" i="8"/>
  <c r="E122" i="8"/>
  <c r="D118" i="8"/>
  <c r="E118" i="8"/>
  <c r="D114" i="8"/>
  <c r="E114" i="8"/>
  <c r="D110" i="8"/>
  <c r="E110" i="8"/>
  <c r="D106" i="8"/>
  <c r="E106" i="8"/>
  <c r="E1996" i="8"/>
  <c r="E1988" i="8"/>
  <c r="E1980" i="8"/>
  <c r="E1966" i="8"/>
  <c r="E1950" i="8"/>
  <c r="E1934" i="8"/>
  <c r="E1918" i="8"/>
  <c r="E1902" i="8"/>
  <c r="E1886" i="8"/>
  <c r="E1770" i="8"/>
  <c r="E1738" i="8"/>
  <c r="E1706" i="8"/>
  <c r="E1674" i="8"/>
  <c r="E1642" i="8"/>
  <c r="E1610" i="8"/>
  <c r="E1578" i="8"/>
  <c r="E1546" i="8"/>
  <c r="E1514" i="8"/>
  <c r="E1482" i="8"/>
  <c r="E1446" i="8"/>
  <c r="E1432" i="8"/>
  <c r="E1418" i="8"/>
  <c r="D1402" i="8"/>
  <c r="E1326" i="8"/>
  <c r="D1194" i="8"/>
  <c r="D1038" i="8"/>
  <c r="D2001" i="8"/>
  <c r="E2001" i="8"/>
  <c r="D1997" i="8"/>
  <c r="E1997" i="8"/>
  <c r="D1993" i="8"/>
  <c r="E1993" i="8"/>
  <c r="D1989" i="8"/>
  <c r="E1989" i="8"/>
  <c r="D1985" i="8"/>
  <c r="E1985" i="8"/>
  <c r="D1981" i="8"/>
  <c r="E1981" i="8"/>
  <c r="D1977" i="8"/>
  <c r="E1977" i="8"/>
  <c r="D1973" i="8"/>
  <c r="E1973" i="8"/>
  <c r="D1969" i="8"/>
  <c r="E1969" i="8"/>
  <c r="D1965" i="8"/>
  <c r="E1965" i="8"/>
  <c r="D1961" i="8"/>
  <c r="E1961" i="8"/>
  <c r="D1957" i="8"/>
  <c r="E1957" i="8"/>
  <c r="D1953" i="8"/>
  <c r="E1953" i="8"/>
  <c r="D1949" i="8"/>
  <c r="E1949" i="8"/>
  <c r="D1945" i="8"/>
  <c r="E1945" i="8"/>
  <c r="D1941" i="8"/>
  <c r="E1941" i="8"/>
  <c r="D1937" i="8"/>
  <c r="E1937" i="8"/>
  <c r="D1933" i="8"/>
  <c r="E1933" i="8"/>
  <c r="D1929" i="8"/>
  <c r="E1929" i="8"/>
  <c r="D1925" i="8"/>
  <c r="E1925" i="8"/>
  <c r="D1921" i="8"/>
  <c r="E1921" i="8"/>
  <c r="D1917" i="8"/>
  <c r="E1917" i="8"/>
  <c r="D1913" i="8"/>
  <c r="E1913" i="8"/>
  <c r="D1909" i="8"/>
  <c r="E1909" i="8"/>
  <c r="D1905" i="8"/>
  <c r="E1905" i="8"/>
  <c r="D1901" i="8"/>
  <c r="E1901" i="8"/>
  <c r="D1897" i="8"/>
  <c r="E1897" i="8"/>
  <c r="D1893" i="8"/>
  <c r="E1893" i="8"/>
  <c r="D1889" i="8"/>
  <c r="E1889" i="8"/>
  <c r="D1885" i="8"/>
  <c r="E1885" i="8"/>
  <c r="D1881" i="8"/>
  <c r="E1881" i="8"/>
  <c r="D1877" i="8"/>
  <c r="E1877" i="8"/>
  <c r="D1873" i="8"/>
  <c r="E1873" i="8"/>
  <c r="D1869" i="8"/>
  <c r="E1869" i="8"/>
  <c r="D1865" i="8"/>
  <c r="E1865" i="8"/>
  <c r="D1861" i="8"/>
  <c r="E1861" i="8"/>
  <c r="D1857" i="8"/>
  <c r="E1857" i="8"/>
  <c r="D1853" i="8"/>
  <c r="E1853" i="8"/>
  <c r="D1849" i="8"/>
  <c r="E1849" i="8"/>
  <c r="D1845" i="8"/>
  <c r="E1845" i="8"/>
  <c r="D1841" i="8"/>
  <c r="E1841" i="8"/>
  <c r="D1837" i="8"/>
  <c r="E1837" i="8"/>
  <c r="D1833" i="8"/>
  <c r="E1833" i="8"/>
  <c r="D1829" i="8"/>
  <c r="E1829" i="8"/>
  <c r="D1825" i="8"/>
  <c r="E1825" i="8"/>
  <c r="D1821" i="8"/>
  <c r="E1821" i="8"/>
  <c r="D1817" i="8"/>
  <c r="E1817" i="8"/>
  <c r="D1813" i="8"/>
  <c r="E1813" i="8"/>
  <c r="D1809" i="8"/>
  <c r="E1809" i="8"/>
  <c r="D1805" i="8"/>
  <c r="E1805" i="8"/>
  <c r="D1801" i="8"/>
  <c r="E1801" i="8"/>
  <c r="D1797" i="8"/>
  <c r="E1797" i="8"/>
  <c r="D1793" i="8"/>
  <c r="E1793" i="8"/>
  <c r="D1789" i="8"/>
  <c r="E1789" i="8"/>
  <c r="E1785" i="8"/>
  <c r="D1785" i="8"/>
  <c r="E1781" i="8"/>
  <c r="E1777" i="8"/>
  <c r="D1777" i="8"/>
  <c r="E1773" i="8"/>
  <c r="E1769" i="8"/>
  <c r="D1769" i="8"/>
  <c r="E1765" i="8"/>
  <c r="E1761" i="8"/>
  <c r="D1761" i="8"/>
  <c r="E1757" i="8"/>
  <c r="E1753" i="8"/>
  <c r="D1753" i="8"/>
  <c r="E1749" i="8"/>
  <c r="E1745" i="8"/>
  <c r="D1745" i="8"/>
  <c r="E1741" i="8"/>
  <c r="E1737" i="8"/>
  <c r="D1737" i="8"/>
  <c r="E1733" i="8"/>
  <c r="E1729" i="8"/>
  <c r="D1729" i="8"/>
  <c r="E1725" i="8"/>
  <c r="E1721" i="8"/>
  <c r="D1721" i="8"/>
  <c r="E1717" i="8"/>
  <c r="E1713" i="8"/>
  <c r="D1713" i="8"/>
  <c r="E1709" i="8"/>
  <c r="E1705" i="8"/>
  <c r="D1705" i="8"/>
  <c r="E1701" i="8"/>
  <c r="E1697" i="8"/>
  <c r="D1697" i="8"/>
  <c r="E1693" i="8"/>
  <c r="E1689" i="8"/>
  <c r="D1689" i="8"/>
  <c r="E1685" i="8"/>
  <c r="E1681" i="8"/>
  <c r="D1681" i="8"/>
  <c r="E1677" i="8"/>
  <c r="E1673" i="8"/>
  <c r="D1673" i="8"/>
  <c r="E1669" i="8"/>
  <c r="E1665" i="8"/>
  <c r="D1665" i="8"/>
  <c r="E1661" i="8"/>
  <c r="E1657" i="8"/>
  <c r="D1657" i="8"/>
  <c r="E1653" i="8"/>
  <c r="E1649" i="8"/>
  <c r="D1649" i="8"/>
  <c r="E1645" i="8"/>
  <c r="E1641" i="8"/>
  <c r="D1641" i="8"/>
  <c r="E1637" i="8"/>
  <c r="E1633" i="8"/>
  <c r="D1633" i="8"/>
  <c r="E1629" i="8"/>
  <c r="E1625" i="8"/>
  <c r="D1625" i="8"/>
  <c r="E1621" i="8"/>
  <c r="E1617" i="8"/>
  <c r="D1617" i="8"/>
  <c r="E1613" i="8"/>
  <c r="E1609" i="8"/>
  <c r="D1609" i="8"/>
  <c r="E1605" i="8"/>
  <c r="E1601" i="8"/>
  <c r="D1601" i="8"/>
  <c r="E1597" i="8"/>
  <c r="E1593" i="8"/>
  <c r="D1593" i="8"/>
  <c r="E1589" i="8"/>
  <c r="E1585" i="8"/>
  <c r="D1585" i="8"/>
  <c r="E1581" i="8"/>
  <c r="E1577" i="8"/>
  <c r="D1577" i="8"/>
  <c r="E1573" i="8"/>
  <c r="E1569" i="8"/>
  <c r="D1569" i="8"/>
  <c r="E1565" i="8"/>
  <c r="E1561" i="8"/>
  <c r="D1561" i="8"/>
  <c r="E1557" i="8"/>
  <c r="E1553" i="8"/>
  <c r="D1553" i="8"/>
  <c r="E1549" i="8"/>
  <c r="E1545" i="8"/>
  <c r="D1545" i="8"/>
  <c r="E1541" i="8"/>
  <c r="E1537" i="8"/>
  <c r="D1537" i="8"/>
  <c r="E1533" i="8"/>
  <c r="E1529" i="8"/>
  <c r="D1529" i="8"/>
  <c r="E1525" i="8"/>
  <c r="E1521" i="8"/>
  <c r="D1521" i="8"/>
  <c r="E1517" i="8"/>
  <c r="E1513" i="8"/>
  <c r="D1513" i="8"/>
  <c r="E1509" i="8"/>
  <c r="E1505" i="8"/>
  <c r="D1505" i="8"/>
  <c r="E1501" i="8"/>
  <c r="E1497" i="8"/>
  <c r="D1497" i="8"/>
  <c r="E1493" i="8"/>
  <c r="E1489" i="8"/>
  <c r="D1489" i="8"/>
  <c r="E1485" i="8"/>
  <c r="E1481" i="8"/>
  <c r="D1481" i="8"/>
  <c r="E1477" i="8"/>
  <c r="E1473" i="8"/>
  <c r="D1473" i="8"/>
  <c r="E1469" i="8"/>
  <c r="E1465" i="8"/>
  <c r="D1465" i="8"/>
  <c r="E1461" i="8"/>
  <c r="E1457" i="8"/>
  <c r="E1453" i="8"/>
  <c r="D1453" i="8"/>
  <c r="E1449" i="8"/>
  <c r="D1449" i="8"/>
  <c r="E1445" i="8"/>
  <c r="D1445" i="8"/>
  <c r="E1441" i="8"/>
  <c r="D1441" i="8"/>
  <c r="E1437" i="8"/>
  <c r="D1437" i="8"/>
  <c r="E1433" i="8"/>
  <c r="D1433" i="8"/>
  <c r="E1429" i="8"/>
  <c r="E1425" i="8"/>
  <c r="E1421" i="8"/>
  <c r="D1421" i="8"/>
  <c r="E1417" i="8"/>
  <c r="D1417" i="8"/>
  <c r="E1413" i="8"/>
  <c r="D1413" i="8"/>
  <c r="E1409" i="8"/>
  <c r="D1409" i="8"/>
  <c r="D1405" i="8"/>
  <c r="E1405" i="8"/>
  <c r="E1401" i="8"/>
  <c r="D1401" i="8"/>
  <c r="D1397" i="8"/>
  <c r="E1393" i="8"/>
  <c r="D1389" i="8"/>
  <c r="E1389" i="8"/>
  <c r="E1385" i="8"/>
  <c r="D1385" i="8"/>
  <c r="D1381" i="8"/>
  <c r="E1381" i="8"/>
  <c r="E1377" i="8"/>
  <c r="D1377" i="8"/>
  <c r="D1373" i="8"/>
  <c r="E1369" i="8"/>
  <c r="D1365" i="8"/>
  <c r="E1365" i="8"/>
  <c r="E1361" i="8"/>
  <c r="D1361" i="8"/>
  <c r="D1357" i="8"/>
  <c r="E1357" i="8"/>
  <c r="E1353" i="8"/>
  <c r="D1353" i="8"/>
  <c r="D1349" i="8"/>
  <c r="E1349" i="8"/>
  <c r="E1345" i="8"/>
  <c r="D1341" i="8"/>
  <c r="E1341" i="8"/>
  <c r="E1337" i="8"/>
  <c r="D1337" i="8"/>
  <c r="D1333" i="8"/>
  <c r="E1333" i="8"/>
  <c r="E1329" i="8"/>
  <c r="D1329" i="8"/>
  <c r="D1325" i="8"/>
  <c r="E1325" i="8"/>
  <c r="E1321" i="8"/>
  <c r="D1321" i="8"/>
  <c r="D1317" i="8"/>
  <c r="E1317" i="8"/>
  <c r="E1313" i="8"/>
  <c r="D1313" i="8"/>
  <c r="E1998" i="8"/>
  <c r="E1990" i="8"/>
  <c r="E1982" i="8"/>
  <c r="E1970" i="8"/>
  <c r="E1954" i="8"/>
  <c r="E1938" i="8"/>
  <c r="E1922" i="8"/>
  <c r="E1906" i="8"/>
  <c r="E1890" i="8"/>
  <c r="E1778" i="8"/>
  <c r="D1757" i="8"/>
  <c r="E1746" i="8"/>
  <c r="D1725" i="8"/>
  <c r="E1714" i="8"/>
  <c r="D1693" i="8"/>
  <c r="E1682" i="8"/>
  <c r="D1661" i="8"/>
  <c r="E1650" i="8"/>
  <c r="D1629" i="8"/>
  <c r="E1618" i="8"/>
  <c r="D1597" i="8"/>
  <c r="E1586" i="8"/>
  <c r="D1565" i="8"/>
  <c r="E1554" i="8"/>
  <c r="D1533" i="8"/>
  <c r="E1522" i="8"/>
  <c r="D1501" i="8"/>
  <c r="E1490" i="8"/>
  <c r="D1469" i="8"/>
  <c r="D1457" i="8"/>
  <c r="D1429" i="8"/>
  <c r="E1414" i="8"/>
  <c r="E1397" i="8"/>
  <c r="D1322" i="8"/>
  <c r="E1302" i="8"/>
  <c r="D1166" i="8"/>
  <c r="D1138" i="8"/>
  <c r="E910" i="8"/>
  <c r="E758" i="8"/>
  <c r="D2000" i="8"/>
  <c r="D1992" i="8"/>
  <c r="D1984" i="8"/>
  <c r="D1976" i="8"/>
  <c r="E1976" i="8"/>
  <c r="D1968" i="8"/>
  <c r="E1968" i="8"/>
  <c r="D1960" i="8"/>
  <c r="E1960" i="8"/>
  <c r="D1952" i="8"/>
  <c r="E1952" i="8"/>
  <c r="D1944" i="8"/>
  <c r="E1944" i="8"/>
  <c r="D1936" i="8"/>
  <c r="E1936" i="8"/>
  <c r="D1928" i="8"/>
  <c r="E1928" i="8"/>
  <c r="D1920" i="8"/>
  <c r="E1920" i="8"/>
  <c r="D1912" i="8"/>
  <c r="E1912" i="8"/>
  <c r="D1904" i="8"/>
  <c r="E1904" i="8"/>
  <c r="D1896" i="8"/>
  <c r="E1896" i="8"/>
  <c r="D1888" i="8"/>
  <c r="E1888" i="8"/>
  <c r="D1880" i="8"/>
  <c r="E1880" i="8"/>
  <c r="D1872" i="8"/>
  <c r="E1872" i="8"/>
  <c r="D1864" i="8"/>
  <c r="E1864" i="8"/>
  <c r="D1856" i="8"/>
  <c r="E1856" i="8"/>
  <c r="D1848" i="8"/>
  <c r="E1848" i="8"/>
  <c r="D1840" i="8"/>
  <c r="E1840" i="8"/>
  <c r="D1832" i="8"/>
  <c r="E1832" i="8"/>
  <c r="D1824" i="8"/>
  <c r="E1824" i="8"/>
  <c r="D1816" i="8"/>
  <c r="E1816" i="8"/>
  <c r="D1808" i="8"/>
  <c r="E1808" i="8"/>
  <c r="D1800" i="8"/>
  <c r="E1800" i="8"/>
  <c r="D1792" i="8"/>
  <c r="E1792" i="8"/>
  <c r="D1784" i="8"/>
  <c r="E1784" i="8"/>
  <c r="D1776" i="8"/>
  <c r="E1776" i="8"/>
  <c r="D1768" i="8"/>
  <c r="E1768" i="8"/>
  <c r="D1760" i="8"/>
  <c r="E1760" i="8"/>
  <c r="D1752" i="8"/>
  <c r="E1752" i="8"/>
  <c r="D1744" i="8"/>
  <c r="E1744" i="8"/>
  <c r="D1736" i="8"/>
  <c r="E1736" i="8"/>
  <c r="D1728" i="8"/>
  <c r="E1728" i="8"/>
  <c r="D1720" i="8"/>
  <c r="E1720" i="8"/>
  <c r="D1712" i="8"/>
  <c r="E1712" i="8"/>
  <c r="D1704" i="8"/>
  <c r="E1704" i="8"/>
  <c r="D1696" i="8"/>
  <c r="E1696" i="8"/>
  <c r="D1688" i="8"/>
  <c r="E1688" i="8"/>
  <c r="D1680" i="8"/>
  <c r="E1680" i="8"/>
  <c r="D1672" i="8"/>
  <c r="E1672" i="8"/>
  <c r="D1664" i="8"/>
  <c r="E1664" i="8"/>
  <c r="D1656" i="8"/>
  <c r="E1656" i="8"/>
  <c r="D1648" i="8"/>
  <c r="E1648" i="8"/>
  <c r="D1640" i="8"/>
  <c r="E1640" i="8"/>
  <c r="D1632" i="8"/>
  <c r="E1632" i="8"/>
  <c r="D1624" i="8"/>
  <c r="E1624" i="8"/>
  <c r="D1616" i="8"/>
  <c r="E1616" i="8"/>
  <c r="D1608" i="8"/>
  <c r="E1608" i="8"/>
  <c r="D1600" i="8"/>
  <c r="E1600" i="8"/>
  <c r="D1592" i="8"/>
  <c r="E1592" i="8"/>
  <c r="D1584" i="8"/>
  <c r="E1584" i="8"/>
  <c r="D1576" i="8"/>
  <c r="E1576" i="8"/>
  <c r="D1568" i="8"/>
  <c r="E1568" i="8"/>
  <c r="D1560" i="8"/>
  <c r="E1560" i="8"/>
  <c r="D1552" i="8"/>
  <c r="E1552" i="8"/>
  <c r="D1540" i="8"/>
  <c r="E1540" i="8"/>
  <c r="D1532" i="8"/>
  <c r="E1532" i="8"/>
  <c r="D1524" i="8"/>
  <c r="E1524" i="8"/>
  <c r="D1516" i="8"/>
  <c r="E1516" i="8"/>
  <c r="D1508" i="8"/>
  <c r="E1508" i="8"/>
  <c r="D1500" i="8"/>
  <c r="E1500" i="8"/>
  <c r="D1492" i="8"/>
  <c r="E1492" i="8"/>
  <c r="D1484" i="8"/>
  <c r="E1484" i="8"/>
  <c r="D1476" i="8"/>
  <c r="E1476" i="8"/>
  <c r="D1468" i="8"/>
  <c r="E1468" i="8"/>
  <c r="D1460" i="8"/>
  <c r="E1460" i="8"/>
  <c r="D1452" i="8"/>
  <c r="E1452" i="8"/>
  <c r="D1444" i="8"/>
  <c r="E1444" i="8"/>
  <c r="D1436" i="8"/>
  <c r="E1436" i="8"/>
  <c r="D1428" i="8"/>
  <c r="E1428" i="8"/>
  <c r="D1420" i="8"/>
  <c r="E1420" i="8"/>
  <c r="D1412" i="8"/>
  <c r="E1412" i="8"/>
  <c r="E1404" i="8"/>
  <c r="D1404" i="8"/>
  <c r="E1400" i="8"/>
  <c r="D1400" i="8"/>
  <c r="E1396" i="8"/>
  <c r="D1396" i="8"/>
  <c r="E1388" i="8"/>
  <c r="D1388" i="8"/>
  <c r="E1384" i="8"/>
  <c r="D1384" i="8"/>
  <c r="E1380" i="8"/>
  <c r="D1380" i="8"/>
  <c r="E1376" i="8"/>
  <c r="D1376" i="8"/>
  <c r="E1372" i="8"/>
  <c r="D1372" i="8"/>
  <c r="E1368" i="8"/>
  <c r="D1368" i="8"/>
  <c r="E1364" i="8"/>
  <c r="D1364" i="8"/>
  <c r="E1360" i="8"/>
  <c r="D1360" i="8"/>
  <c r="E1356" i="8"/>
  <c r="D1356" i="8"/>
  <c r="E1352" i="8"/>
  <c r="D1352" i="8"/>
  <c r="E1348" i="8"/>
  <c r="D1348" i="8"/>
  <c r="E1344" i="8"/>
  <c r="D1344" i="8"/>
  <c r="E1340" i="8"/>
  <c r="D1340" i="8"/>
  <c r="E1336" i="8"/>
  <c r="E1332" i="8"/>
  <c r="D1332" i="8"/>
  <c r="E1328" i="8"/>
  <c r="D1328" i="8"/>
  <c r="E1324" i="8"/>
  <c r="D1324" i="8"/>
  <c r="E1320" i="8"/>
  <c r="D1320" i="8"/>
  <c r="E1316" i="8"/>
  <c r="D1316" i="8"/>
  <c r="E1312" i="8"/>
  <c r="E1308" i="8"/>
  <c r="D1308" i="8"/>
  <c r="E1304" i="8"/>
  <c r="D1304" i="8"/>
  <c r="E1300" i="8"/>
  <c r="D1300" i="8"/>
  <c r="E1296" i="8"/>
  <c r="D1296" i="8"/>
  <c r="E1292" i="8"/>
  <c r="D1292" i="8"/>
  <c r="E1288" i="8"/>
  <c r="E1284" i="8"/>
  <c r="D1284" i="8"/>
  <c r="E1280" i="8"/>
  <c r="D1280" i="8"/>
  <c r="E1276" i="8"/>
  <c r="D1276" i="8"/>
  <c r="E1272" i="8"/>
  <c r="D1272" i="8"/>
  <c r="E1268" i="8"/>
  <c r="D1268" i="8"/>
  <c r="E1264" i="8"/>
  <c r="D1264" i="8"/>
  <c r="E1260" i="8"/>
  <c r="D1260" i="8"/>
  <c r="E1256" i="8"/>
  <c r="D1256" i="8"/>
  <c r="E1252" i="8"/>
  <c r="D1252" i="8"/>
  <c r="E1248" i="8"/>
  <c r="D1248" i="8"/>
  <c r="E1244" i="8"/>
  <c r="D1244" i="8"/>
  <c r="E1240" i="8"/>
  <c r="D1240" i="8"/>
  <c r="E1236" i="8"/>
  <c r="D1236" i="8"/>
  <c r="E1232" i="8"/>
  <c r="D1232" i="8"/>
  <c r="E1228" i="8"/>
  <c r="D1228" i="8"/>
  <c r="E1224" i="8"/>
  <c r="D1224" i="8"/>
  <c r="E1220" i="8"/>
  <c r="D1220" i="8"/>
  <c r="E1216" i="8"/>
  <c r="D1216" i="8"/>
  <c r="E1212" i="8"/>
  <c r="D1212" i="8"/>
  <c r="E1208" i="8"/>
  <c r="E1204" i="8"/>
  <c r="D1204" i="8"/>
  <c r="E1200" i="8"/>
  <c r="D1200" i="8"/>
  <c r="E1196" i="8"/>
  <c r="D1196" i="8"/>
  <c r="E1192" i="8"/>
  <c r="D1192" i="8"/>
  <c r="E1188" i="8"/>
  <c r="D1188" i="8"/>
  <c r="E1184" i="8"/>
  <c r="E1180" i="8"/>
  <c r="D1180" i="8"/>
  <c r="E1176" i="8"/>
  <c r="D1176" i="8"/>
  <c r="E1172" i="8"/>
  <c r="D1172" i="8"/>
  <c r="E1168" i="8"/>
  <c r="D1168" i="8"/>
  <c r="E1164" i="8"/>
  <c r="D1164" i="8"/>
  <c r="E1160" i="8"/>
  <c r="D1160" i="8"/>
  <c r="E1156" i="8"/>
  <c r="D1156" i="8"/>
  <c r="E1152" i="8"/>
  <c r="D1152" i="8"/>
  <c r="E1148" i="8"/>
  <c r="D1148" i="8"/>
  <c r="E1144" i="8"/>
  <c r="D1144" i="8"/>
  <c r="E1140" i="8"/>
  <c r="D1140" i="8"/>
  <c r="E1136" i="8"/>
  <c r="D1136" i="8"/>
  <c r="E1132" i="8"/>
  <c r="D1132" i="8"/>
  <c r="E1128" i="8"/>
  <c r="D1128" i="8"/>
  <c r="E1124" i="8"/>
  <c r="D1124" i="8"/>
  <c r="E1120" i="8"/>
  <c r="D1120" i="8"/>
  <c r="E1116" i="8"/>
  <c r="D1116" i="8"/>
  <c r="E1112" i="8"/>
  <c r="D1112" i="8"/>
  <c r="E1108" i="8"/>
  <c r="D1108" i="8"/>
  <c r="E1104" i="8"/>
  <c r="D1104" i="8"/>
  <c r="E1100" i="8"/>
  <c r="D1100" i="8"/>
  <c r="E1096" i="8"/>
  <c r="D1096" i="8"/>
  <c r="E1092" i="8"/>
  <c r="D1092" i="8"/>
  <c r="E1088" i="8"/>
  <c r="D1088" i="8"/>
  <c r="E1084" i="8"/>
  <c r="D1084" i="8"/>
  <c r="E1080" i="8"/>
  <c r="D1080" i="8"/>
  <c r="E1076" i="8"/>
  <c r="D1076" i="8"/>
  <c r="E1072" i="8"/>
  <c r="D1072" i="8"/>
  <c r="E1068" i="8"/>
  <c r="D1068" i="8"/>
  <c r="E1064" i="8"/>
  <c r="D1064" i="8"/>
  <c r="E1060" i="8"/>
  <c r="D1060" i="8"/>
  <c r="E1056" i="8"/>
  <c r="D1056" i="8"/>
  <c r="E1052" i="8"/>
  <c r="D1052" i="8"/>
  <c r="E1048" i="8"/>
  <c r="D1048" i="8"/>
  <c r="E1044" i="8"/>
  <c r="D1044" i="8"/>
  <c r="E1040" i="8"/>
  <c r="D1040" i="8"/>
  <c r="E1036" i="8"/>
  <c r="D1036" i="8"/>
  <c r="E1032" i="8"/>
  <c r="D1032" i="8"/>
  <c r="E1028" i="8"/>
  <c r="D1028" i="8"/>
  <c r="E1024" i="8"/>
  <c r="D1024" i="8"/>
  <c r="E1020" i="8"/>
  <c r="D1020" i="8"/>
  <c r="E1016" i="8"/>
  <c r="D1016" i="8"/>
  <c r="E1012" i="8"/>
  <c r="D1012" i="8"/>
  <c r="E1008" i="8"/>
  <c r="D1008" i="8"/>
  <c r="E1004" i="8"/>
  <c r="D1004" i="8"/>
  <c r="E1000" i="8"/>
  <c r="D1000" i="8"/>
  <c r="D996" i="8"/>
  <c r="E996" i="8"/>
  <c r="D992" i="8"/>
  <c r="E992" i="8"/>
  <c r="D988" i="8"/>
  <c r="E988" i="8"/>
  <c r="D984" i="8"/>
  <c r="E984" i="8"/>
  <c r="D980" i="8"/>
  <c r="E980" i="8"/>
  <c r="D976" i="8"/>
  <c r="E976" i="8"/>
  <c r="D972" i="8"/>
  <c r="E972" i="8"/>
  <c r="D968" i="8"/>
  <c r="E968" i="8"/>
  <c r="D964" i="8"/>
  <c r="E964" i="8"/>
  <c r="D960" i="8"/>
  <c r="E960" i="8"/>
  <c r="D956" i="8"/>
  <c r="E956" i="8"/>
  <c r="D952" i="8"/>
  <c r="E952" i="8"/>
  <c r="D948" i="8"/>
  <c r="E948" i="8"/>
  <c r="D944" i="8"/>
  <c r="E944" i="8"/>
  <c r="D940" i="8"/>
  <c r="E940" i="8"/>
  <c r="D936" i="8"/>
  <c r="E936" i="8"/>
  <c r="D932" i="8"/>
  <c r="E932" i="8"/>
  <c r="D928" i="8"/>
  <c r="E928" i="8"/>
  <c r="D924" i="8"/>
  <c r="E924" i="8"/>
  <c r="D920" i="8"/>
  <c r="E920" i="8"/>
  <c r="D916" i="8"/>
  <c r="E916" i="8"/>
  <c r="D912" i="8"/>
  <c r="E912" i="8"/>
  <c r="D908" i="8"/>
  <c r="E908" i="8"/>
  <c r="D904" i="8"/>
  <c r="E904" i="8"/>
  <c r="D900" i="8"/>
  <c r="E900" i="8"/>
  <c r="D896" i="8"/>
  <c r="E896" i="8"/>
  <c r="D892" i="8"/>
  <c r="E892" i="8"/>
  <c r="D888" i="8"/>
  <c r="E888" i="8"/>
  <c r="D884" i="8"/>
  <c r="E884" i="8"/>
  <c r="D880" i="8"/>
  <c r="E880" i="8"/>
  <c r="D876" i="8"/>
  <c r="E876" i="8"/>
  <c r="D872" i="8"/>
  <c r="D868" i="8"/>
  <c r="E868" i="8"/>
  <c r="D864" i="8"/>
  <c r="E864" i="8"/>
  <c r="D860" i="8"/>
  <c r="E860" i="8"/>
  <c r="D856" i="8"/>
  <c r="E856" i="8"/>
  <c r="D852" i="8"/>
  <c r="E852" i="8"/>
  <c r="D848" i="8"/>
  <c r="E848" i="8"/>
  <c r="D844" i="8"/>
  <c r="E844" i="8"/>
  <c r="D840" i="8"/>
  <c r="E840" i="8"/>
  <c r="D836" i="8"/>
  <c r="E836" i="8"/>
  <c r="D832" i="8"/>
  <c r="E832" i="8"/>
  <c r="D828" i="8"/>
  <c r="E828" i="8"/>
  <c r="D824" i="8"/>
  <c r="E824" i="8"/>
  <c r="D820" i="8"/>
  <c r="E820" i="8"/>
  <c r="D816" i="8"/>
  <c r="E816" i="8"/>
  <c r="D812" i="8"/>
  <c r="E812" i="8"/>
  <c r="D808" i="8"/>
  <c r="E808" i="8"/>
  <c r="D804" i="8"/>
  <c r="E804" i="8"/>
  <c r="D800" i="8"/>
  <c r="E800" i="8"/>
  <c r="D796" i="8"/>
  <c r="E796" i="8"/>
  <c r="D792" i="8"/>
  <c r="E792" i="8"/>
  <c r="D788" i="8"/>
  <c r="E788" i="8"/>
  <c r="D784" i="8"/>
  <c r="E784" i="8"/>
  <c r="D780" i="8"/>
  <c r="E780" i="8"/>
  <c r="D776" i="8"/>
  <c r="E776" i="8"/>
  <c r="D772" i="8"/>
  <c r="E772" i="8"/>
  <c r="D768" i="8"/>
  <c r="E768" i="8"/>
  <c r="D764" i="8"/>
  <c r="E764" i="8"/>
  <c r="D760" i="8"/>
  <c r="E760" i="8"/>
  <c r="D756" i="8"/>
  <c r="E756" i="8"/>
  <c r="D752" i="8"/>
  <c r="E752" i="8"/>
  <c r="D748" i="8"/>
  <c r="E748" i="8"/>
  <c r="D744" i="8"/>
  <c r="E744" i="8"/>
  <c r="D740" i="8"/>
  <c r="E740" i="8"/>
  <c r="D736" i="8"/>
  <c r="E736" i="8"/>
  <c r="D732" i="8"/>
  <c r="E732" i="8"/>
  <c r="D728" i="8"/>
  <c r="E728" i="8"/>
  <c r="D724" i="8"/>
  <c r="E724" i="8"/>
  <c r="D720" i="8"/>
  <c r="E720" i="8"/>
  <c r="D716" i="8"/>
  <c r="E716" i="8"/>
  <c r="D712" i="8"/>
  <c r="E712" i="8"/>
  <c r="D708" i="8"/>
  <c r="E708" i="8"/>
  <c r="D704" i="8"/>
  <c r="E704" i="8"/>
  <c r="D700" i="8"/>
  <c r="E700" i="8"/>
  <c r="D696" i="8"/>
  <c r="E696" i="8"/>
  <c r="D692" i="8"/>
  <c r="E692" i="8"/>
  <c r="D688" i="8"/>
  <c r="E688" i="8"/>
  <c r="D684" i="8"/>
  <c r="E684" i="8"/>
  <c r="D680" i="8"/>
  <c r="E680" i="8"/>
  <c r="D676" i="8"/>
  <c r="E676" i="8"/>
  <c r="D672" i="8"/>
  <c r="E672" i="8"/>
  <c r="D668" i="8"/>
  <c r="E668" i="8"/>
  <c r="D664" i="8"/>
  <c r="E664" i="8"/>
  <c r="D660" i="8"/>
  <c r="E660" i="8"/>
  <c r="D656" i="8"/>
  <c r="E656" i="8"/>
  <c r="D652" i="8"/>
  <c r="E652" i="8"/>
  <c r="D648" i="8"/>
  <c r="E648" i="8"/>
  <c r="D644" i="8"/>
  <c r="E644" i="8"/>
  <c r="D640" i="8"/>
  <c r="E640" i="8"/>
  <c r="D636" i="8"/>
  <c r="E636" i="8"/>
  <c r="D632" i="8"/>
  <c r="E632" i="8"/>
  <c r="D628" i="8"/>
  <c r="E628" i="8"/>
  <c r="D624" i="8"/>
  <c r="E624" i="8"/>
  <c r="D620" i="8"/>
  <c r="E620" i="8"/>
  <c r="D616" i="8"/>
  <c r="E616" i="8"/>
  <c r="D612" i="8"/>
  <c r="E612" i="8"/>
  <c r="D608" i="8"/>
  <c r="E608" i="8"/>
  <c r="D604" i="8"/>
  <c r="E604" i="8"/>
  <c r="D600" i="8"/>
  <c r="E600" i="8"/>
  <c r="D596" i="8"/>
  <c r="E596" i="8"/>
  <c r="D592" i="8"/>
  <c r="E592" i="8"/>
  <c r="D588" i="8"/>
  <c r="E588" i="8"/>
  <c r="D584" i="8"/>
  <c r="E584" i="8"/>
  <c r="D580" i="8"/>
  <c r="E580" i="8"/>
  <c r="D576" i="8"/>
  <c r="E576" i="8"/>
  <c r="D572" i="8"/>
  <c r="E572" i="8"/>
  <c r="D568" i="8"/>
  <c r="E568" i="8"/>
  <c r="D564" i="8"/>
  <c r="E564" i="8"/>
  <c r="D560" i="8"/>
  <c r="E560" i="8"/>
  <c r="D556" i="8"/>
  <c r="E556" i="8"/>
  <c r="D552" i="8"/>
  <c r="E552" i="8"/>
  <c r="D548" i="8"/>
  <c r="E548" i="8"/>
  <c r="D544" i="8"/>
  <c r="E544" i="8"/>
  <c r="D540" i="8"/>
  <c r="E540" i="8"/>
  <c r="D536" i="8"/>
  <c r="E536" i="8"/>
  <c r="D532" i="8"/>
  <c r="E532" i="8"/>
  <c r="D528" i="8"/>
  <c r="E528" i="8"/>
  <c r="D524" i="8"/>
  <c r="E524" i="8"/>
  <c r="D520" i="8"/>
  <c r="E520" i="8"/>
  <c r="D516" i="8"/>
  <c r="E516" i="8"/>
  <c r="D512" i="8"/>
  <c r="E512" i="8"/>
  <c r="D508" i="8"/>
  <c r="E508" i="8"/>
  <c r="D504" i="8"/>
  <c r="E504" i="8"/>
  <c r="D500" i="8"/>
  <c r="E500" i="8"/>
  <c r="D496" i="8"/>
  <c r="E496" i="8"/>
  <c r="D492" i="8"/>
  <c r="E492" i="8"/>
  <c r="D488" i="8"/>
  <c r="E488" i="8"/>
  <c r="D484" i="8"/>
  <c r="E484" i="8"/>
  <c r="D480" i="8"/>
  <c r="E480" i="8"/>
  <c r="D476" i="8"/>
  <c r="E476" i="8"/>
  <c r="D472" i="8"/>
  <c r="E472" i="8"/>
  <c r="D468" i="8"/>
  <c r="E468" i="8"/>
  <c r="D464" i="8"/>
  <c r="E464" i="8"/>
  <c r="D460" i="8"/>
  <c r="E460" i="8"/>
  <c r="D456" i="8"/>
  <c r="E456" i="8"/>
  <c r="D452" i="8"/>
  <c r="E452" i="8"/>
  <c r="D448" i="8"/>
  <c r="E448" i="8"/>
  <c r="D444" i="8"/>
  <c r="E444" i="8"/>
  <c r="D440" i="8"/>
  <c r="E440" i="8"/>
  <c r="D436" i="8"/>
  <c r="E436" i="8"/>
  <c r="D432" i="8"/>
  <c r="E432" i="8"/>
  <c r="D428" i="8"/>
  <c r="E428" i="8"/>
  <c r="D424" i="8"/>
  <c r="E424" i="8"/>
  <c r="D420" i="8"/>
  <c r="E420" i="8"/>
  <c r="D416" i="8"/>
  <c r="E416" i="8"/>
  <c r="D412" i="8"/>
  <c r="E412" i="8"/>
  <c r="D408" i="8"/>
  <c r="E408" i="8"/>
  <c r="D404" i="8"/>
  <c r="E404" i="8"/>
  <c r="D400" i="8"/>
  <c r="E400" i="8"/>
  <c r="D396" i="8"/>
  <c r="E396" i="8"/>
  <c r="D392" i="8"/>
  <c r="E392" i="8"/>
  <c r="D388" i="8"/>
  <c r="E388" i="8"/>
  <c r="D384" i="8"/>
  <c r="E384" i="8"/>
  <c r="D380" i="8"/>
  <c r="E380" i="8"/>
  <c r="D376" i="8"/>
  <c r="E376" i="8"/>
  <c r="D372" i="8"/>
  <c r="E372" i="8"/>
  <c r="D368" i="8"/>
  <c r="E368" i="8"/>
  <c r="D364" i="8"/>
  <c r="E364" i="8"/>
  <c r="D360" i="8"/>
  <c r="E360" i="8"/>
  <c r="D356" i="8"/>
  <c r="E356" i="8"/>
  <c r="D352" i="8"/>
  <c r="E352" i="8"/>
  <c r="D348" i="8"/>
  <c r="E348" i="8"/>
  <c r="D344" i="8"/>
  <c r="E344" i="8"/>
  <c r="D340" i="8"/>
  <c r="E340" i="8"/>
  <c r="D336" i="8"/>
  <c r="E336" i="8"/>
  <c r="D332" i="8"/>
  <c r="E332" i="8"/>
  <c r="D328" i="8"/>
  <c r="E328" i="8"/>
  <c r="D324" i="8"/>
  <c r="E324" i="8"/>
  <c r="D320" i="8"/>
  <c r="E320" i="8"/>
  <c r="D316" i="8"/>
  <c r="E316" i="8"/>
  <c r="D312" i="8"/>
  <c r="E312" i="8"/>
  <c r="D308" i="8"/>
  <c r="E308" i="8"/>
  <c r="D304" i="8"/>
  <c r="E304" i="8"/>
  <c r="D300" i="8"/>
  <c r="E300" i="8"/>
  <c r="D296" i="8"/>
  <c r="E296" i="8"/>
  <c r="E292" i="8"/>
  <c r="D292" i="8"/>
  <c r="E288" i="8"/>
  <c r="D288" i="8"/>
  <c r="E284" i="8"/>
  <c r="D284" i="8"/>
  <c r="E280" i="8"/>
  <c r="D280" i="8"/>
  <c r="E276" i="8"/>
  <c r="D276" i="8"/>
  <c r="E272" i="8"/>
  <c r="D272" i="8"/>
  <c r="E268" i="8"/>
  <c r="D268" i="8"/>
  <c r="E264" i="8"/>
  <c r="D264" i="8"/>
  <c r="E260" i="8"/>
  <c r="D260" i="8"/>
  <c r="E256" i="8"/>
  <c r="D256" i="8"/>
  <c r="E252" i="8"/>
  <c r="D252" i="8"/>
  <c r="E248" i="8"/>
  <c r="D248" i="8"/>
  <c r="E244" i="8"/>
  <c r="D244" i="8"/>
  <c r="E240" i="8"/>
  <c r="D240" i="8"/>
  <c r="E236" i="8"/>
  <c r="D236" i="8"/>
  <c r="E232" i="8"/>
  <c r="D232" i="8"/>
  <c r="E228" i="8"/>
  <c r="D228" i="8"/>
  <c r="E224" i="8"/>
  <c r="D224" i="8"/>
  <c r="E220" i="8"/>
  <c r="D220" i="8"/>
  <c r="E216" i="8"/>
  <c r="D216" i="8"/>
  <c r="E212" i="8"/>
  <c r="D212" i="8"/>
  <c r="E208" i="8"/>
  <c r="D208" i="8"/>
  <c r="E204" i="8"/>
  <c r="D204" i="8"/>
  <c r="E200" i="8"/>
  <c r="D200" i="8"/>
  <c r="E196" i="8"/>
  <c r="D196" i="8"/>
  <c r="E192" i="8"/>
  <c r="D192" i="8"/>
  <c r="D188" i="8"/>
  <c r="E188" i="8"/>
  <c r="D184" i="8"/>
  <c r="E184" i="8"/>
  <c r="D180" i="8"/>
  <c r="E180" i="8"/>
  <c r="D176" i="8"/>
  <c r="E176" i="8"/>
  <c r="D172" i="8"/>
  <c r="E172" i="8"/>
  <c r="D168" i="8"/>
  <c r="E168" i="8"/>
  <c r="D164" i="8"/>
  <c r="E164" i="8"/>
  <c r="D160" i="8"/>
  <c r="E160" i="8"/>
  <c r="D156" i="8"/>
  <c r="E156" i="8"/>
  <c r="D152" i="8"/>
  <c r="E152" i="8"/>
  <c r="D148" i="8"/>
  <c r="E148" i="8"/>
  <c r="D144" i="8"/>
  <c r="E144" i="8"/>
  <c r="D140" i="8"/>
  <c r="E140" i="8"/>
  <c r="D136" i="8"/>
  <c r="E136" i="8"/>
  <c r="D132" i="8"/>
  <c r="E132" i="8"/>
  <c r="D128" i="8"/>
  <c r="E128" i="8"/>
  <c r="D124" i="8"/>
  <c r="E124" i="8"/>
  <c r="D120" i="8"/>
  <c r="E120" i="8"/>
  <c r="D116" i="8"/>
  <c r="E116" i="8"/>
  <c r="D112" i="8"/>
  <c r="E112" i="8"/>
  <c r="D108" i="8"/>
  <c r="E108" i="8"/>
  <c r="D104" i="8"/>
  <c r="E104" i="8"/>
  <c r="E2000" i="8"/>
  <c r="E1992" i="8"/>
  <c r="E1984" i="8"/>
  <c r="E1974" i="8"/>
  <c r="E1958" i="8"/>
  <c r="E1942" i="8"/>
  <c r="E1926" i="8"/>
  <c r="E1910" i="8"/>
  <c r="E1894" i="8"/>
  <c r="E1786" i="8"/>
  <c r="E1754" i="8"/>
  <c r="E1722" i="8"/>
  <c r="E1690" i="8"/>
  <c r="E1658" i="8"/>
  <c r="E1626" i="8"/>
  <c r="E1594" i="8"/>
  <c r="E1562" i="8"/>
  <c r="E1530" i="8"/>
  <c r="E1498" i="8"/>
  <c r="E1466" i="8"/>
  <c r="D1336" i="8"/>
  <c r="D1298" i="8"/>
  <c r="E1222" i="8"/>
  <c r="D1184" i="8"/>
  <c r="D1130" i="8"/>
  <c r="D1102" i="8"/>
  <c r="D1074" i="8"/>
  <c r="D1010" i="8"/>
  <c r="D2003" i="8"/>
  <c r="E2003" i="8"/>
  <c r="D1999" i="8"/>
  <c r="E1999" i="8"/>
  <c r="D1995" i="8"/>
  <c r="E1995" i="8"/>
  <c r="D1991" i="8"/>
  <c r="E1991" i="8"/>
  <c r="D1987" i="8"/>
  <c r="E1987" i="8"/>
  <c r="D1983" i="8"/>
  <c r="E1983" i="8"/>
  <c r="D1979" i="8"/>
  <c r="E1979" i="8"/>
  <c r="D1975" i="8"/>
  <c r="E1975" i="8"/>
  <c r="D1971" i="8"/>
  <c r="E1971" i="8"/>
  <c r="D1967" i="8"/>
  <c r="E1967" i="8"/>
  <c r="D1963" i="8"/>
  <c r="E1963" i="8"/>
  <c r="D1959" i="8"/>
  <c r="E1959" i="8"/>
  <c r="D1955" i="8"/>
  <c r="E1955" i="8"/>
  <c r="D1951" i="8"/>
  <c r="E1951" i="8"/>
  <c r="D1947" i="8"/>
  <c r="E1947" i="8"/>
  <c r="D1943" i="8"/>
  <c r="E1943" i="8"/>
  <c r="D1939" i="8"/>
  <c r="E1939" i="8"/>
  <c r="D1935" i="8"/>
  <c r="E1935" i="8"/>
  <c r="D1931" i="8"/>
  <c r="E1931" i="8"/>
  <c r="D1927" i="8"/>
  <c r="E1927" i="8"/>
  <c r="D1923" i="8"/>
  <c r="E1923" i="8"/>
  <c r="D1919" i="8"/>
  <c r="E1919" i="8"/>
  <c r="D1915" i="8"/>
  <c r="E1915" i="8"/>
  <c r="D1911" i="8"/>
  <c r="E1911" i="8"/>
  <c r="D1907" i="8"/>
  <c r="E1907" i="8"/>
  <c r="D1903" i="8"/>
  <c r="E1903" i="8"/>
  <c r="D1899" i="8"/>
  <c r="E1899" i="8"/>
  <c r="D1895" i="8"/>
  <c r="E1895" i="8"/>
  <c r="D1891" i="8"/>
  <c r="E1891" i="8"/>
  <c r="D1887" i="8"/>
  <c r="E1887" i="8"/>
  <c r="D1883" i="8"/>
  <c r="E1883" i="8"/>
  <c r="D1879" i="8"/>
  <c r="E1879" i="8"/>
  <c r="D1875" i="8"/>
  <c r="E1875" i="8"/>
  <c r="D1871" i="8"/>
  <c r="E1871" i="8"/>
  <c r="D1867" i="8"/>
  <c r="E1867" i="8"/>
  <c r="D1863" i="8"/>
  <c r="E1863" i="8"/>
  <c r="D1859" i="8"/>
  <c r="E1859" i="8"/>
  <c r="D1855" i="8"/>
  <c r="E1855" i="8"/>
  <c r="D1851" i="8"/>
  <c r="E1851" i="8"/>
  <c r="D1847" i="8"/>
  <c r="E1847" i="8"/>
  <c r="D1843" i="8"/>
  <c r="E1843" i="8"/>
  <c r="D1839" i="8"/>
  <c r="E1839" i="8"/>
  <c r="D1835" i="8"/>
  <c r="E1835" i="8"/>
  <c r="D1831" i="8"/>
  <c r="E1831" i="8"/>
  <c r="D1827" i="8"/>
  <c r="E1827" i="8"/>
  <c r="D1823" i="8"/>
  <c r="E1823" i="8"/>
  <c r="D1819" i="8"/>
  <c r="E1819" i="8"/>
  <c r="D1815" i="8"/>
  <c r="E1815" i="8"/>
  <c r="D1811" i="8"/>
  <c r="E1811" i="8"/>
  <c r="D1807" i="8"/>
  <c r="E1807" i="8"/>
  <c r="D1803" i="8"/>
  <c r="E1803" i="8"/>
  <c r="D1799" i="8"/>
  <c r="E1799" i="8"/>
  <c r="D1795" i="8"/>
  <c r="E1795" i="8"/>
  <c r="D1791" i="8"/>
  <c r="E1791" i="8"/>
  <c r="E1787" i="8"/>
  <c r="D1787" i="8"/>
  <c r="E1783" i="8"/>
  <c r="D1783" i="8"/>
  <c r="E1779" i="8"/>
  <c r="D1779" i="8"/>
  <c r="E1775" i="8"/>
  <c r="D1775" i="8"/>
  <c r="E1771" i="8"/>
  <c r="D1771" i="8"/>
  <c r="E1767" i="8"/>
  <c r="D1767" i="8"/>
  <c r="E1763" i="8"/>
  <c r="D1763" i="8"/>
  <c r="E1759" i="8"/>
  <c r="D1759" i="8"/>
  <c r="E1755" i="8"/>
  <c r="D1755" i="8"/>
  <c r="E1751" i="8"/>
  <c r="D1751" i="8"/>
  <c r="E1747" i="8"/>
  <c r="D1747" i="8"/>
  <c r="E1743" i="8"/>
  <c r="D1743" i="8"/>
  <c r="E1739" i="8"/>
  <c r="D1739" i="8"/>
  <c r="E1735" i="8"/>
  <c r="D1735" i="8"/>
  <c r="E1731" i="8"/>
  <c r="D1731" i="8"/>
  <c r="E1727" i="8"/>
  <c r="D1727" i="8"/>
  <c r="E1723" i="8"/>
  <c r="D1723" i="8"/>
  <c r="E1719" i="8"/>
  <c r="D1719" i="8"/>
  <c r="E1715" i="8"/>
  <c r="D1715" i="8"/>
  <c r="E1711" i="8"/>
  <c r="D1711" i="8"/>
  <c r="E1707" i="8"/>
  <c r="D1707" i="8"/>
  <c r="E1703" i="8"/>
  <c r="D1703" i="8"/>
  <c r="E1699" i="8"/>
  <c r="D1699" i="8"/>
  <c r="E1695" i="8"/>
  <c r="D1695" i="8"/>
  <c r="E1691" i="8"/>
  <c r="D1691" i="8"/>
  <c r="E1687" i="8"/>
  <c r="D1687" i="8"/>
  <c r="E1683" i="8"/>
  <c r="D1683" i="8"/>
  <c r="E1679" i="8"/>
  <c r="D1679" i="8"/>
  <c r="E1675" i="8"/>
  <c r="D1675" i="8"/>
  <c r="E1671" i="8"/>
  <c r="D1671" i="8"/>
  <c r="E1667" i="8"/>
  <c r="D1667" i="8"/>
  <c r="E1663" i="8"/>
  <c r="D1663" i="8"/>
  <c r="E1659" i="8"/>
  <c r="D1659" i="8"/>
  <c r="E1655" i="8"/>
  <c r="D1655" i="8"/>
  <c r="E1651" i="8"/>
  <c r="D1651" i="8"/>
  <c r="E1647" i="8"/>
  <c r="D1647" i="8"/>
  <c r="E1643" i="8"/>
  <c r="D1643" i="8"/>
  <c r="E1639" i="8"/>
  <c r="D1639" i="8"/>
  <c r="E1635" i="8"/>
  <c r="D1635" i="8"/>
  <c r="E1631" i="8"/>
  <c r="D1631" i="8"/>
  <c r="E1627" i="8"/>
  <c r="D1627" i="8"/>
  <c r="E1623" i="8"/>
  <c r="D1623" i="8"/>
  <c r="E1619" i="8"/>
  <c r="D1619" i="8"/>
  <c r="E1615" i="8"/>
  <c r="D1615" i="8"/>
  <c r="E1611" i="8"/>
  <c r="D1611" i="8"/>
  <c r="E1607" i="8"/>
  <c r="D1607" i="8"/>
  <c r="E1603" i="8"/>
  <c r="D1603" i="8"/>
  <c r="E1599" i="8"/>
  <c r="D1599" i="8"/>
  <c r="E1595" i="8"/>
  <c r="D1595" i="8"/>
  <c r="E1591" i="8"/>
  <c r="D1591" i="8"/>
  <c r="E1587" i="8"/>
  <c r="D1587" i="8"/>
  <c r="E1583" i="8"/>
  <c r="D1583" i="8"/>
  <c r="E1579" i="8"/>
  <c r="D1579" i="8"/>
  <c r="E1575" i="8"/>
  <c r="D1575" i="8"/>
  <c r="E1571" i="8"/>
  <c r="D1571" i="8"/>
  <c r="E1567" i="8"/>
  <c r="D1567" i="8"/>
  <c r="E1563" i="8"/>
  <c r="D1563" i="8"/>
  <c r="E1559" i="8"/>
  <c r="D1559" i="8"/>
  <c r="E1555" i="8"/>
  <c r="D1555" i="8"/>
  <c r="E1551" i="8"/>
  <c r="D1551" i="8"/>
  <c r="E1547" i="8"/>
  <c r="D1547" i="8"/>
  <c r="E1543" i="8"/>
  <c r="D1543" i="8"/>
  <c r="E1539" i="8"/>
  <c r="D1539" i="8"/>
  <c r="E1535" i="8"/>
  <c r="D1535" i="8"/>
  <c r="E1531" i="8"/>
  <c r="D1531" i="8"/>
  <c r="E1527" i="8"/>
  <c r="D1527" i="8"/>
  <c r="E1523" i="8"/>
  <c r="D1523" i="8"/>
  <c r="E1519" i="8"/>
  <c r="D1519" i="8"/>
  <c r="E1515" i="8"/>
  <c r="D1515" i="8"/>
  <c r="E1511" i="8"/>
  <c r="D1511" i="8"/>
  <c r="E1507" i="8"/>
  <c r="D1507" i="8"/>
  <c r="E1503" i="8"/>
  <c r="D1503" i="8"/>
  <c r="E1499" i="8"/>
  <c r="D1499" i="8"/>
  <c r="E1495" i="8"/>
  <c r="D1495" i="8"/>
  <c r="E1491" i="8"/>
  <c r="D1491" i="8"/>
  <c r="E1487" i="8"/>
  <c r="D1487" i="8"/>
  <c r="E1483" i="8"/>
  <c r="D1483" i="8"/>
  <c r="E1479" i="8"/>
  <c r="D1479" i="8"/>
  <c r="E1475" i="8"/>
  <c r="D1475" i="8"/>
  <c r="E1471" i="8"/>
  <c r="D1471" i="8"/>
  <c r="E1467" i="8"/>
  <c r="D1467" i="8"/>
  <c r="E1463" i="8"/>
  <c r="D1463" i="8"/>
  <c r="E1459" i="8"/>
  <c r="D1459" i="8"/>
  <c r="E1455" i="8"/>
  <c r="D1455" i="8"/>
  <c r="E1451" i="8"/>
  <c r="D1451" i="8"/>
  <c r="E1447" i="8"/>
  <c r="D1447" i="8"/>
  <c r="E1443" i="8"/>
  <c r="E1439" i="8"/>
  <c r="D1439" i="8"/>
  <c r="E1435" i="8"/>
  <c r="D1435" i="8"/>
  <c r="E1431" i="8"/>
  <c r="D1431" i="8"/>
  <c r="E1427" i="8"/>
  <c r="D1427" i="8"/>
  <c r="E1423" i="8"/>
  <c r="D1423" i="8"/>
  <c r="E1419" i="8"/>
  <c r="D1419" i="8"/>
  <c r="E1415" i="8"/>
  <c r="D1415" i="8"/>
  <c r="E1411" i="8"/>
  <c r="D1407" i="8"/>
  <c r="D1403" i="8"/>
  <c r="E1403" i="8"/>
  <c r="D1399" i="8"/>
  <c r="E1399" i="8"/>
  <c r="D1395" i="8"/>
  <c r="E1395" i="8"/>
  <c r="D1391" i="8"/>
  <c r="E1391" i="8"/>
  <c r="D1387" i="8"/>
  <c r="E1387" i="8"/>
  <c r="D1383" i="8"/>
  <c r="D1379" i="8"/>
  <c r="E1379" i="8"/>
  <c r="D1375" i="8"/>
  <c r="E1375" i="8"/>
  <c r="D1371" i="8"/>
  <c r="E1371" i="8"/>
  <c r="D1367" i="8"/>
  <c r="E1367" i="8"/>
  <c r="D1363" i="8"/>
  <c r="E1363" i="8"/>
  <c r="D1359" i="8"/>
  <c r="D1355" i="8"/>
  <c r="E1355" i="8"/>
  <c r="D1351" i="8"/>
  <c r="E1351" i="8"/>
  <c r="D1347" i="8"/>
  <c r="E1347" i="8"/>
  <c r="D1343" i="8"/>
  <c r="E1343" i="8"/>
  <c r="D1339" i="8"/>
  <c r="E1339" i="8"/>
  <c r="D1335" i="8"/>
  <c r="E1335" i="8"/>
  <c r="D1331" i="8"/>
  <c r="E1331" i="8"/>
  <c r="D1327" i="8"/>
  <c r="E1327" i="8"/>
  <c r="D1323" i="8"/>
  <c r="E1323" i="8"/>
  <c r="D1319" i="8"/>
  <c r="E1319" i="8"/>
  <c r="D1315" i="8"/>
  <c r="E1315" i="8"/>
  <c r="D1311" i="8"/>
  <c r="E1311" i="8"/>
  <c r="D1307" i="8"/>
  <c r="E1307" i="8"/>
  <c r="D1303" i="8"/>
  <c r="E1303" i="8"/>
  <c r="D1299" i="8"/>
  <c r="E1299" i="8"/>
  <c r="D1295" i="8"/>
  <c r="E1295" i="8"/>
  <c r="D1291" i="8"/>
  <c r="E1291" i="8"/>
  <c r="D1287" i="8"/>
  <c r="E1287" i="8"/>
  <c r="D1283" i="8"/>
  <c r="E1283" i="8"/>
  <c r="D1279" i="8"/>
  <c r="D1275" i="8"/>
  <c r="E1275" i="8"/>
  <c r="D1271" i="8"/>
  <c r="E1271" i="8"/>
  <c r="D1267" i="8"/>
  <c r="E1267" i="8"/>
  <c r="D1263" i="8"/>
  <c r="E1263" i="8"/>
  <c r="D1259" i="8"/>
  <c r="E1259" i="8"/>
  <c r="D1255" i="8"/>
  <c r="D1251" i="8"/>
  <c r="E1251" i="8"/>
  <c r="D1247" i="8"/>
  <c r="E1247" i="8"/>
  <c r="D1243" i="8"/>
  <c r="E1243" i="8"/>
  <c r="D1239" i="8"/>
  <c r="E1239" i="8"/>
  <c r="D1235" i="8"/>
  <c r="E1235" i="8"/>
  <c r="D1231" i="8"/>
  <c r="D1227" i="8"/>
  <c r="E1227" i="8"/>
  <c r="D1223" i="8"/>
  <c r="E1223" i="8"/>
  <c r="D1219" i="8"/>
  <c r="E1219" i="8"/>
  <c r="D1215" i="8"/>
  <c r="E1215" i="8"/>
  <c r="D1211" i="8"/>
  <c r="E1211" i="8"/>
  <c r="D1207" i="8"/>
  <c r="E1207" i="8"/>
  <c r="D1203" i="8"/>
  <c r="E1203" i="8"/>
  <c r="D1199" i="8"/>
  <c r="E1199" i="8"/>
  <c r="D1195" i="8"/>
  <c r="E1195" i="8"/>
  <c r="D1191" i="8"/>
  <c r="E1191" i="8"/>
  <c r="D1187" i="8"/>
  <c r="E1187" i="8"/>
  <c r="D1183" i="8"/>
  <c r="E1183" i="8"/>
  <c r="D1179" i="8"/>
  <c r="E1179" i="8"/>
  <c r="D1175" i="8"/>
  <c r="E1175" i="8"/>
  <c r="D1171" i="8"/>
  <c r="E1171" i="8"/>
  <c r="D1167" i="8"/>
  <c r="E1167" i="8"/>
  <c r="D1163" i="8"/>
  <c r="E1163" i="8"/>
  <c r="D1159" i="8"/>
  <c r="D1155" i="8"/>
  <c r="E1155" i="8"/>
  <c r="D1151" i="8"/>
  <c r="D1147" i="8"/>
  <c r="E1147" i="8"/>
  <c r="D1143" i="8"/>
  <c r="E1143" i="8"/>
  <c r="D1139" i="8"/>
  <c r="E1139" i="8"/>
  <c r="D1135" i="8"/>
  <c r="E1135" i="8"/>
  <c r="D1131" i="8"/>
  <c r="E1131" i="8"/>
  <c r="D1127" i="8"/>
  <c r="E1127" i="8"/>
  <c r="D1123" i="8"/>
  <c r="D1119" i="8"/>
  <c r="E1119" i="8"/>
  <c r="D1115" i="8"/>
  <c r="E1115" i="8"/>
  <c r="D1111" i="8"/>
  <c r="E1111" i="8"/>
  <c r="D1107" i="8"/>
  <c r="E1107" i="8"/>
  <c r="D1103" i="8"/>
  <c r="E1103" i="8"/>
  <c r="D1099" i="8"/>
  <c r="E1099" i="8"/>
  <c r="D1095" i="8"/>
  <c r="D1091" i="8"/>
  <c r="E1091" i="8"/>
  <c r="D1087" i="8"/>
  <c r="D1083" i="8"/>
  <c r="E1083" i="8"/>
  <c r="D1079" i="8"/>
  <c r="E1079" i="8"/>
  <c r="D1075" i="8"/>
  <c r="E1075" i="8"/>
  <c r="D1071" i="8"/>
  <c r="E1071" i="8"/>
  <c r="D1067" i="8"/>
  <c r="E1067" i="8"/>
  <c r="D1063" i="8"/>
  <c r="E1063" i="8"/>
  <c r="D1059" i="8"/>
  <c r="D1055" i="8"/>
  <c r="E1055" i="8"/>
  <c r="D1051" i="8"/>
  <c r="E1051" i="8"/>
  <c r="D1047" i="8"/>
  <c r="E1047" i="8"/>
  <c r="D1043" i="8"/>
  <c r="E1043" i="8"/>
  <c r="D1039" i="8"/>
  <c r="E1039" i="8"/>
  <c r="D1035" i="8"/>
  <c r="E1035" i="8"/>
  <c r="D1031" i="8"/>
  <c r="D1027" i="8"/>
  <c r="E1027" i="8"/>
  <c r="D1023" i="8"/>
  <c r="D1019" i="8"/>
  <c r="E1019" i="8"/>
  <c r="D1015" i="8"/>
  <c r="E1015" i="8"/>
  <c r="D1011" i="8"/>
  <c r="E1011" i="8"/>
  <c r="D1007" i="8"/>
  <c r="E1007" i="8"/>
  <c r="D1003" i="8"/>
  <c r="E1003" i="8"/>
  <c r="D999" i="8"/>
  <c r="E999" i="8"/>
  <c r="D995" i="8"/>
  <c r="E995" i="8"/>
  <c r="E991" i="8"/>
  <c r="D991" i="8"/>
  <c r="D987" i="8"/>
  <c r="E983" i="8"/>
  <c r="D983" i="8"/>
  <c r="D979" i="8"/>
  <c r="E979" i="8"/>
  <c r="E975" i="8"/>
  <c r="D975" i="8"/>
  <c r="D971" i="8"/>
  <c r="E971" i="8"/>
  <c r="E967" i="8"/>
  <c r="D967" i="8"/>
  <c r="D963" i="8"/>
  <c r="E963" i="8"/>
  <c r="E959" i="8"/>
  <c r="D955" i="8"/>
  <c r="E955" i="8"/>
  <c r="E951" i="8"/>
  <c r="D951" i="8"/>
  <c r="D947" i="8"/>
  <c r="E947" i="8"/>
  <c r="E943" i="8"/>
  <c r="D943" i="8"/>
  <c r="D939" i="8"/>
  <c r="E939" i="8"/>
  <c r="E935" i="8"/>
  <c r="D935" i="8"/>
  <c r="D931" i="8"/>
  <c r="E931" i="8"/>
  <c r="D927" i="8"/>
  <c r="E927" i="8"/>
  <c r="D923" i="8"/>
  <c r="E923" i="8"/>
  <c r="D919" i="8"/>
  <c r="E919" i="8"/>
  <c r="D915" i="8"/>
  <c r="E915" i="8"/>
  <c r="D911" i="8"/>
  <c r="E911" i="8"/>
  <c r="D907" i="8"/>
  <c r="E907" i="8"/>
  <c r="D903" i="8"/>
  <c r="E903" i="8"/>
  <c r="D899" i="8"/>
  <c r="E899" i="8"/>
  <c r="D895" i="8"/>
  <c r="E895" i="8"/>
  <c r="D891" i="8"/>
  <c r="E2002" i="8"/>
  <c r="E1994" i="8"/>
  <c r="E1986" i="8"/>
  <c r="E1978" i="8"/>
  <c r="E1962" i="8"/>
  <c r="E1946" i="8"/>
  <c r="E1930" i="8"/>
  <c r="E1914" i="8"/>
  <c r="E1898" i="8"/>
  <c r="D1773" i="8"/>
  <c r="E1762" i="8"/>
  <c r="D1741" i="8"/>
  <c r="E1730" i="8"/>
  <c r="D1709" i="8"/>
  <c r="E1698" i="8"/>
  <c r="D1677" i="8"/>
  <c r="E1666" i="8"/>
  <c r="D1645" i="8"/>
  <c r="E1634" i="8"/>
  <c r="D1613" i="8"/>
  <c r="E1602" i="8"/>
  <c r="D1581" i="8"/>
  <c r="E1570" i="8"/>
  <c r="D1549" i="8"/>
  <c r="E1538" i="8"/>
  <c r="D1517" i="8"/>
  <c r="E1506" i="8"/>
  <c r="D1485" i="8"/>
  <c r="E1474" i="8"/>
  <c r="E1450" i="8"/>
  <c r="E1407" i="8"/>
  <c r="D1369" i="8"/>
  <c r="E1350" i="8"/>
  <c r="D1312" i="8"/>
  <c r="D1274" i="8"/>
  <c r="E1255" i="8"/>
  <c r="E1198" i="8"/>
  <c r="E1151" i="8"/>
  <c r="E1123" i="8"/>
  <c r="E1095" i="8"/>
  <c r="D1066" i="8"/>
  <c r="E891" i="8"/>
  <c r="E834" i="8"/>
  <c r="E686" i="8"/>
  <c r="D1309" i="8"/>
  <c r="E1305" i="8"/>
  <c r="D1301" i="8"/>
  <c r="E1297" i="8"/>
  <c r="D1293" i="8"/>
  <c r="E1289" i="8"/>
  <c r="D1289" i="8"/>
  <c r="D1285" i="8"/>
  <c r="E1285" i="8"/>
  <c r="E1281" i="8"/>
  <c r="D1277" i="8"/>
  <c r="E1273" i="8"/>
  <c r="D1269" i="8"/>
  <c r="E1265" i="8"/>
  <c r="D1261" i="8"/>
  <c r="E1257" i="8"/>
  <c r="D1257" i="8"/>
  <c r="D1253" i="8"/>
  <c r="E1253" i="8"/>
  <c r="E1249" i="8"/>
  <c r="D1245" i="8"/>
  <c r="E1241" i="8"/>
  <c r="D1237" i="8"/>
  <c r="E1233" i="8"/>
  <c r="D1229" i="8"/>
  <c r="E1225" i="8"/>
  <c r="D1225" i="8"/>
  <c r="D1221" i="8"/>
  <c r="E1221" i="8"/>
  <c r="E1217" i="8"/>
  <c r="D1213" i="8"/>
  <c r="E1209" i="8"/>
  <c r="D1205" i="8"/>
  <c r="E1201" i="8"/>
  <c r="D1197" i="8"/>
  <c r="E1193" i="8"/>
  <c r="D1193" i="8"/>
  <c r="D1189" i="8"/>
  <c r="E1189" i="8"/>
  <c r="E1185" i="8"/>
  <c r="D1181" i="8"/>
  <c r="D1177" i="8"/>
  <c r="E1177" i="8"/>
  <c r="D1173" i="8"/>
  <c r="E1173" i="8"/>
  <c r="D1169" i="8"/>
  <c r="E1169" i="8"/>
  <c r="D1165" i="8"/>
  <c r="E1165" i="8"/>
  <c r="D1161" i="8"/>
  <c r="E1161" i="8"/>
  <c r="D1157" i="8"/>
  <c r="E1157" i="8"/>
  <c r="D1153" i="8"/>
  <c r="E1153" i="8"/>
  <c r="D1149" i="8"/>
  <c r="E1149" i="8"/>
  <c r="D1145" i="8"/>
  <c r="E1145" i="8"/>
  <c r="D1141" i="8"/>
  <c r="E1141" i="8"/>
  <c r="D1137" i="8"/>
  <c r="E1137" i="8"/>
  <c r="D1133" i="8"/>
  <c r="E1133" i="8"/>
  <c r="D1129" i="8"/>
  <c r="E1129" i="8"/>
  <c r="D1125" i="8"/>
  <c r="E1125" i="8"/>
  <c r="D1121" i="8"/>
  <c r="E1121" i="8"/>
  <c r="D1117" i="8"/>
  <c r="E1117" i="8"/>
  <c r="D1113" i="8"/>
  <c r="E1113" i="8"/>
  <c r="D1109" i="8"/>
  <c r="E1109" i="8"/>
  <c r="D1105" i="8"/>
  <c r="E1105" i="8"/>
  <c r="D1101" i="8"/>
  <c r="E1101" i="8"/>
  <c r="D1097" i="8"/>
  <c r="E1097" i="8"/>
  <c r="D1093" i="8"/>
  <c r="E1093" i="8"/>
  <c r="D1089" i="8"/>
  <c r="E1089" i="8"/>
  <c r="D1085" i="8"/>
  <c r="E1085" i="8"/>
  <c r="D1081" i="8"/>
  <c r="E1081" i="8"/>
  <c r="D1077" i="8"/>
  <c r="E1077" i="8"/>
  <c r="D1073" i="8"/>
  <c r="E1073" i="8"/>
  <c r="D1069" i="8"/>
  <c r="E1069" i="8"/>
  <c r="D1065" i="8"/>
  <c r="E1065" i="8"/>
  <c r="D1061" i="8"/>
  <c r="E1061" i="8"/>
  <c r="D1057" i="8"/>
  <c r="E1057" i="8"/>
  <c r="D1053" i="8"/>
  <c r="E1053" i="8"/>
  <c r="D1049" i="8"/>
  <c r="E1049" i="8"/>
  <c r="D1045" i="8"/>
  <c r="E1045" i="8"/>
  <c r="D1041" i="8"/>
  <c r="E1041" i="8"/>
  <c r="D1037" i="8"/>
  <c r="E1037" i="8"/>
  <c r="D1033" i="8"/>
  <c r="E1033" i="8"/>
  <c r="D1029" i="8"/>
  <c r="E1029" i="8"/>
  <c r="D1025" i="8"/>
  <c r="E1025" i="8"/>
  <c r="D1021" i="8"/>
  <c r="E1021" i="8"/>
  <c r="D1017" i="8"/>
  <c r="E1017" i="8"/>
  <c r="D1013" i="8"/>
  <c r="E1013" i="8"/>
  <c r="D1009" i="8"/>
  <c r="E1009" i="8"/>
  <c r="D1005" i="8"/>
  <c r="E1005" i="8"/>
  <c r="D1001" i="8"/>
  <c r="E1001" i="8"/>
  <c r="E997" i="8"/>
  <c r="D997" i="8"/>
  <c r="E993" i="8"/>
  <c r="D993" i="8"/>
  <c r="E989" i="8"/>
  <c r="D989" i="8"/>
  <c r="E985" i="8"/>
  <c r="D985" i="8"/>
  <c r="E981" i="8"/>
  <c r="D981" i="8"/>
  <c r="E977" i="8"/>
  <c r="D977" i="8"/>
  <c r="E973" i="8"/>
  <c r="E969" i="8"/>
  <c r="D969" i="8"/>
  <c r="E965" i="8"/>
  <c r="D965" i="8"/>
  <c r="E961" i="8"/>
  <c r="D961" i="8"/>
  <c r="E957" i="8"/>
  <c r="E953" i="8"/>
  <c r="D953" i="8"/>
  <c r="E949" i="8"/>
  <c r="D949" i="8"/>
  <c r="E945" i="8"/>
  <c r="D945" i="8"/>
  <c r="E941" i="8"/>
  <c r="D941" i="8"/>
  <c r="E937" i="8"/>
  <c r="D937" i="8"/>
  <c r="D933" i="8"/>
  <c r="E933" i="8"/>
  <c r="D929" i="8"/>
  <c r="E929" i="8"/>
  <c r="D925" i="8"/>
  <c r="E925" i="8"/>
  <c r="D921" i="8"/>
  <c r="E921" i="8"/>
  <c r="D917" i="8"/>
  <c r="E917" i="8"/>
  <c r="D913" i="8"/>
  <c r="E913" i="8"/>
  <c r="D909" i="8"/>
  <c r="E909" i="8"/>
  <c r="D905" i="8"/>
  <c r="E905" i="8"/>
  <c r="D901" i="8"/>
  <c r="E901" i="8"/>
  <c r="D897" i="8"/>
  <c r="E897" i="8"/>
  <c r="D893" i="8"/>
  <c r="E893" i="8"/>
  <c r="D889" i="8"/>
  <c r="E889" i="8"/>
  <c r="D885" i="8"/>
  <c r="E885" i="8"/>
  <c r="D881" i="8"/>
  <c r="E881" i="8"/>
  <c r="D877" i="8"/>
  <c r="E877" i="8"/>
  <c r="D873" i="8"/>
  <c r="E873" i="8"/>
  <c r="D869" i="8"/>
  <c r="E869" i="8"/>
  <c r="D865" i="8"/>
  <c r="E865" i="8"/>
  <c r="D861" i="8"/>
  <c r="E861" i="8"/>
  <c r="D857" i="8"/>
  <c r="E857" i="8"/>
  <c r="D853" i="8"/>
  <c r="E853" i="8"/>
  <c r="D849" i="8"/>
  <c r="E849" i="8"/>
  <c r="D845" i="8"/>
  <c r="E845" i="8"/>
  <c r="D841" i="8"/>
  <c r="E841" i="8"/>
  <c r="D837" i="8"/>
  <c r="E837" i="8"/>
  <c r="D833" i="8"/>
  <c r="E833" i="8"/>
  <c r="D829" i="8"/>
  <c r="E829" i="8"/>
  <c r="D825" i="8"/>
  <c r="E825" i="8"/>
  <c r="D821" i="8"/>
  <c r="E821" i="8"/>
  <c r="D817" i="8"/>
  <c r="E817" i="8"/>
  <c r="D813" i="8"/>
  <c r="E813" i="8"/>
  <c r="D809" i="8"/>
  <c r="E809" i="8"/>
  <c r="D805" i="8"/>
  <c r="E805" i="8"/>
  <c r="D801" i="8"/>
  <c r="E801" i="8"/>
  <c r="D797" i="8"/>
  <c r="E797" i="8"/>
  <c r="D793" i="8"/>
  <c r="E793" i="8"/>
  <c r="D789" i="8"/>
  <c r="E789" i="8"/>
  <c r="D785" i="8"/>
  <c r="E785" i="8"/>
  <c r="D781" i="8"/>
  <c r="E781" i="8"/>
  <c r="D777" i="8"/>
  <c r="E777" i="8"/>
  <c r="D773" i="8"/>
  <c r="E773" i="8"/>
  <c r="D769" i="8"/>
  <c r="E769" i="8"/>
  <c r="D765" i="8"/>
  <c r="E765" i="8"/>
  <c r="D761" i="8"/>
  <c r="E761" i="8"/>
  <c r="D757" i="8"/>
  <c r="E757" i="8"/>
  <c r="D753" i="8"/>
  <c r="E753" i="8"/>
  <c r="D749" i="8"/>
  <c r="E749" i="8"/>
  <c r="D745" i="8"/>
  <c r="E745" i="8"/>
  <c r="D741" i="8"/>
  <c r="E741" i="8"/>
  <c r="D737" i="8"/>
  <c r="E737" i="8"/>
  <c r="D733" i="8"/>
  <c r="E733" i="8"/>
  <c r="D729" i="8"/>
  <c r="E729" i="8"/>
  <c r="D725" i="8"/>
  <c r="E725" i="8"/>
  <c r="D721" i="8"/>
  <c r="E721" i="8"/>
  <c r="D717" i="8"/>
  <c r="E717" i="8"/>
  <c r="D713" i="8"/>
  <c r="E713" i="8"/>
  <c r="D709" i="8"/>
  <c r="E709" i="8"/>
  <c r="D705" i="8"/>
  <c r="E705" i="8"/>
  <c r="D701" i="8"/>
  <c r="E701" i="8"/>
  <c r="D697" i="8"/>
  <c r="E697" i="8"/>
  <c r="D693" i="8"/>
  <c r="E693" i="8"/>
  <c r="D689" i="8"/>
  <c r="E689" i="8"/>
  <c r="D685" i="8"/>
  <c r="E685" i="8"/>
  <c r="D681" i="8"/>
  <c r="E681" i="8"/>
  <c r="D677" i="8"/>
  <c r="E677" i="8"/>
  <c r="D673" i="8"/>
  <c r="E673" i="8"/>
  <c r="D669" i="8"/>
  <c r="E669" i="8"/>
  <c r="D665" i="8"/>
  <c r="E665" i="8"/>
  <c r="D661" i="8"/>
  <c r="E661" i="8"/>
  <c r="D657" i="8"/>
  <c r="E657" i="8"/>
  <c r="D653" i="8"/>
  <c r="E653" i="8"/>
  <c r="D649" i="8"/>
  <c r="E649" i="8"/>
  <c r="D645" i="8"/>
  <c r="E645" i="8"/>
  <c r="D641" i="8"/>
  <c r="E641" i="8"/>
  <c r="D637" i="8"/>
  <c r="E637" i="8"/>
  <c r="D633" i="8"/>
  <c r="E633" i="8"/>
  <c r="D629" i="8"/>
  <c r="E629" i="8"/>
  <c r="D625" i="8"/>
  <c r="E625" i="8"/>
  <c r="D621" i="8"/>
  <c r="E621" i="8"/>
  <c r="D617" i="8"/>
  <c r="E617" i="8"/>
  <c r="D613" i="8"/>
  <c r="E613" i="8"/>
  <c r="D609" i="8"/>
  <c r="E609" i="8"/>
  <c r="D605" i="8"/>
  <c r="E605" i="8"/>
  <c r="D601" i="8"/>
  <c r="E601" i="8"/>
  <c r="D597" i="8"/>
  <c r="E597" i="8"/>
  <c r="D593" i="8"/>
  <c r="E593" i="8"/>
  <c r="D589" i="8"/>
  <c r="E589" i="8"/>
  <c r="D585" i="8"/>
  <c r="E585" i="8"/>
  <c r="D581" i="8"/>
  <c r="E581" i="8"/>
  <c r="D577" i="8"/>
  <c r="E577" i="8"/>
  <c r="D573" i="8"/>
  <c r="E573" i="8"/>
  <c r="D569" i="8"/>
  <c r="E569" i="8"/>
  <c r="D565" i="8"/>
  <c r="E565" i="8"/>
  <c r="D561" i="8"/>
  <c r="E561" i="8"/>
  <c r="D557" i="8"/>
  <c r="E557" i="8"/>
  <c r="D553" i="8"/>
  <c r="E553" i="8"/>
  <c r="D549" i="8"/>
  <c r="E549" i="8"/>
  <c r="D545" i="8"/>
  <c r="E545" i="8"/>
  <c r="D541" i="8"/>
  <c r="E541" i="8"/>
  <c r="D537" i="8"/>
  <c r="E537" i="8"/>
  <c r="D533" i="8"/>
  <c r="E533" i="8"/>
  <c r="D529" i="8"/>
  <c r="E529" i="8"/>
  <c r="D525" i="8"/>
  <c r="E525" i="8"/>
  <c r="D521" i="8"/>
  <c r="E521" i="8"/>
  <c r="D517" i="8"/>
  <c r="E517" i="8"/>
  <c r="D513" i="8"/>
  <c r="E513" i="8"/>
  <c r="D509" i="8"/>
  <c r="E509" i="8"/>
  <c r="E505" i="8"/>
  <c r="D505" i="8"/>
  <c r="E501" i="8"/>
  <c r="D501" i="8"/>
  <c r="E497" i="8"/>
  <c r="D497" i="8"/>
  <c r="E493" i="8"/>
  <c r="D493" i="8"/>
  <c r="E489" i="8"/>
  <c r="D489" i="8"/>
  <c r="E485" i="8"/>
  <c r="D485" i="8"/>
  <c r="E481" i="8"/>
  <c r="D481" i="8"/>
  <c r="E477" i="8"/>
  <c r="D477" i="8"/>
  <c r="E473" i="8"/>
  <c r="D473" i="8"/>
  <c r="E469" i="8"/>
  <c r="D469" i="8"/>
  <c r="E465" i="8"/>
  <c r="D465" i="8"/>
  <c r="E461" i="8"/>
  <c r="D461" i="8"/>
  <c r="E457" i="8"/>
  <c r="D457" i="8"/>
  <c r="E453" i="8"/>
  <c r="D453" i="8"/>
  <c r="E449" i="8"/>
  <c r="D449" i="8"/>
  <c r="E445" i="8"/>
  <c r="D445" i="8"/>
  <c r="E441" i="8"/>
  <c r="D441" i="8"/>
  <c r="E437" i="8"/>
  <c r="D437" i="8"/>
  <c r="E433" i="8"/>
  <c r="D433" i="8"/>
  <c r="E429" i="8"/>
  <c r="D429" i="8"/>
  <c r="E425" i="8"/>
  <c r="D425" i="8"/>
  <c r="E421" i="8"/>
  <c r="D421" i="8"/>
  <c r="E417" i="8"/>
  <c r="D417" i="8"/>
  <c r="E413" i="8"/>
  <c r="D413" i="8"/>
  <c r="E409" i="8"/>
  <c r="D409" i="8"/>
  <c r="E405" i="8"/>
  <c r="D405" i="8"/>
  <c r="E401" i="8"/>
  <c r="D401" i="8"/>
  <c r="E397" i="8"/>
  <c r="D397" i="8"/>
  <c r="E393" i="8"/>
  <c r="D393" i="8"/>
  <c r="E389" i="8"/>
  <c r="D389" i="8"/>
  <c r="E385" i="8"/>
  <c r="D385" i="8"/>
  <c r="E381" i="8"/>
  <c r="D381" i="8"/>
  <c r="E377" i="8"/>
  <c r="D377" i="8"/>
  <c r="E373" i="8"/>
  <c r="D373" i="8"/>
  <c r="E369" i="8"/>
  <c r="D369" i="8"/>
  <c r="E365" i="8"/>
  <c r="D365" i="8"/>
  <c r="E361" i="8"/>
  <c r="D361" i="8"/>
  <c r="E357" i="8"/>
  <c r="D357" i="8"/>
  <c r="E353" i="8"/>
  <c r="D353" i="8"/>
  <c r="E349" i="8"/>
  <c r="D349" i="8"/>
  <c r="E345" i="8"/>
  <c r="D345" i="8"/>
  <c r="E341" i="8"/>
  <c r="D341" i="8"/>
  <c r="E337" i="8"/>
  <c r="D337" i="8"/>
  <c r="E333" i="8"/>
  <c r="D333" i="8"/>
  <c r="E329" i="8"/>
  <c r="D329" i="8"/>
  <c r="E325" i="8"/>
  <c r="D325" i="8"/>
  <c r="E321" i="8"/>
  <c r="D321" i="8"/>
  <c r="E317" i="8"/>
  <c r="D317" i="8"/>
  <c r="E313" i="8"/>
  <c r="D313" i="8"/>
  <c r="E309" i="8"/>
  <c r="D309" i="8"/>
  <c r="E305" i="8"/>
  <c r="D305" i="8"/>
  <c r="E301" i="8"/>
  <c r="D301" i="8"/>
  <c r="E297" i="8"/>
  <c r="D297" i="8"/>
  <c r="E293" i="8"/>
  <c r="D293" i="8"/>
  <c r="E289" i="8"/>
  <c r="D289" i="8"/>
  <c r="E285" i="8"/>
  <c r="D285" i="8"/>
  <c r="E281" i="8"/>
  <c r="D281" i="8"/>
  <c r="E277" i="8"/>
  <c r="D277" i="8"/>
  <c r="E273" i="8"/>
  <c r="D273" i="8"/>
  <c r="E269" i="8"/>
  <c r="E265" i="8"/>
  <c r="D265" i="8"/>
  <c r="E261" i="8"/>
  <c r="D261" i="8"/>
  <c r="E257" i="8"/>
  <c r="D257" i="8"/>
  <c r="E253" i="8"/>
  <c r="D253" i="8"/>
  <c r="E249" i="8"/>
  <c r="D249" i="8"/>
  <c r="E245" i="8"/>
  <c r="D245" i="8"/>
  <c r="E241" i="8"/>
  <c r="D241" i="8"/>
  <c r="E237" i="8"/>
  <c r="D237" i="8"/>
  <c r="E233" i="8"/>
  <c r="D233" i="8"/>
  <c r="E229" i="8"/>
  <c r="D229" i="8"/>
  <c r="E225" i="8"/>
  <c r="D225" i="8"/>
  <c r="E221" i="8"/>
  <c r="D221" i="8"/>
  <c r="E217" i="8"/>
  <c r="D217" i="8"/>
  <c r="E213" i="8"/>
  <c r="D213" i="8"/>
  <c r="E209" i="8"/>
  <c r="D209" i="8"/>
  <c r="E205" i="8"/>
  <c r="D205" i="8"/>
  <c r="E201" i="8"/>
  <c r="E197" i="8"/>
  <c r="D197" i="8"/>
  <c r="E193" i="8"/>
  <c r="D193" i="8"/>
  <c r="E189" i="8"/>
  <c r="D189" i="8"/>
  <c r="D185" i="8"/>
  <c r="E185" i="8"/>
  <c r="D181" i="8"/>
  <c r="E181" i="8"/>
  <c r="D177" i="8"/>
  <c r="E177" i="8"/>
  <c r="D173" i="8"/>
  <c r="E173" i="8"/>
  <c r="D169" i="8"/>
  <c r="E169" i="8"/>
  <c r="D165" i="8"/>
  <c r="E165" i="8"/>
  <c r="D161" i="8"/>
  <c r="E161" i="8"/>
  <c r="D157" i="8"/>
  <c r="E157" i="8"/>
  <c r="D153" i="8"/>
  <c r="E153" i="8"/>
  <c r="D149" i="8"/>
  <c r="E149" i="8"/>
  <c r="D145" i="8"/>
  <c r="E145" i="8"/>
  <c r="D141" i="8"/>
  <c r="E141" i="8"/>
  <c r="D137" i="8"/>
  <c r="E137" i="8"/>
  <c r="D133" i="8"/>
  <c r="E133" i="8"/>
  <c r="D129" i="8"/>
  <c r="E129" i="8"/>
  <c r="D125" i="8"/>
  <c r="E125" i="8"/>
  <c r="D121" i="8"/>
  <c r="E121" i="8"/>
  <c r="D117" i="8"/>
  <c r="E117" i="8"/>
  <c r="D113" i="8"/>
  <c r="E113" i="8"/>
  <c r="D109" i="8"/>
  <c r="E109" i="8"/>
  <c r="D105" i="8"/>
  <c r="E105" i="8"/>
  <c r="E1301" i="8"/>
  <c r="D1297" i="8"/>
  <c r="E1277" i="8"/>
  <c r="D1273" i="8"/>
  <c r="D1249" i="8"/>
  <c r="E1197" i="8"/>
  <c r="D957" i="8"/>
  <c r="E1309" i="8"/>
  <c r="D1305" i="8"/>
  <c r="D1281" i="8"/>
  <c r="E1229" i="8"/>
  <c r="E1205" i="8"/>
  <c r="D1201" i="8"/>
  <c r="E1181" i="8"/>
  <c r="D887" i="8"/>
  <c r="E887" i="8"/>
  <c r="D883" i="8"/>
  <c r="E883" i="8"/>
  <c r="D879" i="8"/>
  <c r="D875" i="8"/>
  <c r="E875" i="8"/>
  <c r="D871" i="8"/>
  <c r="E871" i="8"/>
  <c r="D867" i="8"/>
  <c r="E867" i="8"/>
  <c r="D863" i="8"/>
  <c r="E863" i="8"/>
  <c r="D859" i="8"/>
  <c r="E859" i="8"/>
  <c r="D855" i="8"/>
  <c r="E855" i="8"/>
  <c r="D851" i="8"/>
  <c r="E851" i="8"/>
  <c r="D847" i="8"/>
  <c r="E847" i="8"/>
  <c r="D843" i="8"/>
  <c r="E843" i="8"/>
  <c r="D839" i="8"/>
  <c r="E839" i="8"/>
  <c r="D835" i="8"/>
  <c r="E835" i="8"/>
  <c r="D831" i="8"/>
  <c r="E831" i="8"/>
  <c r="D827" i="8"/>
  <c r="E827" i="8"/>
  <c r="D823" i="8"/>
  <c r="E823" i="8"/>
  <c r="D819" i="8"/>
  <c r="E819" i="8"/>
  <c r="D815" i="8"/>
  <c r="D811" i="8"/>
  <c r="E811" i="8"/>
  <c r="D807" i="8"/>
  <c r="E807" i="8"/>
  <c r="D803" i="8"/>
  <c r="E803" i="8"/>
  <c r="D799" i="8"/>
  <c r="E799" i="8"/>
  <c r="D795" i="8"/>
  <c r="E795" i="8"/>
  <c r="D791" i="8"/>
  <c r="E791" i="8"/>
  <c r="D787" i="8"/>
  <c r="E787" i="8"/>
  <c r="D783" i="8"/>
  <c r="E783" i="8"/>
  <c r="D779" i="8"/>
  <c r="E779" i="8"/>
  <c r="D775" i="8"/>
  <c r="D771" i="8"/>
  <c r="E771" i="8"/>
  <c r="D767" i="8"/>
  <c r="E767" i="8"/>
  <c r="D763" i="8"/>
  <c r="E763" i="8"/>
  <c r="D759" i="8"/>
  <c r="E759" i="8"/>
  <c r="D755" i="8"/>
  <c r="E755" i="8"/>
  <c r="D751" i="8"/>
  <c r="E751" i="8"/>
  <c r="D747" i="8"/>
  <c r="E747" i="8"/>
  <c r="D743" i="8"/>
  <c r="E743" i="8"/>
  <c r="D739" i="8"/>
  <c r="E739" i="8"/>
  <c r="D735" i="8"/>
  <c r="E735" i="8"/>
  <c r="D731" i="8"/>
  <c r="E731" i="8"/>
  <c r="D727" i="8"/>
  <c r="E727" i="8"/>
  <c r="D723" i="8"/>
  <c r="E723" i="8"/>
  <c r="D719" i="8"/>
  <c r="E719" i="8"/>
  <c r="D715" i="8"/>
  <c r="E715" i="8"/>
  <c r="D711" i="8"/>
  <c r="D707" i="8"/>
  <c r="E707" i="8"/>
  <c r="D703" i="8"/>
  <c r="E703" i="8"/>
  <c r="D699" i="8"/>
  <c r="E699" i="8"/>
  <c r="D695" i="8"/>
  <c r="E695" i="8"/>
  <c r="D691" i="8"/>
  <c r="E691" i="8"/>
  <c r="D687" i="8"/>
  <c r="E687" i="8"/>
  <c r="D683" i="8"/>
  <c r="E683" i="8"/>
  <c r="D679" i="8"/>
  <c r="E679" i="8"/>
  <c r="D675" i="8"/>
  <c r="E675" i="8"/>
  <c r="D671" i="8"/>
  <c r="E671" i="8"/>
  <c r="D667" i="8"/>
  <c r="E667" i="8"/>
  <c r="D663" i="8"/>
  <c r="E663" i="8"/>
  <c r="D659" i="8"/>
  <c r="E659" i="8"/>
  <c r="D655" i="8"/>
  <c r="E655" i="8"/>
  <c r="D651" i="8"/>
  <c r="E651" i="8"/>
  <c r="D647" i="8"/>
  <c r="E647" i="8"/>
  <c r="D643" i="8"/>
  <c r="E643" i="8"/>
  <c r="D639" i="8"/>
  <c r="E639" i="8"/>
  <c r="D635" i="8"/>
  <c r="D631" i="8"/>
  <c r="E631" i="8"/>
  <c r="D627" i="8"/>
  <c r="E627" i="8"/>
  <c r="D623" i="8"/>
  <c r="E623" i="8"/>
  <c r="D619" i="8"/>
  <c r="E619" i="8"/>
  <c r="D615" i="8"/>
  <c r="E615" i="8"/>
  <c r="D611" i="8"/>
  <c r="E611" i="8"/>
  <c r="D607" i="8"/>
  <c r="E607" i="8"/>
  <c r="D603" i="8"/>
  <c r="E603" i="8"/>
  <c r="D599" i="8"/>
  <c r="E599" i="8"/>
  <c r="D595" i="8"/>
  <c r="E595" i="8"/>
  <c r="D591" i="8"/>
  <c r="E591" i="8"/>
  <c r="D587" i="8"/>
  <c r="E587" i="8"/>
  <c r="D583" i="8"/>
  <c r="D579" i="8"/>
  <c r="E579" i="8"/>
  <c r="D575" i="8"/>
  <c r="E575" i="8"/>
  <c r="D571" i="8"/>
  <c r="E571" i="8"/>
  <c r="D567" i="8"/>
  <c r="E567" i="8"/>
  <c r="D563" i="8"/>
  <c r="E563" i="8"/>
  <c r="D559" i="8"/>
  <c r="E559" i="8"/>
  <c r="D555" i="8"/>
  <c r="E555" i="8"/>
  <c r="D551" i="8"/>
  <c r="E551" i="8"/>
  <c r="D547" i="8"/>
  <c r="E547" i="8"/>
  <c r="D543" i="8"/>
  <c r="E543" i="8"/>
  <c r="D539" i="8"/>
  <c r="E539" i="8"/>
  <c r="D535" i="8"/>
  <c r="E535" i="8"/>
  <c r="D531" i="8"/>
  <c r="E531" i="8"/>
  <c r="D527" i="8"/>
  <c r="E527" i="8"/>
  <c r="D523" i="8"/>
  <c r="E523" i="8"/>
  <c r="D519" i="8"/>
  <c r="E519" i="8"/>
  <c r="D515" i="8"/>
  <c r="E515" i="8"/>
  <c r="D511" i="8"/>
  <c r="E511" i="8"/>
  <c r="E507" i="8"/>
  <c r="D503" i="8"/>
  <c r="E503" i="8"/>
  <c r="D499" i="8"/>
  <c r="E499" i="8"/>
  <c r="E495" i="8"/>
  <c r="D495" i="8"/>
  <c r="D491" i="8"/>
  <c r="E491" i="8"/>
  <c r="D487" i="8"/>
  <c r="E487" i="8"/>
  <c r="D483" i="8"/>
  <c r="E483" i="8"/>
  <c r="E479" i="8"/>
  <c r="D479" i="8"/>
  <c r="E475" i="8"/>
  <c r="E471" i="8"/>
  <c r="D471" i="8"/>
  <c r="D467" i="8"/>
  <c r="E467" i="8"/>
  <c r="E463" i="8"/>
  <c r="D463" i="8"/>
  <c r="E459" i="8"/>
  <c r="D459" i="8"/>
  <c r="E455" i="8"/>
  <c r="D455" i="8"/>
  <c r="D451" i="8"/>
  <c r="E451" i="8"/>
  <c r="E447" i="8"/>
  <c r="D447" i="8"/>
  <c r="E443" i="8"/>
  <c r="D443" i="8"/>
  <c r="D439" i="8"/>
  <c r="E439" i="8"/>
  <c r="D435" i="8"/>
  <c r="E435" i="8"/>
  <c r="E431" i="8"/>
  <c r="D431" i="8"/>
  <c r="D427" i="8"/>
  <c r="E427" i="8"/>
  <c r="E423" i="8"/>
  <c r="D423" i="8"/>
  <c r="D419" i="8"/>
  <c r="E419" i="8"/>
  <c r="E415" i="8"/>
  <c r="D415" i="8"/>
  <c r="D411" i="8"/>
  <c r="E411" i="8"/>
  <c r="D407" i="8"/>
  <c r="D403" i="8"/>
  <c r="E403" i="8"/>
  <c r="E399" i="8"/>
  <c r="E395" i="8"/>
  <c r="D395" i="8"/>
  <c r="E391" i="8"/>
  <c r="D391" i="8"/>
  <c r="D387" i="8"/>
  <c r="E387" i="8"/>
  <c r="E383" i="8"/>
  <c r="D383" i="8"/>
  <c r="E379" i="8"/>
  <c r="D379" i="8"/>
  <c r="D375" i="8"/>
  <c r="E375" i="8"/>
  <c r="D371" i="8"/>
  <c r="E371" i="8"/>
  <c r="E367" i="8"/>
  <c r="D367" i="8"/>
  <c r="D363" i="8"/>
  <c r="E363" i="8"/>
  <c r="E359" i="8"/>
  <c r="D359" i="8"/>
  <c r="D355" i="8"/>
  <c r="E355" i="8"/>
  <c r="E351" i="8"/>
  <c r="D351" i="8"/>
  <c r="E347" i="8"/>
  <c r="D347" i="8"/>
  <c r="D343" i="8"/>
  <c r="E343" i="8"/>
  <c r="D339" i="8"/>
  <c r="E339" i="8"/>
  <c r="E335" i="8"/>
  <c r="D335" i="8"/>
  <c r="D331" i="8"/>
  <c r="E331" i="8"/>
  <c r="E327" i="8"/>
  <c r="D323" i="8"/>
  <c r="E323" i="8"/>
  <c r="E319" i="8"/>
  <c r="D319" i="8"/>
  <c r="E315" i="8"/>
  <c r="D315" i="8"/>
  <c r="D311" i="8"/>
  <c r="E311" i="8"/>
  <c r="D307" i="8"/>
  <c r="E307" i="8"/>
  <c r="E303" i="8"/>
  <c r="D303" i="8"/>
  <c r="D299" i="8"/>
  <c r="E299" i="8"/>
  <c r="E295" i="8"/>
  <c r="D295" i="8"/>
  <c r="E291" i="8"/>
  <c r="D291" i="8"/>
  <c r="E287" i="8"/>
  <c r="D287" i="8"/>
  <c r="E283" i="8"/>
  <c r="D283" i="8"/>
  <c r="E279" i="8"/>
  <c r="D279" i="8"/>
  <c r="E275" i="8"/>
  <c r="D275" i="8"/>
  <c r="E271" i="8"/>
  <c r="D271" i="8"/>
  <c r="E267" i="8"/>
  <c r="D267" i="8"/>
  <c r="E263" i="8"/>
  <c r="D263" i="8"/>
  <c r="E259" i="8"/>
  <c r="D259" i="8"/>
  <c r="E255" i="8"/>
  <c r="D255" i="8"/>
  <c r="E251" i="8"/>
  <c r="D251" i="8"/>
  <c r="E247" i="8"/>
  <c r="D247" i="8"/>
  <c r="E243" i="8"/>
  <c r="D243" i="8"/>
  <c r="E239" i="8"/>
  <c r="D239" i="8"/>
  <c r="E235" i="8"/>
  <c r="D235" i="8"/>
  <c r="E231" i="8"/>
  <c r="D231" i="8"/>
  <c r="E227" i="8"/>
  <c r="D227" i="8"/>
  <c r="E223" i="8"/>
  <c r="D223" i="8"/>
  <c r="E219" i="8"/>
  <c r="D219" i="8"/>
  <c r="E215" i="8"/>
  <c r="D215" i="8"/>
  <c r="E211" i="8"/>
  <c r="D211" i="8"/>
  <c r="E207" i="8"/>
  <c r="D207" i="8"/>
  <c r="E203" i="8"/>
  <c r="D203" i="8"/>
  <c r="E199" i="8"/>
  <c r="D199" i="8"/>
  <c r="E195" i="8"/>
  <c r="D195" i="8"/>
  <c r="E191" i="8"/>
  <c r="D191" i="8"/>
  <c r="D187" i="8"/>
  <c r="E187" i="8"/>
  <c r="D183" i="8"/>
  <c r="E183" i="8"/>
  <c r="D179" i="8"/>
  <c r="E179" i="8"/>
  <c r="D175" i="8"/>
  <c r="E175" i="8"/>
  <c r="D171" i="8"/>
  <c r="E171" i="8"/>
  <c r="D167" i="8"/>
  <c r="E167" i="8"/>
  <c r="D163" i="8"/>
  <c r="E163" i="8"/>
  <c r="D159" i="8"/>
  <c r="E159" i="8"/>
  <c r="D155" i="8"/>
  <c r="E155" i="8"/>
  <c r="D151" i="8"/>
  <c r="E151" i="8"/>
  <c r="D147" i="8"/>
  <c r="E147" i="8"/>
  <c r="D143" i="8"/>
  <c r="E143" i="8"/>
  <c r="D139" i="8"/>
  <c r="E139" i="8"/>
  <c r="D135" i="8"/>
  <c r="E135" i="8"/>
  <c r="D131" i="8"/>
  <c r="E131" i="8"/>
  <c r="D127" i="8"/>
  <c r="E127" i="8"/>
  <c r="D123" i="8"/>
  <c r="E123" i="8"/>
  <c r="D119" i="8"/>
  <c r="E119" i="8"/>
  <c r="D115" i="8"/>
  <c r="E115" i="8"/>
  <c r="D111" i="8"/>
  <c r="E111" i="8"/>
  <c r="E1261" i="8"/>
  <c r="E1237" i="8"/>
  <c r="D1233" i="8"/>
  <c r="E1213" i="8"/>
  <c r="D1209" i="8"/>
  <c r="D1185" i="8"/>
  <c r="E879" i="8"/>
  <c r="E635" i="8"/>
  <c r="D399" i="8"/>
  <c r="D107" i="8"/>
  <c r="E107" i="8"/>
  <c r="C8" i="3" l="1"/>
  <c r="J14" i="3"/>
  <c r="I14" i="3" l="1"/>
  <c r="A14" i="8" l="1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5" i="8"/>
  <c r="A6" i="8"/>
  <c r="A7" i="8"/>
  <c r="A8" i="8"/>
  <c r="A9" i="8"/>
  <c r="A10" i="8"/>
  <c r="A11" i="8"/>
  <c r="A12" i="8"/>
  <c r="A13" i="8"/>
  <c r="A4" i="8"/>
  <c r="F277" i="8"/>
  <c r="G1257" i="8"/>
  <c r="F292" i="8"/>
  <c r="G933" i="8"/>
  <c r="G264" i="8"/>
  <c r="F1661" i="8"/>
  <c r="G393" i="8"/>
  <c r="F165" i="8"/>
  <c r="F117" i="8"/>
  <c r="F113" i="8"/>
  <c r="G597" i="8"/>
  <c r="F340" i="8"/>
  <c r="G1268" i="8"/>
  <c r="G112" i="8"/>
  <c r="G229" i="8"/>
  <c r="F584" i="8"/>
  <c r="G349" i="8"/>
  <c r="G277" i="8"/>
  <c r="G661" i="8"/>
  <c r="F729" i="8"/>
  <c r="F1389" i="8"/>
  <c r="F637" i="8"/>
  <c r="G528" i="8"/>
  <c r="F1081" i="8"/>
  <c r="F848" i="8"/>
  <c r="F480" i="8"/>
  <c r="F432" i="8"/>
  <c r="F249" i="8"/>
  <c r="F952" i="8"/>
  <c r="F960" i="8"/>
  <c r="F1901" i="8"/>
  <c r="F329" i="8"/>
  <c r="F176" i="8"/>
  <c r="F428" i="8"/>
  <c r="G157" i="8"/>
  <c r="G256" i="8"/>
  <c r="F1793" i="8"/>
  <c r="F369" i="8"/>
  <c r="F741" i="8"/>
  <c r="G1241" i="8"/>
  <c r="G548" i="8"/>
  <c r="G489" i="8"/>
  <c r="F1153" i="8"/>
  <c r="F417" i="8"/>
  <c r="F1689" i="8"/>
  <c r="F269" i="8"/>
  <c r="G765" i="8"/>
  <c r="G104" i="8"/>
  <c r="F692" i="8"/>
  <c r="F1149" i="8"/>
  <c r="F1160" i="8"/>
  <c r="F409" i="8"/>
  <c r="F1017" i="8"/>
  <c r="G124" i="8"/>
  <c r="F1805" i="8"/>
  <c r="F265" i="8"/>
  <c r="F1204" i="8"/>
  <c r="G461" i="8"/>
  <c r="F1297" i="8"/>
  <c r="G130" i="8"/>
  <c r="G309" i="8"/>
  <c r="G145" i="8"/>
  <c r="G204" i="8"/>
  <c r="F158" i="8"/>
  <c r="G729" i="8"/>
  <c r="G369" i="8"/>
  <c r="F937" i="8"/>
  <c r="F1216" i="8"/>
  <c r="G1137" i="8"/>
  <c r="F917" i="8"/>
  <c r="G845" i="8"/>
  <c r="F128" i="8"/>
  <c r="F232" i="8"/>
  <c r="G316" i="8"/>
  <c r="F353" i="8"/>
  <c r="G296" i="8"/>
  <c r="G413" i="8"/>
  <c r="F364" i="8"/>
  <c r="F328" i="8"/>
  <c r="G208" i="8"/>
  <c r="G800" i="8"/>
  <c r="F1397" i="8"/>
  <c r="F197" i="8"/>
  <c r="G752" i="8"/>
  <c r="G596" i="8"/>
  <c r="G437" i="8"/>
  <c r="G389" i="8"/>
  <c r="F168" i="8"/>
  <c r="F104" i="8"/>
  <c r="G340" i="8"/>
  <c r="G188" i="8"/>
  <c r="G753" i="8"/>
  <c r="G417" i="8"/>
  <c r="G700" i="8"/>
  <c r="F248" i="8"/>
  <c r="F109" i="8"/>
  <c r="G169" i="8"/>
  <c r="F1044" i="8"/>
  <c r="F312" i="8"/>
  <c r="G1333" i="8"/>
  <c r="G1509" i="8"/>
  <c r="F1572" i="8"/>
  <c r="F1008" i="8"/>
  <c r="G1057" i="8"/>
  <c r="G1123" i="8"/>
  <c r="F1532" i="8"/>
  <c r="G197" i="8"/>
  <c r="F1985" i="8"/>
  <c r="G1888" i="8"/>
  <c r="F1808" i="8"/>
  <c r="G1196" i="8"/>
  <c r="F1721" i="8"/>
  <c r="G472" i="8"/>
  <c r="G516" i="8"/>
  <c r="G460" i="8"/>
  <c r="F580" i="8"/>
  <c r="G281" i="8"/>
  <c r="F500" i="8"/>
  <c r="G177" i="8"/>
  <c r="F972" i="8"/>
  <c r="G733" i="8"/>
  <c r="G380" i="8"/>
  <c r="F460" i="8"/>
  <c r="G205" i="8"/>
  <c r="G465" i="8"/>
  <c r="F1448" i="8"/>
  <c r="F140" i="8"/>
  <c r="F208" i="8"/>
  <c r="F200" i="8"/>
  <c r="G280" i="8"/>
  <c r="G788" i="8"/>
  <c r="F521" i="8"/>
  <c r="F1357" i="8"/>
  <c r="F213" i="8"/>
  <c r="G1049" i="8"/>
  <c r="G589" i="8"/>
  <c r="G162" i="8"/>
  <c r="F396" i="8"/>
  <c r="F1136" i="8"/>
  <c r="F456" i="8"/>
  <c r="F744" i="8"/>
  <c r="F561" i="8"/>
  <c r="F680" i="8"/>
  <c r="F204" i="8"/>
  <c r="G240" i="8"/>
  <c r="F596" i="8"/>
  <c r="G149" i="8"/>
  <c r="F377" i="8"/>
  <c r="G1185" i="8"/>
  <c r="G140" i="8"/>
  <c r="F237" i="8"/>
  <c r="F388" i="8"/>
  <c r="F1128" i="8"/>
  <c r="F1209" i="8"/>
  <c r="F533" i="8"/>
  <c r="G257" i="8"/>
  <c r="G1000" i="8"/>
  <c r="F112" i="8"/>
  <c r="F1593" i="8"/>
  <c r="F552" i="8"/>
  <c r="F829" i="8"/>
  <c r="G324" i="8"/>
  <c r="F1869" i="8"/>
  <c r="G301" i="8"/>
  <c r="G1448" i="8"/>
  <c r="G448" i="8"/>
  <c r="F433" i="8"/>
  <c r="G172" i="8"/>
  <c r="F1260" i="8"/>
  <c r="G1017" i="8"/>
  <c r="G557" i="8"/>
  <c r="F184" i="8"/>
  <c r="G777" i="8"/>
  <c r="G348" i="8"/>
  <c r="G812" i="8"/>
  <c r="F1100" i="8"/>
  <c r="F1785" i="8"/>
  <c r="G377" i="8"/>
  <c r="F130" i="8"/>
  <c r="F969" i="8"/>
  <c r="G1020" i="8"/>
  <c r="G408" i="8"/>
  <c r="G1849" i="8"/>
  <c r="F653" i="8"/>
  <c r="G220" i="8"/>
  <c r="F925" i="8"/>
  <c r="G272" i="8"/>
  <c r="F740" i="8"/>
  <c r="F441" i="8"/>
  <c r="G953" i="8"/>
  <c r="F1381" i="8"/>
  <c r="G269" i="8"/>
  <c r="F1373" i="8"/>
  <c r="F220" i="8"/>
  <c r="G1153" i="8"/>
  <c r="F188" i="8"/>
  <c r="G1040" i="8"/>
  <c r="F476" i="8"/>
  <c r="F193" i="8"/>
  <c r="F809" i="8"/>
  <c r="G333" i="8"/>
  <c r="F1613" i="8"/>
  <c r="F465" i="8"/>
  <c r="F776" i="8"/>
  <c r="F1345" i="8"/>
  <c r="G268" i="8"/>
  <c r="F896" i="8"/>
  <c r="F1236" i="8"/>
  <c r="G1060" i="8"/>
  <c r="G1544" i="8"/>
  <c r="F1193" i="8"/>
  <c r="F697" i="8"/>
  <c r="G161" i="8"/>
  <c r="F225" i="8"/>
  <c r="F677" i="8"/>
  <c r="G1213" i="8"/>
  <c r="F633" i="8"/>
  <c r="F229" i="8"/>
  <c r="F1076" i="8"/>
  <c r="F508" i="8"/>
  <c r="G118" i="8"/>
  <c r="F452" i="8"/>
  <c r="G1109" i="8"/>
  <c r="G892" i="8"/>
  <c r="G841" i="8"/>
  <c r="F1233" i="8"/>
  <c r="F153" i="8"/>
  <c r="F657" i="8"/>
  <c r="G153" i="8"/>
  <c r="G392" i="8"/>
  <c r="F393" i="8"/>
  <c r="F1349" i="8"/>
  <c r="F317" i="8"/>
  <c r="F629" i="8"/>
  <c r="G233" i="8"/>
  <c r="G313" i="8"/>
  <c r="F537" i="8"/>
  <c r="G449" i="8"/>
  <c r="G120" i="8"/>
  <c r="F1192" i="8"/>
  <c r="F464" i="8"/>
  <c r="F553" i="8"/>
  <c r="F1088" i="8"/>
  <c r="F1485" i="8"/>
  <c r="F161" i="8"/>
  <c r="G844" i="8"/>
  <c r="F577" i="8"/>
  <c r="F560" i="8"/>
  <c r="F444" i="8"/>
  <c r="F173" i="8"/>
  <c r="F1321" i="8"/>
  <c r="F268" i="8"/>
  <c r="G189" i="8"/>
  <c r="F664" i="8"/>
  <c r="G1249" i="8"/>
  <c r="F1864" i="8"/>
  <c r="G436" i="8"/>
  <c r="G1664" i="8"/>
  <c r="F356" i="8"/>
  <c r="F1248" i="8"/>
  <c r="F1001" i="8"/>
  <c r="F912" i="8"/>
  <c r="G237" i="8"/>
  <c r="F138" i="8"/>
  <c r="G1113" i="8"/>
  <c r="F933" i="8"/>
  <c r="G1120" i="8"/>
  <c r="G1253" i="8"/>
  <c r="G292" i="8"/>
  <c r="F1817" i="8"/>
  <c r="G432" i="8"/>
  <c r="G1452" i="8"/>
  <c r="F116" i="8"/>
  <c r="F392" i="8"/>
  <c r="G253" i="8"/>
  <c r="G321" i="8"/>
  <c r="G328" i="8"/>
  <c r="F1056" i="8"/>
  <c r="G453" i="8"/>
  <c r="G1220" i="8"/>
  <c r="F1741" i="8"/>
  <c r="G173" i="8"/>
  <c r="F380" i="8"/>
  <c r="F877" i="8"/>
  <c r="F1000" i="8"/>
  <c r="F525" i="8"/>
  <c r="G884" i="8"/>
  <c r="G429" i="8"/>
  <c r="G1288" i="8"/>
  <c r="G1293" i="8"/>
  <c r="F122" i="8"/>
  <c r="G580" i="8"/>
  <c r="G116" i="8"/>
  <c r="G796" i="8"/>
  <c r="G696" i="8"/>
  <c r="G513" i="8"/>
  <c r="F436" i="8"/>
  <c r="F509" i="8"/>
  <c r="F737" i="8"/>
  <c r="F408" i="8"/>
  <c r="F448" i="8"/>
  <c r="F1033" i="8"/>
  <c r="G1088" i="8"/>
  <c r="F253" i="8"/>
  <c r="G121" i="8"/>
  <c r="F805" i="8"/>
  <c r="F721" i="8"/>
  <c r="G608" i="8"/>
  <c r="G170" i="8"/>
  <c r="F784" i="8"/>
  <c r="F817" i="8"/>
  <c r="F640" i="8"/>
  <c r="G468" i="8"/>
  <c r="G692" i="8"/>
  <c r="F1825" i="8"/>
  <c r="G836" i="8"/>
  <c r="F660" i="8"/>
  <c r="G508" i="8"/>
  <c r="F532" i="8"/>
  <c r="F1513" i="8"/>
  <c r="G680" i="8"/>
  <c r="G737" i="8"/>
  <c r="G1837" i="8"/>
  <c r="F1296" i="8"/>
  <c r="F513" i="8"/>
  <c r="F120" i="8"/>
  <c r="G693" i="8"/>
  <c r="F1845" i="8"/>
  <c r="F1196" i="8"/>
  <c r="G773" i="8"/>
  <c r="G648" i="8"/>
  <c r="G1560" i="8"/>
  <c r="F1068" i="8"/>
  <c r="F568" i="8"/>
  <c r="F1889" i="8"/>
  <c r="G877" i="8"/>
  <c r="G649" i="8"/>
  <c r="F1640" i="8"/>
  <c r="G276" i="8"/>
  <c r="G368" i="8"/>
  <c r="F669" i="8"/>
  <c r="F1333" i="8"/>
  <c r="F605" i="8"/>
  <c r="G1073" i="8"/>
  <c r="F693" i="8"/>
  <c r="G817" i="8"/>
  <c r="F1685" i="8"/>
  <c r="F469" i="8"/>
  <c r="F600" i="8"/>
  <c r="F260" i="8"/>
  <c r="F625" i="8"/>
  <c r="G401" i="8"/>
  <c r="G228" i="8"/>
  <c r="G224" i="8"/>
  <c r="F142" i="8"/>
  <c r="G141" i="8"/>
  <c r="F157" i="8"/>
  <c r="G1044" i="8"/>
  <c r="G288" i="8"/>
  <c r="F481" i="8"/>
  <c r="F141" i="8"/>
  <c r="G805" i="8"/>
  <c r="G164" i="8"/>
  <c r="F1517" i="8"/>
  <c r="F564" i="8"/>
  <c r="G1297" i="8"/>
  <c r="G365" i="8"/>
  <c r="F296" i="8"/>
  <c r="F132" i="8"/>
  <c r="F221" i="8"/>
  <c r="G273" i="8"/>
  <c r="G500" i="8"/>
  <c r="F1781" i="8"/>
  <c r="F332" i="8"/>
  <c r="G993" i="8"/>
  <c r="G360" i="8"/>
  <c r="F301" i="8"/>
  <c r="F857" i="8"/>
  <c r="G504" i="8"/>
  <c r="F304" i="8"/>
  <c r="F573" i="8"/>
  <c r="G992" i="8"/>
  <c r="G605" i="8"/>
  <c r="G748" i="8"/>
  <c r="F872" i="8"/>
  <c r="F1229" i="8"/>
  <c r="G117" i="8"/>
  <c r="G721" i="8"/>
  <c r="F181" i="8"/>
  <c r="F1884" i="8"/>
  <c r="G388" i="8"/>
  <c r="F769" i="8"/>
  <c r="G469" i="8"/>
  <c r="G180" i="8"/>
  <c r="G736" i="8"/>
  <c r="G553" i="8"/>
  <c r="F705" i="8"/>
  <c r="F497" i="8"/>
  <c r="G1001" i="8"/>
  <c r="G656" i="8"/>
  <c r="G114" i="8"/>
  <c r="G265" i="8"/>
  <c r="F1529" i="8"/>
  <c r="F345" i="8"/>
  <c r="G400" i="8"/>
  <c r="G320" i="8"/>
  <c r="F1337" i="8"/>
  <c r="G644" i="8"/>
  <c r="F953" i="8"/>
  <c r="G428" i="8"/>
  <c r="F1525" i="8"/>
  <c r="G976" i="8"/>
  <c r="F672" i="8"/>
  <c r="G181" i="8"/>
  <c r="F964" i="8"/>
  <c r="F849" i="8"/>
  <c r="F149" i="8"/>
  <c r="F316" i="8"/>
  <c r="F468" i="8"/>
  <c r="F1021" i="8"/>
  <c r="G1177" i="8"/>
  <c r="F1289" i="8"/>
  <c r="F841" i="8"/>
  <c r="F361" i="8"/>
  <c r="G1209" i="8"/>
  <c r="F162" i="8"/>
  <c r="F1164" i="8"/>
  <c r="F545" i="8"/>
  <c r="G660" i="8"/>
  <c r="G801" i="8"/>
  <c r="G317" i="8"/>
  <c r="G685" i="8"/>
  <c r="F360" i="8"/>
  <c r="G176" i="8"/>
  <c r="F865" i="8"/>
  <c r="F376" i="8"/>
  <c r="G536" i="8"/>
  <c r="G304" i="8"/>
  <c r="G329" i="8"/>
  <c r="F172" i="8"/>
  <c r="F348" i="8"/>
  <c r="G477" i="8"/>
  <c r="G725" i="8"/>
  <c r="G405" i="8"/>
  <c r="G332" i="8"/>
  <c r="F900" i="8"/>
  <c r="G297" i="8"/>
  <c r="G244" i="8"/>
  <c r="G385" i="8"/>
  <c r="F1217" i="8"/>
  <c r="G193" i="8"/>
  <c r="F160" i="8"/>
  <c r="G1486" i="8"/>
  <c r="F1392" i="8"/>
  <c r="F1848" i="8"/>
  <c r="F685" i="8"/>
  <c r="F256" i="8"/>
  <c r="G1969" i="8"/>
  <c r="F752" i="8"/>
  <c r="F261" i="8"/>
  <c r="G158" i="8"/>
  <c r="F825" i="8"/>
  <c r="F1024" i="8"/>
  <c r="F1280" i="8"/>
  <c r="G300" i="8"/>
  <c r="F1184" i="8"/>
  <c r="G1729" i="8"/>
  <c r="G908" i="8"/>
  <c r="G865" i="8"/>
  <c r="G484" i="8"/>
  <c r="F1116" i="8"/>
  <c r="G1104" i="8"/>
  <c r="F1598" i="8"/>
  <c r="F152" i="8"/>
  <c r="G404" i="8"/>
  <c r="G1093" i="8"/>
  <c r="G1561" i="8"/>
  <c r="F1645" i="8"/>
  <c r="F852" i="8"/>
  <c r="F1246" i="8"/>
  <c r="F968" i="8"/>
  <c r="G496" i="8"/>
  <c r="G1296" i="8"/>
  <c r="G793" i="8"/>
  <c r="F1665" i="8"/>
  <c r="F772" i="8"/>
  <c r="F1012" i="8"/>
  <c r="F792" i="8"/>
  <c r="G949" i="8"/>
  <c r="F121" i="8"/>
  <c r="F1520" i="8"/>
  <c r="F1557" i="8"/>
  <c r="F588" i="8"/>
  <c r="G1085" i="8"/>
  <c r="F1706" i="8"/>
  <c r="F420" i="8"/>
  <c r="F800" i="8"/>
  <c r="F993" i="8"/>
  <c r="F589" i="8"/>
  <c r="F1561" i="8"/>
  <c r="G606" i="8"/>
  <c r="G1857" i="8"/>
  <c r="G106" i="8"/>
  <c r="F1653" i="8"/>
  <c r="F884" i="8"/>
  <c r="G1380" i="8"/>
  <c r="F1728" i="8"/>
  <c r="G1269" i="8"/>
  <c r="G1192" i="8"/>
  <c r="G1149" i="8"/>
  <c r="F1188" i="8"/>
  <c r="G1876" i="8"/>
  <c r="F1536" i="8"/>
  <c r="F1413" i="8"/>
  <c r="F652" i="8"/>
  <c r="G948" i="8"/>
  <c r="G1698" i="8"/>
  <c r="F1972" i="8"/>
  <c r="G1877" i="8"/>
  <c r="G1777" i="8"/>
  <c r="G1404" i="8"/>
  <c r="G1733" i="8"/>
  <c r="F1840" i="8"/>
  <c r="G792" i="8"/>
  <c r="G1821" i="8"/>
  <c r="F1686" i="8"/>
  <c r="G944" i="8"/>
  <c r="G997" i="8"/>
  <c r="G668" i="8"/>
  <c r="F1978" i="8"/>
  <c r="F1620" i="8"/>
  <c r="G1742" i="8"/>
  <c r="F1428" i="8"/>
  <c r="G245" i="8"/>
  <c r="G1860" i="8"/>
  <c r="F1982" i="8"/>
  <c r="G1610" i="8"/>
  <c r="G1340" i="8"/>
  <c r="F1521" i="8"/>
  <c r="G1804" i="8"/>
  <c r="G1919" i="8"/>
  <c r="G1501" i="8"/>
  <c r="G1361" i="8"/>
  <c r="G1757" i="8"/>
  <c r="G1882" i="8"/>
  <c r="G1425" i="8"/>
  <c r="G1204" i="8"/>
  <c r="G1992" i="8"/>
  <c r="G1716" i="8"/>
  <c r="F1860" i="8"/>
  <c r="G1893" i="8"/>
  <c r="F1924" i="8"/>
  <c r="F1621" i="8"/>
  <c r="F1417" i="8"/>
  <c r="G1168" i="8"/>
  <c r="F989" i="8"/>
  <c r="F1284" i="8"/>
  <c r="G397" i="8"/>
  <c r="G457" i="8"/>
  <c r="G113" i="8"/>
  <c r="F1996" i="8"/>
  <c r="G732" i="8"/>
  <c r="F293" i="8"/>
  <c r="G741" i="8"/>
  <c r="F1800" i="8"/>
  <c r="G860" i="8"/>
  <c r="G1036" i="8"/>
  <c r="F1547" i="8"/>
  <c r="G1248" i="8"/>
  <c r="F209" i="8"/>
  <c r="F333" i="8"/>
  <c r="G1585" i="8"/>
  <c r="F764" i="8"/>
  <c r="F1660" i="8"/>
  <c r="F297" i="8"/>
  <c r="F1505" i="8"/>
  <c r="F973" i="8"/>
  <c r="F401" i="8"/>
  <c r="F889" i="8"/>
  <c r="F796" i="8"/>
  <c r="G492" i="8"/>
  <c r="F416" i="8"/>
  <c r="F1114" i="8"/>
  <c r="F1740" i="8"/>
  <c r="G885" i="8"/>
  <c r="F349" i="8"/>
  <c r="F244" i="8"/>
  <c r="F1649" i="8"/>
  <c r="F1388" i="8"/>
  <c r="F305" i="8"/>
  <c r="F1393" i="8"/>
  <c r="G232" i="8"/>
  <c r="G981" i="8"/>
  <c r="F281" i="8"/>
  <c r="G517" i="8"/>
  <c r="G133" i="8"/>
  <c r="G1184" i="8"/>
  <c r="G705" i="8"/>
  <c r="G261" i="8"/>
  <c r="F1208" i="8"/>
  <c r="G568" i="8"/>
  <c r="F1677" i="8"/>
  <c r="F838" i="8"/>
  <c r="G604" i="8"/>
  <c r="G1188" i="8"/>
  <c r="G506" i="8"/>
  <c r="F529" i="8"/>
  <c r="G1009" i="8"/>
  <c r="G1880" i="8"/>
  <c r="G1301" i="8"/>
  <c r="F177" i="8"/>
  <c r="F477" i="8"/>
  <c r="F1894" i="8"/>
  <c r="F1809" i="8"/>
  <c r="F280" i="8"/>
  <c r="G657" i="8"/>
  <c r="F110" i="8"/>
  <c r="G1616" i="8"/>
  <c r="F1365" i="8"/>
  <c r="G1360" i="8"/>
  <c r="G1341" i="8"/>
  <c r="F868" i="8"/>
  <c r="G1889" i="8"/>
  <c r="F236" i="8"/>
  <c r="G1212" i="8"/>
  <c r="G581" i="8"/>
  <c r="F1812" i="8"/>
  <c r="G544" i="8"/>
  <c r="G168" i="8"/>
  <c r="F1013" i="8"/>
  <c r="F241" i="8"/>
  <c r="F921" i="8"/>
  <c r="F1132" i="8"/>
  <c r="G584" i="8"/>
  <c r="F1501" i="8"/>
  <c r="G637" i="8"/>
  <c r="G1869" i="8"/>
  <c r="G1833" i="8"/>
  <c r="F1584" i="8"/>
  <c r="G1861" i="8"/>
  <c r="G1053" i="8"/>
  <c r="F638" i="8"/>
  <c r="F1101" i="8"/>
  <c r="F164" i="8"/>
  <c r="G337" i="8"/>
  <c r="G1225" i="8"/>
  <c r="G820" i="8"/>
  <c r="G364" i="8"/>
  <c r="G1910" i="8"/>
  <c r="F608" i="8"/>
  <c r="F689" i="8"/>
  <c r="F681" i="8"/>
  <c r="F196" i="8"/>
  <c r="F1565" i="8"/>
  <c r="F1846" i="8"/>
  <c r="G1025" i="8"/>
  <c r="G980" i="8"/>
  <c r="F885" i="8"/>
  <c r="G440" i="8"/>
  <c r="F773" i="8"/>
  <c r="F1832" i="8"/>
  <c r="G564" i="8"/>
  <c r="F170" i="8"/>
  <c r="F1769" i="8"/>
  <c r="G1908" i="8"/>
  <c r="G1401" i="8"/>
  <c r="F821" i="8"/>
  <c r="G1793" i="8"/>
  <c r="G1836" i="8"/>
  <c r="F1285" i="8"/>
  <c r="F1156" i="8"/>
  <c r="F1968" i="8"/>
  <c r="F1726" i="8"/>
  <c r="G1704" i="8"/>
  <c r="G816" i="8"/>
  <c r="G1952" i="8"/>
  <c r="G1949" i="8"/>
  <c r="G1825" i="8"/>
  <c r="G1906" i="8"/>
  <c r="F126" i="8"/>
  <c r="G521" i="8"/>
  <c r="F1429" i="8"/>
  <c r="G221" i="8"/>
  <c r="F300" i="8"/>
  <c r="F676" i="8"/>
  <c r="G289" i="8"/>
  <c r="F941" i="8"/>
  <c r="F1837" i="8"/>
  <c r="G781" i="8"/>
  <c r="G1670" i="8"/>
  <c r="G740" i="8"/>
  <c r="G1808" i="8"/>
  <c r="G1721" i="8"/>
  <c r="G1052" i="8"/>
  <c r="F1917" i="8"/>
  <c r="F1189" i="8"/>
  <c r="F1433" i="8"/>
  <c r="F1224" i="8"/>
  <c r="F929" i="8"/>
  <c r="G1558" i="8"/>
  <c r="F621" i="8"/>
  <c r="G1749" i="8"/>
  <c r="G1977" i="8"/>
  <c r="F105" i="8"/>
  <c r="G1329" i="8"/>
  <c r="F493" i="8"/>
  <c r="F777" i="8"/>
  <c r="F1441" i="8"/>
  <c r="F1268" i="8"/>
  <c r="G1737" i="8"/>
  <c r="F1353" i="8"/>
  <c r="F1286" i="8"/>
  <c r="F624" i="8"/>
  <c r="G853" i="8"/>
  <c r="G1028" i="8"/>
  <c r="G201" i="8"/>
  <c r="G1809" i="8"/>
  <c r="G150" i="8"/>
  <c r="F365" i="8"/>
  <c r="G1217" i="8"/>
  <c r="F957" i="8"/>
  <c r="G1818" i="8"/>
  <c r="G996" i="8"/>
  <c r="G1673" i="8"/>
  <c r="F1700" i="8"/>
  <c r="F569" i="8"/>
  <c r="F832" i="8"/>
  <c r="F1880" i="8"/>
  <c r="G645" i="8"/>
  <c r="F389" i="8"/>
  <c r="F1708" i="8"/>
  <c r="G821" i="8"/>
  <c r="G1926" i="8"/>
  <c r="G1124" i="8"/>
  <c r="G1917" i="8"/>
  <c r="F1908" i="8"/>
  <c r="F613" i="8"/>
  <c r="G1489" i="8"/>
  <c r="G1839" i="8"/>
  <c r="F1317" i="8"/>
  <c r="G1372" i="8"/>
  <c r="F1409" i="8"/>
  <c r="G352" i="8"/>
  <c r="G538" i="8"/>
  <c r="G546" i="8"/>
  <c r="F1541" i="8"/>
  <c r="G1449" i="8"/>
  <c r="G1873" i="8"/>
  <c r="F836" i="8"/>
  <c r="G545" i="8"/>
  <c r="F1266" i="8"/>
  <c r="F1440" i="8"/>
  <c r="F601" i="8"/>
  <c r="F1424" i="8"/>
  <c r="F1888" i="8"/>
  <c r="G456" i="8"/>
  <c r="G1472" i="8"/>
  <c r="F820" i="8"/>
  <c r="G905" i="8"/>
  <c r="G1108" i="8"/>
  <c r="G1460" i="8"/>
  <c r="G764" i="8"/>
  <c r="G932" i="8"/>
  <c r="G1871" i="8"/>
  <c r="F1372" i="8"/>
  <c r="G353" i="8"/>
  <c r="G1276" i="8"/>
  <c r="G346" i="8"/>
  <c r="F842" i="8"/>
  <c r="F134" i="8"/>
  <c r="F880" i="8"/>
  <c r="G1284" i="8"/>
  <c r="G578" i="8"/>
  <c r="G336" i="8"/>
  <c r="G1744" i="8"/>
  <c r="G592" i="8"/>
  <c r="G148" i="8"/>
  <c r="G1121" i="8"/>
  <c r="F504" i="8"/>
  <c r="F604" i="8"/>
  <c r="G152" i="8"/>
  <c r="F320" i="8"/>
  <c r="G213" i="8"/>
  <c r="F1736" i="8"/>
  <c r="F453" i="8"/>
  <c r="G768" i="8"/>
  <c r="G532" i="8"/>
  <c r="F1301" i="8"/>
  <c r="F1664" i="8"/>
  <c r="G866" i="8"/>
  <c r="G1116" i="8"/>
  <c r="F673" i="8"/>
  <c r="F1016" i="8"/>
  <c r="G1384" i="8"/>
  <c r="F146" i="8"/>
  <c r="F245" i="8"/>
  <c r="F612" i="8"/>
  <c r="G629" i="8"/>
  <c r="G136" i="8"/>
  <c r="F1228" i="8"/>
  <c r="G972" i="8"/>
  <c r="F472" i="8"/>
  <c r="F861" i="8"/>
  <c r="G409" i="8"/>
  <c r="F372" i="8"/>
  <c r="F154" i="8"/>
  <c r="F1605" i="8"/>
  <c r="F944" i="8"/>
  <c r="G290" i="8"/>
  <c r="F1385" i="8"/>
  <c r="G1717" i="8"/>
  <c r="F1697" i="8"/>
  <c r="G1134" i="8"/>
  <c r="F1633" i="8"/>
  <c r="F728" i="8"/>
  <c r="G716" i="8"/>
  <c r="G1321" i="8"/>
  <c r="G200" i="8"/>
  <c r="G1393" i="8"/>
  <c r="G1013" i="8"/>
  <c r="G236" i="8"/>
  <c r="F1152" i="8"/>
  <c r="G888" i="8"/>
  <c r="G1968" i="8"/>
  <c r="F1733" i="8"/>
  <c r="F789" i="8"/>
  <c r="G1242" i="8"/>
  <c r="G1344" i="8"/>
  <c r="G1530" i="8"/>
  <c r="G633" i="8"/>
  <c r="F1004" i="8"/>
  <c r="G856" i="8"/>
  <c r="G1973" i="8"/>
  <c r="F1305" i="8"/>
  <c r="F548" i="8"/>
  <c r="F1827" i="8"/>
  <c r="F866" i="8"/>
  <c r="F557" i="8"/>
  <c r="F1421" i="8"/>
  <c r="G1609" i="8"/>
  <c r="F1410" i="8"/>
  <c r="G1424" i="8"/>
  <c r="G1142" i="8"/>
  <c r="F1118" i="8"/>
  <c r="F617" i="8"/>
  <c r="F1821" i="8"/>
  <c r="F1481" i="8"/>
  <c r="F1566" i="8"/>
  <c r="G1005" i="8"/>
  <c r="F273" i="8"/>
  <c r="G1769" i="8"/>
  <c r="G356" i="8"/>
  <c r="G1468" i="8"/>
  <c r="F813" i="8"/>
  <c r="G1812" i="8"/>
  <c r="F948" i="8"/>
  <c r="F174" i="8"/>
  <c r="G1485" i="8"/>
  <c r="G840" i="8"/>
  <c r="G433" i="8"/>
  <c r="G1396" i="8"/>
  <c r="F1573" i="8"/>
  <c r="G1328" i="8"/>
  <c r="G480" i="8"/>
  <c r="G1817" i="8"/>
  <c r="G745" i="8"/>
  <c r="G420" i="8"/>
  <c r="G561" i="8"/>
  <c r="F1157" i="8"/>
  <c r="F1220" i="8"/>
  <c r="G1320" i="8"/>
  <c r="F936" i="8"/>
  <c r="F1797" i="8"/>
  <c r="G676" i="8"/>
  <c r="F1473" i="8"/>
  <c r="F1052" i="8"/>
  <c r="G1008" i="8"/>
  <c r="F385" i="8"/>
  <c r="F1112" i="8"/>
  <c r="F1612" i="8"/>
  <c r="F864" i="8"/>
  <c r="F1129" i="8"/>
  <c r="F549" i="8"/>
  <c r="G784" i="8"/>
  <c r="F1833" i="8"/>
  <c r="F505" i="8"/>
  <c r="G1997" i="8"/>
  <c r="G1050" i="8"/>
  <c r="G1221" i="8"/>
  <c r="G1921" i="8"/>
  <c r="F528" i="8"/>
  <c r="G1956" i="8"/>
  <c r="G1677" i="8"/>
  <c r="F1693" i="8"/>
  <c r="G1228" i="8"/>
  <c r="G1144" i="8"/>
  <c r="G1748" i="8"/>
  <c r="F1857" i="8"/>
  <c r="G1172" i="8"/>
  <c r="G652" i="8"/>
  <c r="F1754" i="8"/>
  <c r="G1476" i="8"/>
  <c r="G864" i="8"/>
  <c r="G512" i="8"/>
  <c r="F538" i="8"/>
  <c r="G1224" i="8"/>
  <c r="F341" i="8"/>
  <c r="F1569" i="8"/>
  <c r="F1028" i="8"/>
  <c r="F1493" i="8"/>
  <c r="F1445" i="8"/>
  <c r="G973" i="8"/>
  <c r="G609" i="8"/>
  <c r="F325" i="8"/>
  <c r="G358" i="8"/>
  <c r="G1720" i="8"/>
  <c r="F1276" i="8"/>
  <c r="G1632" i="8"/>
  <c r="G989" i="8"/>
  <c r="F1709" i="8"/>
  <c r="G1125" i="8"/>
  <c r="F473" i="8"/>
  <c r="F1878" i="8"/>
  <c r="G1538" i="8"/>
  <c r="G848" i="8"/>
  <c r="F1973" i="8"/>
  <c r="F1893" i="8"/>
  <c r="G1834" i="8"/>
  <c r="G889" i="8"/>
  <c r="F585" i="8"/>
  <c r="G278" i="8"/>
  <c r="G293" i="8"/>
  <c r="F1861" i="8"/>
  <c r="F205" i="8"/>
  <c r="G450" i="8"/>
  <c r="F1177" i="8"/>
  <c r="G1312" i="8"/>
  <c r="G550" i="8"/>
  <c r="G813" i="8"/>
  <c r="G493" i="8"/>
  <c r="F412" i="8"/>
  <c r="F1049" i="8"/>
  <c r="F1644" i="8"/>
  <c r="G744" i="8"/>
  <c r="G1813" i="8"/>
  <c r="G1802" i="8"/>
  <c r="F1461" i="8"/>
  <c r="F1120" i="8"/>
  <c r="G1445" i="8"/>
  <c r="F1020" i="8"/>
  <c r="G1752" i="8"/>
  <c r="G984" i="8"/>
  <c r="F1212" i="8"/>
  <c r="G1089" i="8"/>
  <c r="G1201" i="8"/>
  <c r="F148" i="8"/>
  <c r="F997" i="8"/>
  <c r="G1636" i="8"/>
  <c r="F1468" i="8"/>
  <c r="G1912" i="8"/>
  <c r="G1027" i="8"/>
  <c r="F1500" i="8"/>
  <c r="F1526" i="8"/>
  <c r="F1025" i="8"/>
  <c r="F1658" i="8"/>
  <c r="G1668" i="8"/>
  <c r="F1790" i="8"/>
  <c r="F799" i="8"/>
  <c r="G1492" i="8"/>
  <c r="G1780" i="8"/>
  <c r="G638" i="8"/>
  <c r="G2000" i="8"/>
  <c r="F1377" i="8"/>
  <c r="G1327" i="8"/>
  <c r="G1303" i="8"/>
  <c r="G1266" i="8"/>
  <c r="F1780" i="8"/>
  <c r="G1666" i="8"/>
  <c r="F201" i="8"/>
  <c r="G1536" i="8"/>
  <c r="F1877" i="8"/>
  <c r="F751" i="8"/>
  <c r="G1174" i="8"/>
  <c r="F1235" i="8"/>
  <c r="F1065" i="8"/>
  <c r="F1094" i="8"/>
  <c r="G1840" i="8"/>
  <c r="G1420" i="8"/>
  <c r="F1940" i="8"/>
  <c r="F1237" i="8"/>
  <c r="F1426" i="8"/>
  <c r="G196" i="8"/>
  <c r="G308" i="8"/>
  <c r="F1165" i="8"/>
  <c r="F1150" i="8"/>
  <c r="F1828" i="8"/>
  <c r="F1249" i="8"/>
  <c r="F956" i="8"/>
  <c r="G1681" i="8"/>
  <c r="G1176" i="8"/>
  <c r="G961" i="8"/>
  <c r="G1581" i="8"/>
  <c r="F1652" i="8"/>
  <c r="F581" i="8"/>
  <c r="F1882" i="8"/>
  <c r="F661" i="8"/>
  <c r="F1362" i="8"/>
  <c r="G525" i="8"/>
  <c r="G1097" i="8"/>
  <c r="F1948" i="8"/>
  <c r="F1600" i="8"/>
  <c r="G1738" i="8"/>
  <c r="G1160" i="8"/>
  <c r="F844" i="8"/>
  <c r="G1824" i="8"/>
  <c r="G1556" i="8"/>
  <c r="F1332" i="8"/>
  <c r="G824" i="8"/>
  <c r="G1657" i="8"/>
  <c r="F1921" i="8"/>
  <c r="F1092" i="8"/>
  <c r="G1117" i="8"/>
  <c r="F1929" i="8"/>
  <c r="G837" i="8"/>
  <c r="F1637" i="8"/>
  <c r="F700" i="8"/>
  <c r="F346" i="8"/>
  <c r="F1568" i="8"/>
  <c r="G1397" i="8"/>
  <c r="G1454" i="8"/>
  <c r="G1516" i="8"/>
  <c r="F1330" i="8"/>
  <c r="G1537" i="8"/>
  <c r="F228" i="8"/>
  <c r="G476" i="8"/>
  <c r="G632" i="8"/>
  <c r="G473" i="8"/>
  <c r="F1469" i="8"/>
  <c r="G1593" i="8"/>
  <c r="F1225" i="8"/>
  <c r="G778" i="8"/>
  <c r="G1872" i="8"/>
  <c r="G1845" i="8"/>
  <c r="F793" i="8"/>
  <c r="G868" i="8"/>
  <c r="F745" i="8"/>
  <c r="G1437" i="8"/>
  <c r="F233" i="8"/>
  <c r="F1609" i="8"/>
  <c r="F1404" i="8"/>
  <c r="F1460" i="8"/>
  <c r="G929" i="8"/>
  <c r="F1788" i="8"/>
  <c r="G861" i="8"/>
  <c r="F1168" i="8"/>
  <c r="G912" i="8"/>
  <c r="G1330" i="8"/>
  <c r="G1461" i="8"/>
  <c r="G126" i="8"/>
  <c r="G1800" i="8"/>
  <c r="F984" i="8"/>
  <c r="G1254" i="8"/>
  <c r="G1348" i="8"/>
  <c r="G1436" i="8"/>
  <c r="G1484" i="8"/>
  <c r="F410" i="8"/>
  <c r="F1842" i="8"/>
  <c r="F1955" i="8"/>
  <c r="F324" i="8"/>
  <c r="G1959" i="8"/>
  <c r="G1309" i="8"/>
  <c r="G1988" i="8"/>
  <c r="F2000" i="8"/>
  <c r="F1380" i="8"/>
  <c r="F1761" i="8"/>
  <c r="G1326" i="8"/>
  <c r="F1287" i="8"/>
  <c r="G1790" i="8"/>
  <c r="G1408" i="8"/>
  <c r="G1684" i="8"/>
  <c r="G1307" i="8"/>
  <c r="F1283" i="8"/>
  <c r="G1084" i="8"/>
  <c r="F916" i="8"/>
  <c r="F1523" i="8"/>
  <c r="F733" i="8"/>
  <c r="G809" i="8"/>
  <c r="G1500" i="8"/>
  <c r="G497" i="8"/>
  <c r="G832" i="8"/>
  <c r="G709" i="8"/>
  <c r="G1473" i="8"/>
  <c r="F294" i="8"/>
  <c r="F1802" i="8"/>
  <c r="F983" i="8"/>
  <c r="G843" i="8"/>
  <c r="G1311" i="8"/>
  <c r="F1841" i="8"/>
  <c r="G1229" i="8"/>
  <c r="G1488" i="8"/>
  <c r="F711" i="8"/>
  <c r="F886" i="8"/>
  <c r="G1991" i="8"/>
  <c r="G427" i="8"/>
  <c r="G863" i="8"/>
  <c r="G1074" i="8"/>
  <c r="F749" i="8"/>
  <c r="F1277" i="8"/>
  <c r="G1465" i="8"/>
  <c r="G1504" i="8"/>
  <c r="G1806" i="8"/>
  <c r="F1739" i="8"/>
  <c r="G1577" i="8"/>
  <c r="F381" i="8"/>
  <c r="G1864" i="8"/>
  <c r="F1080" i="8"/>
  <c r="G501" i="8"/>
  <c r="G1578" i="8"/>
  <c r="F736" i="8"/>
  <c r="G108" i="8"/>
  <c r="F797" i="8"/>
  <c r="G1505" i="8"/>
  <c r="G260" i="8"/>
  <c r="G1760" i="8"/>
  <c r="F1492" i="8"/>
  <c r="F1077" i="8"/>
  <c r="G917" i="8"/>
  <c r="G920" i="8"/>
  <c r="G373" i="8"/>
  <c r="G1128" i="8"/>
  <c r="G344" i="8"/>
  <c r="G1989" i="8"/>
  <c r="F337" i="8"/>
  <c r="F1804" i="8"/>
  <c r="F400" i="8"/>
  <c r="F489" i="8"/>
  <c r="F1425" i="8"/>
  <c r="G1993" i="8"/>
  <c r="G128" i="8"/>
  <c r="F357" i="8"/>
  <c r="G1672" i="8"/>
  <c r="G1820" i="8"/>
  <c r="G1245" i="8"/>
  <c r="G1970" i="8"/>
  <c r="F1057" i="8"/>
  <c r="G1881" i="8"/>
  <c r="F192" i="8"/>
  <c r="G896" i="8"/>
  <c r="G1417" i="8"/>
  <c r="F1456" i="8"/>
  <c r="F1341" i="8"/>
  <c r="F429" i="8"/>
  <c r="F869" i="8"/>
  <c r="F1596" i="8"/>
  <c r="F976" i="8"/>
  <c r="G1156" i="8"/>
  <c r="F1597" i="8"/>
  <c r="F1464" i="8"/>
  <c r="F1034" i="8"/>
  <c r="G1900" i="8"/>
  <c r="F1176" i="8"/>
  <c r="G829" i="8"/>
  <c r="G166" i="8"/>
  <c r="F1401" i="8"/>
  <c r="F1201" i="8"/>
  <c r="F169" i="8"/>
  <c r="F1852" i="8"/>
  <c r="G1732" i="8"/>
  <c r="G1897" i="8"/>
  <c r="G749" i="8"/>
  <c r="F1470" i="8"/>
  <c r="F512" i="8"/>
  <c r="G1625" i="8"/>
  <c r="F1601" i="8"/>
  <c r="F1586" i="8"/>
  <c r="G1136" i="8"/>
  <c r="F520" i="8"/>
  <c r="G1925" i="8"/>
  <c r="G1349" i="8"/>
  <c r="F1308" i="8"/>
  <c r="G1256" i="8"/>
  <c r="F1282" i="8"/>
  <c r="G1435" i="8"/>
  <c r="F1914" i="8"/>
  <c r="G1767" i="8"/>
  <c r="F1865" i="8"/>
  <c r="G488" i="8"/>
  <c r="F1137" i="8"/>
  <c r="F1117" i="8"/>
  <c r="G1894" i="8"/>
  <c r="F665" i="8"/>
  <c r="G1482" i="8"/>
  <c r="F1489" i="8"/>
  <c r="G1724" i="8"/>
  <c r="F1595" i="8"/>
  <c r="F1870" i="8"/>
  <c r="G1746" i="8"/>
  <c r="F224" i="8"/>
  <c r="G1418" i="8"/>
  <c r="G1308" i="8"/>
  <c r="F1512" i="8"/>
  <c r="F1872" i="8"/>
  <c r="F1738" i="8"/>
  <c r="G628" i="8"/>
  <c r="F1723" i="8"/>
  <c r="F1537" i="8"/>
  <c r="G533" i="8"/>
  <c r="F1105" i="8"/>
  <c r="F501" i="8"/>
  <c r="G1933" i="8"/>
  <c r="F1724" i="8"/>
  <c r="G1913" i="8"/>
  <c r="F1903" i="8"/>
  <c r="G441" i="8"/>
  <c r="G1081" i="8"/>
  <c r="F1813" i="8"/>
  <c r="G872" i="8"/>
  <c r="G849" i="8"/>
  <c r="G1324" i="8"/>
  <c r="G1332" i="8"/>
  <c r="G909" i="8"/>
  <c r="F1588" i="8"/>
  <c r="F384" i="8"/>
  <c r="G1776" i="8"/>
  <c r="G1024" i="8"/>
  <c r="G1920" i="8"/>
  <c r="F1717" i="8"/>
  <c r="G1517" i="8"/>
  <c r="F1744" i="8"/>
  <c r="G396" i="8"/>
  <c r="F1109" i="8"/>
  <c r="G362" i="8"/>
  <c r="G209" i="8"/>
  <c r="F684" i="8"/>
  <c r="G1629" i="8"/>
  <c r="F1194" i="8"/>
  <c r="G1377" i="8"/>
  <c r="G904" i="8"/>
  <c r="G1532" i="8"/>
  <c r="F272" i="8"/>
  <c r="F185" i="8"/>
  <c r="G1568" i="8"/>
  <c r="F928" i="8"/>
  <c r="G560" i="8"/>
  <c r="G1901" i="8"/>
  <c r="F1976" i="8"/>
  <c r="F242" i="8"/>
  <c r="F873" i="8"/>
  <c r="G1481" i="8"/>
  <c r="F438" i="8"/>
  <c r="G698" i="8"/>
  <c r="G1157" i="8"/>
  <c r="F1121" i="8"/>
  <c r="G1462" i="8"/>
  <c r="G1754" i="8"/>
  <c r="F240" i="8"/>
  <c r="G1457" i="8"/>
  <c r="G1541" i="8"/>
  <c r="G1029" i="8"/>
  <c r="G1685" i="8"/>
  <c r="G1924" i="8"/>
  <c r="F1256" i="8"/>
  <c r="F457" i="8"/>
  <c r="F445" i="8"/>
  <c r="G1624" i="8"/>
  <c r="G925" i="8"/>
  <c r="G636" i="8"/>
  <c r="G1597" i="8"/>
  <c r="F1900" i="8"/>
  <c r="G1692" i="8"/>
  <c r="G1713" i="8"/>
  <c r="F1206" i="8"/>
  <c r="F1078" i="8"/>
  <c r="G1805" i="8"/>
  <c r="G1238" i="8"/>
  <c r="F1061" i="8"/>
  <c r="G285" i="8"/>
  <c r="G1680" i="8"/>
  <c r="G160" i="8"/>
  <c r="G1021" i="8"/>
  <c r="F1504" i="8"/>
  <c r="F901" i="8"/>
  <c r="F1064" i="8"/>
  <c r="F1552" i="8"/>
  <c r="F1197" i="8"/>
  <c r="G1892" i="8"/>
  <c r="F1716" i="8"/>
  <c r="G1722" i="8"/>
  <c r="G1499" i="8"/>
  <c r="G1650" i="8"/>
  <c r="G1295" i="8"/>
  <c r="F1704" i="8"/>
  <c r="G1392" i="8"/>
  <c r="F598" i="8"/>
  <c r="F1876" i="8"/>
  <c r="G1032" i="8"/>
  <c r="F1107" i="8"/>
  <c r="G1070" i="8"/>
  <c r="F1414" i="8"/>
  <c r="F1185" i="8"/>
  <c r="G1797" i="8"/>
  <c r="F1578" i="8"/>
  <c r="G1215" i="8"/>
  <c r="F1752" i="8"/>
  <c r="G1477" i="8"/>
  <c r="G694" i="8"/>
  <c r="F1873" i="8"/>
  <c r="G305" i="8"/>
  <c r="G1432" i="8"/>
  <c r="F290" i="8"/>
  <c r="G1412" i="8"/>
  <c r="G1305" i="8"/>
  <c r="G1278" i="8"/>
  <c r="F1614" i="8"/>
  <c r="F1451" i="8"/>
  <c r="F591" i="8"/>
  <c r="G239" i="8"/>
  <c r="F206" i="8"/>
  <c r="F407" i="8"/>
  <c r="F1453" i="8"/>
  <c r="F1967" i="8"/>
  <c r="F1646" i="8"/>
  <c r="G318" i="8"/>
  <c r="G390" i="8"/>
  <c r="G270" i="8"/>
  <c r="G835" i="8"/>
  <c r="G799" i="8"/>
  <c r="G412" i="8"/>
  <c r="G485" i="8"/>
  <c r="G1285" i="8"/>
  <c r="F1905" i="8"/>
  <c r="F1032" i="8"/>
  <c r="G1353" i="8"/>
  <c r="G1413" i="8"/>
  <c r="F536" i="8"/>
  <c r="F1097" i="8"/>
  <c r="F894" i="8"/>
  <c r="G524" i="8"/>
  <c r="G573" i="8"/>
  <c r="F1400" i="8"/>
  <c r="F1325" i="8"/>
  <c r="F1145" i="8"/>
  <c r="F1751" i="8"/>
  <c r="F1358" i="8"/>
  <c r="G282" i="8"/>
  <c r="F1175" i="8"/>
  <c r="F1063" i="8"/>
  <c r="F1907" i="8"/>
  <c r="G826" i="8"/>
  <c r="F451" i="8"/>
  <c r="G395" i="8"/>
  <c r="F114" i="8"/>
  <c r="F1897" i="8"/>
  <c r="G1637" i="8"/>
  <c r="G756" i="8"/>
  <c r="F1093" i="8"/>
  <c r="G1601" i="8"/>
  <c r="F757" i="8"/>
  <c r="G509" i="8"/>
  <c r="G1688" i="8"/>
  <c r="F166" i="8"/>
  <c r="G897" i="8"/>
  <c r="G1785" i="8"/>
  <c r="G588" i="8"/>
  <c r="F597" i="8"/>
  <c r="F1509" i="8"/>
  <c r="F768" i="8"/>
  <c r="G1290" i="8"/>
  <c r="G1569" i="8"/>
  <c r="F1913" i="8"/>
  <c r="G1358" i="8"/>
  <c r="G1784" i="8"/>
  <c r="F1356" i="8"/>
  <c r="F216" i="8"/>
  <c r="F1340" i="8"/>
  <c r="F1692" i="8"/>
  <c r="F1676" i="8"/>
  <c r="F1418" i="8"/>
  <c r="F570" i="8"/>
  <c r="G1958" i="8"/>
  <c r="G1272" i="8"/>
  <c r="G1656" i="8"/>
  <c r="G1094" i="8"/>
  <c r="F1757" i="8"/>
  <c r="F425" i="8"/>
  <c r="F659" i="8"/>
  <c r="F759" i="8"/>
  <c r="G1180" i="8"/>
  <c r="G876" i="8"/>
  <c r="G1018" i="8"/>
  <c r="F1398" i="8"/>
  <c r="G1337" i="8"/>
  <c r="F1581" i="8"/>
  <c r="F1775" i="8"/>
  <c r="F1382" i="8"/>
  <c r="G1286" i="8"/>
  <c r="F180" i="8"/>
  <c r="F876" i="8"/>
  <c r="G1512" i="8"/>
  <c r="F449" i="8"/>
  <c r="F136" i="8"/>
  <c r="F1472" i="8"/>
  <c r="G1613" i="8"/>
  <c r="G258" i="8"/>
  <c r="G1110" i="8"/>
  <c r="G1071" i="8"/>
  <c r="F487" i="8"/>
  <c r="G1631" i="8"/>
  <c r="F133" i="8"/>
  <c r="F609" i="8"/>
  <c r="G381" i="8"/>
  <c r="F1293" i="8"/>
  <c r="G1232" i="8"/>
  <c r="G1916" i="8"/>
  <c r="F1918" i="8"/>
  <c r="F1582" i="8"/>
  <c r="F1416" i="8"/>
  <c r="G1469" i="8"/>
  <c r="F1386" i="8"/>
  <c r="F1482" i="8"/>
  <c r="F641" i="8"/>
  <c r="F724" i="8"/>
  <c r="F1543" i="8"/>
  <c r="F362" i="8"/>
  <c r="G1929" i="8"/>
  <c r="F1616" i="8"/>
  <c r="F1624" i="8"/>
  <c r="G1633" i="8"/>
  <c r="G1260" i="8"/>
  <c r="G974" i="8"/>
  <c r="G386" i="8"/>
  <c r="G666" i="8"/>
  <c r="G1525" i="8"/>
  <c r="G1582" i="8"/>
  <c r="G672" i="8"/>
  <c r="G828" i="8"/>
  <c r="F1352" i="8"/>
  <c r="F1335" i="8"/>
  <c r="G279" i="8"/>
  <c r="G167" i="8"/>
  <c r="G1165" i="8"/>
  <c r="F981" i="8"/>
  <c r="F918" i="8"/>
  <c r="G491" i="8"/>
  <c r="G107" i="8"/>
  <c r="F183" i="8"/>
  <c r="F321" i="8"/>
  <c r="F690" i="8"/>
  <c r="F1007" i="8"/>
  <c r="F710" i="8"/>
  <c r="G886" i="8"/>
  <c r="G875" i="8"/>
  <c r="F1180" i="8"/>
  <c r="F1066" i="8"/>
  <c r="F962" i="8"/>
  <c r="G1554" i="8"/>
  <c r="G1102" i="8"/>
  <c r="F986" i="8"/>
  <c r="F1035" i="8"/>
  <c r="F1383" i="8"/>
  <c r="G1708" i="8"/>
  <c r="F1662" i="8"/>
  <c r="G486" i="8"/>
  <c r="G1014" i="8"/>
  <c r="F435" i="8"/>
  <c r="G1643" i="8"/>
  <c r="G950" i="8"/>
  <c r="F587" i="8"/>
  <c r="F949" i="8"/>
  <c r="G1803" i="8"/>
  <c r="G1064" i="8"/>
  <c r="F1759" i="8"/>
  <c r="F1722" i="8"/>
  <c r="F1274" i="8"/>
  <c r="G1119" i="8"/>
  <c r="F506" i="8"/>
  <c r="G1551" i="8"/>
  <c r="F910" i="8"/>
  <c r="G443" i="8"/>
  <c r="G345" i="8"/>
  <c r="F808" i="8"/>
  <c r="F1756" i="8"/>
  <c r="F1344" i="8"/>
  <c r="G510" i="8"/>
  <c r="F440" i="8"/>
  <c r="G284" i="8"/>
  <c r="G610" i="8"/>
  <c r="F1713" i="8"/>
  <c r="G894" i="8"/>
  <c r="F1746" i="8"/>
  <c r="G374" i="8"/>
  <c r="G956" i="8"/>
  <c r="G757" i="8"/>
  <c r="G1948" i="8"/>
  <c r="F837" i="8"/>
  <c r="F276" i="8"/>
  <c r="G156" i="8"/>
  <c r="G1480" i="8"/>
  <c r="F1604" i="8"/>
  <c r="F544" i="8"/>
  <c r="F1589" i="8"/>
  <c r="F1760" i="8"/>
  <c r="G937" i="8"/>
  <c r="G1381" i="8"/>
  <c r="F118" i="8"/>
  <c r="G1662" i="8"/>
  <c r="F1954" i="8"/>
  <c r="G1206" i="8"/>
  <c r="G1164" i="8"/>
  <c r="F781" i="8"/>
  <c r="G622" i="8"/>
  <c r="G967" i="8"/>
  <c r="F1360" i="8"/>
  <c r="G1345" i="8"/>
  <c r="G1386" i="8"/>
  <c r="F1202" i="8"/>
  <c r="G1980" i="8"/>
  <c r="G653" i="8"/>
  <c r="F897" i="8"/>
  <c r="F1479" i="8"/>
  <c r="F1511" i="8"/>
  <c r="F313" i="8"/>
  <c r="F1863" i="8"/>
  <c r="F786" i="8"/>
  <c r="G1187" i="8"/>
  <c r="G372" i="8"/>
  <c r="F716" i="8"/>
  <c r="G1694" i="8"/>
  <c r="G1612" i="8"/>
  <c r="G728" i="8"/>
  <c r="F1412" i="8"/>
  <c r="G954" i="8"/>
  <c r="F238" i="8"/>
  <c r="G734" i="8"/>
  <c r="G662" i="8"/>
  <c r="G834" i="8"/>
  <c r="F1311" i="8"/>
  <c r="F488" i="8"/>
  <c r="F1326" i="8"/>
  <c r="G1838" i="8"/>
  <c r="G110" i="8"/>
  <c r="G1885" i="8"/>
  <c r="G1076" i="8"/>
  <c r="F1776" i="8"/>
  <c r="F1854" i="8"/>
  <c r="F903" i="8"/>
  <c r="F1151" i="8"/>
  <c r="F709" i="8"/>
  <c r="G137" i="8"/>
  <c r="F1625" i="8"/>
  <c r="G1368" i="8"/>
  <c r="G1801" i="8"/>
  <c r="F582" i="8"/>
  <c r="G1789" i="8"/>
  <c r="G1048" i="8"/>
  <c r="F1124" i="8"/>
  <c r="G1814" i="8"/>
  <c r="G1898" i="8"/>
  <c r="F278" i="8"/>
  <c r="G988" i="8"/>
  <c r="G1240" i="8"/>
  <c r="F899" i="8"/>
  <c r="F1415" i="8"/>
  <c r="G916" i="8"/>
  <c r="G1540" i="8"/>
  <c r="G900" i="8"/>
  <c r="G682" i="8"/>
  <c r="F694" i="8"/>
  <c r="F375" i="8"/>
  <c r="F1172" i="8"/>
  <c r="F482" i="8"/>
  <c r="F1038" i="8"/>
  <c r="G171" i="8"/>
  <c r="F1551" i="8"/>
  <c r="G1083" i="8"/>
  <c r="F1626" i="8"/>
  <c r="G266" i="8"/>
  <c r="G1619" i="8"/>
  <c r="F1275" i="8"/>
  <c r="F767" i="8"/>
  <c r="G751" i="8"/>
  <c r="F1705" i="8"/>
  <c r="G1918" i="8"/>
  <c r="G758" i="8"/>
  <c r="G326" i="8"/>
  <c r="F999" i="8"/>
  <c r="F863" i="8"/>
  <c r="F1475" i="8"/>
  <c r="F539" i="8"/>
  <c r="F1925" i="8"/>
  <c r="F1486" i="8"/>
  <c r="G670" i="8"/>
  <c r="F1862" i="8"/>
  <c r="G259" i="8"/>
  <c r="G1467" i="8"/>
  <c r="F259" i="8"/>
  <c r="G907" i="8"/>
  <c r="G785" i="8"/>
  <c r="F644" i="8"/>
  <c r="G294" i="8"/>
  <c r="F1778" i="8"/>
  <c r="G451" i="8"/>
  <c r="F359" i="8"/>
  <c r="G1395" i="8"/>
  <c r="F367" i="8"/>
  <c r="G936" i="8"/>
  <c r="F373" i="8"/>
  <c r="G1562" i="8"/>
  <c r="G607" i="8"/>
  <c r="G1354" i="8"/>
  <c r="F1438" i="8"/>
  <c r="F1999" i="8"/>
  <c r="F1264" i="8"/>
  <c r="G242" i="8"/>
  <c r="G1323" i="8"/>
  <c r="F534" i="8"/>
  <c r="F214" i="8"/>
  <c r="F1826" i="8"/>
  <c r="G1622" i="8"/>
  <c r="G1759" i="8"/>
  <c r="G540" i="8"/>
  <c r="G1114" i="8"/>
  <c r="G422" i="8"/>
  <c r="G398" i="8"/>
  <c r="F187" i="8"/>
  <c r="F123" i="8"/>
  <c r="F887" i="8"/>
  <c r="G1878" i="8"/>
  <c r="F1247" i="8"/>
  <c r="G1498" i="8"/>
  <c r="F155" i="8"/>
  <c r="G1433" i="8"/>
  <c r="G808" i="8"/>
  <c r="G1197" i="8"/>
  <c r="F262" i="8"/>
  <c r="F1471" i="8"/>
  <c r="G347" i="8"/>
  <c r="G665" i="8"/>
  <c r="F1158" i="8"/>
  <c r="F551" i="8"/>
  <c r="G1383" i="8"/>
  <c r="G1273" i="8"/>
  <c r="G1693" i="8"/>
  <c r="G338" i="8"/>
  <c r="F1084" i="8"/>
  <c r="G410" i="8"/>
  <c r="G957" i="8"/>
  <c r="F1964" i="8"/>
  <c r="F892" i="8"/>
  <c r="F1533" i="8"/>
  <c r="G1841" i="8"/>
  <c r="G1618" i="8"/>
  <c r="F1585" i="8"/>
  <c r="F1265" i="8"/>
  <c r="G1112" i="8"/>
  <c r="G1186" i="8"/>
  <c r="G565" i="8"/>
  <c r="G1419" i="8"/>
  <c r="F1528" i="8"/>
  <c r="G938" i="8"/>
  <c r="G1289" i="8"/>
  <c r="G1641" i="8"/>
  <c r="F1213" i="8"/>
  <c r="F1727" i="8"/>
  <c r="F1104" i="8"/>
  <c r="G1942" i="8"/>
  <c r="G1416" i="8"/>
  <c r="F1993" i="8"/>
  <c r="F1351" i="8"/>
  <c r="F285" i="8"/>
  <c r="G1718" i="8"/>
  <c r="G418" i="8"/>
  <c r="F413" i="8"/>
  <c r="F1674" i="8"/>
  <c r="G1398" i="8"/>
  <c r="G1753" i="8"/>
  <c r="F1782" i="8"/>
  <c r="G1389" i="8"/>
  <c r="G1584" i="8"/>
  <c r="G1686" i="8"/>
  <c r="F1271" i="8"/>
  <c r="G924" i="8"/>
  <c r="G144" i="8"/>
  <c r="F421" i="8"/>
  <c r="G1763" i="8"/>
  <c r="F490" i="8"/>
  <c r="G1336" i="8"/>
  <c r="F1881" i="8"/>
  <c r="F1534" i="8"/>
  <c r="F1951" i="8"/>
  <c r="G1923" i="8"/>
  <c r="F1040" i="8"/>
  <c r="F1764" i="8"/>
  <c r="G454" i="8"/>
  <c r="F798" i="8"/>
  <c r="G747" i="8"/>
  <c r="G635" i="8"/>
  <c r="G1151" i="8"/>
  <c r="F284" i="8"/>
  <c r="G105" i="8"/>
  <c r="G664" i="8"/>
  <c r="F1072" i="8"/>
  <c r="F801" i="8"/>
  <c r="G444" i="8"/>
  <c r="F1909" i="8"/>
  <c r="G1281" i="8"/>
  <c r="F1009" i="8"/>
  <c r="F1113" i="8"/>
  <c r="F1361" i="8"/>
  <c r="G1649" i="8"/>
  <c r="G1914" i="8"/>
  <c r="F1364" i="8"/>
  <c r="F1162" i="8"/>
  <c r="F932" i="8"/>
  <c r="G134" i="8"/>
  <c r="G718" i="8"/>
  <c r="G312" i="8"/>
  <c r="G1922" i="8"/>
  <c r="F649" i="8"/>
  <c r="F905" i="8"/>
  <c r="F632" i="8"/>
  <c r="F1558" i="8"/>
  <c r="G138" i="8"/>
  <c r="G1945" i="8"/>
  <c r="G935" i="8"/>
  <c r="F1096" i="8"/>
  <c r="G1082" i="8"/>
  <c r="G952" i="8"/>
  <c r="G986" i="8"/>
  <c r="G191" i="8"/>
  <c r="F1169" i="8"/>
  <c r="F965" i="8"/>
  <c r="F678" i="8"/>
  <c r="G234" i="8"/>
  <c r="F950" i="8"/>
  <c r="G1863" i="8"/>
  <c r="G1605" i="8"/>
  <c r="F1786" i="8"/>
  <c r="G1370" i="8"/>
  <c r="G715" i="8"/>
  <c r="G611" i="8"/>
  <c r="F1587" i="8"/>
  <c r="F748" i="8"/>
  <c r="G1796" i="8"/>
  <c r="F1910" i="8"/>
  <c r="F991" i="8"/>
  <c r="G1611" i="8"/>
  <c r="F1919" i="8"/>
  <c r="F1835" i="8"/>
  <c r="F691" i="8"/>
  <c r="G1200" i="8"/>
  <c r="F1564" i="8"/>
  <c r="G1362" i="8"/>
  <c r="F1123" i="8"/>
  <c r="F990" i="8"/>
  <c r="G687" i="8"/>
  <c r="G559" i="8"/>
  <c r="F1083" i="8"/>
  <c r="G576" i="8"/>
  <c r="F1883" i="8"/>
  <c r="F1632" i="8"/>
  <c r="G1570" i="8"/>
  <c r="G1367" i="8"/>
  <c r="F698" i="8"/>
  <c r="G1190" i="8"/>
  <c r="G846" i="8"/>
  <c r="F895" i="8"/>
  <c r="G287" i="8"/>
  <c r="F308" i="8"/>
  <c r="F2002" i="8"/>
  <c r="F1696" i="8"/>
  <c r="F257" i="8"/>
  <c r="G1193" i="8"/>
  <c r="G689" i="8"/>
  <c r="G1976" i="8"/>
  <c r="G681" i="8"/>
  <c r="G529" i="8"/>
  <c r="F1773" i="8"/>
  <c r="G1022" i="8"/>
  <c r="G1205" i="8"/>
  <c r="G334" i="8"/>
  <c r="G616" i="8"/>
  <c r="G1978" i="8"/>
  <c r="F404" i="8"/>
  <c r="G577" i="8"/>
  <c r="F1966" i="8"/>
  <c r="F1173" i="8"/>
  <c r="F1844" i="8"/>
  <c r="G1520" i="8"/>
  <c r="F524" i="8"/>
  <c r="G1615" i="8"/>
  <c r="G995" i="8"/>
  <c r="F696" i="8"/>
  <c r="G1984" i="8"/>
  <c r="F1580" i="8"/>
  <c r="G594" i="8"/>
  <c r="G1832" i="8"/>
  <c r="F1497" i="8"/>
  <c r="G1792" i="8"/>
  <c r="G1034" i="8"/>
  <c r="F231" i="8"/>
  <c r="F804" i="8"/>
  <c r="G1669" i="8"/>
  <c r="G1148" i="8"/>
  <c r="F1570" i="8"/>
  <c r="G1496" i="8"/>
  <c r="G1072" i="8"/>
  <c r="F309" i="8"/>
  <c r="F1627" i="8"/>
  <c r="F289" i="8"/>
  <c r="F1629" i="8"/>
  <c r="F1498" i="8"/>
  <c r="F1300" i="8"/>
  <c r="F795" i="8"/>
  <c r="F137" i="8"/>
  <c r="F1253" i="8"/>
  <c r="G1456" i="8"/>
  <c r="F1556" i="8"/>
  <c r="G1852" i="8"/>
  <c r="F1956" i="8"/>
  <c r="G238" i="8"/>
  <c r="F302" i="8"/>
  <c r="G547" i="8"/>
  <c r="G447" i="8"/>
  <c r="G1003" i="8"/>
  <c r="G184" i="8"/>
  <c r="F1725" i="8"/>
  <c r="G1493" i="8"/>
  <c r="G1065" i="8"/>
  <c r="G1061" i="8"/>
  <c r="G556" i="8"/>
  <c r="G1781" i="8"/>
  <c r="G520" i="8"/>
  <c r="G1745" i="8"/>
  <c r="F1610" i="8"/>
  <c r="G1890" i="8"/>
  <c r="F1037" i="8"/>
  <c r="F961" i="8"/>
  <c r="G1122" i="8"/>
  <c r="G1041" i="8"/>
  <c r="F1257" i="8"/>
  <c r="G1953" i="8"/>
  <c r="G614" i="8"/>
  <c r="F725" i="8"/>
  <c r="F1714" i="8"/>
  <c r="F1960" i="8"/>
  <c r="G1283" i="8"/>
  <c r="F1628" i="8"/>
  <c r="G825" i="8"/>
  <c r="G1712" i="8"/>
  <c r="F1682" i="8"/>
  <c r="F1688" i="8"/>
  <c r="F418" i="8"/>
  <c r="G1564" i="8"/>
  <c r="F1026" i="8"/>
  <c r="F774" i="8"/>
  <c r="G139" i="8"/>
  <c r="G1981" i="8"/>
  <c r="G940" i="8"/>
  <c r="G1315" i="8"/>
  <c r="F559" i="8"/>
  <c r="G307" i="8"/>
  <c r="F495" i="8"/>
  <c r="F1245" i="8"/>
  <c r="G1270" i="8"/>
  <c r="F1915" i="8"/>
  <c r="G1855" i="8"/>
  <c r="F935" i="8"/>
  <c r="F567" i="8"/>
  <c r="G713" i="8"/>
  <c r="F1818" i="8"/>
  <c r="G1701" i="8"/>
  <c r="F1243" i="8"/>
  <c r="F770" i="8"/>
  <c r="F1623" i="8"/>
  <c r="G375" i="8"/>
  <c r="G1727" i="8"/>
  <c r="F656" i="8"/>
  <c r="G1364" i="8"/>
  <c r="G1583" i="8"/>
  <c r="G918" i="8"/>
  <c r="F1058" i="8"/>
  <c r="F1375" i="8"/>
  <c r="G883" i="8"/>
  <c r="G1514" i="8"/>
  <c r="F717" i="8"/>
  <c r="F628" i="8"/>
  <c r="F1302" i="8"/>
  <c r="G970" i="8"/>
  <c r="G319" i="8"/>
  <c r="F663" i="8"/>
  <c r="F1198" i="8"/>
  <c r="F1923" i="8"/>
  <c r="G1464" i="8"/>
  <c r="G481" i="8"/>
  <c r="F758" i="8"/>
  <c r="F1643" i="8"/>
  <c r="F831" i="8"/>
  <c r="G719" i="8"/>
  <c r="F1839" i="8"/>
  <c r="G109" i="8"/>
  <c r="F1476" i="8"/>
  <c r="F1553" i="8"/>
  <c r="G1239" i="8"/>
  <c r="F590" i="8"/>
  <c r="F627" i="8"/>
  <c r="F1499" i="8"/>
  <c r="F671" i="8"/>
  <c r="G1896" i="8"/>
  <c r="G600" i="8"/>
  <c r="F1965" i="8"/>
  <c r="G350" i="8"/>
  <c r="F578" i="8"/>
  <c r="F310" i="8"/>
  <c r="F1303" i="8"/>
  <c r="F611" i="8"/>
  <c r="G1870" i="8"/>
  <c r="F1522" i="8"/>
  <c r="G1899" i="8"/>
  <c r="F443" i="8"/>
  <c r="G990" i="8"/>
  <c r="G325" i="8"/>
  <c r="F718" i="8"/>
  <c r="F1458" i="8"/>
  <c r="G727" i="8"/>
  <c r="G1696" i="8"/>
  <c r="G1447" i="8"/>
  <c r="G979" i="8"/>
  <c r="G1723" i="8"/>
  <c r="F1885" i="8"/>
  <c r="G522" i="8"/>
  <c r="F227" i="8"/>
  <c r="G502" i="8"/>
  <c r="G1572" i="8"/>
  <c r="G446" i="8"/>
  <c r="G966" i="8"/>
  <c r="G1623" i="8"/>
  <c r="G175" i="8"/>
  <c r="G1985" i="8"/>
  <c r="F1735" i="8"/>
  <c r="F1030" i="8"/>
  <c r="G763" i="8"/>
  <c r="G1690" i="8"/>
  <c r="G910" i="8"/>
  <c r="G452" i="8"/>
  <c r="G1356" i="8"/>
  <c r="G1816" i="8"/>
  <c r="F1641" i="8"/>
  <c r="G598" i="8"/>
  <c r="G677" i="8"/>
  <c r="F1936" i="8"/>
  <c r="G595" i="8"/>
  <c r="F1618" i="8"/>
  <c r="F1931" i="8"/>
  <c r="G1236" i="8"/>
  <c r="F1292" i="8"/>
  <c r="G901" i="8"/>
  <c r="G1905" i="8"/>
  <c r="F1309" i="8"/>
  <c r="F1310" i="8"/>
  <c r="F945" i="8"/>
  <c r="F1989" i="8"/>
  <c r="G542" i="8"/>
  <c r="G1596" i="8"/>
  <c r="G1494" i="8"/>
  <c r="F1278" i="8"/>
  <c r="G1310" i="8"/>
  <c r="F1617" i="8"/>
  <c r="F1436" i="8"/>
  <c r="F1648" i="8"/>
  <c r="G541" i="8"/>
  <c r="F1320" i="8"/>
  <c r="F1190" i="8"/>
  <c r="G1210" i="8"/>
  <c r="F1758" i="8"/>
  <c r="F1663" i="8"/>
  <c r="F1048" i="8"/>
  <c r="G646" i="8"/>
  <c r="G722" i="8"/>
  <c r="F1463" i="8"/>
  <c r="G1678" i="8"/>
  <c r="F967" i="8"/>
  <c r="F1002" i="8"/>
  <c r="G1243" i="8"/>
  <c r="G1219" i="8"/>
  <c r="G999" i="8"/>
  <c r="G379" i="8"/>
  <c r="G675" i="8"/>
  <c r="G1150" i="8"/>
  <c r="G1771" i="8"/>
  <c r="F1346" i="8"/>
  <c r="G498" i="8"/>
  <c r="F571" i="8"/>
  <c r="G471" i="8"/>
  <c r="F1507" i="8"/>
  <c r="G1679" i="8"/>
  <c r="G1385" i="8"/>
  <c r="G1580" i="8"/>
  <c r="F1670" i="8"/>
  <c r="G1402" i="8"/>
  <c r="G1571" i="8"/>
  <c r="F1395" i="8"/>
  <c r="F727" i="8"/>
  <c r="G1235" i="8"/>
  <c r="F1986" i="8"/>
  <c r="F368" i="8"/>
  <c r="G1394" i="8"/>
  <c r="G822" i="8"/>
  <c r="F951" i="8"/>
  <c r="F859" i="8"/>
  <c r="G971" i="8"/>
  <c r="G122" i="8"/>
  <c r="F1806" i="8"/>
  <c r="G1181" i="8"/>
  <c r="F1142" i="8"/>
  <c r="F619" i="8"/>
  <c r="G361" i="8"/>
  <c r="F1849" i="8"/>
  <c r="G569" i="8"/>
  <c r="F881" i="8"/>
  <c r="G945" i="8"/>
  <c r="F980" i="8"/>
  <c r="F1801" i="8"/>
  <c r="G942" i="8"/>
  <c r="G880" i="8"/>
  <c r="G165" i="8"/>
  <c r="G789" i="8"/>
  <c r="F125" i="8"/>
  <c r="G2003" i="8"/>
  <c r="F996" i="8"/>
  <c r="G1874" i="8"/>
  <c r="F1406" i="8"/>
  <c r="F1465" i="8"/>
  <c r="G750" i="8"/>
  <c r="F517" i="8"/>
  <c r="F1244" i="8"/>
  <c r="F1240" i="8"/>
  <c r="F198" i="8"/>
  <c r="F1232" i="8"/>
  <c r="F666" i="8"/>
  <c r="F1376" i="8"/>
  <c r="G1646" i="8"/>
  <c r="G216" i="8"/>
  <c r="G464" i="8"/>
  <c r="F1261" i="8"/>
  <c r="F1531" i="8"/>
  <c r="F1446" i="8"/>
  <c r="F1087" i="8"/>
  <c r="G1252" i="8"/>
  <c r="F1318" i="8"/>
  <c r="F1478" i="8"/>
  <c r="G1371" i="8"/>
  <c r="G286" i="8"/>
  <c r="G1211" i="8"/>
  <c r="G585" i="8"/>
  <c r="G1459" i="8"/>
  <c r="F334" i="8"/>
  <c r="G431" i="8"/>
  <c r="F335" i="8"/>
  <c r="F1811" i="8"/>
  <c r="F713" i="8"/>
  <c r="F1420" i="8"/>
  <c r="G1406" i="8"/>
  <c r="G1158" i="8"/>
  <c r="G1255" i="8"/>
  <c r="G467" i="8"/>
  <c r="F159" i="8"/>
  <c r="F1591" i="8"/>
  <c r="F840" i="8"/>
  <c r="F1896" i="8"/>
  <c r="F871" i="8"/>
  <c r="F1047" i="8"/>
  <c r="G222" i="8"/>
  <c r="F1259" i="8"/>
  <c r="F1647" i="8"/>
  <c r="F1119" i="8"/>
  <c r="G625" i="8"/>
  <c r="G1758" i="8"/>
  <c r="G2001" i="8"/>
  <c r="G850" i="8"/>
  <c r="F753" i="8"/>
  <c r="G593" i="8"/>
  <c r="F853" i="8"/>
  <c r="G1935" i="8"/>
  <c r="G858" i="8"/>
  <c r="F330" i="8"/>
  <c r="G434" i="8"/>
  <c r="F298" i="8"/>
  <c r="G1521" i="8"/>
  <c r="F1783" i="8"/>
  <c r="G927" i="8"/>
  <c r="G1154" i="8"/>
  <c r="F1187" i="8"/>
  <c r="G1798" i="8"/>
  <c r="F171" i="8"/>
  <c r="G1853" i="8"/>
  <c r="G1218" i="8"/>
  <c r="F1431" i="8"/>
  <c r="G1788" i="8"/>
  <c r="G1599" i="8"/>
  <c r="G311" i="8"/>
  <c r="G210" i="8"/>
  <c r="G1145" i="8"/>
  <c r="F1082" i="8"/>
  <c r="G330" i="8"/>
  <c r="F426" i="8"/>
  <c r="G639" i="8"/>
  <c r="G1591" i="8"/>
  <c r="F1200" i="8"/>
  <c r="F1926" i="8"/>
  <c r="G250" i="8"/>
  <c r="F614" i="8"/>
  <c r="G1355" i="8"/>
  <c r="G495" i="8"/>
  <c r="G1604" i="8"/>
  <c r="F1423" i="8"/>
  <c r="F1466" i="8"/>
  <c r="F1062" i="8"/>
  <c r="G1761" i="8"/>
  <c r="F503" i="8"/>
  <c r="G507" i="8"/>
  <c r="F1774" i="8"/>
  <c r="G1815" i="8"/>
  <c r="G1347" i="8"/>
  <c r="F243" i="8"/>
  <c r="G960" i="8"/>
  <c r="F667" i="8"/>
  <c r="G1202" i="8"/>
  <c r="G1915" i="8"/>
  <c r="F527" i="8"/>
  <c r="G223" i="8"/>
  <c r="G678" i="8"/>
  <c r="F847" i="8"/>
  <c r="F270" i="8"/>
  <c r="G1755" i="8"/>
  <c r="G1055" i="8"/>
  <c r="F987" i="8"/>
  <c r="F1241" i="8"/>
  <c r="G539" i="8"/>
  <c r="F263" i="8"/>
  <c r="F403" i="8"/>
  <c r="F1592" i="8"/>
  <c r="F1042" i="8"/>
  <c r="F1638" i="8"/>
  <c r="F239" i="8"/>
  <c r="G1810" i="8"/>
  <c r="F1110" i="8"/>
  <c r="G1015" i="8"/>
  <c r="G615" i="8"/>
  <c r="F1784" i="8"/>
  <c r="F422" i="8"/>
  <c r="F1815" i="8"/>
  <c r="G1854" i="8"/>
  <c r="G1740" i="8"/>
  <c r="F1319" i="8"/>
  <c r="F731" i="8"/>
  <c r="F247" i="8"/>
  <c r="F1599" i="8"/>
  <c r="F186" i="8"/>
  <c r="G129" i="8"/>
  <c r="G424" i="8"/>
  <c r="F144" i="8"/>
  <c r="G217" i="8"/>
  <c r="G132" i="8"/>
  <c r="F893" i="8"/>
  <c r="F1108" i="8"/>
  <c r="F106" i="8"/>
  <c r="G964" i="8"/>
  <c r="F1329" i="8"/>
  <c r="F1304" i="8"/>
  <c r="F1288" i="8"/>
  <c r="F484" i="8"/>
  <c r="F1673" i="8"/>
  <c r="G760" i="8"/>
  <c r="G776" i="8"/>
  <c r="F760" i="8"/>
  <c r="G1602" i="8"/>
  <c r="G384" i="8"/>
  <c r="F1937" i="8"/>
  <c r="F1148" i="8"/>
  <c r="F636" i="8"/>
  <c r="F1036" i="8"/>
  <c r="F556" i="8"/>
  <c r="F888" i="8"/>
  <c r="G857" i="8"/>
  <c r="F712" i="8"/>
  <c r="G1105" i="8"/>
  <c r="F1906" i="8"/>
  <c r="G1140" i="8"/>
  <c r="G1106" i="8"/>
  <c r="G823" i="8"/>
  <c r="G252" i="8"/>
  <c r="F1545" i="8"/>
  <c r="G770" i="8"/>
  <c r="F966" i="8"/>
  <c r="F1367" i="8"/>
  <c r="F1503" i="8"/>
  <c r="G717" i="8"/>
  <c r="G394" i="8"/>
  <c r="F1550" i="8"/>
  <c r="F931" i="8"/>
  <c r="G815" i="8"/>
  <c r="G267" i="8"/>
  <c r="G1996" i="8"/>
  <c r="G1414" i="8"/>
  <c r="F1834" i="8"/>
  <c r="F639" i="8"/>
  <c r="F518" i="8"/>
  <c r="G483" i="8"/>
  <c r="G367" i="8"/>
  <c r="F547" i="8"/>
  <c r="F541" i="8"/>
  <c r="G1586" i="8"/>
  <c r="G769" i="8"/>
  <c r="F1139" i="8"/>
  <c r="G1339" i="8"/>
  <c r="F387" i="8"/>
  <c r="G299" i="8"/>
  <c r="G855" i="8"/>
  <c r="F909" i="8"/>
  <c r="G1244" i="8"/>
  <c r="G1941" i="8"/>
  <c r="F738" i="8"/>
  <c r="F222" i="8"/>
  <c r="F2003" i="8"/>
  <c r="G1391" i="8"/>
  <c r="F555" i="8"/>
  <c r="G1141" i="8"/>
  <c r="F1904" i="8"/>
  <c r="F1771" i="8"/>
  <c r="G1306" i="8"/>
  <c r="G1819" i="8"/>
  <c r="F344" i="8"/>
  <c r="F1432" i="8"/>
  <c r="G1376" i="8"/>
  <c r="G1648" i="8"/>
  <c r="F461" i="8"/>
  <c r="F1186" i="8"/>
  <c r="F1957" i="8"/>
  <c r="F1753" i="8"/>
  <c r="G1313" i="8"/>
  <c r="F648" i="8"/>
  <c r="F1998" i="8"/>
  <c r="G1529" i="8"/>
  <c r="F1943" i="8"/>
  <c r="F288" i="8"/>
  <c r="G1691" i="8"/>
  <c r="F1269" i="8"/>
  <c r="G1162" i="8"/>
  <c r="G146" i="8"/>
  <c r="F833" i="8"/>
  <c r="G1762" i="8"/>
  <c r="G142" i="8"/>
  <c r="G1318" i="8"/>
  <c r="F1933" i="8"/>
  <c r="G1644" i="8"/>
  <c r="G1566" i="8"/>
  <c r="F1339" i="8"/>
  <c r="G1208" i="8"/>
  <c r="G1653" i="8"/>
  <c r="G1046" i="8"/>
  <c r="F1166" i="8"/>
  <c r="G1135" i="8"/>
  <c r="G343" i="8"/>
  <c r="G688" i="8"/>
  <c r="F778" i="8"/>
  <c r="F494" i="8"/>
  <c r="F370" i="8"/>
  <c r="G235" i="8"/>
  <c r="G1850" i="8"/>
  <c r="F1122" i="8"/>
  <c r="G1719" i="8"/>
  <c r="G1170" i="8"/>
  <c r="F747" i="8"/>
  <c r="F811" i="8"/>
  <c r="G583" i="8"/>
  <c r="F1457" i="8"/>
  <c r="F1242" i="8"/>
  <c r="F766" i="8"/>
  <c r="F634" i="8"/>
  <c r="G439" i="8"/>
  <c r="G630" i="8"/>
  <c r="G518" i="8"/>
  <c r="F351" i="8"/>
  <c r="G1421" i="8"/>
  <c r="F824" i="8"/>
  <c r="F1338" i="8"/>
  <c r="G178" i="8"/>
  <c r="F707" i="8"/>
  <c r="G474" i="8"/>
  <c r="F1750" i="8"/>
  <c r="G251" i="8"/>
  <c r="F992" i="8"/>
  <c r="G1652" i="8"/>
  <c r="F1899" i="8"/>
  <c r="G922" i="8"/>
  <c r="F1516" i="8"/>
  <c r="G1274" i="8"/>
  <c r="F1221" i="8"/>
  <c r="F1981" i="8"/>
  <c r="F1540" i="8"/>
  <c r="G804" i="8"/>
  <c r="G640" i="8"/>
  <c r="F1019" i="8"/>
  <c r="F406" i="8"/>
  <c r="G1233" i="8"/>
  <c r="G839" i="8"/>
  <c r="F1824" i="8"/>
  <c r="F1171" i="8"/>
  <c r="G1096" i="8"/>
  <c r="F1559" i="8"/>
  <c r="G1179" i="8"/>
  <c r="G1875" i="8"/>
  <c r="F723" i="8"/>
  <c r="G1961" i="8"/>
  <c r="G754" i="8"/>
  <c r="F502" i="8"/>
  <c r="F1527" i="8"/>
  <c r="G893" i="8"/>
  <c r="F1701" i="8"/>
  <c r="F1830" i="8"/>
  <c r="G782" i="8"/>
  <c r="G354" i="8"/>
  <c r="F907" i="8"/>
  <c r="G1038" i="8"/>
  <c r="F1563" i="8"/>
  <c r="F1215" i="8"/>
  <c r="F1803" i="8"/>
  <c r="G1663" i="8"/>
  <c r="F1731" i="8"/>
  <c r="G1862" i="8"/>
  <c r="G1277" i="8"/>
  <c r="G323" i="8"/>
  <c r="G691" i="8"/>
  <c r="G1182" i="8"/>
  <c r="G1067" i="8"/>
  <c r="F610" i="8"/>
  <c r="G1319" i="8"/>
  <c r="F299" i="8"/>
  <c r="F286" i="8"/>
  <c r="G671" i="8"/>
  <c r="F1742" i="8"/>
  <c r="F679" i="8"/>
  <c r="F1454" i="8"/>
  <c r="G1867" i="8"/>
  <c r="G1226" i="8"/>
  <c r="G703" i="8"/>
  <c r="G514" i="8"/>
  <c r="G738" i="8"/>
  <c r="F1891" i="8"/>
  <c r="G1547" i="8"/>
  <c r="G1999" i="8"/>
  <c r="F779" i="8"/>
  <c r="F977" i="8"/>
  <c r="G310" i="8"/>
  <c r="G2002" i="8"/>
  <c r="G1299" i="8"/>
  <c r="G1552" i="8"/>
  <c r="F1359" i="8"/>
  <c r="F1927" i="8"/>
  <c r="F1183" i="8"/>
  <c r="F1518" i="8"/>
  <c r="G898" i="8"/>
  <c r="F703" i="8"/>
  <c r="F603" i="8"/>
  <c r="F1979" i="8"/>
  <c r="G1707" i="8"/>
  <c r="F190" i="8"/>
  <c r="G1947" i="8"/>
  <c r="G1103" i="8"/>
  <c r="G387" i="8"/>
  <c r="F1203" i="8"/>
  <c r="F1562" i="8"/>
  <c r="F1439" i="8"/>
  <c r="G1058" i="8"/>
  <c r="F1659" i="8"/>
  <c r="F1916" i="8"/>
  <c r="F783" i="8"/>
  <c r="F510" i="8"/>
  <c r="G1350" i="8"/>
  <c r="G1115" i="8"/>
  <c r="G1600" i="8"/>
  <c r="F1799" i="8"/>
  <c r="G537" i="8"/>
  <c r="G1042" i="8"/>
  <c r="F1546" i="8"/>
  <c r="F1942" i="8"/>
  <c r="G1658" i="8"/>
  <c r="F1210" i="8"/>
  <c r="G1251" i="8"/>
  <c r="F1167" i="8"/>
  <c r="G943" i="8"/>
  <c r="G1553" i="8"/>
  <c r="G1743" i="8"/>
  <c r="F1514" i="8"/>
  <c r="F1267" i="8"/>
  <c r="G1080" i="8"/>
  <c r="G1774" i="8"/>
  <c r="F1239" i="8"/>
  <c r="F704" i="8"/>
  <c r="F1402" i="8"/>
  <c r="F1766" i="8"/>
  <c r="F151" i="8"/>
  <c r="G1592" i="8"/>
  <c r="G554" i="8"/>
  <c r="F1542" i="8"/>
  <c r="F439" i="8"/>
  <c r="F430" i="8"/>
  <c r="G1950" i="8"/>
  <c r="F1855" i="8"/>
  <c r="F1363" i="8"/>
  <c r="F942" i="8"/>
  <c r="F1131" i="8"/>
  <c r="G371" i="8"/>
  <c r="G249" i="8"/>
  <c r="G1928" i="8"/>
  <c r="F1672" i="8"/>
  <c r="F156" i="8"/>
  <c r="F1997" i="8"/>
  <c r="F1792" i="8"/>
  <c r="G1964" i="8"/>
  <c r="F982" i="8"/>
  <c r="G202" i="8"/>
  <c r="F860" i="8"/>
  <c r="F572" i="8"/>
  <c r="G870" i="8"/>
  <c r="F593" i="8"/>
  <c r="F904" i="8"/>
  <c r="G1768" i="8"/>
  <c r="F708" i="8"/>
  <c r="F620" i="8"/>
  <c r="G1843" i="8"/>
  <c r="F920" i="8"/>
  <c r="F974" i="8"/>
  <c r="F914" i="8"/>
  <c r="G366" i="8"/>
  <c r="F1141" i="8"/>
  <c r="F1702" i="8"/>
  <c r="F1666" i="8"/>
  <c r="F1046" i="8"/>
  <c r="G1676" i="8"/>
  <c r="F606" i="8"/>
  <c r="F1140" i="8"/>
  <c r="G1747" i="8"/>
  <c r="F342" i="8"/>
  <c r="G151" i="8"/>
  <c r="G1429" i="8"/>
  <c r="F1838" i="8"/>
  <c r="F1650" i="8"/>
  <c r="G203" i="8"/>
  <c r="G227" i="8"/>
  <c r="F119" i="8"/>
  <c r="G968" i="8"/>
  <c r="G1474" i="8"/>
  <c r="G930" i="8"/>
  <c r="G1731" i="8"/>
  <c r="F1207" i="8"/>
  <c r="F566" i="8"/>
  <c r="G601" i="8"/>
  <c r="F1055" i="8"/>
  <c r="F1994" i="8"/>
  <c r="F466" i="8"/>
  <c r="F1590" i="8"/>
  <c r="F1086" i="8"/>
  <c r="G775" i="8"/>
  <c r="F1031" i="8"/>
  <c r="F1053" i="8"/>
  <c r="F492" i="8"/>
  <c r="F1174" i="8"/>
  <c r="G759" i="8"/>
  <c r="F250" i="8"/>
  <c r="G519" i="8"/>
  <c r="F470" i="8"/>
  <c r="F599" i="8"/>
  <c r="F1748" i="8"/>
  <c r="F668" i="8"/>
  <c r="F1506" i="8"/>
  <c r="F258" i="8"/>
  <c r="F331" i="8"/>
  <c r="G739" i="8"/>
  <c r="F662" i="8"/>
  <c r="F199" i="8"/>
  <c r="G1428" i="8"/>
  <c r="F1777" i="8"/>
  <c r="G874" i="8"/>
  <c r="G534" i="8"/>
  <c r="G1503" i="8"/>
  <c r="G416" i="8"/>
  <c r="G212" i="8"/>
  <c r="G1548" i="8"/>
  <c r="F1316" i="8"/>
  <c r="F576" i="8"/>
  <c r="F785" i="8"/>
  <c r="F1949" i="8"/>
  <c r="G1132" i="8"/>
  <c r="G1766" i="8"/>
  <c r="G1982" i="8"/>
  <c r="F1961" i="8"/>
  <c r="G1573" i="8"/>
  <c r="F765" i="8"/>
  <c r="F1749" i="8"/>
  <c r="F1544" i="8"/>
  <c r="G1936" i="8"/>
  <c r="F1680" i="8"/>
  <c r="F1022" i="8"/>
  <c r="F1975" i="8"/>
  <c r="G1546" i="8"/>
  <c r="F1886" i="8"/>
  <c r="G1909" i="8"/>
  <c r="G1069" i="8"/>
  <c r="F1816" i="8"/>
  <c r="F645" i="8"/>
  <c r="F2001" i="8"/>
  <c r="F374" i="8"/>
  <c r="G1545" i="8"/>
  <c r="F1480" i="8"/>
  <c r="G946" i="8"/>
  <c r="F175" i="8"/>
  <c r="G247" i="8"/>
  <c r="F1396" i="8"/>
  <c r="G928" i="8"/>
  <c r="F1462" i="8"/>
  <c r="G335" i="8"/>
  <c r="F467" i="8"/>
  <c r="F963" i="8"/>
  <c r="F1494" i="8"/>
  <c r="G1830" i="8"/>
  <c r="G1630" i="8"/>
  <c r="G1422" i="8"/>
  <c r="F211" i="8"/>
  <c r="F1691" i="8"/>
  <c r="F1829" i="8"/>
  <c r="G1291" i="8"/>
  <c r="G1519" i="8"/>
  <c r="F1970" i="8"/>
  <c r="F579" i="8"/>
  <c r="G411" i="8"/>
  <c r="G363" i="8"/>
  <c r="G651" i="8"/>
  <c r="F1796" i="8"/>
  <c r="F924" i="8"/>
  <c r="F1378" i="8"/>
  <c r="F1606" i="8"/>
  <c r="F1938" i="8"/>
  <c r="F1270" i="8"/>
  <c r="G1203" i="8"/>
  <c r="F1379" i="8"/>
  <c r="F386" i="8"/>
  <c r="G1972" i="8"/>
  <c r="F1866" i="8"/>
  <c r="G1634" i="8"/>
  <c r="G225" i="8"/>
  <c r="G1152" i="8"/>
  <c r="F1868" i="8"/>
  <c r="G881" i="8"/>
  <c r="G1772" i="8"/>
  <c r="G1534" i="8"/>
  <c r="F1281" i="8"/>
  <c r="G218" i="8"/>
  <c r="F722" i="8"/>
  <c r="G1079" i="8"/>
  <c r="G619" i="8"/>
  <c r="G1298" i="8"/>
  <c r="G1515" i="8"/>
  <c r="F830" i="8"/>
  <c r="G851" i="8"/>
  <c r="G1962" i="8"/>
  <c r="G1090" i="8"/>
  <c r="F947" i="8"/>
  <c r="G755" i="8"/>
  <c r="F1422" i="8"/>
  <c r="F1071" i="8"/>
  <c r="F1622" i="8"/>
  <c r="G1513" i="8"/>
  <c r="F1161" i="8"/>
  <c r="G1294" i="8"/>
  <c r="G562" i="8"/>
  <c r="F1667" i="8"/>
  <c r="F1399" i="8"/>
  <c r="G1004" i="8"/>
  <c r="G1987" i="8"/>
  <c r="F1155" i="8"/>
  <c r="F1995" i="8"/>
  <c r="F890" i="8"/>
  <c r="G791" i="8"/>
  <c r="F647" i="8"/>
  <c r="F1703" i="8"/>
  <c r="G1588" i="8"/>
  <c r="G915" i="8"/>
  <c r="F526" i="8"/>
  <c r="G842" i="8"/>
  <c r="F366" i="8"/>
  <c r="F131" i="8"/>
  <c r="F1843" i="8"/>
  <c r="G1567" i="8"/>
  <c r="F771" i="8"/>
  <c r="F1435" i="8"/>
  <c r="F1043" i="8"/>
  <c r="G1159" i="8"/>
  <c r="F1348" i="8"/>
  <c r="G1791" i="8"/>
  <c r="G1990" i="8"/>
  <c r="G621" i="8"/>
  <c r="G1487" i="8"/>
  <c r="G1426" i="8"/>
  <c r="F1679" i="8"/>
  <c r="F1111" i="8"/>
  <c r="G1770" i="8"/>
  <c r="F1510" i="8"/>
  <c r="F1295" i="8"/>
  <c r="G185" i="8"/>
  <c r="G599" i="8"/>
  <c r="G186" i="8"/>
  <c r="F715" i="8"/>
  <c r="G965" i="8"/>
  <c r="F1170" i="8"/>
  <c r="F1635" i="8"/>
  <c r="F1699" i="8"/>
  <c r="G1077" i="8"/>
  <c r="F251" i="8"/>
  <c r="G111" i="8"/>
  <c r="F463" i="8"/>
  <c r="F1554" i="8"/>
  <c r="G1523" i="8"/>
  <c r="G1967" i="8"/>
  <c r="G1012" i="8"/>
  <c r="F915" i="8"/>
  <c r="G1783" i="8"/>
  <c r="G1682" i="8"/>
  <c r="G425" i="8"/>
  <c r="G1045" i="8"/>
  <c r="G624" i="8"/>
  <c r="G704" i="8"/>
  <c r="F1369" i="8"/>
  <c r="F732" i="8"/>
  <c r="G1016" i="8"/>
  <c r="G1300" i="8"/>
  <c r="F823" i="8"/>
  <c r="G871" i="8"/>
  <c r="F1737" i="8"/>
  <c r="G505" i="8"/>
  <c r="F352" i="8"/>
  <c r="G341" i="8"/>
  <c r="G985" i="8"/>
  <c r="G414" i="8"/>
  <c r="G1765" i="8"/>
  <c r="G1497" i="8"/>
  <c r="F516" i="8"/>
  <c r="G1700" i="8"/>
  <c r="G914" i="8"/>
  <c r="G1450" i="8"/>
  <c r="G1261" i="8"/>
  <c r="F1990" i="8"/>
  <c r="G1510" i="8"/>
  <c r="G1786" i="8"/>
  <c r="G641" i="8"/>
  <c r="F802" i="8"/>
  <c r="F592" i="8"/>
  <c r="G1938" i="8"/>
  <c r="G455" i="8"/>
  <c r="G1995" i="8"/>
  <c r="G797" i="8"/>
  <c r="F1575" i="8"/>
  <c r="F995" i="8"/>
  <c r="F315" i="8"/>
  <c r="F1191" i="8"/>
  <c r="F535" i="8"/>
  <c r="F1681" i="8"/>
  <c r="F1502" i="8"/>
  <c r="G475" i="8"/>
  <c r="F275" i="8"/>
  <c r="G482" i="8"/>
  <c r="F507" i="8"/>
  <c r="F1576" i="8"/>
  <c r="G1087" i="8"/>
  <c r="G1026" i="8"/>
  <c r="F642" i="8"/>
  <c r="G1302" i="8"/>
  <c r="G854" i="8"/>
  <c r="G1171" i="8"/>
  <c r="G179" i="8"/>
  <c r="G1533" i="8"/>
  <c r="G1216" i="8"/>
  <c r="F646" i="8"/>
  <c r="F1138" i="8"/>
  <c r="F1946" i="8"/>
  <c r="F1730" i="8"/>
  <c r="G479" i="8"/>
  <c r="G1095" i="8"/>
  <c r="G1725" i="8"/>
  <c r="F397" i="8"/>
  <c r="F1574" i="8"/>
  <c r="G798" i="8"/>
  <c r="G911" i="8"/>
  <c r="F687" i="8"/>
  <c r="G219" i="8"/>
  <c r="G1139" i="8"/>
  <c r="G1778" i="8"/>
  <c r="F1669" i="8"/>
  <c r="F458" i="8"/>
  <c r="F742" i="8"/>
  <c r="F1715" i="8"/>
  <c r="F1181" i="8"/>
  <c r="G1856" i="8"/>
  <c r="G1589" i="8"/>
  <c r="F908" i="8"/>
  <c r="G1705" i="8"/>
  <c r="G1904" i="8"/>
  <c r="G1189" i="8"/>
  <c r="G613" i="8"/>
  <c r="F1898" i="8"/>
  <c r="F701" i="8"/>
  <c r="G1764" i="8"/>
  <c r="F913" i="8"/>
  <c r="F336" i="8"/>
  <c r="G780" i="8"/>
  <c r="F1977" i="8"/>
  <c r="G913" i="8"/>
  <c r="F1963" i="8"/>
  <c r="F1765" i="8"/>
  <c r="G1986" i="8"/>
  <c r="G1606" i="8"/>
  <c r="F1254" i="8"/>
  <c r="F1636" i="8"/>
  <c r="F1530" i="8"/>
  <c r="F1820" i="8"/>
  <c r="G1627" i="8"/>
  <c r="G1848" i="8"/>
  <c r="F1205" i="8"/>
  <c r="G982" i="8"/>
  <c r="G1960" i="8"/>
  <c r="G902" i="8"/>
  <c r="G1007" i="8"/>
  <c r="F1823" i="8"/>
  <c r="F394" i="8"/>
  <c r="G1390" i="8"/>
  <c r="G1902" i="8"/>
  <c r="F683" i="8"/>
  <c r="F462" i="8"/>
  <c r="G811" i="8"/>
  <c r="F807" i="8"/>
  <c r="G426" i="8"/>
  <c r="G1555" i="8"/>
  <c r="G1399" i="8"/>
  <c r="F143" i="8"/>
  <c r="F699" i="8"/>
  <c r="G766" i="8"/>
  <c r="G627" i="8"/>
  <c r="G306" i="8"/>
  <c r="F1230" i="8"/>
  <c r="F303" i="8"/>
  <c r="F215" i="8"/>
  <c r="F1039" i="8"/>
  <c r="G1173" i="8"/>
  <c r="G869" i="8"/>
  <c r="F129" i="8"/>
  <c r="G978" i="8"/>
  <c r="F234" i="8"/>
  <c r="F943" i="8"/>
  <c r="F787" i="8"/>
  <c r="G123" i="8"/>
  <c r="G1101" i="8"/>
  <c r="F1768" i="8"/>
  <c r="F1698" i="8"/>
  <c r="G891" i="8"/>
  <c r="G1092" i="8"/>
  <c r="F1125" i="8"/>
  <c r="G1441" i="8"/>
  <c r="F212" i="8"/>
  <c r="F124" i="8"/>
  <c r="F1488" i="8"/>
  <c r="F108" i="8"/>
  <c r="F1549" i="8"/>
  <c r="G1621" i="8"/>
  <c r="G998" i="8"/>
  <c r="F626" i="8"/>
  <c r="F1945" i="8"/>
  <c r="F558" i="8"/>
  <c r="F217" i="8"/>
  <c r="F594" i="8"/>
  <c r="F1484" i="8"/>
  <c r="G1387" i="8"/>
  <c r="G1887" i="8"/>
  <c r="F940" i="8"/>
  <c r="G1728" i="8"/>
  <c r="F1810" i="8"/>
  <c r="F1095" i="8"/>
  <c r="F1819" i="8"/>
  <c r="F1336" i="8"/>
  <c r="G1998" i="8"/>
  <c r="G658" i="8"/>
  <c r="F1327" i="8"/>
  <c r="G1667" i="8"/>
  <c r="G1795" i="8"/>
  <c r="F1668" i="8"/>
  <c r="G862" i="8"/>
  <c r="F1234" i="8"/>
  <c r="F1179" i="8"/>
  <c r="G1779" i="8"/>
  <c r="G1430" i="8"/>
  <c r="F1847" i="8"/>
  <c r="F1199" i="8"/>
  <c r="F1779" i="8"/>
  <c r="G255" i="8"/>
  <c r="F815" i="8"/>
  <c r="G1002" i="8"/>
  <c r="G730" i="8"/>
  <c r="G503" i="8"/>
  <c r="G391" i="8"/>
  <c r="G487" i="8"/>
  <c r="F1290" i="8"/>
  <c r="G787" i="8"/>
  <c r="G1068" i="8"/>
  <c r="F843" i="8"/>
  <c r="G1023" i="8"/>
  <c r="F519" i="8"/>
  <c r="G1579" i="8"/>
  <c r="G570" i="8"/>
  <c r="F1298" i="8"/>
  <c r="G1471" i="8"/>
  <c r="G795" i="8"/>
  <c r="G890" i="8"/>
  <c r="F1407" i="8"/>
  <c r="G774" i="8"/>
  <c r="G1427" i="8"/>
  <c r="G690" i="8"/>
  <c r="F1050" i="8"/>
  <c r="G230" i="8"/>
  <c r="F743" i="8"/>
  <c r="G818" i="8"/>
  <c r="G1334" i="8"/>
  <c r="G642" i="8"/>
  <c r="F654" i="8"/>
  <c r="F562" i="8"/>
  <c r="F127" i="8"/>
  <c r="G1127" i="8"/>
  <c r="F266" i="8"/>
  <c r="F1767" i="8"/>
  <c r="G1750" i="8"/>
  <c r="G1826" i="8"/>
  <c r="G1011" i="8"/>
  <c r="G814" i="8"/>
  <c r="F107" i="8"/>
  <c r="G415" i="8"/>
  <c r="G790" i="8"/>
  <c r="G1687" i="8"/>
  <c r="F474" i="8"/>
  <c r="F314" i="8"/>
  <c r="F971" i="8"/>
  <c r="F431" i="8"/>
  <c r="G1549" i="8"/>
  <c r="G1703" i="8"/>
  <c r="F919" i="8"/>
  <c r="G1458" i="8"/>
  <c r="G535" i="8"/>
  <c r="G1528" i="8"/>
  <c r="F402" i="8"/>
  <c r="F202" i="8"/>
  <c r="G1822" i="8"/>
  <c r="G899" i="8"/>
  <c r="G1066" i="8"/>
  <c r="G618" i="8"/>
  <c r="F115" i="8"/>
  <c r="G214" i="8"/>
  <c r="G1099" i="8"/>
  <c r="G127" i="8"/>
  <c r="G1033" i="8"/>
  <c r="F195" i="8"/>
  <c r="G1975" i="8"/>
  <c r="F874" i="8"/>
  <c r="G1574" i="8"/>
  <c r="F398" i="8"/>
  <c r="G1374" i="8"/>
  <c r="G1143" i="8"/>
  <c r="F834" i="8"/>
  <c r="F454" i="8"/>
  <c r="F189" i="8"/>
  <c r="F1211" i="8"/>
  <c r="F230" i="8"/>
  <c r="G1518" i="8"/>
  <c r="G794" i="8"/>
  <c r="G1056" i="8"/>
  <c r="G1963" i="8"/>
  <c r="F1041" i="8"/>
  <c r="F442" i="8"/>
  <c r="F1615" i="8"/>
  <c r="F1941" i="8"/>
  <c r="G494" i="8"/>
  <c r="G786" i="8"/>
  <c r="F478" i="8"/>
  <c r="F695" i="8"/>
  <c r="F911" i="8"/>
  <c r="G207" i="8"/>
  <c r="F455" i="8"/>
  <c r="F207" i="8"/>
  <c r="G1443" i="8"/>
  <c r="G783" i="8"/>
  <c r="F424" i="8"/>
  <c r="F1911" i="8"/>
  <c r="F938" i="8"/>
  <c r="G1655" i="8"/>
  <c r="F1720" i="8"/>
  <c r="G1444" i="8"/>
  <c r="F922" i="8"/>
  <c r="F540" i="8"/>
  <c r="F902" i="8"/>
  <c r="G187" i="8"/>
  <c r="F264" i="8"/>
  <c r="G1645" i="8"/>
  <c r="F618" i="8"/>
  <c r="G199" i="8"/>
  <c r="G1411" i="8"/>
  <c r="F252" i="8"/>
  <c r="F1671" i="8"/>
  <c r="G1884" i="8"/>
  <c r="F1969" i="8"/>
  <c r="G1937" i="8"/>
  <c r="G1706" i="8"/>
  <c r="F870" i="8"/>
  <c r="F816" i="8"/>
  <c r="G376" i="8"/>
  <c r="G1739" i="8"/>
  <c r="F1250" i="8"/>
  <c r="G586" i="8"/>
  <c r="G1835" i="8"/>
  <c r="F1370" i="8"/>
  <c r="G303" i="8"/>
  <c r="G314" i="8"/>
  <c r="F1603" i="8"/>
  <c r="F998" i="8"/>
  <c r="F1343" i="8"/>
  <c r="G275" i="8"/>
  <c r="F550" i="8"/>
  <c r="F226" i="8"/>
  <c r="F939" i="8"/>
  <c r="G726" i="8"/>
  <c r="G1614" i="8"/>
  <c r="G1490" i="8"/>
  <c r="F1474" i="8"/>
  <c r="F615" i="8"/>
  <c r="G1635" i="8"/>
  <c r="F1427" i="8"/>
  <c r="G1405" i="8"/>
  <c r="G941" i="8"/>
  <c r="G1403" i="8"/>
  <c r="G1275" i="8"/>
  <c r="F814" i="8"/>
  <c r="G445" i="8"/>
  <c r="F1539" i="8"/>
  <c r="F1858" i="8"/>
  <c r="G1714" i="8"/>
  <c r="F959" i="8"/>
  <c r="G1866" i="8"/>
  <c r="F1814" i="8"/>
  <c r="G1466" i="8"/>
  <c r="G951" i="8"/>
  <c r="G859" i="8"/>
  <c r="G1063" i="8"/>
  <c r="F616" i="8"/>
  <c r="G1130" i="8"/>
  <c r="G714" i="8"/>
  <c r="G867" i="8"/>
  <c r="G1282" i="8"/>
  <c r="F862" i="8"/>
  <c r="G1508" i="8"/>
  <c r="F1939" i="8"/>
  <c r="G246" i="8"/>
  <c r="F378" i="8"/>
  <c r="F595" i="8"/>
  <c r="F191" i="8"/>
  <c r="G1946" i="8"/>
  <c r="F1684" i="8"/>
  <c r="G119" i="8"/>
  <c r="G1575" i="8"/>
  <c r="G1010" i="8"/>
  <c r="F178" i="8"/>
  <c r="G810" i="8"/>
  <c r="F762" i="8"/>
  <c r="G298" i="8"/>
  <c r="F1902" i="8"/>
  <c r="F1443" i="8"/>
  <c r="F279" i="8"/>
  <c r="G302" i="8"/>
  <c r="G370" i="8"/>
  <c r="G819" i="8"/>
  <c r="F812" i="8"/>
  <c r="G1378" i="8"/>
  <c r="F1067" i="8"/>
  <c r="G879" i="8"/>
  <c r="G934" i="8"/>
  <c r="G707" i="8"/>
  <c r="F355" i="8"/>
  <c r="G1280" i="8"/>
  <c r="F1391" i="8"/>
  <c r="G1911" i="8"/>
  <c r="G271" i="8"/>
  <c r="F479" i="8"/>
  <c r="G1846" i="8"/>
  <c r="F658" i="8"/>
  <c r="G419" i="8"/>
  <c r="F347" i="8"/>
  <c r="G1006" i="8"/>
  <c r="G650" i="8"/>
  <c r="F1930" i="8"/>
  <c r="F390" i="8"/>
  <c r="G430" i="8"/>
  <c r="F1567" i="8"/>
  <c r="G1463" i="8"/>
  <c r="G803" i="8"/>
  <c r="F543" i="8"/>
  <c r="G359" i="8"/>
  <c r="G684" i="8"/>
  <c r="G254" i="8"/>
  <c r="G1363" i="8"/>
  <c r="G1661" i="8"/>
  <c r="G1325" i="8"/>
  <c r="G1734" i="8"/>
  <c r="G466" i="8"/>
  <c r="F856" i="8"/>
  <c r="F1178" i="8"/>
  <c r="F485" i="8"/>
  <c r="G1440" i="8"/>
  <c r="G527" i="8"/>
  <c r="F1405" i="8"/>
  <c r="F496" i="8"/>
  <c r="G1709" i="8"/>
  <c r="G697" i="8"/>
  <c r="F720" i="8"/>
  <c r="F1953" i="8"/>
  <c r="F828" i="8"/>
  <c r="G701" i="8"/>
  <c r="F1548" i="8"/>
  <c r="F1006" i="8"/>
  <c r="G1598" i="8"/>
  <c r="G1543" i="8"/>
  <c r="G806" i="8"/>
  <c r="G1078" i="8"/>
  <c r="G163" i="8"/>
  <c r="F1988" i="8"/>
  <c r="F1807" i="8"/>
  <c r="F1074" i="8"/>
  <c r="G955" i="8"/>
  <c r="F291" i="8"/>
  <c r="G1059" i="8"/>
  <c r="G470" i="8"/>
  <c r="G571" i="8"/>
  <c r="G1054" i="8"/>
  <c r="F1762" i="8"/>
  <c r="G669" i="8"/>
  <c r="G526" i="8"/>
  <c r="F1594" i="8"/>
  <c r="G523" i="8"/>
  <c r="G1100" i="8"/>
  <c r="F1223" i="8"/>
  <c r="G723" i="8"/>
  <c r="G1379" i="8"/>
  <c r="F775" i="8"/>
  <c r="F235" i="8"/>
  <c r="G1594" i="8"/>
  <c r="G1868" i="8"/>
  <c r="F1639" i="8"/>
  <c r="F930" i="8"/>
  <c r="G1214" i="8"/>
  <c r="F1515" i="8"/>
  <c r="G1640" i="8"/>
  <c r="F1555" i="8"/>
  <c r="F1912" i="8"/>
  <c r="F319" i="8"/>
  <c r="F358" i="8"/>
  <c r="G131" i="8"/>
  <c r="G987" i="8"/>
  <c r="F1147" i="8"/>
  <c r="F845" i="8"/>
  <c r="F391" i="8"/>
  <c r="F1091" i="8"/>
  <c r="F1745" i="8"/>
  <c r="G873" i="8"/>
  <c r="F882" i="8"/>
  <c r="G1851" i="8"/>
  <c r="G643" i="8"/>
  <c r="F322" i="8"/>
  <c r="G1479" i="8"/>
  <c r="G887" i="8"/>
  <c r="G403" i="8"/>
  <c r="F1075" i="8"/>
  <c r="G1091" i="8"/>
  <c r="F1219" i="8"/>
  <c r="F1313" i="8"/>
  <c r="F167" i="8"/>
  <c r="F819" i="8"/>
  <c r="G1483" i="8"/>
  <c r="F1971" i="8"/>
  <c r="F1678" i="8"/>
  <c r="G194" i="8"/>
  <c r="F674" i="8"/>
  <c r="F498" i="8"/>
  <c r="G767" i="8"/>
  <c r="F1238" i="8"/>
  <c r="F1366" i="8"/>
  <c r="F1051" i="8"/>
  <c r="F446" i="8"/>
  <c r="F1798" i="8"/>
  <c r="F1983" i="8"/>
  <c r="F988" i="8"/>
  <c r="F688" i="8"/>
  <c r="F1932" i="8"/>
  <c r="F546" i="8"/>
  <c r="G1773" i="8"/>
  <c r="F434" i="8"/>
  <c r="G1264" i="8"/>
  <c r="G631" i="8"/>
  <c r="F1408" i="8"/>
  <c r="G1434" i="8"/>
  <c r="F1467" i="8"/>
  <c r="G1527" i="8"/>
  <c r="F1477" i="8"/>
  <c r="F1323" i="8"/>
  <c r="G190" i="8"/>
  <c r="G1129" i="8"/>
  <c r="F514" i="8"/>
  <c r="G531" i="8"/>
  <c r="F1255" i="8"/>
  <c r="F419" i="8"/>
  <c r="F1073" i="8"/>
  <c r="F1657" i="8"/>
  <c r="F1272" i="8"/>
  <c r="G478" i="8"/>
  <c r="F1312" i="8"/>
  <c r="F1442" i="8"/>
  <c r="G1966" i="8"/>
  <c r="F1851" i="8"/>
  <c r="F1607" i="8"/>
  <c r="G1782" i="8"/>
  <c r="G435" i="8"/>
  <c r="F306" i="8"/>
  <c r="F794" i="8"/>
  <c r="F1859" i="8"/>
  <c r="G357" i="8"/>
  <c r="G731" i="8"/>
  <c r="G1365" i="8"/>
  <c r="G742" i="8"/>
  <c r="F755" i="8"/>
  <c r="G552" i="8"/>
  <c r="F622" i="8"/>
  <c r="G159" i="8"/>
  <c r="G555" i="8"/>
  <c r="G1647" i="8"/>
  <c r="G1617" i="8"/>
  <c r="F854" i="8"/>
  <c r="F858" i="8"/>
  <c r="G1787" i="8"/>
  <c r="F1354" i="8"/>
  <c r="F839" i="8"/>
  <c r="G1133" i="8"/>
  <c r="F274" i="8"/>
  <c r="F975" i="8"/>
  <c r="G1342" i="8"/>
  <c r="F1251" i="8"/>
  <c r="G1608" i="8"/>
  <c r="G1263" i="8"/>
  <c r="G1451" i="8"/>
  <c r="G1470" i="8"/>
  <c r="F631" i="8"/>
  <c r="F1403" i="8"/>
  <c r="F1743" i="8"/>
  <c r="F826" i="8"/>
  <c r="G1823" i="8"/>
  <c r="F1687" i="8"/>
  <c r="F879" i="8"/>
  <c r="F1707" i="8"/>
  <c r="G1175" i="8"/>
  <c r="F780" i="8"/>
  <c r="G551" i="8"/>
  <c r="F682" i="8"/>
  <c r="G566" i="8"/>
  <c r="G1338" i="8"/>
  <c r="G1675" i="8"/>
  <c r="G1155" i="8"/>
  <c r="F1631" i="8"/>
  <c r="F523" i="8"/>
  <c r="G962" i="8"/>
  <c r="F1027" i="8"/>
  <c r="F1694" i="8"/>
  <c r="G1191" i="8"/>
  <c r="F730" i="8"/>
  <c r="G807" i="8"/>
  <c r="G226" i="8"/>
  <c r="G743" i="8"/>
  <c r="G1699" i="8"/>
  <c r="F934" i="8"/>
  <c r="F1974" i="8"/>
  <c r="F163" i="8"/>
  <c r="G1247" i="8"/>
  <c r="G1407" i="8"/>
  <c r="G1842" i="8"/>
  <c r="G1258" i="8"/>
  <c r="G1246" i="8"/>
  <c r="F1434" i="8"/>
  <c r="G1439" i="8"/>
  <c r="G833" i="8"/>
  <c r="F1583" i="8"/>
  <c r="G1951" i="8"/>
  <c r="G659" i="8"/>
  <c r="F145" i="8"/>
  <c r="G1943" i="8"/>
  <c r="F379" i="8"/>
  <c r="G195" i="8"/>
  <c r="G1907" i="8"/>
  <c r="G351" i="8"/>
  <c r="F822" i="8"/>
  <c r="G1375" i="8"/>
  <c r="F675" i="8"/>
  <c r="G1535" i="8"/>
  <c r="F1879" i="8"/>
  <c r="G878" i="8"/>
  <c r="F575" i="8"/>
  <c r="G994" i="8"/>
  <c r="G1522" i="8"/>
  <c r="F1459" i="8"/>
  <c r="G931" i="8"/>
  <c r="G591" i="8"/>
  <c r="G407" i="8"/>
  <c r="F946" i="8"/>
  <c r="G1351" i="8"/>
  <c r="F542" i="8"/>
  <c r="F1098" i="8"/>
  <c r="G490" i="8"/>
  <c r="F1090" i="8"/>
  <c r="F383" i="8"/>
  <c r="G582" i="8"/>
  <c r="G572" i="8"/>
  <c r="G154" i="8"/>
  <c r="G1828" i="8"/>
  <c r="G241" i="8"/>
  <c r="G590" i="8"/>
  <c r="G947" i="8"/>
  <c r="G1756" i="8"/>
  <c r="F1018" i="8"/>
  <c r="G1453" i="8"/>
  <c r="F1794" i="8"/>
  <c r="G1237" i="8"/>
  <c r="G1741" i="8"/>
  <c r="G1932" i="8"/>
  <c r="G1954" i="8"/>
  <c r="F806" i="8"/>
  <c r="F1560" i="8"/>
  <c r="F1947" i="8"/>
  <c r="F254" i="8"/>
  <c r="G1811" i="8"/>
  <c r="G1638" i="8"/>
  <c r="G667" i="8"/>
  <c r="F898" i="8"/>
  <c r="G135" i="8"/>
  <c r="F883" i="8"/>
  <c r="G1603" i="8"/>
  <c r="G906" i="8"/>
  <c r="F1935" i="8"/>
  <c r="G720" i="8"/>
  <c r="G1903" i="8"/>
  <c r="G1939" i="8"/>
  <c r="G355" i="8"/>
  <c r="F1734" i="8"/>
  <c r="F1579" i="8"/>
  <c r="F475" i="8"/>
  <c r="G746" i="8"/>
  <c r="F1005" i="8"/>
  <c r="G1098" i="8"/>
  <c r="G1697" i="8"/>
  <c r="F283" i="8"/>
  <c r="G1715" i="8"/>
  <c r="G1794" i="8"/>
  <c r="G399" i="8"/>
  <c r="F846" i="8"/>
  <c r="F583" i="8"/>
  <c r="G1316" i="8"/>
  <c r="F827" i="8"/>
  <c r="F459" i="8"/>
  <c r="F1950" i="8"/>
  <c r="G1674" i="8"/>
  <c r="G1227" i="8"/>
  <c r="G706" i="8"/>
  <c r="F1772" i="8"/>
  <c r="F1299" i="8"/>
  <c r="F782" i="8"/>
  <c r="G558" i="8"/>
  <c r="F706" i="8"/>
  <c r="F203" i="8"/>
  <c r="G1352" i="8"/>
  <c r="G515" i="8"/>
  <c r="F867" i="8"/>
  <c r="G1827" i="8"/>
  <c r="F327" i="8"/>
  <c r="F1683" i="8"/>
  <c r="G779" i="8"/>
  <c r="G1231" i="8"/>
  <c r="F702" i="8"/>
  <c r="F1059" i="8"/>
  <c r="F554" i="8"/>
  <c r="G1557" i="8"/>
  <c r="G327" i="8"/>
  <c r="F1263" i="8"/>
  <c r="F955" i="8"/>
  <c r="G663" i="8"/>
  <c r="G1107" i="8"/>
  <c r="F194" i="8"/>
  <c r="G1166" i="8"/>
  <c r="G1726" i="8"/>
  <c r="F1535" i="8"/>
  <c r="F1099" i="8"/>
  <c r="F1491" i="8"/>
  <c r="G1423" i="8"/>
  <c r="F338" i="8"/>
  <c r="F399" i="8"/>
  <c r="G1366" i="8"/>
  <c r="F1307" i="8"/>
  <c r="G762" i="8"/>
  <c r="G1287" i="8"/>
  <c r="G1195" i="8"/>
  <c r="G1304" i="8"/>
  <c r="F750" i="8"/>
  <c r="F565" i="8"/>
  <c r="F350" i="8"/>
  <c r="G1019" i="8"/>
  <c r="F1519" i="8"/>
  <c r="G215" i="8"/>
  <c r="F686" i="8"/>
  <c r="G1511" i="8"/>
  <c r="F1495" i="8"/>
  <c r="G1940" i="8"/>
  <c r="F1324" i="8"/>
  <c r="F754" i="8"/>
  <c r="F1374" i="8"/>
  <c r="F850" i="8"/>
  <c r="G1194" i="8"/>
  <c r="G499" i="8"/>
  <c r="F1871" i="8"/>
  <c r="F651" i="8"/>
  <c r="F803" i="8"/>
  <c r="F1611" i="8"/>
  <c r="F670" i="8"/>
  <c r="F1928" i="8"/>
  <c r="G1524" i="8"/>
  <c r="F1718" i="8"/>
  <c r="G1169" i="8"/>
  <c r="F735" i="8"/>
  <c r="G963" i="8"/>
  <c r="F734" i="8"/>
  <c r="G438" i="8"/>
  <c r="G1086" i="8"/>
  <c r="F1874" i="8"/>
  <c r="G1730" i="8"/>
  <c r="F1023" i="8"/>
  <c r="F1755" i="8"/>
  <c r="F415" i="8"/>
  <c r="F602" i="8"/>
  <c r="F210" i="8"/>
  <c r="F1430" i="8"/>
  <c r="F1003" i="8"/>
  <c r="G1931" i="8"/>
  <c r="G1550" i="8"/>
  <c r="G342" i="8"/>
  <c r="F1719" i="8"/>
  <c r="F1654" i="8"/>
  <c r="G1442" i="8"/>
  <c r="G617" i="8"/>
  <c r="G1388" i="8"/>
  <c r="G1031" i="8"/>
  <c r="F295" i="8"/>
  <c r="G1865" i="8"/>
  <c r="F1331" i="8"/>
  <c r="F1890" i="8"/>
  <c r="F287" i="8"/>
  <c r="G991" i="8"/>
  <c r="F1328" i="8"/>
  <c r="F650" i="8"/>
  <c r="F739" i="8"/>
  <c r="G211" i="8"/>
  <c r="F1144" i="8"/>
  <c r="F1920" i="8"/>
  <c r="F1656" i="8"/>
  <c r="G125" i="8"/>
  <c r="G1565" i="8"/>
  <c r="G1357" i="8"/>
  <c r="F1496" i="8"/>
  <c r="F985" i="8"/>
  <c r="F1455" i="8"/>
  <c r="F1306" i="8"/>
  <c r="F1384" i="8"/>
  <c r="F1135" i="8"/>
  <c r="F1747" i="8"/>
  <c r="G673" i="8"/>
  <c r="F531" i="8"/>
  <c r="F1508" i="8"/>
  <c r="F1314" i="8"/>
  <c r="G1322" i="8"/>
  <c r="G1539" i="8"/>
  <c r="F1619" i="8"/>
  <c r="G1400" i="8"/>
  <c r="G634" i="8"/>
  <c r="G647" i="8"/>
  <c r="F223" i="8"/>
  <c r="G549" i="8"/>
  <c r="F1952" i="8"/>
  <c r="F1054" i="8"/>
  <c r="F1350" i="8"/>
  <c r="F218" i="8"/>
  <c r="F139" i="8"/>
  <c r="F1449" i="8"/>
  <c r="G1944" i="8"/>
  <c r="G511" i="8"/>
  <c r="F1991" i="8"/>
  <c r="F1315" i="8"/>
  <c r="F1011" i="8"/>
  <c r="F1962" i="8"/>
  <c r="G895" i="8"/>
  <c r="F1195" i="8"/>
  <c r="F1102" i="8"/>
  <c r="G1965" i="8"/>
  <c r="G147" i="8"/>
  <c r="F1419" i="8"/>
  <c r="F574" i="8"/>
  <c r="G243" i="8"/>
  <c r="G1563" i="8"/>
  <c r="G530" i="8"/>
  <c r="G1702" i="8"/>
  <c r="G1051" i="8"/>
  <c r="F1294" i="8"/>
  <c r="G923" i="8"/>
  <c r="G1146" i="8"/>
  <c r="F1279" i="8"/>
  <c r="F1226" i="8"/>
  <c r="G1506" i="8"/>
  <c r="G654" i="8"/>
  <c r="F1227" i="8"/>
  <c r="F1347" i="8"/>
  <c r="G1431" i="8"/>
  <c r="G315" i="8"/>
  <c r="F1490" i="8"/>
  <c r="F499" i="8"/>
  <c r="F978" i="8"/>
  <c r="F1712" i="8"/>
  <c r="G339" i="8"/>
  <c r="G1576" i="8"/>
  <c r="F655" i="8"/>
  <c r="G1138" i="8"/>
  <c r="G563" i="8"/>
  <c r="F1867" i="8"/>
  <c r="G295" i="8"/>
  <c r="G1651" i="8"/>
  <c r="F1634" i="8"/>
  <c r="G1642" i="8"/>
  <c r="F427" i="8"/>
  <c r="G1198" i="8"/>
  <c r="F1355" i="8"/>
  <c r="F1538" i="8"/>
  <c r="G1234" i="8"/>
  <c r="G579" i="8"/>
  <c r="G248" i="8"/>
  <c r="G1230" i="8"/>
  <c r="G459" i="8"/>
  <c r="G1279" i="8"/>
  <c r="G1062" i="8"/>
  <c r="F1070" i="8"/>
  <c r="G1844" i="8"/>
  <c r="F1850" i="8"/>
  <c r="F323" i="8"/>
  <c r="F835" i="8"/>
  <c r="F486" i="8"/>
  <c r="G679" i="8"/>
  <c r="F1795" i="8"/>
  <c r="F979" i="8"/>
  <c r="F1763" i="8"/>
  <c r="F1411" i="8"/>
  <c r="G1829" i="8"/>
  <c r="G1259" i="8"/>
  <c r="F1836" i="8"/>
  <c r="F1371" i="8"/>
  <c r="F1710" i="8"/>
  <c r="G1559" i="8"/>
  <c r="F927" i="8"/>
  <c r="F318" i="8"/>
  <c r="F1791" i="8"/>
  <c r="G802" i="8"/>
  <c r="G1671" i="8"/>
  <c r="G1689" i="8"/>
  <c r="F1892" i="8"/>
  <c r="F1089" i="8"/>
  <c r="G1654" i="8"/>
  <c r="F450" i="8"/>
  <c r="F923" i="8"/>
  <c r="F395" i="8"/>
  <c r="G1161" i="8"/>
  <c r="G1314" i="8"/>
  <c r="G1292" i="8"/>
  <c r="F1133" i="8"/>
  <c r="G1807" i="8"/>
  <c r="G761" i="8"/>
  <c r="G1979" i="8"/>
  <c r="G919" i="8"/>
  <c r="F511" i="8"/>
  <c r="F818" i="8"/>
  <c r="F447" i="8"/>
  <c r="G1891" i="8"/>
  <c r="F515" i="8"/>
  <c r="F1222" i="8"/>
  <c r="F875" i="8"/>
  <c r="G1974" i="8"/>
  <c r="G827" i="8"/>
  <c r="F363" i="8"/>
  <c r="G1035" i="8"/>
  <c r="G206" i="8"/>
  <c r="G291" i="8"/>
  <c r="F1079" i="8"/>
  <c r="G1507" i="8"/>
  <c r="F1159" i="8"/>
  <c r="F1651" i="8"/>
  <c r="F1602" i="8"/>
  <c r="F635" i="8"/>
  <c r="F1984" i="8"/>
  <c r="F1291" i="8"/>
  <c r="G1163" i="8"/>
  <c r="F271" i="8"/>
  <c r="F790" i="8"/>
  <c r="F1218" i="8"/>
  <c r="G1131" i="8"/>
  <c r="F1822" i="8"/>
  <c r="F855" i="8"/>
  <c r="G1930" i="8"/>
  <c r="G921" i="8"/>
  <c r="G1415" i="8"/>
  <c r="F1831" i="8"/>
  <c r="F1010" i="8"/>
  <c r="F1115" i="8"/>
  <c r="G1639" i="8"/>
  <c r="G711" i="8"/>
  <c r="G1502" i="8"/>
  <c r="F756" i="8"/>
  <c r="F1231" i="8"/>
  <c r="G1620" i="8"/>
  <c r="F906" i="8"/>
  <c r="F1987" i="8"/>
  <c r="G1250" i="8"/>
  <c r="G378" i="8"/>
  <c r="G1495" i="8"/>
  <c r="F267" i="8"/>
  <c r="F1642" i="8"/>
  <c r="F1655" i="8"/>
  <c r="G1369" i="8"/>
  <c r="G1660" i="8"/>
  <c r="F1732" i="8"/>
  <c r="G1957" i="8"/>
  <c r="G1927" i="8"/>
  <c r="F471" i="8"/>
  <c r="F643" i="8"/>
  <c r="F491" i="8"/>
  <c r="G1542" i="8"/>
  <c r="F586" i="8"/>
  <c r="F954" i="8"/>
  <c r="G1799" i="8"/>
  <c r="G959" i="8"/>
  <c r="F135" i="8"/>
  <c r="G543" i="8"/>
  <c r="F791" i="8"/>
  <c r="G623" i="8"/>
  <c r="F354" i="8"/>
  <c r="G699" i="8"/>
  <c r="F623" i="8"/>
  <c r="F219" i="8"/>
  <c r="G1590" i="8"/>
  <c r="G1626" i="8"/>
  <c r="F111" i="8"/>
  <c r="G1343" i="8"/>
  <c r="G1695" i="8"/>
  <c r="G958" i="8"/>
  <c r="F1711" i="8"/>
  <c r="F437" i="8"/>
  <c r="F1856" i="8"/>
  <c r="G1886" i="8"/>
  <c r="F1958" i="8"/>
  <c r="G852" i="8"/>
  <c r="F1875" i="8"/>
  <c r="F371" i="8"/>
  <c r="F1571" i="8"/>
  <c r="F891" i="8"/>
  <c r="G1595" i="8"/>
  <c r="G771" i="8"/>
  <c r="F1258" i="8"/>
  <c r="G674" i="8"/>
  <c r="G1879" i="8"/>
  <c r="G567" i="8"/>
  <c r="G772" i="8"/>
  <c r="G1736" i="8"/>
  <c r="F1992" i="8"/>
  <c r="G1265" i="8"/>
  <c r="G977" i="8"/>
  <c r="F1444" i="8"/>
  <c r="G969" i="8"/>
  <c r="F1069" i="8"/>
  <c r="G1037" i="8"/>
  <c r="F763" i="8"/>
  <c r="G182" i="8"/>
  <c r="F1789" i="8"/>
  <c r="G1831" i="8"/>
  <c r="G274" i="8"/>
  <c r="G710" i="8"/>
  <c r="F1447" i="8"/>
  <c r="F958" i="8"/>
  <c r="G602" i="8"/>
  <c r="G1111" i="8"/>
  <c r="G1994" i="8"/>
  <c r="G1526" i="8"/>
  <c r="G1222" i="8"/>
  <c r="G1030" i="8"/>
  <c r="G1475" i="8"/>
  <c r="F1577" i="8"/>
  <c r="G708" i="8"/>
  <c r="G831" i="8"/>
  <c r="G231" i="8"/>
  <c r="F423" i="8"/>
  <c r="G1267" i="8"/>
  <c r="F1273" i="8"/>
  <c r="F1029" i="8"/>
  <c r="F522" i="8"/>
  <c r="G1455" i="8"/>
  <c r="F1163" i="8"/>
  <c r="G423" i="8"/>
  <c r="F1014" i="8"/>
  <c r="G620" i="8"/>
  <c r="F1695" i="8"/>
  <c r="F339" i="8"/>
  <c r="F1690" i="8"/>
  <c r="G1262" i="8"/>
  <c r="F182" i="8"/>
  <c r="F1394" i="8"/>
  <c r="F1342" i="8"/>
  <c r="F994" i="8"/>
  <c r="G331" i="8"/>
  <c r="F147" i="8"/>
  <c r="G1491" i="8"/>
  <c r="F1154" i="8"/>
  <c r="G983" i="8"/>
  <c r="G1587" i="8"/>
  <c r="G283" i="8"/>
  <c r="G1346" i="8"/>
  <c r="F414" i="8"/>
  <c r="F326" i="8"/>
  <c r="F1143" i="8"/>
  <c r="G1043" i="8"/>
  <c r="F483" i="8"/>
  <c r="G1628" i="8"/>
  <c r="F179" i="8"/>
  <c r="G838" i="8"/>
  <c r="F878" i="8"/>
  <c r="F1887" i="8"/>
  <c r="G1607" i="8"/>
  <c r="G262" i="8"/>
  <c r="G903" i="8"/>
  <c r="G1858" i="8"/>
  <c r="G1735" i="8"/>
  <c r="G1147" i="8"/>
  <c r="F1085" i="8"/>
  <c r="F382" i="8"/>
  <c r="G1199" i="8"/>
  <c r="G1683" i="8"/>
  <c r="F1387" i="8"/>
  <c r="G1207" i="8"/>
  <c r="G695" i="8"/>
  <c r="F1524" i="8"/>
  <c r="F1675" i="8"/>
  <c r="F1390" i="8"/>
  <c r="F1944" i="8"/>
  <c r="G1382" i="8"/>
  <c r="G1271" i="8"/>
  <c r="F714" i="8"/>
  <c r="G1359" i="8"/>
  <c r="F719" i="8"/>
  <c r="F788" i="8"/>
  <c r="F810" i="8"/>
  <c r="F1127" i="8"/>
  <c r="G1438" i="8"/>
  <c r="F1853" i="8"/>
  <c r="G1710" i="8"/>
  <c r="F1980" i="8"/>
  <c r="F563" i="8"/>
  <c r="G143" i="8"/>
  <c r="G702" i="8"/>
  <c r="G155" i="8"/>
  <c r="G1478" i="8"/>
  <c r="G1971" i="8"/>
  <c r="F282" i="8"/>
  <c r="F630" i="8"/>
  <c r="G1955" i="8"/>
  <c r="G1895" i="8"/>
  <c r="F851" i="8"/>
  <c r="G603" i="8"/>
  <c r="G724" i="8"/>
  <c r="G1373" i="8"/>
  <c r="F970" i="8"/>
  <c r="F150" i="8"/>
  <c r="F1368" i="8"/>
  <c r="F1895" i="8"/>
  <c r="G1047" i="8"/>
  <c r="G115" i="8"/>
  <c r="G192" i="8"/>
  <c r="F405" i="8"/>
  <c r="G1410" i="8"/>
  <c r="G421" i="8"/>
  <c r="F1770" i="8"/>
  <c r="G1934" i="8"/>
  <c r="G1665" i="8"/>
  <c r="G612" i="8"/>
  <c r="G1409" i="8"/>
  <c r="G383" i="8"/>
  <c r="G882" i="8"/>
  <c r="F1922" i="8"/>
  <c r="F343" i="8"/>
  <c r="G1317" i="8"/>
  <c r="G1335" i="8"/>
  <c r="F1060" i="8"/>
  <c r="G1178" i="8"/>
  <c r="F726" i="8"/>
  <c r="G198" i="8"/>
  <c r="G263" i="8"/>
  <c r="G626" i="8"/>
  <c r="G402" i="8"/>
  <c r="F926" i="8"/>
  <c r="G939" i="8"/>
  <c r="F1103" i="8"/>
  <c r="G382" i="8"/>
  <c r="G1659" i="8"/>
  <c r="F746" i="8"/>
  <c r="G1167" i="8"/>
  <c r="F1959" i="8"/>
  <c r="G712" i="8"/>
  <c r="F1437" i="8"/>
  <c r="F1045" i="8"/>
  <c r="F255" i="8"/>
  <c r="F607" i="8"/>
  <c r="F1106" i="8"/>
  <c r="F1450" i="8"/>
  <c r="G1859" i="8"/>
  <c r="F411" i="8"/>
  <c r="G683" i="8"/>
  <c r="G1118" i="8"/>
  <c r="G1847" i="8"/>
  <c r="F311" i="8"/>
  <c r="G574" i="8"/>
  <c r="F1252" i="8"/>
  <c r="F1334" i="8"/>
  <c r="F1182" i="8"/>
  <c r="G1983" i="8"/>
  <c r="F1934" i="8"/>
  <c r="F1487" i="8"/>
  <c r="F1130" i="8"/>
  <c r="F761" i="8"/>
  <c r="G575" i="8"/>
  <c r="F1015" i="8"/>
  <c r="G1751" i="8"/>
  <c r="F1452" i="8"/>
  <c r="F1262" i="8"/>
  <c r="G442" i="8"/>
  <c r="F1322" i="8"/>
  <c r="G655" i="8"/>
  <c r="G1711" i="8"/>
  <c r="G1223" i="8"/>
  <c r="G587" i="8"/>
  <c r="F530" i="8"/>
  <c r="G1126" i="8"/>
  <c r="F1214" i="8"/>
  <c r="G686" i="8"/>
  <c r="G183" i="8"/>
  <c r="G1775" i="8"/>
  <c r="G174" i="8"/>
  <c r="G458" i="8"/>
  <c r="F246" i="8"/>
  <c r="G975" i="8"/>
  <c r="G1039" i="8"/>
  <c r="G926" i="8"/>
  <c r="G1075" i="8"/>
  <c r="F1126" i="8"/>
  <c r="G1531" i="8"/>
  <c r="G1183" i="8"/>
  <c r="F1630" i="8"/>
  <c r="F1146" i="8"/>
  <c r="F1608" i="8"/>
  <c r="G830" i="8"/>
  <c r="F307" i="8"/>
  <c r="G406" i="8"/>
  <c r="F1134" i="8"/>
  <c r="G1883" i="8"/>
  <c r="F1729" i="8"/>
  <c r="G1331" i="8"/>
  <c r="G1446" i="8"/>
  <c r="G463" i="8"/>
  <c r="G322" i="8"/>
  <c r="G735" i="8"/>
  <c r="F1483" i="8"/>
  <c r="G847" i="8"/>
  <c r="G462" i="8"/>
  <c r="F1787" i="8"/>
  <c r="F14" i="8"/>
  <c r="G83" i="8"/>
  <c r="F84" i="8"/>
  <c r="F69" i="8"/>
  <c r="F22" i="8"/>
  <c r="F6" i="8"/>
  <c r="F78" i="8"/>
  <c r="F97" i="8"/>
  <c r="G90" i="8"/>
  <c r="F29" i="8"/>
  <c r="G12" i="8"/>
  <c r="G38" i="8"/>
  <c r="G27" i="8"/>
  <c r="G48" i="8"/>
  <c r="G56" i="8"/>
  <c r="G96" i="8"/>
  <c r="G21" i="8"/>
  <c r="G102" i="8"/>
  <c r="F30" i="8"/>
  <c r="F87" i="8"/>
  <c r="G33" i="8"/>
  <c r="F99" i="8"/>
  <c r="G77" i="8"/>
  <c r="G45" i="8"/>
  <c r="G46" i="8"/>
  <c r="G84" i="8"/>
  <c r="G82" i="8"/>
  <c r="G64" i="8"/>
  <c r="F39" i="8"/>
  <c r="G92" i="8"/>
  <c r="F11" i="8"/>
  <c r="F47" i="8"/>
  <c r="G81" i="8"/>
  <c r="G59" i="8"/>
  <c r="F44" i="8"/>
  <c r="F60" i="8"/>
  <c r="F70" i="8"/>
  <c r="G71" i="8"/>
  <c r="F54" i="8"/>
  <c r="F31" i="8"/>
  <c r="G39" i="8"/>
  <c r="F53" i="8"/>
  <c r="F85" i="8"/>
  <c r="F36" i="8"/>
  <c r="F91" i="8"/>
  <c r="G32" i="8"/>
  <c r="G76" i="8"/>
  <c r="G34" i="8"/>
  <c r="G44" i="8"/>
  <c r="G86" i="8"/>
  <c r="F59" i="8"/>
  <c r="G80" i="8"/>
  <c r="F71" i="8"/>
  <c r="F51" i="8"/>
  <c r="F73" i="8"/>
  <c r="G87" i="8"/>
  <c r="F90" i="8"/>
  <c r="G30" i="8"/>
  <c r="G35" i="8"/>
  <c r="G31" i="8"/>
  <c r="F83" i="8"/>
  <c r="G60" i="8"/>
  <c r="F34" i="8"/>
  <c r="F21" i="8"/>
  <c r="G55" i="8"/>
  <c r="G95" i="8"/>
  <c r="G94" i="8"/>
  <c r="G18" i="8"/>
  <c r="G54" i="8"/>
  <c r="F46" i="8"/>
  <c r="G14" i="8"/>
  <c r="G52" i="8"/>
  <c r="G28" i="8"/>
  <c r="G58" i="8"/>
  <c r="F61" i="8"/>
  <c r="F23" i="8"/>
  <c r="F43" i="8"/>
  <c r="G23" i="8"/>
  <c r="F92" i="8"/>
  <c r="G72" i="8"/>
  <c r="F26" i="8"/>
  <c r="F66" i="8"/>
  <c r="G73" i="8"/>
  <c r="F27" i="8"/>
  <c r="F102" i="8"/>
  <c r="F80" i="8"/>
  <c r="G75" i="8"/>
  <c r="F63" i="8"/>
  <c r="G78" i="8"/>
  <c r="F15" i="8"/>
  <c r="F88" i="8"/>
  <c r="G69" i="8"/>
  <c r="F64" i="8"/>
  <c r="F55" i="8"/>
  <c r="F98" i="8"/>
  <c r="G88" i="8"/>
  <c r="F7" i="8"/>
  <c r="G98" i="8"/>
  <c r="F94" i="8"/>
  <c r="G8" i="8"/>
  <c r="G36" i="8"/>
  <c r="G47" i="8"/>
  <c r="F86" i="8"/>
  <c r="F52" i="8"/>
  <c r="F50" i="8"/>
  <c r="F42" i="8"/>
  <c r="G37" i="8"/>
  <c r="G13" i="8"/>
  <c r="G51" i="8"/>
  <c r="F12" i="8"/>
  <c r="G15" i="8"/>
  <c r="F10" i="8"/>
  <c r="F13" i="8"/>
  <c r="F67" i="8"/>
  <c r="G17" i="8"/>
  <c r="F16" i="8"/>
  <c r="F72" i="8"/>
  <c r="G24" i="8"/>
  <c r="G79" i="8"/>
  <c r="G19" i="8"/>
  <c r="F62" i="8"/>
  <c r="G57" i="8"/>
  <c r="F101" i="8"/>
  <c r="G20" i="8"/>
  <c r="F100" i="8"/>
  <c r="G100" i="8"/>
  <c r="G43" i="8"/>
  <c r="G42" i="8"/>
  <c r="G91" i="8"/>
  <c r="G65" i="8"/>
  <c r="F56" i="8"/>
  <c r="F18" i="8"/>
  <c r="G16" i="8"/>
  <c r="G41" i="8"/>
  <c r="G22" i="8"/>
  <c r="G25" i="8"/>
  <c r="F38" i="8"/>
  <c r="G67" i="8"/>
  <c r="F24" i="8"/>
  <c r="F32" i="8"/>
  <c r="G70" i="8"/>
  <c r="G66" i="8"/>
  <c r="F75" i="8"/>
  <c r="F40" i="8"/>
  <c r="G74" i="8"/>
  <c r="F96" i="8"/>
  <c r="G49" i="8"/>
  <c r="G62" i="8"/>
  <c r="F79" i="8"/>
  <c r="G53" i="8"/>
  <c r="F68" i="8"/>
  <c r="F35" i="8"/>
  <c r="F5" i="8"/>
  <c r="F74" i="8"/>
  <c r="F76" i="8"/>
  <c r="G99" i="8"/>
  <c r="F65" i="8"/>
  <c r="F20" i="8"/>
  <c r="F58" i="8"/>
  <c r="F8" i="8"/>
  <c r="F93" i="8"/>
  <c r="F95" i="8"/>
  <c r="G89" i="8"/>
  <c r="G68" i="8"/>
  <c r="F28" i="8"/>
  <c r="F19" i="8"/>
  <c r="G63" i="8"/>
  <c r="G9" i="8"/>
  <c r="G5" i="8"/>
  <c r="G26" i="8"/>
  <c r="F82" i="8"/>
  <c r="F48" i="8"/>
  <c r="F103" i="8"/>
  <c r="G7" i="8"/>
  <c r="G40" i="8"/>
  <c r="G50" i="8"/>
  <c r="G11" i="8"/>
  <c r="G103" i="8"/>
  <c r="F9" i="8"/>
  <c r="B4" i="8" l="1"/>
  <c r="C4" i="8"/>
  <c r="B101" i="8"/>
  <c r="C101" i="8"/>
  <c r="B89" i="8"/>
  <c r="C89" i="8"/>
  <c r="B77" i="8"/>
  <c r="C77" i="8"/>
  <c r="B65" i="8"/>
  <c r="C65" i="8"/>
  <c r="B53" i="8"/>
  <c r="C53" i="8"/>
  <c r="B41" i="8"/>
  <c r="C41" i="8"/>
  <c r="B33" i="8"/>
  <c r="C33" i="8"/>
  <c r="B17" i="8"/>
  <c r="C17" i="8"/>
  <c r="B9" i="8"/>
  <c r="C9" i="8"/>
  <c r="B5" i="8"/>
  <c r="C5" i="8"/>
  <c r="C100" i="8"/>
  <c r="B100" i="8"/>
  <c r="C96" i="8"/>
  <c r="B96" i="8"/>
  <c r="C92" i="8"/>
  <c r="B92" i="8"/>
  <c r="C88" i="8"/>
  <c r="B88" i="8"/>
  <c r="C84" i="8"/>
  <c r="B84" i="8"/>
  <c r="C80" i="8"/>
  <c r="B80" i="8"/>
  <c r="C76" i="8"/>
  <c r="B76" i="8"/>
  <c r="C72" i="8"/>
  <c r="B72" i="8"/>
  <c r="C68" i="8"/>
  <c r="B68" i="8"/>
  <c r="C64" i="8"/>
  <c r="B64" i="8"/>
  <c r="C60" i="8"/>
  <c r="B60" i="8"/>
  <c r="C56" i="8"/>
  <c r="B56" i="8"/>
  <c r="C52" i="8"/>
  <c r="B52" i="8"/>
  <c r="C48" i="8"/>
  <c r="B48" i="8"/>
  <c r="C44" i="8"/>
  <c r="B44" i="8"/>
  <c r="C40" i="8"/>
  <c r="B40" i="8"/>
  <c r="C36" i="8"/>
  <c r="B36" i="8"/>
  <c r="C32" i="8"/>
  <c r="B32" i="8"/>
  <c r="C28" i="8"/>
  <c r="B28" i="8"/>
  <c r="C24" i="8"/>
  <c r="B24" i="8"/>
  <c r="C20" i="8"/>
  <c r="B20" i="8"/>
  <c r="C16" i="8"/>
  <c r="B16" i="8"/>
  <c r="C6" i="8"/>
  <c r="B6" i="8"/>
  <c r="B93" i="8"/>
  <c r="C93" i="8"/>
  <c r="B81" i="8"/>
  <c r="C81" i="8"/>
  <c r="B73" i="8"/>
  <c r="C73" i="8"/>
  <c r="B61" i="8"/>
  <c r="C61" i="8"/>
  <c r="B49" i="8"/>
  <c r="C49" i="8"/>
  <c r="B37" i="8"/>
  <c r="C37" i="8"/>
  <c r="B29" i="8"/>
  <c r="C29" i="8"/>
  <c r="B21" i="8"/>
  <c r="C21" i="8"/>
  <c r="B13" i="8"/>
  <c r="C13" i="8"/>
  <c r="C12" i="8"/>
  <c r="B12" i="8"/>
  <c r="C8" i="8"/>
  <c r="B8" i="8"/>
  <c r="B103" i="8"/>
  <c r="C103" i="8"/>
  <c r="B99" i="8"/>
  <c r="C99" i="8"/>
  <c r="B95" i="8"/>
  <c r="C95" i="8"/>
  <c r="B91" i="8"/>
  <c r="C91" i="8"/>
  <c r="B87" i="8"/>
  <c r="C87" i="8"/>
  <c r="B83" i="8"/>
  <c r="C83" i="8"/>
  <c r="B79" i="8"/>
  <c r="C79" i="8"/>
  <c r="B75" i="8"/>
  <c r="C75" i="8"/>
  <c r="B71" i="8"/>
  <c r="C71" i="8"/>
  <c r="B67" i="8"/>
  <c r="C67" i="8"/>
  <c r="B63" i="8"/>
  <c r="C63" i="8"/>
  <c r="B59" i="8"/>
  <c r="C59" i="8"/>
  <c r="B55" i="8"/>
  <c r="C55" i="8"/>
  <c r="B51" i="8"/>
  <c r="C51" i="8"/>
  <c r="B47" i="8"/>
  <c r="C47" i="8"/>
  <c r="B43" i="8"/>
  <c r="C43" i="8"/>
  <c r="B39" i="8"/>
  <c r="C39" i="8"/>
  <c r="B35" i="8"/>
  <c r="C35" i="8"/>
  <c r="B31" i="8"/>
  <c r="C31" i="8"/>
  <c r="B27" i="8"/>
  <c r="C27" i="8"/>
  <c r="B23" i="8"/>
  <c r="C23" i="8"/>
  <c r="B19" i="8"/>
  <c r="C19" i="8"/>
  <c r="B15" i="8"/>
  <c r="C15" i="8"/>
  <c r="C10" i="8"/>
  <c r="B10" i="8"/>
  <c r="E10" i="8" s="1"/>
  <c r="B97" i="8"/>
  <c r="C97" i="8"/>
  <c r="B85" i="8"/>
  <c r="C85" i="8"/>
  <c r="B69" i="8"/>
  <c r="C69" i="8"/>
  <c r="B57" i="8"/>
  <c r="C57" i="8"/>
  <c r="B45" i="8"/>
  <c r="C45" i="8"/>
  <c r="B25" i="8"/>
  <c r="C25" i="8"/>
  <c r="B11" i="8"/>
  <c r="C11" i="8"/>
  <c r="B7" i="8"/>
  <c r="C7" i="8"/>
  <c r="C102" i="8"/>
  <c r="B102" i="8"/>
  <c r="C98" i="8"/>
  <c r="B98" i="8"/>
  <c r="C94" i="8"/>
  <c r="B94" i="8"/>
  <c r="C90" i="8"/>
  <c r="B90" i="8"/>
  <c r="C86" i="8"/>
  <c r="B86" i="8"/>
  <c r="C82" i="8"/>
  <c r="B82" i="8"/>
  <c r="C78" i="8"/>
  <c r="B78" i="8"/>
  <c r="C74" i="8"/>
  <c r="B74" i="8"/>
  <c r="C70" i="8"/>
  <c r="B70" i="8"/>
  <c r="C66" i="8"/>
  <c r="B66" i="8"/>
  <c r="C62" i="8"/>
  <c r="B62" i="8"/>
  <c r="C58" i="8"/>
  <c r="B58" i="8"/>
  <c r="C54" i="8"/>
  <c r="B54" i="8"/>
  <c r="C50" i="8"/>
  <c r="B50" i="8"/>
  <c r="C46" i="8"/>
  <c r="B46" i="8"/>
  <c r="C42" i="8"/>
  <c r="B42" i="8"/>
  <c r="C38" i="8"/>
  <c r="B38" i="8"/>
  <c r="C34" i="8"/>
  <c r="B34" i="8"/>
  <c r="C30" i="8"/>
  <c r="B30" i="8"/>
  <c r="C26" i="8"/>
  <c r="B26" i="8"/>
  <c r="C22" i="8"/>
  <c r="B22" i="8"/>
  <c r="C18" i="8"/>
  <c r="B18" i="8"/>
  <c r="C14" i="8"/>
  <c r="B14" i="8"/>
  <c r="D12" i="8"/>
  <c r="E103" i="8"/>
  <c r="D103" i="8"/>
  <c r="D10" i="8"/>
  <c r="D6" i="8"/>
  <c r="E101" i="8"/>
  <c r="D101" i="8"/>
  <c r="E97" i="8"/>
  <c r="D97" i="8"/>
  <c r="E93" i="8"/>
  <c r="D93" i="8"/>
  <c r="E89" i="8"/>
  <c r="D89" i="8"/>
  <c r="E85" i="8"/>
  <c r="D85" i="8"/>
  <c r="E81" i="8"/>
  <c r="D81" i="8"/>
  <c r="E77" i="8"/>
  <c r="D77" i="8"/>
  <c r="E73" i="8"/>
  <c r="D73" i="8"/>
  <c r="E69" i="8"/>
  <c r="D69" i="8"/>
  <c r="E65" i="8"/>
  <c r="D65" i="8"/>
  <c r="E61" i="8"/>
  <c r="D61" i="8"/>
  <c r="E57" i="8"/>
  <c r="D57" i="8"/>
  <c r="E53" i="8"/>
  <c r="D53" i="8"/>
  <c r="E49" i="8"/>
  <c r="D49" i="8"/>
  <c r="E45" i="8"/>
  <c r="D45" i="8"/>
  <c r="E41" i="8"/>
  <c r="D41" i="8"/>
  <c r="E37" i="8"/>
  <c r="D37" i="8"/>
  <c r="E33" i="8"/>
  <c r="D33" i="8"/>
  <c r="D29" i="8"/>
  <c r="D25" i="8"/>
  <c r="D21" i="8"/>
  <c r="D17" i="8"/>
  <c r="D13" i="8"/>
  <c r="D9" i="8"/>
  <c r="D5" i="8"/>
  <c r="F7" i="3" s="1"/>
  <c r="E100" i="8"/>
  <c r="D100" i="8"/>
  <c r="E96" i="8"/>
  <c r="D96" i="8"/>
  <c r="E92" i="8"/>
  <c r="D92" i="8"/>
  <c r="E88" i="8"/>
  <c r="D88" i="8"/>
  <c r="E84" i="8"/>
  <c r="D84" i="8"/>
  <c r="E80" i="8"/>
  <c r="D80" i="8"/>
  <c r="E76" i="8"/>
  <c r="D76" i="8"/>
  <c r="E72" i="8"/>
  <c r="D72" i="8"/>
  <c r="E68" i="8"/>
  <c r="D68" i="8"/>
  <c r="E64" i="8"/>
  <c r="D64" i="8"/>
  <c r="E60" i="8"/>
  <c r="D60" i="8"/>
  <c r="E56" i="8"/>
  <c r="D56" i="8"/>
  <c r="E52" i="8"/>
  <c r="D52" i="8"/>
  <c r="E48" i="8"/>
  <c r="D48" i="8"/>
  <c r="E44" i="8"/>
  <c r="D44" i="8"/>
  <c r="E40" i="8"/>
  <c r="D40" i="8"/>
  <c r="E36" i="8"/>
  <c r="D36" i="8"/>
  <c r="E32" i="8"/>
  <c r="D32" i="8"/>
  <c r="D28" i="8"/>
  <c r="E28" i="8"/>
  <c r="D24" i="8"/>
  <c r="D20" i="8"/>
  <c r="D16" i="8"/>
  <c r="D8" i="8"/>
  <c r="E99" i="8"/>
  <c r="D99" i="8"/>
  <c r="E95" i="8"/>
  <c r="D95" i="8"/>
  <c r="E91" i="8"/>
  <c r="D91" i="8"/>
  <c r="E87" i="8"/>
  <c r="D87" i="8"/>
  <c r="E83" i="8"/>
  <c r="D83" i="8"/>
  <c r="E79" i="8"/>
  <c r="D79" i="8"/>
  <c r="E75" i="8"/>
  <c r="D75" i="8"/>
  <c r="E71" i="8"/>
  <c r="D71" i="8"/>
  <c r="E67" i="8"/>
  <c r="D67" i="8"/>
  <c r="E63" i="8"/>
  <c r="D63" i="8"/>
  <c r="E59" i="8"/>
  <c r="D59" i="8"/>
  <c r="E55" i="8"/>
  <c r="D55" i="8"/>
  <c r="E51" i="8"/>
  <c r="D51" i="8"/>
  <c r="E47" i="8"/>
  <c r="D47" i="8"/>
  <c r="E43" i="8"/>
  <c r="D43" i="8"/>
  <c r="E39" i="8"/>
  <c r="D39" i="8"/>
  <c r="E35" i="8"/>
  <c r="D35" i="8"/>
  <c r="E31" i="8"/>
  <c r="D31" i="8"/>
  <c r="D27" i="8"/>
  <c r="D23" i="8"/>
  <c r="D19" i="8"/>
  <c r="D15" i="8"/>
  <c r="D11" i="8"/>
  <c r="D7" i="8"/>
  <c r="E102" i="8"/>
  <c r="D102" i="8"/>
  <c r="E98" i="8"/>
  <c r="D98" i="8"/>
  <c r="E94" i="8"/>
  <c r="D94" i="8"/>
  <c r="E90" i="8"/>
  <c r="D90" i="8"/>
  <c r="E86" i="8"/>
  <c r="D86" i="8"/>
  <c r="E82" i="8"/>
  <c r="D82" i="8"/>
  <c r="E78" i="8"/>
  <c r="D78" i="8"/>
  <c r="E74" i="8"/>
  <c r="D74" i="8"/>
  <c r="E70" i="8"/>
  <c r="D70" i="8"/>
  <c r="E66" i="8"/>
  <c r="D66" i="8"/>
  <c r="E62" i="8"/>
  <c r="D62" i="8"/>
  <c r="E58" i="8"/>
  <c r="D58" i="8"/>
  <c r="E54" i="8"/>
  <c r="D54" i="8"/>
  <c r="E50" i="8"/>
  <c r="D50" i="8"/>
  <c r="E46" i="8"/>
  <c r="D46" i="8"/>
  <c r="E42" i="8"/>
  <c r="D42" i="8"/>
  <c r="E38" i="8"/>
  <c r="D38" i="8"/>
  <c r="E34" i="8"/>
  <c r="D34" i="8"/>
  <c r="E30" i="8"/>
  <c r="D30" i="8"/>
  <c r="D26" i="8"/>
  <c r="D22" i="8"/>
  <c r="D18" i="8"/>
  <c r="D14" i="8"/>
  <c r="D4" i="8"/>
  <c r="F17" i="8"/>
  <c r="G85" i="8"/>
  <c r="F37" i="8"/>
  <c r="F33" i="8"/>
  <c r="G97" i="8"/>
  <c r="G101" i="8"/>
  <c r="F25" i="8"/>
  <c r="F41" i="8"/>
  <c r="G10" i="8"/>
  <c r="G93" i="8"/>
  <c r="G6" i="8"/>
  <c r="G29" i="8"/>
  <c r="F57" i="8"/>
  <c r="F77" i="8"/>
  <c r="F49" i="8"/>
  <c r="G61" i="8"/>
  <c r="F89" i="8"/>
  <c r="F81" i="8"/>
  <c r="F45" i="8"/>
  <c r="F8" i="3" l="1"/>
  <c r="F6" i="3"/>
  <c r="E6" i="8"/>
  <c r="E12" i="8"/>
  <c r="E24" i="8"/>
  <c r="E16" i="8"/>
  <c r="E22" i="8"/>
  <c r="E19" i="8"/>
  <c r="E8" i="8"/>
  <c r="E13" i="8"/>
  <c r="E17" i="8"/>
  <c r="E29" i="8"/>
  <c r="E15" i="8"/>
  <c r="E20" i="8"/>
  <c r="E14" i="8"/>
  <c r="E18" i="8"/>
  <c r="E11" i="8"/>
  <c r="E27" i="8"/>
  <c r="E26" i="8"/>
  <c r="E7" i="8"/>
  <c r="E23" i="8"/>
  <c r="E5" i="8"/>
  <c r="E9" i="8"/>
  <c r="E21" i="8"/>
  <c r="E25" i="8"/>
  <c r="E4" i="8"/>
  <c r="G4" i="8"/>
  <c r="F4" i="8"/>
  <c r="H9" i="3" l="1" a="1"/>
  <c r="H9" i="3" s="1"/>
  <c r="H8" i="3" a="1"/>
  <c r="H8" i="3" s="1"/>
  <c r="H6" i="3" a="1"/>
  <c r="H6" i="3" s="1"/>
  <c r="H5" i="3" a="1"/>
  <c r="H5" i="3" s="1"/>
  <c r="D4" i="3"/>
  <c r="H7" i="3" a="1"/>
  <c r="H7" i="3" s="1"/>
  <c r="K5" i="3" l="1"/>
  <c r="J5" i="3"/>
  <c r="I5" i="3"/>
  <c r="K6" i="3"/>
  <c r="J6" i="3"/>
  <c r="I6" i="3"/>
  <c r="I7" i="3"/>
  <c r="K7" i="3"/>
  <c r="J7" i="3"/>
  <c r="K8" i="3"/>
  <c r="J8" i="3"/>
  <c r="I8" i="3"/>
  <c r="K9" i="3"/>
  <c r="J9" i="3"/>
  <c r="I9" i="3"/>
</calcChain>
</file>

<file path=xl/sharedStrings.xml><?xml version="1.0" encoding="utf-8"?>
<sst xmlns="http://schemas.openxmlformats.org/spreadsheetml/2006/main" count="92" uniqueCount="70">
  <si>
    <t>INSTRUÇÕES</t>
  </si>
  <si>
    <t>1. Cadastre os produtos na lista de produtos</t>
  </si>
  <si>
    <t>LISTA DE PRODUTOS</t>
  </si>
  <si>
    <t>2. Cadastre as compras e vendas na aba de controle</t>
  </si>
  <si>
    <t>Nome do Produto</t>
  </si>
  <si>
    <t>Descrição do Produto</t>
  </si>
  <si>
    <t>Categoria do Produto</t>
  </si>
  <si>
    <t>Estoque Mínimo</t>
  </si>
  <si>
    <t>Categoria de Produto</t>
  </si>
  <si>
    <t>Fim de 2.000 Produtos</t>
  </si>
  <si>
    <t>Controle de Estoque Grátis em Excel</t>
  </si>
  <si>
    <t>PRODUTOS</t>
  </si>
  <si>
    <t>QUANTIDADE</t>
  </si>
  <si>
    <t>EM ESTOQUE MÍNIMO</t>
  </si>
  <si>
    <t>ATUAL</t>
  </si>
  <si>
    <t>FUTURO</t>
  </si>
  <si>
    <t>ORDENS DE VENDA QUE NÃO SERÃO CUMPRIDAS*</t>
  </si>
  <si>
    <t>*a quantidade vendida é maior que o estoque atual (em vermelho na tabela)</t>
  </si>
  <si>
    <t>ESCOLHA O PRODUTO</t>
  </si>
  <si>
    <t>Número da ordem</t>
  </si>
  <si>
    <t>INSIRA OS DETALHES DA ORDEM DE COMPRA OU VENDA</t>
  </si>
  <si>
    <t>Data da Ordem</t>
  </si>
  <si>
    <t>Tipo da Ordem</t>
  </si>
  <si>
    <t>Data esperada</t>
  </si>
  <si>
    <t>Fornecedor</t>
  </si>
  <si>
    <t>Produto</t>
  </si>
  <si>
    <t>Quantidade</t>
  </si>
  <si>
    <t>Preço Unitário</t>
  </si>
  <si>
    <t>Valor Total</t>
  </si>
  <si>
    <t>Estoque Atual</t>
  </si>
  <si>
    <t>PRODUTOS EM ESTOQUE MÍNIMO</t>
  </si>
  <si>
    <t>Quantidade para comprar</t>
  </si>
  <si>
    <t>ESTOQUE ATUAL</t>
  </si>
  <si>
    <t>Quantidade a ser comprada</t>
  </si>
  <si>
    <t>Quantidade a ser vendida</t>
  </si>
  <si>
    <t>calculado automaticamente</t>
  </si>
  <si>
    <t>período</t>
  </si>
  <si>
    <t>Compra pendente</t>
  </si>
  <si>
    <t>Estoque Mín</t>
  </si>
  <si>
    <t>Mín - atual</t>
  </si>
  <si>
    <t>vlr total</t>
  </si>
  <si>
    <t>qtd</t>
  </si>
  <si>
    <t>Produto1</t>
  </si>
  <si>
    <t>Camiseta XXXX</t>
  </si>
  <si>
    <t>Camisetas</t>
  </si>
  <si>
    <t>Produto2</t>
  </si>
  <si>
    <t>Camiseta YYYY</t>
  </si>
  <si>
    <t>Produto3</t>
  </si>
  <si>
    <t>Produto4</t>
  </si>
  <si>
    <t>Produto5</t>
  </si>
  <si>
    <t>Produto6</t>
  </si>
  <si>
    <t>Camiseta YZYZ</t>
  </si>
  <si>
    <t>Camiseta KKK</t>
  </si>
  <si>
    <t>Camiseta LIK</t>
  </si>
  <si>
    <t>Camiseta OIU</t>
  </si>
  <si>
    <t>https://www.youtube.com/watch?v=vRL0MH4PM8g&amp;index=3&amp;list=PLqIYW0Ly93rZgRktQufB_0nXZ8Vy0QK5p</t>
  </si>
  <si>
    <t>Veja este VÍDEO que ensina você a usar a planilha:</t>
  </si>
  <si>
    <t>Conheça o nosso sistema!</t>
  </si>
  <si>
    <t>Faça um teste gratuito no QuantoSobra e</t>
  </si>
  <si>
    <t>gerencia o seu estoque integrado ao</t>
  </si>
  <si>
    <t>financeiro e cadastros, além de emitir</t>
  </si>
  <si>
    <t>documentos fiscais!</t>
  </si>
  <si>
    <t>PLANILHA</t>
  </si>
  <si>
    <t>Compra</t>
  </si>
  <si>
    <t>asdfasf</t>
  </si>
  <si>
    <t>bb</t>
  </si>
  <si>
    <t>cc</t>
  </si>
  <si>
    <t>dd</t>
  </si>
  <si>
    <t>Venda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</si>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</sst>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\-mmm\-yy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0">
    <xf numFmtId="0" fontId="0" fillId="0" borderId="0" xfId="0"/>
    <xf numFmtId="0" fontId="3" fillId="2" borderId="0" xfId="0" applyFont="1" applyFill="1" applyAlignment="1" applyProtection="1">
      <alignment horizontal="left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5" fillId="2" borderId="0" xfId="0" applyFont="1" applyFill="1" applyAlignment="1" applyProtection="1">
      <protection hidden="1"/>
    </xf>
    <xf numFmtId="0" fontId="10" fillId="2" borderId="5" xfId="0" applyFont="1" applyFill="1" applyBorder="1" applyAlignment="1" applyProtection="1">
      <alignment horizontal="center" vertical="center"/>
      <protection hidden="1"/>
    </xf>
    <xf numFmtId="0" fontId="0" fillId="2" borderId="0" xfId="0" applyFill="1" applyProtection="1">
      <protection hidden="1"/>
    </xf>
    <xf numFmtId="0" fontId="0" fillId="2" borderId="0" xfId="0" applyFill="1" applyBorder="1" applyProtection="1">
      <protection hidden="1"/>
    </xf>
    <xf numFmtId="0" fontId="10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0" fontId="0" fillId="2" borderId="0" xfId="0" applyFont="1" applyFill="1" applyBorder="1" applyAlignment="1" applyProtection="1">
      <alignment horizontal="left"/>
      <protection hidden="1"/>
    </xf>
    <xf numFmtId="0" fontId="0" fillId="0" borderId="0" xfId="0" applyProtection="1">
      <protection hidden="1"/>
    </xf>
    <xf numFmtId="0" fontId="11" fillId="2" borderId="2" xfId="0" applyFont="1" applyFill="1" applyBorder="1" applyAlignment="1" applyProtection="1">
      <protection hidden="1"/>
    </xf>
    <xf numFmtId="0" fontId="11" fillId="2" borderId="2" xfId="0" applyFont="1" applyFill="1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5" fillId="2" borderId="0" xfId="0" applyFont="1" applyFill="1" applyBorder="1" applyAlignment="1" applyProtection="1">
      <alignment horizontal="right" vertical="center"/>
      <protection hidden="1"/>
    </xf>
    <xf numFmtId="0" fontId="0" fillId="2" borderId="2" xfId="0" applyFont="1" applyFill="1" applyBorder="1" applyAlignment="1" applyProtection="1">
      <alignment horizontal="center" vertical="center"/>
      <protection hidden="1"/>
    </xf>
    <xf numFmtId="0" fontId="11" fillId="2" borderId="3" xfId="0" applyFont="1" applyFill="1" applyBorder="1" applyProtection="1">
      <protection hidden="1"/>
    </xf>
    <xf numFmtId="0" fontId="11" fillId="2" borderId="3" xfId="0" applyFont="1" applyFill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hidden="1"/>
    </xf>
    <xf numFmtId="0" fontId="0" fillId="2" borderId="3" xfId="0" applyFont="1" applyFill="1" applyBorder="1" applyAlignment="1" applyProtection="1">
      <alignment horizontal="center" vertic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center" vertical="center"/>
      <protection hidden="1"/>
    </xf>
    <xf numFmtId="0" fontId="0" fillId="2" borderId="0" xfId="0" applyFont="1" applyFill="1" applyProtection="1">
      <protection hidden="1"/>
    </xf>
    <xf numFmtId="0" fontId="21" fillId="2" borderId="0" xfId="0" applyFont="1" applyFill="1" applyBorder="1" applyProtection="1">
      <protection hidden="1"/>
    </xf>
    <xf numFmtId="0" fontId="0" fillId="2" borderId="0" xfId="0" applyFont="1" applyFill="1" applyBorder="1" applyProtection="1">
      <protection hidden="1"/>
    </xf>
    <xf numFmtId="0" fontId="15" fillId="2" borderId="0" xfId="0" applyFont="1" applyFill="1" applyBorder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ont="1" applyFill="1" applyAlignment="1" applyProtection="1">
      <alignment vertical="top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1" fontId="0" fillId="2" borderId="0" xfId="1" applyNumberFormat="1" applyFont="1" applyFill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ont="1" applyFill="1" applyAlignment="1" applyProtection="1">
      <alignment vertical="top" wrapText="1"/>
      <protection locked="0"/>
    </xf>
    <xf numFmtId="0" fontId="0" fillId="2" borderId="0" xfId="0" applyNumberFormat="1" applyFill="1" applyAlignment="1" applyProtection="1">
      <alignment horizontal="center"/>
      <protection locked="0"/>
    </xf>
    <xf numFmtId="1" fontId="0" fillId="2" borderId="0" xfId="0" applyNumberFormat="1" applyFill="1" applyAlignment="1" applyProtection="1">
      <alignment horizontal="center"/>
      <protection locked="0"/>
    </xf>
    <xf numFmtId="0" fontId="2" fillId="2" borderId="0" xfId="0" applyFont="1" applyFill="1" applyProtection="1">
      <protection locked="0"/>
    </xf>
    <xf numFmtId="0" fontId="0" fillId="2" borderId="5" xfId="0" applyFill="1" applyBorder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0" fillId="2" borderId="0" xfId="0" applyFont="1" applyFill="1" applyProtection="1">
      <protection locked="0"/>
    </xf>
    <xf numFmtId="0" fontId="9" fillId="2" borderId="0" xfId="0" applyFont="1" applyFill="1" applyProtection="1">
      <protection locked="0"/>
    </xf>
    <xf numFmtId="0" fontId="16" fillId="2" borderId="0" xfId="0" applyFont="1" applyFill="1" applyBorder="1" applyAlignment="1" applyProtection="1">
      <alignment horizontal="right" vertical="center"/>
      <protection locked="0"/>
    </xf>
    <xf numFmtId="0" fontId="16" fillId="2" borderId="0" xfId="0" applyFont="1" applyFill="1" applyBorder="1" applyAlignment="1" applyProtection="1">
      <alignment horizontal="center" vertical="center"/>
      <protection locked="0"/>
    </xf>
    <xf numFmtId="0" fontId="16" fillId="2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5" fontId="0" fillId="0" borderId="0" xfId="0" applyNumberFormat="1" applyAlignment="1" applyProtection="1">
      <alignment horizontal="center" vertical="center"/>
      <protection locked="0"/>
    </xf>
    <xf numFmtId="15" fontId="0" fillId="0" borderId="0" xfId="0" applyNumberFormat="1" applyProtection="1">
      <protection locked="0"/>
    </xf>
    <xf numFmtId="1" fontId="0" fillId="0" borderId="0" xfId="2" applyNumberFormat="1" applyFont="1" applyProtection="1">
      <protection hidden="1"/>
    </xf>
    <xf numFmtId="0" fontId="4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0" fontId="4" fillId="2" borderId="0" xfId="0" applyFont="1" applyFill="1" applyProtection="1">
      <protection locked="0"/>
    </xf>
    <xf numFmtId="0" fontId="8" fillId="2" borderId="0" xfId="0" applyFont="1" applyFill="1" applyBorder="1" applyAlignment="1" applyProtection="1">
      <alignment horizontal="center" vertical="center"/>
      <protection locked="0" hidden="1"/>
    </xf>
    <xf numFmtId="0" fontId="7" fillId="2" borderId="0" xfId="3" applyFill="1" applyAlignment="1" applyProtection="1">
      <protection locked="0"/>
    </xf>
    <xf numFmtId="0" fontId="7" fillId="2" borderId="0" xfId="3" applyFill="1" applyAlignment="1" applyProtection="1">
      <alignment horizontal="right"/>
      <protection locked="0"/>
    </xf>
    <xf numFmtId="166" fontId="0" fillId="0" borderId="0" xfId="0" applyNumberFormat="1" applyProtection="1">
      <protection locked="0"/>
    </xf>
    <xf numFmtId="166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Protection="1">
      <protection locked="0"/>
    </xf>
    <xf numFmtId="1" fontId="0" fillId="0" borderId="0" xfId="0" applyNumberFormat="1" applyProtection="1">
      <protection hidden="1"/>
    </xf>
    <xf numFmtId="0" fontId="4" fillId="0" borderId="0" xfId="0" applyNumberFormat="1" applyFont="1" applyAlignment="1" applyProtection="1">
      <alignment horizontal="right"/>
      <protection hidden="1"/>
    </xf>
    <xf numFmtId="0" fontId="0" fillId="0" borderId="0" xfId="0" applyNumberFormat="1" applyAlignment="1" applyProtection="1">
      <alignment horizontal="right"/>
      <protection hidden="1"/>
    </xf>
    <xf numFmtId="0" fontId="20" fillId="7" borderId="0" xfId="3" applyFont="1" applyFill="1" applyAlignment="1" applyProtection="1">
      <alignment horizontal="center" vertical="center"/>
      <protection locked="0"/>
    </xf>
    <xf numFmtId="0" fontId="13" fillId="7" borderId="0" xfId="0" applyFont="1" applyFill="1" applyAlignment="1" applyProtection="1">
      <alignment vertical="center"/>
      <protection locked="0"/>
    </xf>
    <xf numFmtId="0" fontId="22" fillId="7" borderId="0" xfId="3" applyFont="1" applyFill="1" applyAlignment="1" applyProtection="1">
      <alignment horizontal="center" vertical="center"/>
      <protection locked="0"/>
    </xf>
    <xf numFmtId="0" fontId="23" fillId="2" borderId="0" xfId="0" applyFont="1" applyFill="1" applyProtection="1">
      <protection locked="0"/>
    </xf>
    <xf numFmtId="0" fontId="24" fillId="2" borderId="0" xfId="0" applyFont="1" applyFill="1" applyProtection="1">
      <protection locked="0"/>
    </xf>
    <xf numFmtId="0" fontId="24" fillId="2" borderId="0" xfId="0" applyFont="1" applyFill="1" applyAlignment="1" applyProtection="1">
      <alignment horizontal="center" vertical="center"/>
      <protection locked="0"/>
    </xf>
    <xf numFmtId="0" fontId="25" fillId="2" borderId="0" xfId="0" applyFont="1" applyFill="1" applyAlignment="1" applyProtection="1">
      <alignment vertical="top" wrapText="1"/>
      <protection locked="0"/>
    </xf>
    <xf numFmtId="0" fontId="0" fillId="7" borderId="0" xfId="0" applyFill="1" applyProtection="1">
      <protection locked="0"/>
    </xf>
    <xf numFmtId="0" fontId="3" fillId="7" borderId="0" xfId="0" applyFont="1" applyFill="1" applyAlignment="1" applyProtection="1"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7" borderId="4" xfId="0" applyFont="1" applyFill="1" applyBorder="1"/>
    <xf numFmtId="0" fontId="0" fillId="7" borderId="0" xfId="0" applyFont="1" applyFill="1"/>
    <xf numFmtId="0" fontId="0" fillId="7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 applyProtection="1">
      <alignment horizontal="center" vertical="center"/>
    </xf>
    <xf numFmtId="0" fontId="6" fillId="7" borderId="1" xfId="0" applyFont="1" applyFill="1" applyBorder="1" applyAlignment="1" applyProtection="1">
      <alignment horizontal="center" vertical="center"/>
    </xf>
    <xf numFmtId="16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28" fillId="2" borderId="0" xfId="0" applyFont="1" applyFill="1"/>
    <xf numFmtId="0" fontId="0" fillId="2" borderId="7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0" xfId="0" applyFill="1" applyBorder="1"/>
    <xf numFmtId="0" fontId="23" fillId="2" borderId="0" xfId="0" applyFont="1" applyFill="1" applyBorder="1" applyAlignment="1" applyProtection="1">
      <alignment horizontal="left"/>
      <protection locked="0"/>
    </xf>
    <xf numFmtId="0" fontId="22" fillId="7" borderId="0" xfId="3" applyFont="1" applyFill="1" applyAlignment="1" applyProtection="1">
      <alignment horizontal="center" vertical="center"/>
      <protection locked="0"/>
    </xf>
    <xf numFmtId="0" fontId="26" fillId="2" borderId="0" xfId="3" applyFont="1" applyFill="1" applyAlignment="1" applyProtection="1">
      <alignment horizontal="center" vertical="center"/>
      <protection locked="0"/>
    </xf>
    <xf numFmtId="0" fontId="10" fillId="2" borderId="0" xfId="0" applyFont="1" applyFill="1" applyAlignment="1" applyProtection="1">
      <alignment horizontal="center" vertical="top" wrapText="1"/>
      <protection hidden="1"/>
    </xf>
    <xf numFmtId="0" fontId="4" fillId="7" borderId="0" xfId="0" applyFont="1" applyFill="1" applyBorder="1" applyAlignment="1" applyProtection="1">
      <alignment horizontal="center"/>
      <protection locked="0"/>
    </xf>
    <xf numFmtId="0" fontId="13" fillId="6" borderId="0" xfId="0" applyFont="1" applyFill="1" applyAlignment="1" applyProtection="1">
      <alignment horizontal="center"/>
      <protection hidden="1"/>
    </xf>
    <xf numFmtId="0" fontId="17" fillId="4" borderId="0" xfId="0" applyFont="1" applyFill="1" applyAlignment="1" applyProtection="1">
      <alignment horizontal="center"/>
      <protection hidden="1"/>
    </xf>
    <xf numFmtId="0" fontId="18" fillId="2" borderId="0" xfId="0" applyFont="1" applyFill="1" applyAlignment="1" applyProtection="1">
      <alignment horizontal="left" vertical="center"/>
      <protection hidden="1"/>
    </xf>
    <xf numFmtId="0" fontId="10" fillId="2" borderId="5" xfId="0" applyFont="1" applyFill="1" applyBorder="1" applyAlignment="1" applyProtection="1">
      <alignment horizontal="center" vertical="center"/>
      <protection hidden="1"/>
    </xf>
    <xf numFmtId="0" fontId="19" fillId="5" borderId="0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center"/>
      <protection hidden="1"/>
    </xf>
    <xf numFmtId="0" fontId="14" fillId="4" borderId="0" xfId="0" applyFont="1" applyFill="1" applyAlignment="1" applyProtection="1">
      <alignment horizontal="center"/>
      <protection hidden="1"/>
    </xf>
    <xf numFmtId="0" fontId="27" fillId="5" borderId="7" xfId="0" applyFont="1" applyFill="1" applyBorder="1" applyAlignment="1">
      <alignment horizontal="center"/>
    </xf>
    <xf numFmtId="0" fontId="27" fillId="5" borderId="8" xfId="0" applyFont="1" applyFill="1" applyBorder="1" applyAlignment="1">
      <alignment horizontal="center"/>
    </xf>
    <xf numFmtId="0" fontId="27" fillId="5" borderId="9" xfId="0" applyFont="1" applyFill="1" applyBorder="1" applyAlignment="1">
      <alignment horizontal="center"/>
    </xf>
    <xf numFmtId="0" fontId="7" fillId="5" borderId="10" xfId="3" applyFill="1" applyBorder="1" applyAlignment="1">
      <alignment horizontal="center"/>
    </xf>
    <xf numFmtId="0" fontId="7" fillId="5" borderId="11" xfId="3" applyFill="1" applyBorder="1" applyAlignment="1">
      <alignment horizontal="center"/>
    </xf>
    <xf numFmtId="0" fontId="7" fillId="5" borderId="12" xfId="3" applyFill="1" applyBorder="1" applyAlignment="1">
      <alignment horizontal="center"/>
    </xf>
  </cellXfs>
  <cellStyles count="4">
    <cellStyle name="Hiperlink" xfId="3" builtinId="8"/>
    <cellStyle name="Moeda" xfId="1" builtinId="4"/>
    <cellStyle name="Normal" xfId="0" builtinId="0"/>
    <cellStyle name="Vírgula" xfId="2" builtinId="3"/>
  </cellStyles>
  <dxfs count="24">
    <dxf>
      <font>
        <color theme="0"/>
      </font>
      <fill>
        <patternFill>
          <bgColor rgb="FFC00000"/>
        </patternFill>
      </fill>
    </dxf>
    <dxf>
      <font>
        <color auto="1"/>
      </font>
      <border>
        <left/>
        <right/>
        <top style="thin">
          <color rgb="FFC00000"/>
        </top>
        <bottom style="thin">
          <color rgb="FFC00000"/>
        </bottom>
      </border>
    </dxf>
    <dxf>
      <numFmt numFmtId="0" formatCode="General"/>
      <alignment horizontal="right" vertical="bottom" textRotation="0" wrapText="0" indent="0" justifyLastLine="0" shrinkToFit="0" readingOrder="0"/>
      <protection locked="1" hidden="1"/>
    </dxf>
    <dxf>
      <numFmt numFmtId="0" formatCode="General"/>
      <alignment horizontal="right" vertical="bottom" textRotation="0" wrapText="0" indent="0" justifyLastLine="0" shrinkToFit="0" readingOrder="0"/>
      <protection locked="1" hidden="1"/>
    </dxf>
    <dxf>
      <font>
        <i/>
      </font>
      <numFmt numFmtId="0" formatCode="General"/>
      <alignment horizontal="right" vertical="bottom" textRotation="0" wrapText="0" indent="0" justifyLastLine="0" shrinkToFit="0" readingOrder="0"/>
      <protection locked="1" hidden="1"/>
    </dxf>
    <dxf>
      <numFmt numFmtId="1" formatCode="0"/>
      <protection locked="1" hidden="1"/>
    </dxf>
    <dxf>
      <numFmt numFmtId="0" formatCode="General"/>
      <protection locked="0" hidden="0"/>
    </dxf>
    <dxf>
      <protection locked="0" hidden="0"/>
    </dxf>
    <dxf>
      <protection locked="0" hidden="0"/>
    </dxf>
    <dxf>
      <numFmt numFmtId="166" formatCode="d\-mmm\-yy"/>
      <protection locked="0" hidden="0"/>
    </dxf>
    <dxf>
      <numFmt numFmtId="166" formatCode="d\-mmm\-yy"/>
      <alignment horizontal="center" vertical="center" textRotation="0" wrapText="0" indent="0" justifyLastLine="0" shrinkToFit="0" readingOrder="0"/>
      <protection locked="0" hidden="0"/>
    </dxf>
    <dxf>
      <numFmt numFmtId="166" formatCode="d\-mmm\-yy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protection locked="0" hidden="0"/>
    </dxf>
    <dxf>
      <border outline="0">
        <top style="thin">
          <color theme="1"/>
        </top>
      </border>
    </dxf>
    <dxf>
      <protection locked="0" hidden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numFmt numFmtId="1" formatCode="0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numFmt numFmtId="0" formatCode="General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00B050"/>
        <name val="Calibri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croll" dx="22" fmlaLink="L5" max="2000" min="5" page="10" val="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quantosobra.com.br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quantosobra.com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281357</xdr:colOff>
      <xdr:row>2</xdr:row>
      <xdr:rowOff>28576</xdr:rowOff>
    </xdr:from>
    <xdr:to>
      <xdr:col>6</xdr:col>
      <xdr:colOff>2809875</xdr:colOff>
      <xdr:row>14</xdr:row>
      <xdr:rowOff>9526</xdr:rowOff>
    </xdr:to>
    <xdr:pic>
      <xdr:nvPicPr>
        <xdr:cNvPr id="10" name="Imagem 9" descr="http://promo.quantosobra.com.br/demonstracao-em-video-do-quantosobra-em-funcionament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357" y="514351"/>
          <a:ext cx="2528518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4</xdr:row>
          <xdr:rowOff>19050</xdr:rowOff>
        </xdr:from>
        <xdr:to>
          <xdr:col>11</xdr:col>
          <xdr:colOff>381000</xdr:colOff>
          <xdr:row>9</xdr:row>
          <xdr:rowOff>9525</xdr:rowOff>
        </xdr:to>
        <xdr:sp macro="" textlink="">
          <xdr:nvSpPr>
            <xdr:cNvPr id="3081" name="Scroll Bar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409575</xdr:colOff>
      <xdr:row>7</xdr:row>
      <xdr:rowOff>9525</xdr:rowOff>
    </xdr:from>
    <xdr:to>
      <xdr:col>11</xdr:col>
      <xdr:colOff>499693</xdr:colOff>
      <xdr:row>19</xdr:row>
      <xdr:rowOff>57150</xdr:rowOff>
    </xdr:to>
    <xdr:pic>
      <xdr:nvPicPr>
        <xdr:cNvPr id="2" name="Imagem 1" descr="http://promo.quantosobra.com.br/demonstracao-em-video-do-quantosobra-em-funcionament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447800"/>
          <a:ext cx="2528518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14</xdr:row>
      <xdr:rowOff>47625</xdr:rowOff>
    </xdr:from>
    <xdr:to>
      <xdr:col>3</xdr:col>
      <xdr:colOff>38100</xdr:colOff>
      <xdr:row>18</xdr:row>
      <xdr:rowOff>142875</xdr:rowOff>
    </xdr:to>
    <xdr:sp macro="" textlink="">
      <xdr:nvSpPr>
        <xdr:cNvPr id="3" name="Seta para Baixo 2"/>
        <xdr:cNvSpPr/>
      </xdr:nvSpPr>
      <xdr:spPr>
        <a:xfrm>
          <a:off x="1266825" y="2857500"/>
          <a:ext cx="600075" cy="85725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id="3" name="Tabela_Produto" displayName="Tabela_Produto" ref="A9:D15" totalsRowShown="0" headerRowDxfId="23" dataDxfId="22">
  <autoFilter ref="A9:D15">
    <filterColumn colId="0" hiddenButton="1"/>
    <filterColumn colId="1" hiddenButton="1"/>
    <filterColumn colId="2" hiddenButton="1"/>
    <filterColumn colId="3" hiddenButton="1"/>
  </autoFilter>
  <tableColumns count="4">
    <tableColumn id="2" name="Nome do Produto" dataDxfId="21"/>
    <tableColumn id="3" name="Descrição do Produto" dataDxfId="20"/>
    <tableColumn id="4" name="Categoria do Produto" dataDxfId="19"/>
    <tableColumn id="1" name="Estoque Mínimo" dataDxfId="18"/>
  </tableColumns>
  <tableStyleInfo name="TableStyleMedium21" showFirstColumn="0" showLastColumn="0" showRowStripes="0" showColumnStripes="0"/>
</table>
</file>

<file path=xl/tables/table2.xml><?xml version="1.0" encoding="utf-8"?>
<table xmlns="http://schemas.openxmlformats.org/spreadsheetml/2006/main" id="2" name="Tabela_Ordens" displayName="Tabela_Ordens" ref="A13:L18" totalsRowShown="0" headerRowDxfId="17" dataDxfId="15" headerRowBorderDxfId="16" tableBorderDxfId="14">
  <autoFilter ref="A13:L18"/>
  <sortState ref="A23:L97">
    <sortCondition ref="D13:D103"/>
  </sortState>
  <tableColumns count="12">
    <tableColumn id="8" name="Número da ordem" dataDxfId="13"/>
    <tableColumn id="9" name="Data da Ordem" dataDxfId="12"/>
    <tableColumn id="1" name="Tipo da Ordem" dataDxfId="11"/>
    <tableColumn id="11" name="Data esperada" dataDxfId="10"/>
    <tableColumn id="3" name="Fornecedor" dataDxfId="9"/>
    <tableColumn id="2" name="Produto" dataDxfId="8"/>
    <tableColumn id="5" name="Quantidade" dataDxfId="7"/>
    <tableColumn id="7" name="Preço Unitário" dataDxfId="6"/>
    <tableColumn id="6" name="Valor Total" dataDxfId="5">
      <calculatedColumnFormula>Tabela_Ordens[[#This Row],[Preço Unitário]]*Tabela_Ordens[Quantidade]</calculatedColumnFormula>
    </tableColumn>
    <tableColumn id="4" name="Categoria de Produto" dataDxfId="4">
      <calculatedColumnFormula>IF(Tabela_Ordens[[#This Row],[Produto]]="","",IFERROR(INDEX(Tabela_Produto[],MATCH(Tabela_Ordens[[#This Row],[Produto]],INDEX(Tabela_Produto[],,1),0),3),""))</calculatedColumnFormula>
    </tableColumn>
    <tableColumn id="10" name="período" dataDxfId="3">
      <calculatedColumnFormula>TEXT(Tabela_Ordens[[#This Row],[Data da Ordem]],"mmm-aaaa")</calculatedColumnFormula>
    </tableColumn>
    <tableColumn id="12" name="Estoque Atual" dataDxfId="2">
      <calculatedColumnFormula>SUMIFS(Tabela_Ordens[Quantidade],Tabela_Ordens[Data esperada],"&lt;="&amp;Tabela_Ordens[[#This Row],[Data esperada]],Tabela_Ordens[Produto],Tabela_Ordens[[#This Row],[Produto]],Tabela_Ordens[Tipo da Ordem],"Compra")-SUMIFS(Tabela_Ordens[Quantidade],Tabela_Ordens[Data esperada],"&lt;="&amp;Tabela_Ordens[[#This Row],[Data esperada]],Tabela_Ordens[Produto],Tabela_Ordens[[#This Row],[Produto]],Tabela_Ordens[Tipo da Ordem],"Venda")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vRL0MH4PM8g&amp;index=3&amp;list=PLqIYW0Ly93rZgRktQufB_0nXZ8Vy0QK5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rgb="FF92D050"/>
    <pageSetUpPr fitToPage="1"/>
  </sheetPr>
  <dimension ref="A1:K2403"/>
  <sheetViews>
    <sheetView zoomScaleNormal="100" workbookViewId="0">
      <selection activeCell="A5" sqref="A5"/>
    </sheetView>
  </sheetViews>
  <sheetFormatPr defaultColWidth="0" defaultRowHeight="15" zeroHeight="1" x14ac:dyDescent="0.25"/>
  <cols>
    <col min="1" max="1" width="29.28515625" style="27" customWidth="1"/>
    <col min="2" max="2" width="42.7109375" style="27" customWidth="1"/>
    <col min="3" max="3" width="21.7109375" style="27" customWidth="1"/>
    <col min="4" max="4" width="21.42578125" style="27" bestFit="1" customWidth="1"/>
    <col min="5" max="5" width="1.7109375" style="27" customWidth="1"/>
    <col min="6" max="6" width="3.140625" style="27" customWidth="1"/>
    <col min="7" max="7" width="49.7109375" style="27" customWidth="1"/>
    <col min="8" max="8" width="19.7109375" style="27" customWidth="1"/>
    <col min="9" max="9" width="22.7109375" style="27" customWidth="1"/>
    <col min="10" max="10" width="3.7109375" style="27" customWidth="1"/>
    <col min="11" max="11" width="25.7109375" style="27" hidden="1" customWidth="1"/>
    <col min="12" max="16384" width="9.140625" style="27" hidden="1"/>
  </cols>
  <sheetData>
    <row r="1" spans="1:11" ht="23.25" x14ac:dyDescent="0.25">
      <c r="A1" s="65" t="s">
        <v>10</v>
      </c>
      <c r="B1" s="65"/>
      <c r="C1" s="65"/>
      <c r="D1" s="65"/>
      <c r="E1" s="65"/>
      <c r="F1" s="92"/>
      <c r="G1" s="92"/>
      <c r="H1" s="66"/>
      <c r="I1" s="66"/>
      <c r="J1" s="71"/>
    </row>
    <row r="2" spans="1:11" x14ac:dyDescent="0.25">
      <c r="A2" s="28"/>
      <c r="B2" s="28"/>
      <c r="C2" s="28"/>
      <c r="D2" s="28"/>
      <c r="E2" s="28"/>
      <c r="F2" s="28"/>
      <c r="G2" s="57"/>
      <c r="H2" s="56"/>
      <c r="I2" s="56"/>
      <c r="J2" s="28"/>
    </row>
    <row r="3" spans="1:11" ht="23.25" customHeight="1" x14ac:dyDescent="0.3">
      <c r="A3" s="67" t="s">
        <v>0</v>
      </c>
      <c r="B3" s="28"/>
      <c r="C3" s="93"/>
      <c r="D3" s="93"/>
      <c r="E3" s="28"/>
      <c r="F3" s="28"/>
      <c r="G3" s="28"/>
      <c r="H3" s="28"/>
      <c r="I3" s="28"/>
      <c r="J3" s="28"/>
    </row>
    <row r="4" spans="1:11" ht="15" customHeight="1" x14ac:dyDescent="0.25">
      <c r="A4" s="28" t="s">
        <v>1</v>
      </c>
      <c r="B4" s="28"/>
      <c r="C4" s="93"/>
      <c r="D4" s="93"/>
      <c r="E4" s="28"/>
      <c r="F4" s="28"/>
      <c r="G4" s="28"/>
      <c r="H4" s="28"/>
      <c r="I4" s="28"/>
      <c r="J4" s="28"/>
    </row>
    <row r="5" spans="1:11" ht="15" customHeight="1" x14ac:dyDescent="0.25">
      <c r="A5" s="28" t="s">
        <v>3</v>
      </c>
      <c r="B5" s="28"/>
      <c r="C5" s="28"/>
      <c r="D5" s="28"/>
      <c r="E5" s="28"/>
      <c r="F5" s="28"/>
      <c r="G5" s="70"/>
      <c r="H5" s="28"/>
      <c r="I5" s="28"/>
      <c r="J5" s="28"/>
    </row>
    <row r="6" spans="1:11" ht="15.75" customHeight="1" x14ac:dyDescent="0.25">
      <c r="A6" s="28"/>
      <c r="B6" s="28"/>
      <c r="C6" s="28"/>
      <c r="D6" s="28"/>
      <c r="E6" s="28"/>
      <c r="F6" s="28"/>
      <c r="G6" s="29"/>
      <c r="H6" s="28"/>
      <c r="I6" s="28"/>
      <c r="J6" s="28"/>
    </row>
    <row r="7" spans="1:11" x14ac:dyDescent="0.25">
      <c r="A7" s="68"/>
      <c r="B7" s="28"/>
      <c r="C7" s="28"/>
      <c r="D7" s="28"/>
      <c r="E7" s="28"/>
      <c r="F7" s="28"/>
      <c r="G7" s="29"/>
      <c r="H7" s="28"/>
      <c r="I7" s="28"/>
      <c r="J7" s="28"/>
    </row>
    <row r="8" spans="1:11" ht="15" customHeight="1" x14ac:dyDescent="0.3">
      <c r="A8" s="91" t="s">
        <v>2</v>
      </c>
      <c r="B8" s="91"/>
      <c r="C8" s="91"/>
      <c r="D8" s="91"/>
      <c r="E8" s="28"/>
      <c r="F8" s="28"/>
      <c r="G8" s="29"/>
      <c r="H8" s="28"/>
      <c r="I8" s="28"/>
      <c r="J8" s="28"/>
    </row>
    <row r="9" spans="1:11" x14ac:dyDescent="0.25">
      <c r="A9" s="69" t="s">
        <v>4</v>
      </c>
      <c r="B9" s="69" t="s">
        <v>5</v>
      </c>
      <c r="C9" s="69" t="s">
        <v>6</v>
      </c>
      <c r="D9" s="69" t="s">
        <v>7</v>
      </c>
      <c r="E9" s="28"/>
      <c r="F9" s="28"/>
      <c r="G9" s="29"/>
      <c r="H9" s="28"/>
      <c r="I9" s="28"/>
      <c r="J9" s="28"/>
    </row>
    <row r="10" spans="1:11" x14ac:dyDescent="0.25">
      <c r="A10" s="30" t="s">
        <v>42</v>
      </c>
      <c r="B10" s="31" t="s">
        <v>43</v>
      </c>
      <c r="C10" s="31" t="s">
        <v>44</v>
      </c>
      <c r="D10" s="32">
        <v>5</v>
      </c>
      <c r="E10" s="28"/>
      <c r="F10" s="28"/>
      <c r="G10" s="29"/>
      <c r="H10" s="28"/>
      <c r="I10" s="28"/>
      <c r="J10" s="28"/>
      <c r="K10" s="33"/>
    </row>
    <row r="11" spans="1:11" x14ac:dyDescent="0.25">
      <c r="A11" s="30" t="s">
        <v>45</v>
      </c>
      <c r="B11" s="36" t="s">
        <v>46</v>
      </c>
      <c r="C11" s="31" t="s">
        <v>44</v>
      </c>
      <c r="D11" s="32">
        <v>3</v>
      </c>
      <c r="E11" s="28"/>
      <c r="F11" s="28"/>
      <c r="G11" s="29"/>
      <c r="H11" s="34"/>
      <c r="I11" s="34"/>
      <c r="J11" s="28"/>
      <c r="K11" s="33"/>
    </row>
    <row r="12" spans="1:11" ht="15" customHeight="1" x14ac:dyDescent="0.25">
      <c r="A12" s="30" t="s">
        <v>47</v>
      </c>
      <c r="B12" s="36" t="s">
        <v>51</v>
      </c>
      <c r="C12" s="31" t="s">
        <v>44</v>
      </c>
      <c r="D12" s="32">
        <v>3</v>
      </c>
      <c r="E12" s="28"/>
      <c r="F12" s="28"/>
      <c r="G12" s="29"/>
      <c r="H12" s="35"/>
      <c r="I12" s="35"/>
      <c r="J12" s="28"/>
      <c r="K12" s="33"/>
    </row>
    <row r="13" spans="1:11" x14ac:dyDescent="0.25">
      <c r="A13" s="30" t="s">
        <v>48</v>
      </c>
      <c r="B13" s="36" t="s">
        <v>52</v>
      </c>
      <c r="C13" s="31" t="s">
        <v>44</v>
      </c>
      <c r="D13" s="32">
        <v>3</v>
      </c>
      <c r="E13" s="28"/>
      <c r="F13" s="28"/>
      <c r="G13" s="29"/>
      <c r="H13" s="28"/>
      <c r="I13" s="28"/>
      <c r="J13" s="28"/>
      <c r="K13" s="33"/>
    </row>
    <row r="14" spans="1:11" ht="15" customHeight="1" x14ac:dyDescent="0.25">
      <c r="A14" s="30" t="s">
        <v>49</v>
      </c>
      <c r="B14" s="36" t="s">
        <v>53</v>
      </c>
      <c r="C14" s="31" t="s">
        <v>44</v>
      </c>
      <c r="D14" s="32">
        <v>3</v>
      </c>
      <c r="E14" s="28"/>
      <c r="F14" s="28"/>
      <c r="G14" s="29"/>
      <c r="H14" s="28"/>
      <c r="I14" s="28"/>
      <c r="J14" s="28"/>
      <c r="K14" s="33"/>
    </row>
    <row r="15" spans="1:11" x14ac:dyDescent="0.25">
      <c r="A15" s="30" t="s">
        <v>50</v>
      </c>
      <c r="B15" s="36" t="s">
        <v>54</v>
      </c>
      <c r="C15" s="31" t="s">
        <v>44</v>
      </c>
      <c r="D15" s="32">
        <v>3</v>
      </c>
      <c r="E15" s="28"/>
      <c r="F15" s="28"/>
      <c r="G15" s="29"/>
      <c r="H15" s="28"/>
      <c r="I15" s="28"/>
      <c r="J15" s="37"/>
    </row>
    <row r="16" spans="1:11" x14ac:dyDescent="0.25">
      <c r="A16" s="30"/>
      <c r="B16" s="36"/>
      <c r="C16" s="31"/>
      <c r="D16" s="32"/>
      <c r="E16" s="28"/>
      <c r="F16" s="28"/>
      <c r="G16" s="80"/>
      <c r="H16" s="28"/>
      <c r="I16" s="28"/>
      <c r="J16" s="37"/>
    </row>
    <row r="17" spans="1:10" x14ac:dyDescent="0.25">
      <c r="A17" s="30"/>
      <c r="B17" s="36"/>
      <c r="C17" s="31"/>
      <c r="D17" s="32"/>
      <c r="E17" s="28"/>
      <c r="F17" s="28"/>
      <c r="G17" s="80"/>
      <c r="H17" s="28"/>
      <c r="I17" s="28"/>
      <c r="J17" s="28"/>
    </row>
    <row r="18" spans="1:10" x14ac:dyDescent="0.25">
      <c r="A18" s="30"/>
      <c r="B18" s="36"/>
      <c r="C18" s="31"/>
      <c r="D18" s="32"/>
      <c r="E18" s="28"/>
      <c r="F18" s="28"/>
      <c r="G18" s="80"/>
      <c r="H18" s="28"/>
      <c r="I18" s="28"/>
      <c r="J18" s="28"/>
    </row>
    <row r="19" spans="1:10" x14ac:dyDescent="0.25">
      <c r="A19" s="30"/>
      <c r="B19" s="36"/>
      <c r="C19" s="31"/>
      <c r="D19" s="32"/>
      <c r="E19" s="28"/>
      <c r="F19" s="28"/>
      <c r="G19" s="80"/>
      <c r="H19" s="28"/>
      <c r="I19" s="28"/>
      <c r="J19" s="28"/>
    </row>
    <row r="20" spans="1:10" x14ac:dyDescent="0.25">
      <c r="A20" s="30"/>
      <c r="B20" s="36"/>
      <c r="C20" s="31"/>
      <c r="D20" s="32"/>
      <c r="E20" s="28"/>
      <c r="F20" s="28"/>
      <c r="G20" s="80"/>
      <c r="H20" s="28"/>
      <c r="I20" s="28"/>
      <c r="J20" s="28"/>
    </row>
    <row r="21" spans="1:10" x14ac:dyDescent="0.25">
      <c r="A21" s="30"/>
      <c r="B21" s="36"/>
      <c r="C21" s="31"/>
      <c r="D21" s="32"/>
      <c r="E21" s="28"/>
      <c r="F21" s="28"/>
      <c r="G21" s="80"/>
      <c r="H21" s="28"/>
      <c r="I21" s="28"/>
      <c r="J21" s="28"/>
    </row>
    <row r="22" spans="1:10" x14ac:dyDescent="0.25">
      <c r="A22" s="30"/>
      <c r="B22" s="36"/>
      <c r="C22" s="31"/>
      <c r="D22" s="32"/>
      <c r="E22" s="28"/>
      <c r="F22" s="28"/>
      <c r="G22" s="80"/>
      <c r="H22" s="28"/>
      <c r="I22" s="28"/>
      <c r="J22" s="28"/>
    </row>
    <row r="23" spans="1:10" x14ac:dyDescent="0.25">
      <c r="A23" s="30"/>
      <c r="B23" s="36"/>
      <c r="C23" s="31"/>
      <c r="D23" s="32"/>
      <c r="E23" s="28"/>
      <c r="F23" s="28"/>
      <c r="G23" s="80"/>
      <c r="H23" s="28"/>
      <c r="I23" s="28"/>
      <c r="J23" s="28"/>
    </row>
    <row r="24" spans="1:10" x14ac:dyDescent="0.25">
      <c r="A24" s="30"/>
      <c r="B24" s="36"/>
      <c r="C24" s="31"/>
      <c r="D24" s="32"/>
      <c r="E24" s="28"/>
      <c r="F24" s="28"/>
      <c r="G24" s="80"/>
      <c r="H24" s="35"/>
      <c r="I24" s="35"/>
      <c r="J24" s="28"/>
    </row>
    <row r="25" spans="1:10" x14ac:dyDescent="0.25">
      <c r="A25" s="30"/>
      <c r="B25" s="36"/>
      <c r="C25" s="31"/>
      <c r="D25" s="32"/>
      <c r="E25" s="28"/>
      <c r="F25" s="28"/>
      <c r="G25" s="35"/>
      <c r="H25" s="35"/>
      <c r="I25" s="35"/>
      <c r="J25" s="28"/>
    </row>
    <row r="26" spans="1:10" x14ac:dyDescent="0.25">
      <c r="A26" s="30"/>
      <c r="B26" s="36"/>
      <c r="C26" s="31"/>
      <c r="D26" s="32"/>
      <c r="E26" s="28"/>
      <c r="F26" s="28"/>
      <c r="G26" s="28"/>
      <c r="H26" s="35"/>
      <c r="I26" s="35"/>
      <c r="J26" s="28"/>
    </row>
    <row r="27" spans="1:10" x14ac:dyDescent="0.25">
      <c r="A27" s="30"/>
      <c r="B27" s="36"/>
      <c r="C27" s="31"/>
      <c r="D27" s="32"/>
      <c r="E27" s="28"/>
      <c r="F27" s="28"/>
      <c r="G27" s="28"/>
      <c r="H27" s="35"/>
      <c r="I27" s="35"/>
      <c r="J27" s="28"/>
    </row>
    <row r="28" spans="1:10" x14ac:dyDescent="0.25">
      <c r="A28" s="30"/>
      <c r="B28" s="36"/>
      <c r="C28" s="31"/>
      <c r="D28" s="32"/>
      <c r="E28" s="28"/>
      <c r="F28" s="28"/>
      <c r="G28" s="35"/>
      <c r="H28" s="35"/>
      <c r="I28" s="35"/>
      <c r="J28" s="28"/>
    </row>
    <row r="29" spans="1:10" x14ac:dyDescent="0.25">
      <c r="A29" s="30"/>
      <c r="B29" s="36"/>
      <c r="C29" s="31"/>
      <c r="D29" s="32"/>
      <c r="E29" s="28"/>
      <c r="F29" s="28"/>
      <c r="G29" s="35"/>
      <c r="H29" s="35"/>
      <c r="I29" s="35"/>
      <c r="J29" s="28"/>
    </row>
    <row r="30" spans="1:10" x14ac:dyDescent="0.25">
      <c r="A30" s="30"/>
      <c r="B30" s="36"/>
      <c r="C30" s="31"/>
      <c r="D30" s="32"/>
      <c r="E30" s="28"/>
      <c r="F30" s="28"/>
      <c r="G30" s="35"/>
      <c r="H30" s="35"/>
      <c r="I30" s="35"/>
      <c r="J30" s="28"/>
    </row>
    <row r="31" spans="1:10" x14ac:dyDescent="0.25">
      <c r="A31" s="30"/>
      <c r="B31" s="36"/>
      <c r="C31" s="31"/>
      <c r="D31" s="32"/>
      <c r="E31" s="28"/>
      <c r="F31" s="28"/>
      <c r="G31" s="35"/>
      <c r="H31" s="35"/>
      <c r="I31" s="35"/>
      <c r="J31" s="28"/>
    </row>
    <row r="32" spans="1:10" x14ac:dyDescent="0.25">
      <c r="A32" s="30"/>
      <c r="B32" s="36"/>
      <c r="C32" s="31"/>
      <c r="D32" s="32"/>
      <c r="E32" s="28"/>
      <c r="F32" s="28"/>
      <c r="H32" s="28"/>
      <c r="I32" s="28"/>
      <c r="J32" s="28"/>
    </row>
    <row r="33" spans="1:10" x14ac:dyDescent="0.25">
      <c r="A33" s="30"/>
      <c r="B33" s="36"/>
      <c r="C33" s="31"/>
      <c r="D33" s="32"/>
      <c r="E33" s="28"/>
      <c r="F33" s="28"/>
      <c r="G33" s="28"/>
      <c r="H33" s="28"/>
      <c r="I33" s="28"/>
      <c r="J33" s="28"/>
    </row>
    <row r="34" spans="1:10" x14ac:dyDescent="0.25">
      <c r="A34" s="30"/>
      <c r="B34" s="36"/>
      <c r="C34" s="31"/>
      <c r="D34" s="32"/>
      <c r="E34" s="28"/>
      <c r="F34" s="28"/>
      <c r="G34" s="28"/>
      <c r="H34" s="28"/>
      <c r="I34" s="28"/>
      <c r="J34" s="28"/>
    </row>
    <row r="35" spans="1:10" x14ac:dyDescent="0.25">
      <c r="A35" s="30"/>
      <c r="B35" s="36"/>
      <c r="C35" s="31"/>
      <c r="D35" s="32"/>
      <c r="E35" s="28"/>
      <c r="F35" s="28"/>
      <c r="G35" s="28"/>
      <c r="H35" s="28"/>
      <c r="I35" s="28"/>
      <c r="J35" s="28"/>
    </row>
    <row r="36" spans="1:10" x14ac:dyDescent="0.25">
      <c r="A36" s="30"/>
      <c r="B36" s="36"/>
      <c r="C36" s="31"/>
      <c r="D36" s="32"/>
      <c r="E36" s="28"/>
      <c r="F36" s="28"/>
      <c r="G36" s="28"/>
      <c r="H36" s="28"/>
      <c r="I36" s="28"/>
      <c r="J36" s="28"/>
    </row>
    <row r="37" spans="1:10" x14ac:dyDescent="0.25">
      <c r="A37" s="30"/>
      <c r="B37" s="36"/>
      <c r="C37" s="31"/>
      <c r="D37" s="32"/>
      <c r="E37" s="28"/>
      <c r="F37" s="28"/>
      <c r="G37" s="28"/>
      <c r="H37" s="28"/>
      <c r="I37" s="28"/>
      <c r="J37" s="28"/>
    </row>
    <row r="38" spans="1:10" x14ac:dyDescent="0.25">
      <c r="A38" s="30"/>
      <c r="B38" s="36"/>
      <c r="C38" s="31"/>
      <c r="D38" s="32"/>
      <c r="E38" s="28"/>
      <c r="F38" s="28"/>
      <c r="G38" s="28"/>
      <c r="H38" s="28"/>
      <c r="I38" s="28"/>
      <c r="J38" s="28"/>
    </row>
    <row r="39" spans="1:10" x14ac:dyDescent="0.25">
      <c r="A39" s="30"/>
      <c r="B39" s="36"/>
      <c r="C39" s="31"/>
      <c r="D39" s="32"/>
      <c r="E39" s="28"/>
      <c r="F39" s="28"/>
      <c r="G39" s="28"/>
      <c r="H39" s="28"/>
      <c r="I39" s="28"/>
      <c r="J39" s="28"/>
    </row>
    <row r="40" spans="1:10" x14ac:dyDescent="0.25">
      <c r="A40" s="30"/>
      <c r="B40" s="36"/>
      <c r="C40" s="31"/>
      <c r="D40" s="32"/>
      <c r="E40" s="28"/>
      <c r="F40" s="28"/>
      <c r="G40" s="28"/>
      <c r="H40" s="28"/>
      <c r="I40" s="28"/>
      <c r="J40" s="28"/>
    </row>
    <row r="41" spans="1:10" x14ac:dyDescent="0.25">
      <c r="A41" s="30"/>
      <c r="B41" s="36"/>
      <c r="C41" s="31"/>
      <c r="D41" s="32"/>
      <c r="E41" s="28"/>
      <c r="F41" s="28"/>
      <c r="G41" s="28"/>
      <c r="H41" s="28"/>
      <c r="I41" s="28"/>
      <c r="J41" s="28"/>
    </row>
    <row r="42" spans="1:10" x14ac:dyDescent="0.25">
      <c r="A42" s="30"/>
      <c r="B42" s="36"/>
      <c r="C42" s="31"/>
      <c r="D42" s="32"/>
      <c r="E42" s="28"/>
      <c r="F42" s="28"/>
      <c r="G42" s="28"/>
      <c r="H42" s="28"/>
      <c r="I42" s="28"/>
      <c r="J42" s="28"/>
    </row>
    <row r="43" spans="1:10" x14ac:dyDescent="0.25">
      <c r="A43" s="30"/>
      <c r="B43" s="36"/>
      <c r="C43" s="31"/>
      <c r="D43" s="32"/>
      <c r="E43" s="28"/>
      <c r="F43" s="28"/>
      <c r="G43" s="28"/>
      <c r="H43" s="28"/>
      <c r="I43" s="28"/>
      <c r="J43" s="28"/>
    </row>
    <row r="44" spans="1:10" x14ac:dyDescent="0.25">
      <c r="A44" s="30"/>
      <c r="B44" s="36"/>
      <c r="C44" s="31"/>
      <c r="D44" s="32"/>
      <c r="E44" s="28"/>
      <c r="F44" s="28"/>
      <c r="G44" s="28"/>
      <c r="H44" s="28"/>
      <c r="I44" s="28"/>
      <c r="J44" s="28"/>
    </row>
    <row r="45" spans="1:10" x14ac:dyDescent="0.25">
      <c r="A45" s="30"/>
      <c r="B45" s="36"/>
      <c r="C45" s="31"/>
      <c r="D45" s="32"/>
      <c r="E45" s="28"/>
      <c r="F45" s="28"/>
      <c r="G45" s="28"/>
      <c r="H45" s="28"/>
      <c r="I45" s="28"/>
      <c r="J45" s="28"/>
    </row>
    <row r="46" spans="1:10" x14ac:dyDescent="0.25">
      <c r="A46" s="30"/>
      <c r="B46" s="36"/>
      <c r="C46" s="31"/>
      <c r="D46" s="32"/>
      <c r="E46" s="28"/>
      <c r="F46" s="28"/>
      <c r="G46" s="28"/>
      <c r="H46" s="28"/>
      <c r="I46" s="28"/>
      <c r="J46" s="28"/>
    </row>
    <row r="47" spans="1:10" x14ac:dyDescent="0.25">
      <c r="A47" s="30"/>
      <c r="B47" s="36"/>
      <c r="C47" s="31"/>
      <c r="D47" s="32"/>
      <c r="E47" s="28"/>
      <c r="F47" s="28"/>
      <c r="G47" s="28"/>
      <c r="H47" s="28"/>
      <c r="I47" s="28"/>
      <c r="J47" s="28"/>
    </row>
    <row r="48" spans="1:10" x14ac:dyDescent="0.25">
      <c r="A48" s="30"/>
      <c r="B48" s="36"/>
      <c r="C48" s="31"/>
      <c r="D48" s="32"/>
      <c r="E48" s="28"/>
      <c r="F48" s="28"/>
      <c r="G48" s="28"/>
      <c r="H48" s="28"/>
      <c r="I48" s="28"/>
      <c r="J48" s="28"/>
    </row>
    <row r="49" spans="1:10" x14ac:dyDescent="0.25">
      <c r="A49" s="30"/>
      <c r="B49" s="36"/>
      <c r="C49" s="31"/>
      <c r="D49" s="32"/>
      <c r="E49" s="28"/>
      <c r="F49" s="28"/>
      <c r="G49" s="28"/>
      <c r="H49" s="28"/>
      <c r="I49" s="28"/>
      <c r="J49" s="28"/>
    </row>
    <row r="50" spans="1:10" x14ac:dyDescent="0.25">
      <c r="A50" s="30"/>
      <c r="B50" s="36"/>
      <c r="C50" s="31"/>
      <c r="D50" s="32"/>
      <c r="E50" s="28"/>
      <c r="F50" s="28"/>
      <c r="G50" s="28"/>
      <c r="H50" s="28"/>
      <c r="I50" s="28"/>
      <c r="J50" s="28"/>
    </row>
    <row r="51" spans="1:10" x14ac:dyDescent="0.25">
      <c r="A51" s="30"/>
      <c r="B51" s="36"/>
      <c r="C51" s="31"/>
      <c r="D51" s="32"/>
      <c r="E51" s="28"/>
      <c r="F51" s="28"/>
      <c r="G51" s="28"/>
      <c r="H51" s="28"/>
      <c r="I51" s="28"/>
      <c r="J51" s="28"/>
    </row>
    <row r="52" spans="1:10" x14ac:dyDescent="0.25">
      <c r="A52" s="30"/>
      <c r="B52" s="36"/>
      <c r="C52" s="31"/>
      <c r="D52" s="32"/>
      <c r="E52" s="28"/>
      <c r="F52" s="28"/>
      <c r="G52" s="28"/>
      <c r="H52" s="28"/>
      <c r="I52" s="28"/>
      <c r="J52" s="28"/>
    </row>
    <row r="53" spans="1:10" x14ac:dyDescent="0.25">
      <c r="A53" s="30"/>
      <c r="B53" s="36"/>
      <c r="C53" s="31"/>
      <c r="D53" s="32"/>
      <c r="E53" s="28"/>
      <c r="F53" s="28"/>
      <c r="G53" s="28"/>
      <c r="H53" s="28"/>
      <c r="I53" s="28"/>
      <c r="J53" s="28"/>
    </row>
    <row r="54" spans="1:10" x14ac:dyDescent="0.25">
      <c r="A54" s="30"/>
      <c r="B54" s="36"/>
      <c r="C54" s="31"/>
      <c r="D54" s="32"/>
      <c r="E54" s="28"/>
      <c r="F54" s="28"/>
      <c r="G54" s="28"/>
      <c r="H54" s="28"/>
      <c r="I54" s="28"/>
      <c r="J54" s="28"/>
    </row>
    <row r="55" spans="1:10" x14ac:dyDescent="0.25">
      <c r="A55" s="30"/>
      <c r="B55" s="36"/>
      <c r="C55" s="31"/>
      <c r="D55" s="32"/>
      <c r="E55" s="28"/>
      <c r="F55" s="28"/>
      <c r="G55" s="28"/>
      <c r="H55" s="28"/>
      <c r="I55" s="28"/>
      <c r="J55" s="28"/>
    </row>
    <row r="56" spans="1:10" x14ac:dyDescent="0.25">
      <c r="A56" s="30"/>
      <c r="B56" s="36"/>
      <c r="C56" s="31"/>
      <c r="D56" s="32"/>
      <c r="E56" s="28"/>
      <c r="F56" s="28"/>
      <c r="G56" s="28"/>
      <c r="H56" s="28"/>
      <c r="I56" s="28"/>
      <c r="J56" s="28"/>
    </row>
    <row r="57" spans="1:10" x14ac:dyDescent="0.25">
      <c r="A57" s="30"/>
      <c r="B57" s="36"/>
      <c r="C57" s="31"/>
      <c r="D57" s="32"/>
      <c r="E57" s="28"/>
      <c r="F57" s="28"/>
      <c r="G57" s="28"/>
      <c r="H57" s="28"/>
      <c r="I57" s="28"/>
      <c r="J57" s="28"/>
    </row>
    <row r="58" spans="1:10" x14ac:dyDescent="0.25">
      <c r="A58" s="30"/>
      <c r="B58" s="36"/>
      <c r="C58" s="31"/>
      <c r="D58" s="32"/>
      <c r="E58" s="28"/>
      <c r="F58" s="28"/>
      <c r="G58" s="28"/>
      <c r="H58" s="28"/>
      <c r="I58" s="28"/>
      <c r="J58" s="28"/>
    </row>
    <row r="59" spans="1:10" x14ac:dyDescent="0.25">
      <c r="A59" s="30"/>
      <c r="B59" s="36"/>
      <c r="C59" s="31"/>
      <c r="D59" s="32"/>
      <c r="E59" s="28"/>
      <c r="F59" s="28"/>
      <c r="G59" s="28"/>
      <c r="H59" s="28"/>
      <c r="I59" s="28"/>
      <c r="J59" s="28"/>
    </row>
    <row r="60" spans="1:10" x14ac:dyDescent="0.25">
      <c r="A60" s="30"/>
      <c r="B60" s="36"/>
      <c r="C60" s="31"/>
      <c r="D60" s="32"/>
      <c r="E60" s="28"/>
      <c r="F60" s="28"/>
      <c r="G60" s="28"/>
      <c r="H60" s="28"/>
      <c r="I60" s="28"/>
      <c r="J60" s="28"/>
    </row>
    <row r="61" spans="1:10" x14ac:dyDescent="0.25">
      <c r="A61" s="30"/>
      <c r="B61" s="36"/>
      <c r="C61" s="31"/>
      <c r="D61" s="32"/>
      <c r="E61" s="28"/>
      <c r="F61" s="28"/>
      <c r="G61" s="28"/>
      <c r="H61" s="28"/>
      <c r="I61" s="28"/>
      <c r="J61" s="28"/>
    </row>
    <row r="62" spans="1:10" x14ac:dyDescent="0.25">
      <c r="A62" s="30"/>
      <c r="B62" s="36"/>
      <c r="C62" s="31"/>
      <c r="D62" s="32"/>
      <c r="E62" s="28"/>
      <c r="F62" s="28"/>
      <c r="G62" s="28"/>
      <c r="H62" s="28"/>
      <c r="I62" s="28"/>
      <c r="J62" s="28"/>
    </row>
    <row r="63" spans="1:10" x14ac:dyDescent="0.25">
      <c r="A63" s="30"/>
      <c r="B63" s="36"/>
      <c r="C63" s="31"/>
      <c r="D63" s="32"/>
      <c r="E63" s="28"/>
      <c r="F63" s="28"/>
      <c r="G63" s="28"/>
      <c r="H63" s="28"/>
      <c r="I63" s="28"/>
      <c r="J63" s="28"/>
    </row>
    <row r="64" spans="1:10" x14ac:dyDescent="0.25">
      <c r="A64" s="30"/>
      <c r="B64" s="36"/>
      <c r="C64" s="31"/>
      <c r="D64" s="32"/>
      <c r="E64" s="28"/>
      <c r="F64" s="28"/>
      <c r="G64" s="28"/>
      <c r="H64" s="28"/>
      <c r="I64" s="28"/>
      <c r="J64" s="28"/>
    </row>
    <row r="65" spans="1:10" x14ac:dyDescent="0.25">
      <c r="A65" s="30"/>
      <c r="B65" s="36"/>
      <c r="C65" s="31"/>
      <c r="D65" s="32"/>
      <c r="E65" s="28"/>
      <c r="F65" s="28"/>
      <c r="G65" s="28"/>
      <c r="H65" s="28"/>
      <c r="I65" s="28"/>
      <c r="J65" s="28"/>
    </row>
    <row r="66" spans="1:10" x14ac:dyDescent="0.25">
      <c r="A66" s="30"/>
      <c r="B66" s="36"/>
      <c r="C66" s="31"/>
      <c r="D66" s="32"/>
      <c r="E66" s="28"/>
      <c r="F66" s="28"/>
      <c r="G66" s="28"/>
      <c r="H66" s="28"/>
      <c r="I66" s="28"/>
      <c r="J66" s="28"/>
    </row>
    <row r="67" spans="1:10" x14ac:dyDescent="0.25">
      <c r="A67" s="30"/>
      <c r="B67" s="36"/>
      <c r="C67" s="31"/>
      <c r="D67" s="32"/>
      <c r="E67" s="28"/>
      <c r="F67" s="28"/>
      <c r="G67" s="28"/>
      <c r="H67" s="28"/>
      <c r="I67" s="28"/>
      <c r="J67" s="28"/>
    </row>
    <row r="68" spans="1:10" x14ac:dyDescent="0.25">
      <c r="A68" s="30"/>
      <c r="B68" s="36"/>
      <c r="C68" s="31"/>
      <c r="D68" s="32"/>
      <c r="E68" s="28"/>
      <c r="F68" s="28"/>
      <c r="G68" s="28"/>
      <c r="H68" s="28"/>
      <c r="I68" s="28"/>
      <c r="J68" s="28"/>
    </row>
    <row r="69" spans="1:10" x14ac:dyDescent="0.25">
      <c r="A69" s="30"/>
      <c r="B69" s="36"/>
      <c r="C69" s="31"/>
      <c r="D69" s="32"/>
      <c r="E69" s="28"/>
      <c r="F69" s="28"/>
      <c r="G69" s="28"/>
      <c r="H69" s="28"/>
      <c r="I69" s="28"/>
      <c r="J69" s="28"/>
    </row>
    <row r="70" spans="1:10" x14ac:dyDescent="0.25">
      <c r="A70" s="30"/>
      <c r="B70" s="36"/>
      <c r="C70" s="31"/>
      <c r="D70" s="32"/>
      <c r="E70" s="28"/>
      <c r="F70" s="28"/>
      <c r="G70" s="28"/>
      <c r="H70" s="28"/>
      <c r="I70" s="28"/>
      <c r="J70" s="28"/>
    </row>
    <row r="71" spans="1:10" x14ac:dyDescent="0.25">
      <c r="A71" s="30"/>
      <c r="B71" s="36"/>
      <c r="C71" s="31"/>
      <c r="D71" s="32"/>
      <c r="E71" s="28"/>
      <c r="F71" s="28"/>
      <c r="G71" s="28"/>
      <c r="H71" s="28"/>
      <c r="I71" s="28"/>
      <c r="J71" s="28"/>
    </row>
    <row r="72" spans="1:10" x14ac:dyDescent="0.25">
      <c r="A72" s="30"/>
      <c r="B72" s="36"/>
      <c r="C72" s="31"/>
      <c r="D72" s="32"/>
      <c r="E72" s="28"/>
      <c r="F72" s="28"/>
      <c r="G72" s="28"/>
      <c r="H72" s="28"/>
      <c r="I72" s="28"/>
      <c r="J72" s="28"/>
    </row>
    <row r="73" spans="1:10" x14ac:dyDescent="0.25">
      <c r="A73" s="30"/>
      <c r="B73" s="36"/>
      <c r="C73" s="31"/>
      <c r="D73" s="32"/>
      <c r="E73" s="28"/>
      <c r="F73" s="28"/>
      <c r="G73" s="28"/>
      <c r="H73" s="28"/>
      <c r="I73" s="28"/>
      <c r="J73" s="28"/>
    </row>
    <row r="74" spans="1:10" x14ac:dyDescent="0.25">
      <c r="A74" s="30"/>
      <c r="B74" s="36"/>
      <c r="C74" s="31"/>
      <c r="D74" s="32"/>
      <c r="E74" s="28"/>
      <c r="F74" s="28"/>
      <c r="G74" s="28"/>
      <c r="H74" s="28"/>
      <c r="I74" s="28"/>
      <c r="J74" s="28"/>
    </row>
    <row r="75" spans="1:10" x14ac:dyDescent="0.25">
      <c r="A75" s="30"/>
      <c r="B75" s="36"/>
      <c r="C75" s="31"/>
      <c r="D75" s="32"/>
      <c r="E75" s="28"/>
      <c r="F75" s="28"/>
      <c r="G75" s="28"/>
      <c r="H75" s="28"/>
      <c r="I75" s="28"/>
      <c r="J75" s="28"/>
    </row>
    <row r="76" spans="1:10" x14ac:dyDescent="0.25">
      <c r="A76" s="30"/>
      <c r="B76" s="36"/>
      <c r="C76" s="31"/>
      <c r="D76" s="32"/>
      <c r="E76" s="28"/>
      <c r="F76" s="28"/>
      <c r="G76" s="28"/>
      <c r="H76" s="28"/>
      <c r="I76" s="28"/>
      <c r="J76" s="28"/>
    </row>
    <row r="77" spans="1:10" x14ac:dyDescent="0.25">
      <c r="A77" s="30"/>
      <c r="B77" s="36"/>
      <c r="C77" s="31"/>
      <c r="D77" s="32"/>
      <c r="E77" s="28"/>
      <c r="F77" s="28"/>
      <c r="G77" s="28"/>
      <c r="H77" s="28"/>
      <c r="I77" s="28"/>
      <c r="J77" s="28"/>
    </row>
    <row r="78" spans="1:10" x14ac:dyDescent="0.25">
      <c r="A78" s="30"/>
      <c r="B78" s="36"/>
      <c r="C78" s="31"/>
      <c r="D78" s="32"/>
      <c r="E78" s="28"/>
      <c r="F78" s="28"/>
      <c r="G78" s="28"/>
      <c r="H78" s="28"/>
      <c r="I78" s="28"/>
      <c r="J78" s="28"/>
    </row>
    <row r="79" spans="1:10" x14ac:dyDescent="0.25">
      <c r="A79" s="30"/>
      <c r="B79" s="36"/>
      <c r="C79" s="31"/>
      <c r="D79" s="32"/>
      <c r="E79" s="28"/>
      <c r="F79" s="28"/>
      <c r="G79" s="28"/>
      <c r="H79" s="28"/>
      <c r="I79" s="28"/>
      <c r="J79" s="28"/>
    </row>
    <row r="80" spans="1:10" x14ac:dyDescent="0.25">
      <c r="A80" s="30"/>
      <c r="B80" s="36"/>
      <c r="C80" s="31"/>
      <c r="D80" s="32"/>
      <c r="E80" s="28"/>
      <c r="F80" s="28"/>
      <c r="G80" s="28"/>
      <c r="H80" s="28"/>
      <c r="I80" s="28"/>
      <c r="J80" s="28"/>
    </row>
    <row r="81" spans="1:10" x14ac:dyDescent="0.25">
      <c r="A81" s="30"/>
      <c r="B81" s="36"/>
      <c r="C81" s="31"/>
      <c r="D81" s="32"/>
      <c r="E81" s="28"/>
      <c r="F81" s="28"/>
      <c r="G81" s="28"/>
      <c r="H81" s="28"/>
      <c r="I81" s="28"/>
      <c r="J81" s="28"/>
    </row>
    <row r="82" spans="1:10" x14ac:dyDescent="0.25">
      <c r="A82" s="30"/>
      <c r="B82" s="36"/>
      <c r="C82" s="31"/>
      <c r="D82" s="32"/>
      <c r="E82" s="28"/>
      <c r="F82" s="28"/>
      <c r="G82" s="28"/>
      <c r="H82" s="28"/>
      <c r="I82" s="28"/>
      <c r="J82" s="28"/>
    </row>
    <row r="83" spans="1:10" x14ac:dyDescent="0.25">
      <c r="A83" s="30"/>
      <c r="B83" s="36"/>
      <c r="C83" s="31"/>
      <c r="D83" s="32"/>
      <c r="E83" s="28"/>
      <c r="F83" s="28"/>
      <c r="G83" s="28"/>
      <c r="H83" s="28"/>
      <c r="I83" s="28"/>
      <c r="J83" s="28"/>
    </row>
    <row r="84" spans="1:10" x14ac:dyDescent="0.25">
      <c r="A84" s="30"/>
      <c r="B84" s="36"/>
      <c r="C84" s="31"/>
      <c r="D84" s="32"/>
      <c r="E84" s="28"/>
      <c r="F84" s="28"/>
      <c r="G84" s="28"/>
      <c r="H84" s="28"/>
      <c r="I84" s="28"/>
      <c r="J84" s="28"/>
    </row>
    <row r="85" spans="1:10" x14ac:dyDescent="0.25">
      <c r="A85" s="30"/>
      <c r="B85" s="36"/>
      <c r="C85" s="31"/>
      <c r="D85" s="32"/>
      <c r="E85" s="28"/>
      <c r="F85" s="28"/>
      <c r="G85" s="28"/>
      <c r="H85" s="28"/>
      <c r="I85" s="28"/>
      <c r="J85" s="28"/>
    </row>
    <row r="86" spans="1:10" x14ac:dyDescent="0.25">
      <c r="A86" s="30"/>
      <c r="B86" s="36"/>
      <c r="C86" s="31"/>
      <c r="D86" s="32"/>
      <c r="E86" s="28"/>
      <c r="F86" s="28"/>
      <c r="G86" s="28"/>
      <c r="H86" s="28"/>
      <c r="I86" s="28"/>
      <c r="J86" s="28"/>
    </row>
    <row r="87" spans="1:10" x14ac:dyDescent="0.25">
      <c r="A87" s="30"/>
      <c r="B87" s="36"/>
      <c r="C87" s="31"/>
      <c r="D87" s="32"/>
      <c r="E87" s="28"/>
      <c r="F87" s="28"/>
      <c r="G87" s="28"/>
      <c r="H87" s="28"/>
      <c r="I87" s="28"/>
      <c r="J87" s="28"/>
    </row>
    <row r="88" spans="1:10" x14ac:dyDescent="0.25">
      <c r="A88" s="30"/>
      <c r="B88" s="36"/>
      <c r="C88" s="31"/>
      <c r="D88" s="32"/>
      <c r="E88" s="28"/>
      <c r="F88" s="28"/>
      <c r="G88" s="28"/>
      <c r="H88" s="28"/>
      <c r="I88" s="28"/>
      <c r="J88" s="28"/>
    </row>
    <row r="89" spans="1:10" x14ac:dyDescent="0.25">
      <c r="A89" s="30"/>
      <c r="B89" s="36"/>
      <c r="C89" s="31"/>
      <c r="D89" s="32"/>
      <c r="E89" s="28"/>
      <c r="F89" s="28"/>
      <c r="G89" s="28"/>
      <c r="H89" s="28"/>
      <c r="I89" s="28"/>
      <c r="J89" s="28"/>
    </row>
    <row r="90" spans="1:10" x14ac:dyDescent="0.25">
      <c r="A90" s="30"/>
      <c r="B90" s="36"/>
      <c r="C90" s="31"/>
      <c r="D90" s="32"/>
      <c r="E90" s="28"/>
      <c r="F90" s="28"/>
      <c r="G90" s="28"/>
      <c r="H90" s="28"/>
      <c r="I90" s="28"/>
      <c r="J90" s="28"/>
    </row>
    <row r="91" spans="1:10" x14ac:dyDescent="0.25">
      <c r="A91" s="30"/>
      <c r="B91" s="36"/>
      <c r="C91" s="31"/>
      <c r="D91" s="32"/>
      <c r="E91" s="28"/>
      <c r="F91" s="28"/>
      <c r="G91" s="28"/>
      <c r="H91" s="28"/>
      <c r="I91" s="28"/>
      <c r="J91" s="28"/>
    </row>
    <row r="92" spans="1:10" x14ac:dyDescent="0.25">
      <c r="A92" s="30"/>
      <c r="B92" s="36"/>
      <c r="C92" s="31"/>
      <c r="D92" s="32"/>
      <c r="E92" s="28"/>
      <c r="F92" s="28"/>
      <c r="G92" s="28"/>
      <c r="H92" s="28"/>
      <c r="I92" s="28"/>
      <c r="J92" s="28"/>
    </row>
    <row r="93" spans="1:10" x14ac:dyDescent="0.25">
      <c r="A93" s="30"/>
      <c r="B93" s="36"/>
      <c r="C93" s="31"/>
      <c r="D93" s="32"/>
      <c r="E93" s="28"/>
      <c r="F93" s="28"/>
      <c r="G93" s="28"/>
      <c r="H93" s="28"/>
      <c r="I93" s="28"/>
      <c r="J93" s="28"/>
    </row>
    <row r="94" spans="1:10" x14ac:dyDescent="0.25">
      <c r="A94" s="30"/>
      <c r="B94" s="36"/>
      <c r="C94" s="31"/>
      <c r="D94" s="32"/>
      <c r="E94" s="28"/>
      <c r="F94" s="28"/>
      <c r="G94" s="28"/>
      <c r="H94" s="28"/>
      <c r="I94" s="28"/>
      <c r="J94" s="28"/>
    </row>
    <row r="95" spans="1:10" x14ac:dyDescent="0.25">
      <c r="A95" s="30"/>
      <c r="B95" s="36"/>
      <c r="C95" s="31"/>
      <c r="D95" s="32"/>
      <c r="E95" s="28"/>
      <c r="F95" s="28"/>
      <c r="G95" s="28"/>
      <c r="H95" s="28"/>
      <c r="I95" s="28"/>
      <c r="J95" s="28"/>
    </row>
    <row r="96" spans="1:10" x14ac:dyDescent="0.25">
      <c r="A96" s="30"/>
      <c r="B96" s="36"/>
      <c r="C96" s="31"/>
      <c r="D96" s="32"/>
      <c r="E96" s="28"/>
      <c r="F96" s="28"/>
      <c r="G96" s="28"/>
      <c r="H96" s="28"/>
      <c r="I96" s="28"/>
      <c r="J96" s="28"/>
    </row>
    <row r="97" spans="1:10" x14ac:dyDescent="0.25">
      <c r="A97" s="30"/>
      <c r="B97" s="36"/>
      <c r="C97" s="31"/>
      <c r="D97" s="32"/>
      <c r="E97" s="28"/>
      <c r="F97" s="28"/>
      <c r="G97" s="28"/>
      <c r="H97" s="28"/>
      <c r="I97" s="28"/>
      <c r="J97" s="28"/>
    </row>
    <row r="98" spans="1:10" x14ac:dyDescent="0.25">
      <c r="A98" s="30"/>
      <c r="B98" s="36"/>
      <c r="C98" s="31"/>
      <c r="D98" s="32"/>
      <c r="E98" s="28"/>
      <c r="F98" s="28"/>
      <c r="G98" s="28"/>
      <c r="H98" s="28"/>
      <c r="I98" s="28"/>
      <c r="J98" s="28"/>
    </row>
    <row r="99" spans="1:10" x14ac:dyDescent="0.25">
      <c r="A99" s="30"/>
      <c r="B99" s="36"/>
      <c r="C99" s="31"/>
      <c r="D99" s="32"/>
      <c r="E99" s="28"/>
      <c r="F99" s="28"/>
      <c r="G99" s="28"/>
      <c r="H99" s="28"/>
      <c r="I99" s="28"/>
      <c r="J99" s="28"/>
    </row>
    <row r="100" spans="1:10" x14ac:dyDescent="0.25">
      <c r="A100" s="30"/>
      <c r="B100" s="36"/>
      <c r="C100" s="31"/>
      <c r="D100" s="32"/>
      <c r="E100" s="28"/>
      <c r="F100" s="28"/>
      <c r="G100" s="28"/>
      <c r="H100" s="28"/>
      <c r="I100" s="28"/>
      <c r="J100" s="28"/>
    </row>
    <row r="101" spans="1:10" x14ac:dyDescent="0.25">
      <c r="A101" s="30"/>
      <c r="B101" s="36"/>
      <c r="C101" s="31"/>
      <c r="D101" s="32"/>
      <c r="E101" s="28"/>
      <c r="F101" s="28"/>
      <c r="G101" s="28"/>
      <c r="H101" s="28"/>
      <c r="I101" s="28"/>
      <c r="J101" s="28"/>
    </row>
    <row r="102" spans="1:10" x14ac:dyDescent="0.25">
      <c r="A102" s="30"/>
      <c r="B102" s="36"/>
      <c r="C102" s="31"/>
      <c r="D102" s="32"/>
      <c r="E102" s="28"/>
      <c r="F102" s="28"/>
      <c r="G102" s="28"/>
      <c r="H102" s="28"/>
      <c r="I102" s="28"/>
      <c r="J102" s="28"/>
    </row>
    <row r="103" spans="1:10" x14ac:dyDescent="0.25">
      <c r="A103" s="30"/>
      <c r="B103" s="36"/>
      <c r="C103" s="31"/>
      <c r="D103" s="32"/>
      <c r="E103" s="28"/>
      <c r="F103" s="28"/>
      <c r="G103" s="28"/>
      <c r="H103" s="28"/>
      <c r="I103" s="28"/>
      <c r="J103" s="28"/>
    </row>
    <row r="104" spans="1:10" x14ac:dyDescent="0.25">
      <c r="A104" s="30"/>
      <c r="B104" s="36"/>
      <c r="C104" s="31"/>
      <c r="D104" s="32"/>
      <c r="E104" s="28"/>
      <c r="F104" s="28"/>
      <c r="G104" s="28"/>
      <c r="H104" s="28"/>
      <c r="I104" s="28"/>
      <c r="J104" s="28"/>
    </row>
    <row r="105" spans="1:10" x14ac:dyDescent="0.25">
      <c r="A105" s="30"/>
      <c r="B105" s="36"/>
      <c r="C105" s="31"/>
      <c r="D105" s="32"/>
      <c r="E105" s="28"/>
      <c r="F105" s="28"/>
      <c r="G105" s="28"/>
      <c r="H105" s="28"/>
      <c r="I105" s="28"/>
      <c r="J105" s="28"/>
    </row>
    <row r="106" spans="1:10" x14ac:dyDescent="0.25">
      <c r="A106" s="30"/>
      <c r="B106" s="36"/>
      <c r="C106" s="31"/>
      <c r="D106" s="32"/>
      <c r="E106" s="28"/>
      <c r="F106" s="28"/>
      <c r="G106" s="28"/>
      <c r="H106" s="28"/>
      <c r="I106" s="28"/>
      <c r="J106" s="28"/>
    </row>
    <row r="107" spans="1:10" x14ac:dyDescent="0.25">
      <c r="A107" s="30"/>
      <c r="B107" s="36"/>
      <c r="C107" s="31"/>
      <c r="D107" s="32"/>
      <c r="E107" s="28"/>
      <c r="F107" s="28"/>
      <c r="G107" s="28"/>
      <c r="H107" s="28"/>
      <c r="I107" s="28"/>
      <c r="J107" s="28"/>
    </row>
    <row r="108" spans="1:10" x14ac:dyDescent="0.25">
      <c r="A108" s="30"/>
      <c r="B108" s="36"/>
      <c r="C108" s="31"/>
      <c r="D108" s="32"/>
      <c r="E108" s="28"/>
      <c r="F108" s="28"/>
      <c r="G108" s="28"/>
      <c r="H108" s="28"/>
      <c r="I108" s="28"/>
      <c r="J108" s="28"/>
    </row>
    <row r="109" spans="1:10" x14ac:dyDescent="0.25">
      <c r="A109" s="30"/>
      <c r="B109" s="36"/>
      <c r="C109" s="31"/>
      <c r="D109" s="32"/>
      <c r="E109" s="28"/>
      <c r="F109" s="28"/>
      <c r="G109" s="28"/>
      <c r="H109" s="28"/>
      <c r="I109" s="28"/>
      <c r="J109" s="28"/>
    </row>
    <row r="110" spans="1:10" x14ac:dyDescent="0.25">
      <c r="A110" s="30"/>
      <c r="B110" s="36"/>
      <c r="C110" s="31"/>
      <c r="D110" s="32"/>
      <c r="E110" s="28"/>
      <c r="F110" s="28"/>
      <c r="G110" s="28"/>
      <c r="H110" s="28"/>
      <c r="I110" s="28"/>
      <c r="J110" s="28"/>
    </row>
    <row r="111" spans="1:10" x14ac:dyDescent="0.25">
      <c r="A111" s="30"/>
      <c r="B111" s="36"/>
      <c r="C111" s="31"/>
      <c r="D111" s="32"/>
      <c r="E111" s="28"/>
      <c r="F111" s="28"/>
      <c r="G111" s="28"/>
      <c r="H111" s="28"/>
      <c r="I111" s="28"/>
      <c r="J111" s="28"/>
    </row>
    <row r="112" spans="1:10" x14ac:dyDescent="0.25">
      <c r="A112" s="30"/>
      <c r="B112" s="36"/>
      <c r="C112" s="31"/>
      <c r="D112" s="32"/>
      <c r="E112" s="28"/>
      <c r="F112" s="28"/>
      <c r="G112" s="28"/>
      <c r="H112" s="28"/>
      <c r="I112" s="28"/>
      <c r="J112" s="28"/>
    </row>
    <row r="113" spans="1:10" x14ac:dyDescent="0.25">
      <c r="A113" s="30"/>
      <c r="B113" s="36"/>
      <c r="C113" s="31"/>
      <c r="D113" s="32"/>
      <c r="E113" s="28"/>
      <c r="F113" s="28"/>
      <c r="G113" s="28"/>
      <c r="H113" s="28"/>
      <c r="I113" s="28"/>
      <c r="J113" s="28"/>
    </row>
    <row r="114" spans="1:10" x14ac:dyDescent="0.25">
      <c r="A114" s="30"/>
      <c r="B114" s="36"/>
      <c r="C114" s="31"/>
      <c r="D114" s="32"/>
      <c r="E114" s="28"/>
      <c r="F114" s="28"/>
      <c r="G114" s="28"/>
      <c r="H114" s="28"/>
      <c r="I114" s="28"/>
      <c r="J114" s="28"/>
    </row>
    <row r="115" spans="1:10" x14ac:dyDescent="0.25">
      <c r="A115" s="30"/>
      <c r="B115" s="36"/>
      <c r="C115" s="31"/>
      <c r="D115" s="32"/>
      <c r="E115" s="28"/>
      <c r="F115" s="28"/>
      <c r="G115" s="28"/>
      <c r="H115" s="28"/>
      <c r="I115" s="28"/>
      <c r="J115" s="28"/>
    </row>
    <row r="116" spans="1:10" x14ac:dyDescent="0.25">
      <c r="A116" s="30"/>
      <c r="B116" s="36"/>
      <c r="C116" s="31"/>
      <c r="D116" s="32"/>
      <c r="E116" s="28"/>
      <c r="F116" s="28"/>
      <c r="G116" s="28"/>
      <c r="H116" s="28"/>
      <c r="I116" s="28"/>
      <c r="J116" s="28"/>
    </row>
    <row r="117" spans="1:10" x14ac:dyDescent="0.25">
      <c r="A117" s="30"/>
      <c r="B117" s="36"/>
      <c r="C117" s="31"/>
      <c r="D117" s="32"/>
      <c r="E117" s="28"/>
      <c r="F117" s="28"/>
      <c r="G117" s="28"/>
      <c r="H117" s="28"/>
      <c r="I117" s="28"/>
      <c r="J117" s="28"/>
    </row>
    <row r="118" spans="1:10" x14ac:dyDescent="0.25">
      <c r="A118" s="30"/>
      <c r="B118" s="36"/>
      <c r="C118" s="31"/>
      <c r="D118" s="32"/>
      <c r="E118" s="28"/>
      <c r="F118" s="28"/>
      <c r="G118" s="28"/>
      <c r="H118" s="28"/>
      <c r="I118" s="28"/>
      <c r="J118" s="28"/>
    </row>
    <row r="119" spans="1:10" x14ac:dyDescent="0.25">
      <c r="A119" s="30"/>
      <c r="B119" s="36"/>
      <c r="C119" s="31"/>
      <c r="D119" s="32"/>
      <c r="E119" s="28"/>
      <c r="F119" s="28"/>
      <c r="G119" s="28"/>
      <c r="H119" s="28"/>
      <c r="I119" s="28"/>
      <c r="J119" s="28"/>
    </row>
    <row r="120" spans="1:10" x14ac:dyDescent="0.25">
      <c r="A120" s="30"/>
      <c r="B120" s="36"/>
      <c r="C120" s="31"/>
      <c r="D120" s="32"/>
      <c r="E120" s="28"/>
      <c r="F120" s="28"/>
      <c r="G120" s="28"/>
      <c r="H120" s="28"/>
      <c r="I120" s="28"/>
      <c r="J120" s="28"/>
    </row>
    <row r="121" spans="1:10" x14ac:dyDescent="0.25">
      <c r="A121" s="30"/>
      <c r="B121" s="36"/>
      <c r="C121" s="31"/>
      <c r="D121" s="32"/>
      <c r="E121" s="28"/>
      <c r="F121" s="28"/>
      <c r="G121" s="28"/>
      <c r="H121" s="28"/>
      <c r="I121" s="28"/>
      <c r="J121" s="28"/>
    </row>
    <row r="122" spans="1:10" x14ac:dyDescent="0.25">
      <c r="A122" s="30"/>
      <c r="B122" s="36"/>
      <c r="C122" s="31"/>
      <c r="D122" s="32"/>
      <c r="E122" s="28"/>
      <c r="F122" s="28"/>
      <c r="G122" s="28"/>
      <c r="H122" s="28"/>
      <c r="I122" s="28"/>
      <c r="J122" s="28"/>
    </row>
    <row r="123" spans="1:10" x14ac:dyDescent="0.25">
      <c r="A123" s="30"/>
      <c r="B123" s="36"/>
      <c r="C123" s="31"/>
      <c r="D123" s="32"/>
      <c r="E123" s="28"/>
      <c r="F123" s="28"/>
      <c r="G123" s="28"/>
      <c r="H123" s="28"/>
      <c r="I123" s="28"/>
      <c r="J123" s="28"/>
    </row>
    <row r="124" spans="1:10" x14ac:dyDescent="0.25">
      <c r="A124" s="30"/>
      <c r="B124" s="36"/>
      <c r="C124" s="31"/>
      <c r="D124" s="32"/>
      <c r="E124" s="28"/>
      <c r="F124" s="28"/>
      <c r="G124" s="28"/>
      <c r="H124" s="28"/>
      <c r="I124" s="28"/>
      <c r="J124" s="28"/>
    </row>
    <row r="125" spans="1:10" x14ac:dyDescent="0.25">
      <c r="A125" s="30"/>
      <c r="B125" s="36"/>
      <c r="C125" s="31"/>
      <c r="D125" s="32"/>
      <c r="E125" s="28"/>
      <c r="F125" s="28"/>
      <c r="G125" s="28"/>
      <c r="H125" s="28"/>
      <c r="I125" s="28"/>
      <c r="J125" s="28"/>
    </row>
    <row r="126" spans="1:10" x14ac:dyDescent="0.25">
      <c r="A126" s="30"/>
      <c r="B126" s="36"/>
      <c r="C126" s="31"/>
      <c r="D126" s="32"/>
      <c r="E126" s="28"/>
      <c r="F126" s="28"/>
      <c r="G126" s="28"/>
      <c r="H126" s="28"/>
      <c r="I126" s="28"/>
      <c r="J126" s="28"/>
    </row>
    <row r="127" spans="1:10" x14ac:dyDescent="0.25">
      <c r="A127" s="30"/>
      <c r="B127" s="36"/>
      <c r="C127" s="31"/>
      <c r="D127" s="32"/>
      <c r="E127" s="28"/>
      <c r="F127" s="28"/>
      <c r="G127" s="28"/>
      <c r="H127" s="28"/>
      <c r="I127" s="28"/>
      <c r="J127" s="28"/>
    </row>
    <row r="128" spans="1:10" x14ac:dyDescent="0.25">
      <c r="A128" s="30"/>
      <c r="B128" s="36"/>
      <c r="C128" s="31"/>
      <c r="D128" s="32"/>
      <c r="E128" s="28"/>
      <c r="F128" s="28"/>
      <c r="G128" s="28"/>
      <c r="H128" s="28"/>
      <c r="I128" s="28"/>
      <c r="J128" s="28"/>
    </row>
    <row r="129" spans="1:10" x14ac:dyDescent="0.25">
      <c r="A129" s="30"/>
      <c r="B129" s="36"/>
      <c r="C129" s="31"/>
      <c r="D129" s="32"/>
      <c r="E129" s="28"/>
      <c r="F129" s="28"/>
      <c r="G129" s="28"/>
      <c r="H129" s="28"/>
      <c r="I129" s="28"/>
      <c r="J129" s="28"/>
    </row>
    <row r="130" spans="1:10" x14ac:dyDescent="0.25">
      <c r="A130" s="30"/>
      <c r="B130" s="36"/>
      <c r="C130" s="31"/>
      <c r="D130" s="32"/>
      <c r="E130" s="28"/>
      <c r="F130" s="28"/>
      <c r="G130" s="28"/>
      <c r="H130" s="28"/>
      <c r="I130" s="28"/>
      <c r="J130" s="28"/>
    </row>
    <row r="131" spans="1:10" x14ac:dyDescent="0.25">
      <c r="A131" s="30"/>
      <c r="B131" s="36"/>
      <c r="C131" s="31"/>
      <c r="D131" s="32"/>
      <c r="E131" s="28"/>
      <c r="F131" s="28"/>
      <c r="G131" s="28"/>
      <c r="H131" s="28"/>
      <c r="I131" s="28"/>
      <c r="J131" s="28"/>
    </row>
    <row r="132" spans="1:10" x14ac:dyDescent="0.25">
      <c r="A132" s="30"/>
      <c r="B132" s="36"/>
      <c r="C132" s="31"/>
      <c r="D132" s="32"/>
      <c r="E132" s="28"/>
      <c r="F132" s="28"/>
      <c r="G132" s="28"/>
      <c r="H132" s="28"/>
      <c r="I132" s="28"/>
      <c r="J132" s="28"/>
    </row>
    <row r="133" spans="1:10" x14ac:dyDescent="0.25">
      <c r="A133" s="30"/>
      <c r="B133" s="36"/>
      <c r="C133" s="31"/>
      <c r="D133" s="32"/>
      <c r="E133" s="28"/>
      <c r="F133" s="28"/>
      <c r="G133" s="28"/>
      <c r="H133" s="28"/>
      <c r="I133" s="28"/>
      <c r="J133" s="28"/>
    </row>
    <row r="134" spans="1:10" x14ac:dyDescent="0.25">
      <c r="A134" s="30"/>
      <c r="B134" s="36"/>
      <c r="C134" s="31"/>
      <c r="D134" s="32"/>
      <c r="E134" s="28"/>
      <c r="F134" s="28"/>
      <c r="G134" s="28"/>
      <c r="H134" s="28"/>
      <c r="I134" s="28"/>
      <c r="J134" s="28"/>
    </row>
    <row r="135" spans="1:10" x14ac:dyDescent="0.25">
      <c r="A135" s="30"/>
      <c r="B135" s="36"/>
      <c r="C135" s="31"/>
      <c r="D135" s="32"/>
      <c r="E135" s="28"/>
      <c r="F135" s="28"/>
      <c r="G135" s="28"/>
      <c r="H135" s="28"/>
      <c r="I135" s="28"/>
      <c r="J135" s="28"/>
    </row>
    <row r="136" spans="1:10" x14ac:dyDescent="0.25">
      <c r="A136" s="30"/>
      <c r="B136" s="36"/>
      <c r="C136" s="31"/>
      <c r="D136" s="32"/>
      <c r="E136" s="28"/>
      <c r="F136" s="28"/>
      <c r="G136" s="28"/>
      <c r="H136" s="28"/>
      <c r="I136" s="28"/>
      <c r="J136" s="28"/>
    </row>
    <row r="137" spans="1:10" x14ac:dyDescent="0.25">
      <c r="A137" s="30"/>
      <c r="B137" s="36"/>
      <c r="C137" s="31"/>
      <c r="D137" s="32"/>
      <c r="E137" s="28"/>
      <c r="F137" s="28"/>
      <c r="G137" s="28"/>
      <c r="H137" s="28"/>
      <c r="I137" s="28"/>
      <c r="J137" s="28"/>
    </row>
    <row r="138" spans="1:10" x14ac:dyDescent="0.25">
      <c r="A138" s="30"/>
      <c r="B138" s="36"/>
      <c r="C138" s="31"/>
      <c r="D138" s="32"/>
      <c r="E138" s="28"/>
      <c r="F138" s="28"/>
      <c r="G138" s="28"/>
      <c r="H138" s="28"/>
      <c r="I138" s="28"/>
      <c r="J138" s="28"/>
    </row>
    <row r="139" spans="1:10" x14ac:dyDescent="0.25">
      <c r="A139" s="30"/>
      <c r="B139" s="36"/>
      <c r="C139" s="31"/>
      <c r="D139" s="32"/>
      <c r="E139" s="28"/>
      <c r="F139" s="28"/>
      <c r="G139" s="28"/>
      <c r="H139" s="28"/>
      <c r="I139" s="28"/>
      <c r="J139" s="28"/>
    </row>
    <row r="140" spans="1:10" x14ac:dyDescent="0.25">
      <c r="A140" s="30"/>
      <c r="B140" s="36"/>
      <c r="C140" s="31"/>
      <c r="D140" s="32"/>
      <c r="E140" s="28"/>
      <c r="F140" s="28"/>
      <c r="G140" s="28"/>
      <c r="H140" s="28"/>
      <c r="I140" s="28"/>
      <c r="J140" s="28"/>
    </row>
    <row r="141" spans="1:10" x14ac:dyDescent="0.25">
      <c r="A141" s="30"/>
      <c r="B141" s="36"/>
      <c r="C141" s="31"/>
      <c r="D141" s="32"/>
      <c r="E141" s="28"/>
      <c r="F141" s="28"/>
      <c r="G141" s="28"/>
      <c r="H141" s="28"/>
      <c r="I141" s="28"/>
      <c r="J141" s="28"/>
    </row>
    <row r="142" spans="1:10" x14ac:dyDescent="0.25">
      <c r="A142" s="30"/>
      <c r="B142" s="36"/>
      <c r="C142" s="31"/>
      <c r="D142" s="32"/>
      <c r="E142" s="28"/>
      <c r="F142" s="28"/>
      <c r="G142" s="28"/>
      <c r="H142" s="28"/>
      <c r="I142" s="28"/>
      <c r="J142" s="28"/>
    </row>
    <row r="143" spans="1:10" x14ac:dyDescent="0.25">
      <c r="A143" s="30"/>
      <c r="B143" s="36"/>
      <c r="C143" s="31"/>
      <c r="D143" s="32"/>
      <c r="E143" s="28"/>
      <c r="F143" s="28"/>
      <c r="G143" s="28"/>
      <c r="H143" s="28"/>
      <c r="I143" s="28"/>
      <c r="J143" s="28"/>
    </row>
    <row r="144" spans="1:10" x14ac:dyDescent="0.25">
      <c r="A144" s="30"/>
      <c r="B144" s="36"/>
      <c r="C144" s="31"/>
      <c r="D144" s="32"/>
      <c r="E144" s="28"/>
      <c r="F144" s="28"/>
      <c r="G144" s="28"/>
      <c r="H144" s="28"/>
      <c r="I144" s="28"/>
      <c r="J144" s="28"/>
    </row>
    <row r="145" spans="1:10" x14ac:dyDescent="0.25">
      <c r="A145" s="30"/>
      <c r="B145" s="36"/>
      <c r="C145" s="31"/>
      <c r="D145" s="32"/>
      <c r="E145" s="28"/>
      <c r="F145" s="28"/>
      <c r="G145" s="28"/>
      <c r="H145" s="28"/>
      <c r="I145" s="28"/>
      <c r="J145" s="28"/>
    </row>
    <row r="146" spans="1:10" x14ac:dyDescent="0.25">
      <c r="A146" s="30"/>
      <c r="B146" s="36"/>
      <c r="C146" s="31"/>
      <c r="D146" s="32"/>
      <c r="E146" s="28"/>
      <c r="F146" s="28"/>
      <c r="G146" s="28"/>
      <c r="H146" s="28"/>
      <c r="I146" s="28"/>
      <c r="J146" s="28"/>
    </row>
    <row r="147" spans="1:10" x14ac:dyDescent="0.25">
      <c r="A147" s="30"/>
      <c r="B147" s="36"/>
      <c r="C147" s="31"/>
      <c r="D147" s="32"/>
      <c r="E147" s="28"/>
      <c r="F147" s="28"/>
      <c r="G147" s="28"/>
      <c r="H147" s="28"/>
      <c r="I147" s="28"/>
      <c r="J147" s="28"/>
    </row>
    <row r="148" spans="1:10" x14ac:dyDescent="0.25">
      <c r="A148" s="30"/>
      <c r="B148" s="36"/>
      <c r="C148" s="31"/>
      <c r="D148" s="32"/>
      <c r="E148" s="28"/>
      <c r="F148" s="28"/>
      <c r="G148" s="28"/>
      <c r="H148" s="28"/>
      <c r="I148" s="28"/>
      <c r="J148" s="28"/>
    </row>
    <row r="149" spans="1:10" x14ac:dyDescent="0.25">
      <c r="A149" s="30"/>
      <c r="B149" s="36"/>
      <c r="C149" s="31"/>
      <c r="D149" s="32"/>
      <c r="E149" s="28"/>
      <c r="F149" s="28"/>
      <c r="G149" s="28"/>
      <c r="H149" s="28"/>
      <c r="I149" s="28"/>
      <c r="J149" s="28"/>
    </row>
    <row r="150" spans="1:10" x14ac:dyDescent="0.25">
      <c r="A150" s="30"/>
      <c r="B150" s="36"/>
      <c r="C150" s="31"/>
      <c r="D150" s="32"/>
      <c r="E150" s="28"/>
      <c r="F150" s="28"/>
      <c r="G150" s="28"/>
      <c r="H150" s="28"/>
      <c r="I150" s="28"/>
      <c r="J150" s="28"/>
    </row>
    <row r="151" spans="1:10" x14ac:dyDescent="0.25">
      <c r="A151" s="30"/>
      <c r="B151" s="36"/>
      <c r="C151" s="31"/>
      <c r="D151" s="32"/>
      <c r="E151" s="28"/>
      <c r="F151" s="28"/>
      <c r="G151" s="28"/>
      <c r="H151" s="28"/>
      <c r="I151" s="28"/>
      <c r="J151" s="28"/>
    </row>
    <row r="152" spans="1:10" x14ac:dyDescent="0.25">
      <c r="A152" s="30"/>
      <c r="B152" s="36"/>
      <c r="C152" s="31"/>
      <c r="D152" s="32"/>
      <c r="E152" s="28"/>
      <c r="F152" s="28"/>
      <c r="G152" s="28"/>
      <c r="H152" s="28"/>
      <c r="I152" s="28"/>
      <c r="J152" s="28"/>
    </row>
    <row r="153" spans="1:10" x14ac:dyDescent="0.25">
      <c r="A153" s="30"/>
      <c r="B153" s="36"/>
      <c r="C153" s="31"/>
      <c r="D153" s="32"/>
      <c r="E153" s="28"/>
      <c r="F153" s="28"/>
      <c r="G153" s="28"/>
      <c r="H153" s="28"/>
      <c r="I153" s="28"/>
      <c r="J153" s="28"/>
    </row>
    <row r="154" spans="1:10" x14ac:dyDescent="0.25">
      <c r="A154" s="30"/>
      <c r="B154" s="36"/>
      <c r="C154" s="31"/>
      <c r="D154" s="32"/>
      <c r="E154" s="28"/>
      <c r="F154" s="28"/>
      <c r="G154" s="28"/>
      <c r="H154" s="28"/>
      <c r="I154" s="28"/>
      <c r="J154" s="28"/>
    </row>
    <row r="155" spans="1:10" x14ac:dyDescent="0.25">
      <c r="A155" s="30"/>
      <c r="B155" s="36"/>
      <c r="C155" s="31"/>
      <c r="D155" s="32"/>
      <c r="E155" s="28"/>
      <c r="F155" s="28"/>
      <c r="G155" s="28"/>
      <c r="H155" s="28"/>
      <c r="I155" s="28"/>
      <c r="J155" s="28"/>
    </row>
    <row r="156" spans="1:10" x14ac:dyDescent="0.25">
      <c r="A156" s="30"/>
      <c r="B156" s="36"/>
      <c r="C156" s="31"/>
      <c r="D156" s="32"/>
      <c r="E156" s="28"/>
      <c r="F156" s="28"/>
      <c r="G156" s="28"/>
      <c r="H156" s="28"/>
      <c r="I156" s="28"/>
      <c r="J156" s="28"/>
    </row>
    <row r="157" spans="1:10" x14ac:dyDescent="0.25">
      <c r="A157" s="30"/>
      <c r="B157" s="36"/>
      <c r="C157" s="31"/>
      <c r="D157" s="32"/>
      <c r="E157" s="28"/>
      <c r="F157" s="28"/>
      <c r="G157" s="28"/>
      <c r="H157" s="28"/>
      <c r="I157" s="28"/>
      <c r="J157" s="28"/>
    </row>
    <row r="158" spans="1:10" x14ac:dyDescent="0.25">
      <c r="A158" s="30"/>
      <c r="B158" s="36"/>
      <c r="C158" s="31"/>
      <c r="D158" s="32"/>
      <c r="E158" s="28"/>
      <c r="F158" s="28"/>
      <c r="G158" s="28"/>
      <c r="H158" s="28"/>
      <c r="I158" s="28"/>
      <c r="J158" s="28"/>
    </row>
    <row r="159" spans="1:10" x14ac:dyDescent="0.25">
      <c r="A159" s="30"/>
      <c r="B159" s="36"/>
      <c r="C159" s="31"/>
      <c r="D159" s="32"/>
      <c r="E159" s="28"/>
      <c r="F159" s="28"/>
      <c r="G159" s="28"/>
      <c r="H159" s="28"/>
      <c r="I159" s="28"/>
      <c r="J159" s="28"/>
    </row>
    <row r="160" spans="1:10" x14ac:dyDescent="0.25">
      <c r="A160" s="30"/>
      <c r="B160" s="36"/>
      <c r="C160" s="31"/>
      <c r="D160" s="32"/>
      <c r="E160" s="28"/>
      <c r="F160" s="28"/>
      <c r="G160" s="28"/>
      <c r="H160" s="28"/>
      <c r="I160" s="28"/>
      <c r="J160" s="28"/>
    </row>
    <row r="161" spans="1:10" x14ac:dyDescent="0.25">
      <c r="A161" s="30"/>
      <c r="B161" s="36"/>
      <c r="C161" s="31"/>
      <c r="D161" s="32"/>
      <c r="E161" s="28"/>
      <c r="F161" s="28"/>
      <c r="G161" s="28"/>
      <c r="H161" s="28"/>
      <c r="I161" s="28"/>
      <c r="J161" s="28"/>
    </row>
    <row r="162" spans="1:10" x14ac:dyDescent="0.25">
      <c r="A162" s="30"/>
      <c r="B162" s="36"/>
      <c r="C162" s="31"/>
      <c r="D162" s="32"/>
      <c r="E162" s="28"/>
      <c r="F162" s="28"/>
      <c r="G162" s="28"/>
      <c r="H162" s="28"/>
      <c r="I162" s="28"/>
      <c r="J162" s="28"/>
    </row>
    <row r="163" spans="1:10" x14ac:dyDescent="0.25">
      <c r="A163" s="30"/>
      <c r="B163" s="36"/>
      <c r="C163" s="31"/>
      <c r="D163" s="32"/>
      <c r="E163" s="28"/>
      <c r="F163" s="28"/>
      <c r="G163" s="28"/>
      <c r="H163" s="28"/>
      <c r="I163" s="28"/>
      <c r="J163" s="28"/>
    </row>
    <row r="164" spans="1:10" x14ac:dyDescent="0.25">
      <c r="A164" s="30"/>
      <c r="B164" s="36"/>
      <c r="C164" s="31"/>
      <c r="D164" s="32"/>
      <c r="E164" s="28"/>
      <c r="F164" s="28"/>
      <c r="G164" s="28"/>
      <c r="H164" s="28"/>
      <c r="I164" s="28"/>
      <c r="J164" s="28"/>
    </row>
    <row r="165" spans="1:10" x14ac:dyDescent="0.25">
      <c r="A165" s="30"/>
      <c r="B165" s="36"/>
      <c r="C165" s="31"/>
      <c r="D165" s="32"/>
      <c r="E165" s="28"/>
      <c r="F165" s="28"/>
      <c r="G165" s="28"/>
      <c r="H165" s="28"/>
      <c r="I165" s="28"/>
      <c r="J165" s="28"/>
    </row>
    <row r="166" spans="1:10" x14ac:dyDescent="0.25">
      <c r="A166" s="30"/>
      <c r="B166" s="36"/>
      <c r="C166" s="31"/>
      <c r="D166" s="32"/>
      <c r="E166" s="28"/>
      <c r="F166" s="28"/>
      <c r="G166" s="28"/>
      <c r="H166" s="28"/>
      <c r="I166" s="28"/>
      <c r="J166" s="28"/>
    </row>
    <row r="167" spans="1:10" x14ac:dyDescent="0.25">
      <c r="A167" s="30"/>
      <c r="B167" s="36"/>
      <c r="C167" s="31"/>
      <c r="D167" s="32"/>
      <c r="E167" s="28"/>
      <c r="F167" s="28"/>
      <c r="G167" s="28"/>
      <c r="H167" s="28"/>
      <c r="I167" s="28"/>
      <c r="J167" s="28"/>
    </row>
    <row r="168" spans="1:10" x14ac:dyDescent="0.25">
      <c r="A168" s="30"/>
      <c r="B168" s="36"/>
      <c r="C168" s="31"/>
      <c r="D168" s="32"/>
      <c r="E168" s="28"/>
      <c r="F168" s="28"/>
      <c r="G168" s="28"/>
      <c r="H168" s="28"/>
      <c r="I168" s="28"/>
      <c r="J168" s="28"/>
    </row>
    <row r="169" spans="1:10" x14ac:dyDescent="0.25">
      <c r="A169" s="30"/>
      <c r="B169" s="36"/>
      <c r="C169" s="31"/>
      <c r="D169" s="32"/>
      <c r="E169" s="28"/>
      <c r="F169" s="28"/>
      <c r="G169" s="28"/>
      <c r="H169" s="28"/>
      <c r="I169" s="28"/>
      <c r="J169" s="28"/>
    </row>
    <row r="170" spans="1:10" x14ac:dyDescent="0.25">
      <c r="A170" s="30"/>
      <c r="B170" s="36"/>
      <c r="C170" s="31"/>
      <c r="D170" s="32"/>
      <c r="E170" s="28"/>
      <c r="F170" s="28"/>
      <c r="G170" s="28"/>
      <c r="H170" s="28"/>
      <c r="I170" s="28"/>
      <c r="J170" s="28"/>
    </row>
    <row r="171" spans="1:10" x14ac:dyDescent="0.25">
      <c r="A171" s="30"/>
      <c r="B171" s="36"/>
      <c r="C171" s="31"/>
      <c r="D171" s="32"/>
      <c r="E171" s="28"/>
      <c r="F171" s="28"/>
      <c r="G171" s="28"/>
      <c r="H171" s="28"/>
      <c r="I171" s="28"/>
      <c r="J171" s="28"/>
    </row>
    <row r="172" spans="1:10" x14ac:dyDescent="0.25">
      <c r="A172" s="30"/>
      <c r="B172" s="36"/>
      <c r="C172" s="31"/>
      <c r="D172" s="32"/>
      <c r="E172" s="28"/>
      <c r="F172" s="28"/>
      <c r="G172" s="28"/>
      <c r="H172" s="28"/>
      <c r="I172" s="28"/>
      <c r="J172" s="28"/>
    </row>
    <row r="173" spans="1:10" x14ac:dyDescent="0.25">
      <c r="A173" s="30"/>
      <c r="B173" s="36"/>
      <c r="C173" s="31"/>
      <c r="D173" s="32"/>
      <c r="E173" s="28"/>
      <c r="F173" s="28"/>
      <c r="G173" s="28"/>
      <c r="H173" s="28"/>
      <c r="I173" s="28"/>
      <c r="J173" s="28"/>
    </row>
    <row r="174" spans="1:10" x14ac:dyDescent="0.25">
      <c r="A174" s="30"/>
      <c r="B174" s="36"/>
      <c r="C174" s="31"/>
      <c r="D174" s="32"/>
      <c r="E174" s="28"/>
      <c r="F174" s="28"/>
      <c r="G174" s="28"/>
      <c r="H174" s="28"/>
      <c r="I174" s="28"/>
      <c r="J174" s="28"/>
    </row>
    <row r="175" spans="1:10" x14ac:dyDescent="0.25">
      <c r="A175" s="30"/>
      <c r="B175" s="36"/>
      <c r="C175" s="31"/>
      <c r="D175" s="32"/>
      <c r="E175" s="28"/>
      <c r="F175" s="28"/>
      <c r="G175" s="28"/>
      <c r="H175" s="28"/>
      <c r="I175" s="28"/>
      <c r="J175" s="28"/>
    </row>
    <row r="176" spans="1:10" x14ac:dyDescent="0.25">
      <c r="A176" s="30"/>
      <c r="B176" s="36"/>
      <c r="C176" s="31"/>
      <c r="D176" s="32"/>
      <c r="E176" s="28"/>
      <c r="F176" s="28"/>
      <c r="G176" s="28"/>
      <c r="H176" s="28"/>
      <c r="I176" s="28"/>
      <c r="J176" s="28"/>
    </row>
    <row r="177" spans="1:10" x14ac:dyDescent="0.25">
      <c r="A177" s="30"/>
      <c r="B177" s="36"/>
      <c r="C177" s="31"/>
      <c r="D177" s="32"/>
      <c r="E177" s="28"/>
      <c r="F177" s="28"/>
      <c r="G177" s="28"/>
      <c r="H177" s="28"/>
      <c r="I177" s="28"/>
      <c r="J177" s="28"/>
    </row>
    <row r="178" spans="1:10" x14ac:dyDescent="0.25">
      <c r="A178" s="30"/>
      <c r="B178" s="36"/>
      <c r="C178" s="31"/>
      <c r="D178" s="32"/>
      <c r="E178" s="28"/>
      <c r="F178" s="28"/>
      <c r="G178" s="28"/>
      <c r="H178" s="28"/>
      <c r="I178" s="28"/>
      <c r="J178" s="28"/>
    </row>
    <row r="179" spans="1:10" x14ac:dyDescent="0.25">
      <c r="A179" s="30"/>
      <c r="B179" s="36"/>
      <c r="C179" s="31"/>
      <c r="D179" s="32"/>
      <c r="E179" s="28"/>
      <c r="F179" s="28"/>
      <c r="G179" s="28"/>
      <c r="H179" s="28"/>
      <c r="I179" s="28"/>
      <c r="J179" s="28"/>
    </row>
    <row r="180" spans="1:10" x14ac:dyDescent="0.25">
      <c r="A180" s="30"/>
      <c r="B180" s="36"/>
      <c r="C180" s="31"/>
      <c r="D180" s="32"/>
      <c r="E180" s="28"/>
      <c r="F180" s="28"/>
      <c r="G180" s="28"/>
      <c r="H180" s="28"/>
      <c r="I180" s="28"/>
      <c r="J180" s="28"/>
    </row>
    <row r="181" spans="1:10" x14ac:dyDescent="0.25">
      <c r="A181" s="30"/>
      <c r="B181" s="36"/>
      <c r="C181" s="31"/>
      <c r="D181" s="32"/>
      <c r="E181" s="28"/>
      <c r="F181" s="28"/>
      <c r="G181" s="28"/>
      <c r="H181" s="28"/>
      <c r="I181" s="28"/>
      <c r="J181" s="28"/>
    </row>
    <row r="182" spans="1:10" x14ac:dyDescent="0.25">
      <c r="A182" s="30"/>
      <c r="B182" s="36"/>
      <c r="C182" s="31"/>
      <c r="D182" s="32"/>
      <c r="E182" s="28"/>
      <c r="F182" s="28"/>
      <c r="G182" s="28"/>
      <c r="H182" s="28"/>
      <c r="I182" s="28"/>
      <c r="J182" s="28"/>
    </row>
    <row r="183" spans="1:10" x14ac:dyDescent="0.25">
      <c r="A183" s="30"/>
      <c r="B183" s="36"/>
      <c r="C183" s="31"/>
      <c r="D183" s="32"/>
      <c r="E183" s="28"/>
      <c r="F183" s="28"/>
      <c r="G183" s="28"/>
      <c r="H183" s="28"/>
      <c r="I183" s="28"/>
      <c r="J183" s="28"/>
    </row>
    <row r="184" spans="1:10" x14ac:dyDescent="0.25">
      <c r="A184" s="30"/>
      <c r="B184" s="36"/>
      <c r="C184" s="31"/>
      <c r="D184" s="32"/>
      <c r="E184" s="28"/>
      <c r="F184" s="28"/>
      <c r="G184" s="28"/>
      <c r="H184" s="28"/>
      <c r="I184" s="28"/>
      <c r="J184" s="28"/>
    </row>
    <row r="185" spans="1:10" x14ac:dyDescent="0.25">
      <c r="A185" s="30"/>
      <c r="B185" s="36"/>
      <c r="C185" s="31"/>
      <c r="D185" s="32"/>
      <c r="E185" s="28"/>
      <c r="F185" s="28"/>
      <c r="G185" s="28"/>
      <c r="H185" s="28"/>
      <c r="I185" s="28"/>
      <c r="J185" s="28"/>
    </row>
    <row r="186" spans="1:10" x14ac:dyDescent="0.25">
      <c r="A186" s="30"/>
      <c r="B186" s="36"/>
      <c r="C186" s="31"/>
      <c r="D186" s="32"/>
      <c r="E186" s="28"/>
      <c r="F186" s="28"/>
      <c r="G186" s="28"/>
      <c r="H186" s="28"/>
      <c r="I186" s="28"/>
      <c r="J186" s="28"/>
    </row>
    <row r="187" spans="1:10" x14ac:dyDescent="0.25">
      <c r="A187" s="30"/>
      <c r="B187" s="36"/>
      <c r="C187" s="31"/>
      <c r="D187" s="32"/>
      <c r="E187" s="28"/>
      <c r="F187" s="28"/>
      <c r="G187" s="28"/>
      <c r="H187" s="28"/>
      <c r="I187" s="28"/>
      <c r="J187" s="28"/>
    </row>
    <row r="188" spans="1:10" x14ac:dyDescent="0.25">
      <c r="A188" s="30"/>
      <c r="B188" s="36"/>
      <c r="C188" s="31"/>
      <c r="D188" s="32"/>
      <c r="E188" s="28"/>
      <c r="F188" s="28"/>
      <c r="G188" s="28"/>
      <c r="H188" s="28"/>
      <c r="I188" s="28"/>
      <c r="J188" s="28"/>
    </row>
    <row r="189" spans="1:10" x14ac:dyDescent="0.25">
      <c r="A189" s="30"/>
      <c r="B189" s="36"/>
      <c r="C189" s="31"/>
      <c r="D189" s="32"/>
      <c r="E189" s="28"/>
      <c r="F189" s="28"/>
      <c r="G189" s="28"/>
      <c r="H189" s="28"/>
      <c r="I189" s="28"/>
      <c r="J189" s="28"/>
    </row>
    <row r="190" spans="1:10" x14ac:dyDescent="0.25">
      <c r="A190" s="30"/>
      <c r="B190" s="36"/>
      <c r="C190" s="31"/>
      <c r="D190" s="32"/>
      <c r="E190" s="28"/>
      <c r="F190" s="28"/>
      <c r="G190" s="28"/>
      <c r="H190" s="28"/>
      <c r="I190" s="28"/>
      <c r="J190" s="28"/>
    </row>
    <row r="191" spans="1:10" x14ac:dyDescent="0.25">
      <c r="A191" s="30"/>
      <c r="B191" s="36"/>
      <c r="C191" s="31"/>
      <c r="D191" s="32"/>
      <c r="E191" s="28"/>
      <c r="F191" s="28"/>
      <c r="G191" s="28"/>
      <c r="H191" s="28"/>
      <c r="I191" s="28"/>
      <c r="J191" s="28"/>
    </row>
    <row r="192" spans="1:10" x14ac:dyDescent="0.25">
      <c r="A192" s="30"/>
      <c r="B192" s="36"/>
      <c r="C192" s="31"/>
      <c r="D192" s="32"/>
      <c r="E192" s="28"/>
      <c r="F192" s="28"/>
      <c r="G192" s="28"/>
      <c r="H192" s="28"/>
      <c r="I192" s="28"/>
      <c r="J192" s="28"/>
    </row>
    <row r="193" spans="1:10" x14ac:dyDescent="0.25">
      <c r="A193" s="30"/>
      <c r="B193" s="36"/>
      <c r="C193" s="31"/>
      <c r="D193" s="32"/>
      <c r="E193" s="28"/>
      <c r="F193" s="28"/>
      <c r="G193" s="28"/>
      <c r="H193" s="28"/>
      <c r="I193" s="28"/>
      <c r="J193" s="28"/>
    </row>
    <row r="194" spans="1:10" x14ac:dyDescent="0.25">
      <c r="A194" s="30"/>
      <c r="B194" s="36"/>
      <c r="C194" s="31"/>
      <c r="D194" s="32"/>
      <c r="E194" s="28"/>
      <c r="F194" s="28"/>
      <c r="G194" s="28"/>
      <c r="H194" s="28"/>
      <c r="I194" s="28"/>
      <c r="J194" s="28"/>
    </row>
    <row r="195" spans="1:10" x14ac:dyDescent="0.25">
      <c r="A195" s="30"/>
      <c r="B195" s="36"/>
      <c r="C195" s="31"/>
      <c r="D195" s="32"/>
      <c r="E195" s="28"/>
      <c r="F195" s="28"/>
      <c r="G195" s="28"/>
      <c r="H195" s="28"/>
      <c r="I195" s="28"/>
      <c r="J195" s="28"/>
    </row>
    <row r="196" spans="1:10" x14ac:dyDescent="0.25">
      <c r="A196" s="30"/>
      <c r="B196" s="36"/>
      <c r="C196" s="31"/>
      <c r="D196" s="32"/>
      <c r="E196" s="28"/>
      <c r="F196" s="28"/>
      <c r="G196" s="28"/>
      <c r="H196" s="28"/>
      <c r="I196" s="28"/>
      <c r="J196" s="28"/>
    </row>
    <row r="197" spans="1:10" x14ac:dyDescent="0.25">
      <c r="A197" s="30"/>
      <c r="B197" s="36"/>
      <c r="C197" s="31"/>
      <c r="D197" s="32"/>
      <c r="E197" s="28"/>
      <c r="F197" s="28"/>
      <c r="G197" s="28"/>
      <c r="H197" s="28"/>
      <c r="I197" s="28"/>
      <c r="J197" s="28"/>
    </row>
    <row r="198" spans="1:10" x14ac:dyDescent="0.25">
      <c r="A198" s="30"/>
      <c r="B198" s="36"/>
      <c r="C198" s="31"/>
      <c r="D198" s="32"/>
      <c r="E198" s="28"/>
      <c r="F198" s="28"/>
      <c r="G198" s="28"/>
      <c r="H198" s="28"/>
      <c r="I198" s="28"/>
      <c r="J198" s="28"/>
    </row>
    <row r="199" spans="1:10" x14ac:dyDescent="0.25">
      <c r="A199" s="30"/>
      <c r="B199" s="36"/>
      <c r="C199" s="31"/>
      <c r="D199" s="32"/>
      <c r="E199" s="28"/>
      <c r="F199" s="28"/>
      <c r="G199" s="28"/>
      <c r="H199" s="28"/>
      <c r="I199" s="28"/>
      <c r="J199" s="28"/>
    </row>
    <row r="200" spans="1:10" x14ac:dyDescent="0.25">
      <c r="A200" s="30"/>
      <c r="B200" s="36"/>
      <c r="C200" s="31"/>
      <c r="D200" s="32"/>
      <c r="E200" s="28"/>
      <c r="F200" s="28"/>
      <c r="G200" s="28"/>
      <c r="H200" s="28"/>
      <c r="I200" s="28"/>
      <c r="J200" s="28"/>
    </row>
    <row r="201" spans="1:10" x14ac:dyDescent="0.25">
      <c r="A201" s="30"/>
      <c r="B201" s="36"/>
      <c r="C201" s="31"/>
      <c r="D201" s="32"/>
      <c r="E201" s="28"/>
      <c r="F201" s="28"/>
      <c r="G201" s="28"/>
      <c r="H201" s="28"/>
      <c r="I201" s="28"/>
      <c r="J201" s="28"/>
    </row>
    <row r="202" spans="1:10" x14ac:dyDescent="0.25">
      <c r="A202" s="30"/>
      <c r="B202" s="36"/>
      <c r="C202" s="31"/>
      <c r="D202" s="32"/>
      <c r="E202" s="28"/>
      <c r="F202" s="28"/>
      <c r="G202" s="28"/>
      <c r="H202" s="28"/>
      <c r="I202" s="28"/>
      <c r="J202" s="28"/>
    </row>
    <row r="203" spans="1:10" x14ac:dyDescent="0.25">
      <c r="A203" s="30"/>
      <c r="B203" s="36"/>
      <c r="C203" s="31"/>
      <c r="D203" s="32"/>
      <c r="E203" s="28"/>
      <c r="F203" s="28"/>
      <c r="G203" s="28"/>
      <c r="H203" s="28"/>
      <c r="I203" s="28"/>
      <c r="J203" s="28"/>
    </row>
    <row r="204" spans="1:10" x14ac:dyDescent="0.25">
      <c r="A204" s="30"/>
      <c r="B204" s="36"/>
      <c r="C204" s="31"/>
      <c r="D204" s="32"/>
      <c r="E204" s="28"/>
      <c r="F204" s="28"/>
      <c r="G204" s="28"/>
      <c r="H204" s="28"/>
      <c r="I204" s="28"/>
      <c r="J204" s="28"/>
    </row>
    <row r="205" spans="1:10" x14ac:dyDescent="0.25">
      <c r="A205" s="30"/>
      <c r="B205" s="36"/>
      <c r="C205" s="31"/>
      <c r="D205" s="32"/>
      <c r="E205" s="28"/>
      <c r="F205" s="28"/>
      <c r="G205" s="28"/>
      <c r="H205" s="28"/>
      <c r="I205" s="28"/>
      <c r="J205" s="28"/>
    </row>
    <row r="206" spans="1:10" x14ac:dyDescent="0.25">
      <c r="A206" s="30"/>
      <c r="B206" s="36"/>
      <c r="C206" s="31"/>
      <c r="D206" s="32"/>
      <c r="E206" s="28"/>
      <c r="F206" s="28"/>
      <c r="G206" s="28"/>
      <c r="H206" s="28"/>
      <c r="I206" s="28"/>
      <c r="J206" s="28"/>
    </row>
    <row r="207" spans="1:10" x14ac:dyDescent="0.25">
      <c r="A207" s="30"/>
      <c r="B207" s="36"/>
      <c r="C207" s="31"/>
      <c r="D207" s="32"/>
      <c r="E207" s="28"/>
      <c r="F207" s="28"/>
      <c r="G207" s="28"/>
      <c r="H207" s="28"/>
      <c r="I207" s="28"/>
      <c r="J207" s="28"/>
    </row>
    <row r="208" spans="1:10" x14ac:dyDescent="0.25">
      <c r="A208" s="30"/>
      <c r="B208" s="36"/>
      <c r="C208" s="31"/>
      <c r="D208" s="32"/>
      <c r="E208" s="28"/>
      <c r="F208" s="28"/>
      <c r="G208" s="28"/>
      <c r="H208" s="28"/>
      <c r="I208" s="28"/>
      <c r="J208" s="28"/>
    </row>
    <row r="209" spans="1:10" x14ac:dyDescent="0.25">
      <c r="A209" s="30"/>
      <c r="B209" s="36"/>
      <c r="C209" s="31"/>
      <c r="D209" s="32"/>
      <c r="E209" s="28"/>
      <c r="F209" s="28"/>
      <c r="G209" s="28"/>
      <c r="H209" s="28"/>
      <c r="I209" s="28"/>
      <c r="J209" s="28"/>
    </row>
    <row r="210" spans="1:10" x14ac:dyDescent="0.25">
      <c r="A210" s="30"/>
      <c r="B210" s="36"/>
      <c r="C210" s="31"/>
      <c r="D210" s="32"/>
      <c r="E210" s="28"/>
      <c r="F210" s="28"/>
      <c r="G210" s="28"/>
      <c r="H210" s="28"/>
      <c r="I210" s="28"/>
      <c r="J210" s="28"/>
    </row>
    <row r="211" spans="1:10" x14ac:dyDescent="0.25">
      <c r="A211" s="30"/>
      <c r="B211" s="36"/>
      <c r="C211" s="31"/>
      <c r="D211" s="32"/>
      <c r="E211" s="28"/>
      <c r="F211" s="28"/>
      <c r="G211" s="28"/>
      <c r="H211" s="28"/>
      <c r="I211" s="28"/>
      <c r="J211" s="28"/>
    </row>
    <row r="212" spans="1:10" x14ac:dyDescent="0.25">
      <c r="A212" s="30"/>
      <c r="B212" s="36"/>
      <c r="C212" s="31"/>
      <c r="D212" s="32"/>
      <c r="E212" s="28"/>
      <c r="F212" s="28"/>
      <c r="G212" s="28"/>
      <c r="H212" s="28"/>
      <c r="I212" s="28"/>
      <c r="J212" s="28"/>
    </row>
    <row r="213" spans="1:10" x14ac:dyDescent="0.25">
      <c r="A213" s="30"/>
      <c r="B213" s="36"/>
      <c r="C213" s="31"/>
      <c r="D213" s="32"/>
      <c r="E213" s="28"/>
      <c r="F213" s="28"/>
      <c r="G213" s="28"/>
      <c r="H213" s="28"/>
      <c r="I213" s="28"/>
      <c r="J213" s="28"/>
    </row>
    <row r="214" spans="1:10" x14ac:dyDescent="0.25">
      <c r="A214" s="30"/>
      <c r="B214" s="36"/>
      <c r="C214" s="31"/>
      <c r="D214" s="32"/>
      <c r="E214" s="28"/>
      <c r="F214" s="28"/>
      <c r="G214" s="28"/>
      <c r="H214" s="28"/>
      <c r="I214" s="28"/>
      <c r="J214" s="28"/>
    </row>
    <row r="215" spans="1:10" x14ac:dyDescent="0.25">
      <c r="A215" s="30"/>
      <c r="B215" s="36"/>
      <c r="C215" s="31"/>
      <c r="D215" s="32"/>
      <c r="E215" s="28"/>
      <c r="F215" s="28"/>
      <c r="G215" s="28"/>
      <c r="H215" s="28"/>
      <c r="I215" s="28"/>
      <c r="J215" s="28"/>
    </row>
    <row r="216" spans="1:10" x14ac:dyDescent="0.25">
      <c r="A216" s="30"/>
      <c r="B216" s="36"/>
      <c r="C216" s="31"/>
      <c r="D216" s="32"/>
      <c r="E216" s="28"/>
      <c r="F216" s="28"/>
      <c r="G216" s="28"/>
      <c r="H216" s="28"/>
      <c r="I216" s="28"/>
      <c r="J216" s="28"/>
    </row>
    <row r="217" spans="1:10" x14ac:dyDescent="0.25">
      <c r="A217" s="30"/>
      <c r="B217" s="36"/>
      <c r="C217" s="31"/>
      <c r="D217" s="32"/>
      <c r="E217" s="28"/>
      <c r="F217" s="28"/>
      <c r="G217" s="28"/>
      <c r="H217" s="28"/>
      <c r="I217" s="28"/>
      <c r="J217" s="28"/>
    </row>
    <row r="218" spans="1:10" x14ac:dyDescent="0.25">
      <c r="A218" s="30"/>
      <c r="B218" s="36"/>
      <c r="C218" s="31"/>
      <c r="D218" s="32"/>
      <c r="E218" s="28"/>
      <c r="F218" s="28"/>
      <c r="G218" s="28"/>
      <c r="H218" s="28"/>
      <c r="I218" s="28"/>
      <c r="J218" s="28"/>
    </row>
    <row r="219" spans="1:10" x14ac:dyDescent="0.25">
      <c r="A219" s="30"/>
      <c r="B219" s="36"/>
      <c r="C219" s="31"/>
      <c r="D219" s="32"/>
      <c r="E219" s="28"/>
      <c r="F219" s="28"/>
      <c r="G219" s="28"/>
      <c r="H219" s="28"/>
      <c r="I219" s="28"/>
      <c r="J219" s="28"/>
    </row>
    <row r="220" spans="1:10" x14ac:dyDescent="0.25">
      <c r="A220" s="30"/>
      <c r="B220" s="36"/>
      <c r="C220" s="31"/>
      <c r="D220" s="32"/>
      <c r="E220" s="28"/>
      <c r="F220" s="28"/>
      <c r="G220" s="28"/>
      <c r="H220" s="28"/>
      <c r="I220" s="28"/>
      <c r="J220" s="28"/>
    </row>
    <row r="221" spans="1:10" x14ac:dyDescent="0.25">
      <c r="A221" s="30"/>
      <c r="B221" s="36"/>
      <c r="C221" s="31"/>
      <c r="D221" s="32"/>
      <c r="E221" s="28"/>
      <c r="F221" s="28"/>
      <c r="G221" s="28"/>
      <c r="H221" s="28"/>
      <c r="I221" s="28"/>
      <c r="J221" s="28"/>
    </row>
    <row r="222" spans="1:10" x14ac:dyDescent="0.25">
      <c r="A222" s="30"/>
      <c r="B222" s="36"/>
      <c r="C222" s="31"/>
      <c r="D222" s="32"/>
      <c r="E222" s="28"/>
      <c r="F222" s="28"/>
      <c r="G222" s="28"/>
      <c r="H222" s="28"/>
      <c r="I222" s="28"/>
      <c r="J222" s="28"/>
    </row>
    <row r="223" spans="1:10" x14ac:dyDescent="0.25">
      <c r="A223" s="30"/>
      <c r="B223" s="36"/>
      <c r="C223" s="31"/>
      <c r="D223" s="32"/>
      <c r="E223" s="28"/>
      <c r="F223" s="28"/>
      <c r="G223" s="28"/>
      <c r="H223" s="28"/>
      <c r="I223" s="28"/>
      <c r="J223" s="28"/>
    </row>
    <row r="224" spans="1:10" x14ac:dyDescent="0.25">
      <c r="A224" s="30"/>
      <c r="B224" s="36"/>
      <c r="C224" s="31"/>
      <c r="D224" s="32"/>
      <c r="E224" s="28"/>
      <c r="F224" s="28"/>
      <c r="G224" s="28"/>
      <c r="H224" s="28"/>
      <c r="I224" s="28"/>
      <c r="J224" s="28"/>
    </row>
    <row r="225" spans="1:10" x14ac:dyDescent="0.25">
      <c r="A225" s="30"/>
      <c r="B225" s="36"/>
      <c r="C225" s="31"/>
      <c r="D225" s="32"/>
      <c r="E225" s="28"/>
      <c r="F225" s="28"/>
      <c r="G225" s="28"/>
      <c r="H225" s="28"/>
      <c r="I225" s="28"/>
      <c r="J225" s="28"/>
    </row>
    <row r="226" spans="1:10" x14ac:dyDescent="0.25">
      <c r="A226" s="30"/>
      <c r="B226" s="36"/>
      <c r="C226" s="31"/>
      <c r="D226" s="32"/>
      <c r="E226" s="28"/>
      <c r="F226" s="28"/>
      <c r="G226" s="28"/>
      <c r="H226" s="28"/>
      <c r="I226" s="28"/>
      <c r="J226" s="28"/>
    </row>
    <row r="227" spans="1:10" x14ac:dyDescent="0.25">
      <c r="A227" s="30"/>
      <c r="B227" s="36"/>
      <c r="C227" s="31"/>
      <c r="D227" s="32"/>
      <c r="E227" s="28"/>
      <c r="F227" s="28"/>
      <c r="G227" s="28"/>
      <c r="H227" s="28"/>
      <c r="I227" s="28"/>
      <c r="J227" s="28"/>
    </row>
    <row r="228" spans="1:10" x14ac:dyDescent="0.25">
      <c r="A228" s="30"/>
      <c r="B228" s="36"/>
      <c r="C228" s="31"/>
      <c r="D228" s="32"/>
      <c r="E228" s="28"/>
      <c r="F228" s="28"/>
      <c r="G228" s="28"/>
      <c r="H228" s="28"/>
      <c r="I228" s="28"/>
      <c r="J228" s="28"/>
    </row>
    <row r="229" spans="1:10" x14ac:dyDescent="0.25">
      <c r="A229" s="30"/>
      <c r="B229" s="36"/>
      <c r="C229" s="31"/>
      <c r="D229" s="32"/>
      <c r="E229" s="28"/>
      <c r="F229" s="28"/>
      <c r="G229" s="28"/>
      <c r="H229" s="28"/>
      <c r="I229" s="28"/>
      <c r="J229" s="28"/>
    </row>
    <row r="230" spans="1:10" x14ac:dyDescent="0.25">
      <c r="A230" s="30"/>
      <c r="B230" s="36"/>
      <c r="C230" s="31"/>
      <c r="D230" s="32"/>
      <c r="E230" s="28"/>
      <c r="F230" s="28"/>
      <c r="G230" s="28"/>
      <c r="H230" s="28"/>
      <c r="I230" s="28"/>
      <c r="J230" s="28"/>
    </row>
    <row r="231" spans="1:10" x14ac:dyDescent="0.25">
      <c r="A231" s="30"/>
      <c r="B231" s="36"/>
      <c r="C231" s="31"/>
      <c r="D231" s="32"/>
      <c r="E231" s="28"/>
      <c r="F231" s="28"/>
      <c r="G231" s="28"/>
      <c r="H231" s="28"/>
      <c r="I231" s="28"/>
      <c r="J231" s="28"/>
    </row>
    <row r="232" spans="1:10" x14ac:dyDescent="0.25">
      <c r="A232" s="30"/>
      <c r="B232" s="36"/>
      <c r="C232" s="31"/>
      <c r="D232" s="32"/>
      <c r="E232" s="28"/>
      <c r="F232" s="28"/>
      <c r="G232" s="28"/>
      <c r="H232" s="28"/>
      <c r="I232" s="28"/>
      <c r="J232" s="28"/>
    </row>
    <row r="233" spans="1:10" x14ac:dyDescent="0.25">
      <c r="A233" s="30"/>
      <c r="B233" s="36"/>
      <c r="C233" s="31"/>
      <c r="D233" s="32"/>
      <c r="E233" s="28"/>
      <c r="F233" s="28"/>
      <c r="G233" s="28"/>
      <c r="H233" s="28"/>
      <c r="I233" s="28"/>
      <c r="J233" s="28"/>
    </row>
    <row r="234" spans="1:10" x14ac:dyDescent="0.25">
      <c r="A234" s="30"/>
      <c r="B234" s="36"/>
      <c r="C234" s="31"/>
      <c r="D234" s="32"/>
      <c r="E234" s="28"/>
      <c r="F234" s="28"/>
      <c r="G234" s="28"/>
      <c r="H234" s="28"/>
      <c r="I234" s="28"/>
      <c r="J234" s="28"/>
    </row>
    <row r="235" spans="1:10" x14ac:dyDescent="0.25">
      <c r="A235" s="30"/>
      <c r="B235" s="36"/>
      <c r="C235" s="31"/>
      <c r="D235" s="32"/>
      <c r="E235" s="28"/>
      <c r="F235" s="28"/>
      <c r="G235" s="28"/>
      <c r="H235" s="28"/>
      <c r="I235" s="28"/>
      <c r="J235" s="28"/>
    </row>
    <row r="236" spans="1:10" x14ac:dyDescent="0.25">
      <c r="A236" s="30"/>
      <c r="B236" s="36"/>
      <c r="C236" s="31"/>
      <c r="D236" s="32"/>
      <c r="E236" s="28"/>
      <c r="F236" s="28"/>
      <c r="G236" s="28"/>
      <c r="H236" s="28"/>
      <c r="I236" s="28"/>
      <c r="J236" s="28"/>
    </row>
    <row r="237" spans="1:10" x14ac:dyDescent="0.25">
      <c r="A237" s="30"/>
      <c r="B237" s="36"/>
      <c r="C237" s="31"/>
      <c r="D237" s="32"/>
      <c r="E237" s="28"/>
      <c r="F237" s="28"/>
      <c r="G237" s="28"/>
      <c r="H237" s="28"/>
      <c r="I237" s="28"/>
      <c r="J237" s="28"/>
    </row>
    <row r="238" spans="1:10" x14ac:dyDescent="0.25">
      <c r="A238" s="30"/>
      <c r="B238" s="36"/>
      <c r="C238" s="31"/>
      <c r="D238" s="32"/>
      <c r="E238" s="28"/>
      <c r="F238" s="28"/>
      <c r="G238" s="28"/>
      <c r="H238" s="28"/>
      <c r="I238" s="28"/>
      <c r="J238" s="28"/>
    </row>
    <row r="239" spans="1:10" x14ac:dyDescent="0.25">
      <c r="A239" s="30"/>
      <c r="B239" s="36"/>
      <c r="C239" s="31"/>
      <c r="D239" s="32"/>
      <c r="E239" s="28"/>
      <c r="F239" s="28"/>
      <c r="G239" s="28"/>
      <c r="H239" s="28"/>
      <c r="I239" s="28"/>
      <c r="J239" s="28"/>
    </row>
    <row r="240" spans="1:10" x14ac:dyDescent="0.25">
      <c r="A240" s="30"/>
      <c r="B240" s="36"/>
      <c r="C240" s="31"/>
      <c r="D240" s="32"/>
      <c r="E240" s="28"/>
      <c r="F240" s="28"/>
      <c r="G240" s="28"/>
      <c r="H240" s="28"/>
      <c r="I240" s="28"/>
      <c r="J240" s="28"/>
    </row>
    <row r="241" spans="1:10" x14ac:dyDescent="0.25">
      <c r="A241" s="30"/>
      <c r="B241" s="36"/>
      <c r="C241" s="31"/>
      <c r="D241" s="32"/>
      <c r="E241" s="28"/>
      <c r="F241" s="28"/>
      <c r="G241" s="28"/>
      <c r="H241" s="28"/>
      <c r="I241" s="28"/>
      <c r="J241" s="28"/>
    </row>
    <row r="242" spans="1:10" x14ac:dyDescent="0.25">
      <c r="A242" s="30"/>
      <c r="B242" s="36"/>
      <c r="C242" s="31"/>
      <c r="D242" s="32"/>
      <c r="E242" s="28"/>
      <c r="F242" s="28"/>
      <c r="G242" s="28"/>
      <c r="H242" s="28"/>
      <c r="I242" s="28"/>
      <c r="J242" s="28"/>
    </row>
    <row r="243" spans="1:10" x14ac:dyDescent="0.25">
      <c r="A243" s="30"/>
      <c r="B243" s="36"/>
      <c r="C243" s="31"/>
      <c r="D243" s="32"/>
      <c r="E243" s="28"/>
      <c r="F243" s="28"/>
      <c r="G243" s="28"/>
      <c r="H243" s="28"/>
      <c r="I243" s="28"/>
      <c r="J243" s="28"/>
    </row>
    <row r="244" spans="1:10" x14ac:dyDescent="0.25">
      <c r="A244" s="30"/>
      <c r="B244" s="36"/>
      <c r="C244" s="31"/>
      <c r="D244" s="32"/>
      <c r="E244" s="28"/>
      <c r="F244" s="28"/>
      <c r="G244" s="28"/>
      <c r="H244" s="28"/>
      <c r="I244" s="28"/>
      <c r="J244" s="28"/>
    </row>
    <row r="245" spans="1:10" x14ac:dyDescent="0.25">
      <c r="A245" s="30"/>
      <c r="B245" s="36"/>
      <c r="C245" s="31"/>
      <c r="D245" s="32"/>
      <c r="E245" s="28"/>
      <c r="F245" s="28"/>
      <c r="G245" s="28"/>
      <c r="H245" s="28"/>
      <c r="I245" s="28"/>
      <c r="J245" s="28"/>
    </row>
    <row r="246" spans="1:10" x14ac:dyDescent="0.25">
      <c r="A246" s="30"/>
      <c r="B246" s="36"/>
      <c r="C246" s="31"/>
      <c r="D246" s="32"/>
      <c r="E246" s="28"/>
      <c r="F246" s="28"/>
      <c r="G246" s="28"/>
      <c r="H246" s="28"/>
      <c r="I246" s="28"/>
      <c r="J246" s="28"/>
    </row>
    <row r="247" spans="1:10" x14ac:dyDescent="0.25">
      <c r="A247" s="30"/>
      <c r="B247" s="36"/>
      <c r="C247" s="31"/>
      <c r="D247" s="32"/>
      <c r="E247" s="28"/>
      <c r="F247" s="28"/>
      <c r="G247" s="28"/>
      <c r="H247" s="28"/>
      <c r="I247" s="28"/>
      <c r="J247" s="28"/>
    </row>
    <row r="248" spans="1:10" x14ac:dyDescent="0.25">
      <c r="A248" s="30"/>
      <c r="B248" s="36"/>
      <c r="C248" s="31"/>
      <c r="D248" s="32"/>
      <c r="E248" s="28"/>
      <c r="F248" s="28"/>
      <c r="G248" s="28"/>
      <c r="H248" s="28"/>
      <c r="I248" s="28"/>
      <c r="J248" s="28"/>
    </row>
    <row r="249" spans="1:10" x14ac:dyDescent="0.25">
      <c r="A249" s="30"/>
      <c r="B249" s="36"/>
      <c r="C249" s="31"/>
      <c r="D249" s="32"/>
      <c r="E249" s="28"/>
      <c r="F249" s="28"/>
      <c r="G249" s="28"/>
      <c r="H249" s="28"/>
      <c r="I249" s="28"/>
      <c r="J249" s="28"/>
    </row>
    <row r="250" spans="1:10" x14ac:dyDescent="0.25">
      <c r="A250" s="30"/>
      <c r="B250" s="36"/>
      <c r="C250" s="31"/>
      <c r="D250" s="32"/>
      <c r="E250" s="28"/>
      <c r="F250" s="28"/>
      <c r="G250" s="28"/>
      <c r="H250" s="28"/>
      <c r="I250" s="28"/>
      <c r="J250" s="28"/>
    </row>
    <row r="251" spans="1:10" x14ac:dyDescent="0.25">
      <c r="A251" s="30"/>
      <c r="B251" s="36"/>
      <c r="C251" s="31"/>
      <c r="D251" s="32"/>
      <c r="E251" s="28"/>
      <c r="F251" s="28"/>
      <c r="G251" s="28"/>
      <c r="H251" s="28"/>
      <c r="I251" s="28"/>
      <c r="J251" s="28"/>
    </row>
    <row r="252" spans="1:10" x14ac:dyDescent="0.25">
      <c r="A252" s="30"/>
      <c r="B252" s="36"/>
      <c r="C252" s="31"/>
      <c r="D252" s="32"/>
      <c r="E252" s="28"/>
      <c r="F252" s="28"/>
      <c r="G252" s="28"/>
      <c r="H252" s="28"/>
      <c r="I252" s="28"/>
      <c r="J252" s="28"/>
    </row>
    <row r="253" spans="1:10" x14ac:dyDescent="0.25">
      <c r="A253" s="30"/>
      <c r="B253" s="36"/>
      <c r="C253" s="31"/>
      <c r="D253" s="32"/>
      <c r="E253" s="28"/>
      <c r="F253" s="28"/>
      <c r="G253" s="28"/>
      <c r="H253" s="28"/>
      <c r="I253" s="28"/>
      <c r="J253" s="28"/>
    </row>
    <row r="254" spans="1:10" x14ac:dyDescent="0.25">
      <c r="A254" s="30"/>
      <c r="B254" s="36"/>
      <c r="C254" s="31"/>
      <c r="D254" s="32"/>
      <c r="E254" s="28"/>
      <c r="F254" s="28"/>
      <c r="G254" s="28"/>
      <c r="H254" s="28"/>
      <c r="I254" s="28"/>
      <c r="J254" s="28"/>
    </row>
    <row r="255" spans="1:10" x14ac:dyDescent="0.25">
      <c r="A255" s="30"/>
      <c r="B255" s="36"/>
      <c r="C255" s="31"/>
      <c r="D255" s="32"/>
      <c r="E255" s="28"/>
      <c r="F255" s="28"/>
      <c r="G255" s="28"/>
      <c r="H255" s="28"/>
      <c r="I255" s="28"/>
      <c r="J255" s="28"/>
    </row>
    <row r="256" spans="1:10" x14ac:dyDescent="0.25">
      <c r="A256" s="30"/>
      <c r="B256" s="36"/>
      <c r="C256" s="31"/>
      <c r="D256" s="32"/>
      <c r="E256" s="28"/>
      <c r="F256" s="28"/>
      <c r="G256" s="28"/>
      <c r="H256" s="28"/>
      <c r="I256" s="28"/>
      <c r="J256" s="28"/>
    </row>
    <row r="257" spans="1:10" x14ac:dyDescent="0.25">
      <c r="A257" s="30"/>
      <c r="B257" s="36"/>
      <c r="C257" s="31"/>
      <c r="D257" s="32"/>
      <c r="E257" s="28"/>
      <c r="F257" s="28"/>
      <c r="G257" s="28"/>
      <c r="H257" s="28"/>
      <c r="I257" s="28"/>
      <c r="J257" s="28"/>
    </row>
    <row r="258" spans="1:10" x14ac:dyDescent="0.25">
      <c r="A258" s="30"/>
      <c r="B258" s="36"/>
      <c r="C258" s="31"/>
      <c r="D258" s="32"/>
      <c r="E258" s="28"/>
      <c r="F258" s="28"/>
      <c r="G258" s="28"/>
      <c r="H258" s="28"/>
      <c r="I258" s="28"/>
      <c r="J258" s="28"/>
    </row>
    <row r="259" spans="1:10" x14ac:dyDescent="0.25">
      <c r="A259" s="30"/>
      <c r="B259" s="36"/>
      <c r="C259" s="31"/>
      <c r="D259" s="32"/>
      <c r="E259" s="28"/>
      <c r="F259" s="28"/>
      <c r="G259" s="28"/>
      <c r="H259" s="28"/>
      <c r="I259" s="28"/>
      <c r="J259" s="28"/>
    </row>
    <row r="260" spans="1:10" x14ac:dyDescent="0.25">
      <c r="A260" s="30"/>
      <c r="B260" s="36"/>
      <c r="C260" s="31"/>
      <c r="D260" s="32"/>
      <c r="E260" s="28"/>
      <c r="F260" s="28"/>
      <c r="G260" s="28"/>
      <c r="H260" s="28"/>
      <c r="I260" s="28"/>
      <c r="J260" s="28"/>
    </row>
    <row r="261" spans="1:10" x14ac:dyDescent="0.25">
      <c r="A261" s="30"/>
      <c r="B261" s="36"/>
      <c r="C261" s="31"/>
      <c r="D261" s="32"/>
      <c r="E261" s="28"/>
      <c r="F261" s="28"/>
      <c r="G261" s="28"/>
      <c r="H261" s="28"/>
      <c r="I261" s="28"/>
      <c r="J261" s="28"/>
    </row>
    <row r="262" spans="1:10" x14ac:dyDescent="0.25">
      <c r="A262" s="30"/>
      <c r="B262" s="36"/>
      <c r="C262" s="31"/>
      <c r="D262" s="32"/>
      <c r="E262" s="28"/>
      <c r="F262" s="28"/>
      <c r="G262" s="28"/>
      <c r="H262" s="28"/>
      <c r="I262" s="28"/>
      <c r="J262" s="28"/>
    </row>
    <row r="263" spans="1:10" x14ac:dyDescent="0.25">
      <c r="A263" s="30"/>
      <c r="B263" s="36"/>
      <c r="C263" s="31"/>
      <c r="D263" s="32"/>
      <c r="E263" s="28"/>
      <c r="F263" s="28"/>
      <c r="G263" s="28"/>
      <c r="H263" s="28"/>
      <c r="I263" s="28"/>
      <c r="J263" s="28"/>
    </row>
    <row r="264" spans="1:10" x14ac:dyDescent="0.25">
      <c r="A264" s="30"/>
      <c r="B264" s="36"/>
      <c r="C264" s="31"/>
      <c r="D264" s="32"/>
      <c r="E264" s="28"/>
      <c r="F264" s="28"/>
      <c r="G264" s="28"/>
      <c r="H264" s="28"/>
      <c r="I264" s="28"/>
      <c r="J264" s="28"/>
    </row>
    <row r="265" spans="1:10" x14ac:dyDescent="0.25">
      <c r="A265" s="30"/>
      <c r="B265" s="36"/>
      <c r="C265" s="31"/>
      <c r="D265" s="32"/>
      <c r="E265" s="28"/>
      <c r="F265" s="28"/>
      <c r="G265" s="28"/>
      <c r="H265" s="28"/>
      <c r="I265" s="28"/>
      <c r="J265" s="28"/>
    </row>
    <row r="266" spans="1:10" x14ac:dyDescent="0.25">
      <c r="A266" s="30"/>
      <c r="B266" s="36"/>
      <c r="C266" s="31"/>
      <c r="D266" s="32"/>
      <c r="E266" s="28"/>
      <c r="F266" s="28"/>
      <c r="G266" s="28"/>
      <c r="H266" s="28"/>
      <c r="I266" s="28"/>
      <c r="J266" s="28"/>
    </row>
    <row r="267" spans="1:10" x14ac:dyDescent="0.25">
      <c r="A267" s="30"/>
      <c r="B267" s="36"/>
      <c r="C267" s="31"/>
      <c r="D267" s="32"/>
      <c r="E267" s="28"/>
      <c r="F267" s="28"/>
      <c r="G267" s="28"/>
      <c r="H267" s="28"/>
      <c r="I267" s="28"/>
      <c r="J267" s="28"/>
    </row>
    <row r="268" spans="1:10" x14ac:dyDescent="0.25">
      <c r="A268" s="30"/>
      <c r="B268" s="36"/>
      <c r="C268" s="31"/>
      <c r="D268" s="32"/>
      <c r="E268" s="28"/>
      <c r="F268" s="28"/>
      <c r="G268" s="28"/>
      <c r="H268" s="28"/>
      <c r="I268" s="28"/>
      <c r="J268" s="28"/>
    </row>
    <row r="269" spans="1:10" x14ac:dyDescent="0.25">
      <c r="A269" s="30"/>
      <c r="B269" s="36"/>
      <c r="C269" s="31"/>
      <c r="D269" s="32"/>
      <c r="E269" s="28"/>
      <c r="F269" s="28"/>
      <c r="G269" s="28"/>
      <c r="H269" s="28"/>
      <c r="I269" s="28"/>
      <c r="J269" s="28"/>
    </row>
    <row r="270" spans="1:10" x14ac:dyDescent="0.25">
      <c r="A270" s="30"/>
      <c r="B270" s="36"/>
      <c r="C270" s="31"/>
      <c r="D270" s="32"/>
      <c r="E270" s="28"/>
      <c r="F270" s="28"/>
      <c r="G270" s="28"/>
      <c r="H270" s="28"/>
      <c r="I270" s="28"/>
      <c r="J270" s="28"/>
    </row>
    <row r="271" spans="1:10" x14ac:dyDescent="0.25">
      <c r="A271" s="30"/>
      <c r="B271" s="36"/>
      <c r="C271" s="31"/>
      <c r="D271" s="32"/>
      <c r="E271" s="28"/>
      <c r="F271" s="28"/>
      <c r="G271" s="28"/>
      <c r="H271" s="28"/>
      <c r="I271" s="28"/>
      <c r="J271" s="28"/>
    </row>
    <row r="272" spans="1:10" x14ac:dyDescent="0.25">
      <c r="A272" s="30"/>
      <c r="B272" s="36"/>
      <c r="C272" s="31"/>
      <c r="D272" s="32"/>
      <c r="E272" s="28"/>
      <c r="F272" s="28"/>
      <c r="G272" s="28"/>
      <c r="H272" s="28"/>
      <c r="I272" s="28"/>
      <c r="J272" s="28"/>
    </row>
    <row r="273" spans="1:10" x14ac:dyDescent="0.25">
      <c r="A273" s="30"/>
      <c r="B273" s="36"/>
      <c r="C273" s="31"/>
      <c r="D273" s="32"/>
      <c r="E273" s="28"/>
      <c r="F273" s="28"/>
      <c r="G273" s="28"/>
      <c r="H273" s="28"/>
      <c r="I273" s="28"/>
      <c r="J273" s="28"/>
    </row>
    <row r="274" spans="1:10" x14ac:dyDescent="0.25">
      <c r="A274" s="30"/>
      <c r="B274" s="36"/>
      <c r="C274" s="31"/>
      <c r="D274" s="32"/>
      <c r="E274" s="28"/>
      <c r="F274" s="28"/>
      <c r="G274" s="28"/>
      <c r="H274" s="28"/>
      <c r="I274" s="28"/>
      <c r="J274" s="28"/>
    </row>
    <row r="275" spans="1:10" x14ac:dyDescent="0.25">
      <c r="A275" s="30"/>
      <c r="B275" s="36"/>
      <c r="C275" s="31"/>
      <c r="D275" s="32"/>
      <c r="E275" s="28"/>
      <c r="F275" s="28"/>
      <c r="G275" s="28"/>
      <c r="H275" s="28"/>
      <c r="I275" s="28"/>
      <c r="J275" s="28"/>
    </row>
    <row r="276" spans="1:10" x14ac:dyDescent="0.25">
      <c r="A276" s="30"/>
      <c r="B276" s="36"/>
      <c r="C276" s="31"/>
      <c r="D276" s="32"/>
      <c r="E276" s="28"/>
      <c r="F276" s="28"/>
      <c r="G276" s="28"/>
      <c r="H276" s="28"/>
      <c r="I276" s="28"/>
      <c r="J276" s="28"/>
    </row>
    <row r="277" spans="1:10" x14ac:dyDescent="0.25">
      <c r="A277" s="30"/>
      <c r="B277" s="36"/>
      <c r="C277" s="31"/>
      <c r="D277" s="32"/>
      <c r="E277" s="28"/>
      <c r="F277" s="28"/>
      <c r="G277" s="28"/>
      <c r="H277" s="28"/>
      <c r="I277" s="28"/>
      <c r="J277" s="28"/>
    </row>
    <row r="278" spans="1:10" x14ac:dyDescent="0.25">
      <c r="A278" s="30"/>
      <c r="B278" s="36"/>
      <c r="C278" s="31"/>
      <c r="D278" s="32"/>
      <c r="E278" s="28"/>
      <c r="F278" s="28"/>
      <c r="G278" s="28"/>
      <c r="H278" s="28"/>
      <c r="I278" s="28"/>
      <c r="J278" s="28"/>
    </row>
    <row r="279" spans="1:10" x14ac:dyDescent="0.25">
      <c r="A279" s="30"/>
      <c r="B279" s="36"/>
      <c r="C279" s="31"/>
      <c r="D279" s="32"/>
      <c r="E279" s="28"/>
      <c r="F279" s="28"/>
      <c r="G279" s="28"/>
      <c r="H279" s="28"/>
      <c r="I279" s="28"/>
      <c r="J279" s="28"/>
    </row>
    <row r="280" spans="1:10" x14ac:dyDescent="0.25">
      <c r="A280" s="30"/>
      <c r="B280" s="36"/>
      <c r="C280" s="31"/>
      <c r="D280" s="32"/>
      <c r="E280" s="28"/>
      <c r="F280" s="28"/>
      <c r="G280" s="28"/>
      <c r="H280" s="28"/>
      <c r="I280" s="28"/>
      <c r="J280" s="28"/>
    </row>
    <row r="281" spans="1:10" x14ac:dyDescent="0.25">
      <c r="A281" s="30"/>
      <c r="B281" s="36"/>
      <c r="C281" s="31"/>
      <c r="D281" s="32"/>
      <c r="E281" s="28"/>
      <c r="F281" s="28"/>
      <c r="G281" s="28"/>
      <c r="H281" s="28"/>
      <c r="I281" s="28"/>
      <c r="J281" s="28"/>
    </row>
    <row r="282" spans="1:10" x14ac:dyDescent="0.25">
      <c r="A282" s="30"/>
      <c r="B282" s="36"/>
      <c r="C282" s="31"/>
      <c r="D282" s="32"/>
      <c r="E282" s="28"/>
      <c r="F282" s="28"/>
      <c r="G282" s="28"/>
      <c r="H282" s="28"/>
      <c r="I282" s="28"/>
      <c r="J282" s="28"/>
    </row>
    <row r="283" spans="1:10" x14ac:dyDescent="0.25">
      <c r="A283" s="30"/>
      <c r="B283" s="36"/>
      <c r="C283" s="31"/>
      <c r="D283" s="32"/>
      <c r="E283" s="28"/>
      <c r="F283" s="28"/>
      <c r="G283" s="28"/>
      <c r="H283" s="28"/>
      <c r="I283" s="28"/>
      <c r="J283" s="28"/>
    </row>
    <row r="284" spans="1:10" x14ac:dyDescent="0.25">
      <c r="A284" s="30"/>
      <c r="B284" s="36"/>
      <c r="C284" s="31"/>
      <c r="D284" s="32"/>
      <c r="E284" s="28"/>
      <c r="F284" s="28"/>
      <c r="G284" s="28"/>
      <c r="H284" s="28"/>
      <c r="I284" s="28"/>
      <c r="J284" s="28"/>
    </row>
    <row r="285" spans="1:10" x14ac:dyDescent="0.25">
      <c r="A285" s="30"/>
      <c r="B285" s="36"/>
      <c r="C285" s="31"/>
      <c r="D285" s="32"/>
      <c r="E285" s="28"/>
      <c r="F285" s="28"/>
      <c r="G285" s="28"/>
      <c r="H285" s="28"/>
      <c r="I285" s="28"/>
      <c r="J285" s="28"/>
    </row>
    <row r="286" spans="1:10" x14ac:dyDescent="0.25">
      <c r="A286" s="30"/>
      <c r="B286" s="36"/>
      <c r="C286" s="31"/>
      <c r="D286" s="32"/>
      <c r="E286" s="28"/>
      <c r="F286" s="28"/>
      <c r="G286" s="28"/>
      <c r="H286" s="28"/>
      <c r="I286" s="28"/>
      <c r="J286" s="28"/>
    </row>
    <row r="287" spans="1:10" x14ac:dyDescent="0.25">
      <c r="A287" s="30"/>
      <c r="B287" s="36"/>
      <c r="C287" s="31"/>
      <c r="D287" s="32"/>
      <c r="E287" s="28"/>
      <c r="F287" s="28"/>
      <c r="G287" s="28"/>
      <c r="H287" s="28"/>
      <c r="I287" s="28"/>
      <c r="J287" s="28"/>
    </row>
    <row r="288" spans="1:10" x14ac:dyDescent="0.25">
      <c r="A288" s="30"/>
      <c r="B288" s="36"/>
      <c r="C288" s="31"/>
      <c r="D288" s="32"/>
      <c r="E288" s="28"/>
      <c r="F288" s="28"/>
      <c r="G288" s="28"/>
      <c r="H288" s="28"/>
      <c r="I288" s="28"/>
      <c r="J288" s="28"/>
    </row>
    <row r="289" spans="1:10" x14ac:dyDescent="0.25">
      <c r="A289" s="30"/>
      <c r="B289" s="36"/>
      <c r="C289" s="31"/>
      <c r="D289" s="32"/>
      <c r="E289" s="28"/>
      <c r="F289" s="28"/>
      <c r="G289" s="28"/>
      <c r="H289" s="28"/>
      <c r="I289" s="28"/>
      <c r="J289" s="28"/>
    </row>
    <row r="290" spans="1:10" x14ac:dyDescent="0.25">
      <c r="A290" s="30"/>
      <c r="B290" s="36"/>
      <c r="C290" s="31"/>
      <c r="D290" s="32"/>
      <c r="E290" s="28"/>
      <c r="F290" s="28"/>
      <c r="G290" s="28"/>
      <c r="H290" s="28"/>
      <c r="I290" s="28"/>
      <c r="J290" s="28"/>
    </row>
    <row r="291" spans="1:10" x14ac:dyDescent="0.25">
      <c r="A291" s="30"/>
      <c r="B291" s="36"/>
      <c r="C291" s="31"/>
      <c r="D291" s="32"/>
      <c r="E291" s="28"/>
      <c r="F291" s="28"/>
      <c r="G291" s="28"/>
      <c r="H291" s="28"/>
      <c r="I291" s="28"/>
      <c r="J291" s="28"/>
    </row>
    <row r="292" spans="1:10" x14ac:dyDescent="0.25">
      <c r="A292" s="30"/>
      <c r="B292" s="36"/>
      <c r="C292" s="31"/>
      <c r="D292" s="32"/>
      <c r="E292" s="28"/>
      <c r="F292" s="28"/>
      <c r="G292" s="28"/>
      <c r="H292" s="28"/>
      <c r="I292" s="28"/>
      <c r="J292" s="28"/>
    </row>
    <row r="293" spans="1:10" x14ac:dyDescent="0.25">
      <c r="A293" s="30"/>
      <c r="B293" s="36"/>
      <c r="C293" s="31"/>
      <c r="D293" s="32"/>
      <c r="E293" s="28"/>
      <c r="F293" s="28"/>
      <c r="G293" s="28"/>
      <c r="H293" s="28"/>
      <c r="I293" s="28"/>
      <c r="J293" s="28"/>
    </row>
    <row r="294" spans="1:10" x14ac:dyDescent="0.25">
      <c r="A294" s="30"/>
      <c r="B294" s="36"/>
      <c r="C294" s="31"/>
      <c r="D294" s="32"/>
      <c r="E294" s="28"/>
      <c r="F294" s="28"/>
      <c r="G294" s="28"/>
      <c r="H294" s="28"/>
      <c r="I294" s="28"/>
      <c r="J294" s="28"/>
    </row>
    <row r="295" spans="1:10" x14ac:dyDescent="0.25">
      <c r="A295" s="30"/>
      <c r="B295" s="36"/>
      <c r="C295" s="31"/>
      <c r="D295" s="32"/>
      <c r="E295" s="28"/>
      <c r="F295" s="28"/>
      <c r="G295" s="28"/>
      <c r="H295" s="28"/>
      <c r="I295" s="28"/>
      <c r="J295" s="28"/>
    </row>
    <row r="296" spans="1:10" x14ac:dyDescent="0.25">
      <c r="A296" s="30"/>
      <c r="B296" s="36"/>
      <c r="C296" s="31"/>
      <c r="D296" s="32"/>
      <c r="E296" s="28"/>
      <c r="F296" s="28"/>
      <c r="G296" s="28"/>
      <c r="H296" s="28"/>
      <c r="I296" s="28"/>
      <c r="J296" s="28"/>
    </row>
    <row r="297" spans="1:10" x14ac:dyDescent="0.25">
      <c r="A297" s="30"/>
      <c r="B297" s="36"/>
      <c r="C297" s="31"/>
      <c r="D297" s="32"/>
      <c r="E297" s="28"/>
      <c r="F297" s="28"/>
      <c r="G297" s="28"/>
      <c r="H297" s="28"/>
      <c r="I297" s="28"/>
      <c r="J297" s="28"/>
    </row>
    <row r="298" spans="1:10" x14ac:dyDescent="0.25">
      <c r="A298" s="30"/>
      <c r="B298" s="36"/>
      <c r="C298" s="31"/>
      <c r="D298" s="32"/>
      <c r="E298" s="28"/>
      <c r="F298" s="28"/>
      <c r="G298" s="28"/>
      <c r="H298" s="28"/>
      <c r="I298" s="28"/>
      <c r="J298" s="28"/>
    </row>
    <row r="299" spans="1:10" x14ac:dyDescent="0.25">
      <c r="A299" s="30"/>
      <c r="B299" s="36"/>
      <c r="C299" s="31"/>
      <c r="D299" s="32"/>
      <c r="E299" s="28"/>
      <c r="F299" s="28"/>
      <c r="G299" s="28"/>
      <c r="H299" s="28"/>
      <c r="I299" s="28"/>
      <c r="J299" s="28"/>
    </row>
    <row r="300" spans="1:10" x14ac:dyDescent="0.25">
      <c r="A300" s="30"/>
      <c r="B300" s="36"/>
      <c r="C300" s="31"/>
      <c r="D300" s="32"/>
      <c r="E300" s="28"/>
      <c r="F300" s="28"/>
      <c r="G300" s="28"/>
      <c r="H300" s="28"/>
      <c r="I300" s="28"/>
      <c r="J300" s="28"/>
    </row>
    <row r="301" spans="1:10" x14ac:dyDescent="0.25">
      <c r="A301" s="30"/>
      <c r="B301" s="36"/>
      <c r="C301" s="31"/>
      <c r="D301" s="32"/>
      <c r="E301" s="28"/>
      <c r="F301" s="28"/>
      <c r="G301" s="28"/>
      <c r="H301" s="28"/>
      <c r="I301" s="28"/>
      <c r="J301" s="28"/>
    </row>
    <row r="302" spans="1:10" x14ac:dyDescent="0.25">
      <c r="A302" s="30"/>
      <c r="B302" s="36"/>
      <c r="C302" s="31"/>
      <c r="D302" s="32"/>
      <c r="E302" s="28"/>
      <c r="F302" s="28"/>
      <c r="G302" s="28"/>
      <c r="H302" s="28"/>
      <c r="I302" s="28"/>
      <c r="J302" s="28"/>
    </row>
    <row r="303" spans="1:10" x14ac:dyDescent="0.25">
      <c r="A303" s="30"/>
      <c r="B303" s="36"/>
      <c r="C303" s="31"/>
      <c r="D303" s="32"/>
      <c r="E303" s="28"/>
      <c r="F303" s="28"/>
      <c r="G303" s="28"/>
      <c r="H303" s="28"/>
      <c r="I303" s="28"/>
      <c r="J303" s="28"/>
    </row>
    <row r="304" spans="1:10" x14ac:dyDescent="0.25">
      <c r="A304" s="30"/>
      <c r="B304" s="36"/>
      <c r="C304" s="31"/>
      <c r="D304" s="32"/>
      <c r="E304" s="28"/>
      <c r="F304" s="28"/>
      <c r="G304" s="28"/>
      <c r="H304" s="28"/>
      <c r="I304" s="28"/>
      <c r="J304" s="28"/>
    </row>
    <row r="305" spans="1:10" x14ac:dyDescent="0.25">
      <c r="A305" s="30"/>
      <c r="B305" s="36"/>
      <c r="C305" s="31"/>
      <c r="D305" s="32"/>
      <c r="E305" s="28"/>
      <c r="F305" s="28"/>
      <c r="G305" s="28"/>
      <c r="H305" s="28"/>
      <c r="I305" s="28"/>
      <c r="J305" s="28"/>
    </row>
    <row r="306" spans="1:10" x14ac:dyDescent="0.25">
      <c r="A306" s="30"/>
      <c r="B306" s="36"/>
      <c r="C306" s="31"/>
      <c r="D306" s="32"/>
      <c r="E306" s="28"/>
      <c r="F306" s="28"/>
      <c r="G306" s="28"/>
      <c r="H306" s="28"/>
      <c r="I306" s="28"/>
      <c r="J306" s="28"/>
    </row>
    <row r="307" spans="1:10" x14ac:dyDescent="0.25">
      <c r="A307" s="30"/>
      <c r="B307" s="36"/>
      <c r="C307" s="31"/>
      <c r="D307" s="32"/>
      <c r="E307" s="28"/>
      <c r="F307" s="28"/>
      <c r="G307" s="28"/>
      <c r="H307" s="28"/>
      <c r="I307" s="28"/>
      <c r="J307" s="28"/>
    </row>
    <row r="308" spans="1:10" x14ac:dyDescent="0.25">
      <c r="A308" s="30"/>
      <c r="B308" s="36"/>
      <c r="C308" s="31"/>
      <c r="D308" s="32"/>
      <c r="E308" s="28"/>
      <c r="F308" s="28"/>
      <c r="G308" s="28"/>
      <c r="H308" s="28"/>
      <c r="I308" s="28"/>
      <c r="J308" s="28"/>
    </row>
    <row r="309" spans="1:10" x14ac:dyDescent="0.25">
      <c r="A309" s="30"/>
      <c r="B309" s="36"/>
      <c r="C309" s="31"/>
      <c r="D309" s="32"/>
      <c r="E309" s="28"/>
      <c r="F309" s="28"/>
      <c r="G309" s="28"/>
      <c r="H309" s="28"/>
      <c r="I309" s="28"/>
      <c r="J309" s="28"/>
    </row>
    <row r="310" spans="1:10" x14ac:dyDescent="0.25">
      <c r="A310" s="30"/>
      <c r="B310" s="36"/>
      <c r="C310" s="31"/>
      <c r="D310" s="32"/>
      <c r="E310" s="28"/>
      <c r="F310" s="28"/>
      <c r="G310" s="28"/>
      <c r="H310" s="28"/>
      <c r="I310" s="28"/>
      <c r="J310" s="28"/>
    </row>
    <row r="311" spans="1:10" x14ac:dyDescent="0.25">
      <c r="A311" s="30"/>
      <c r="B311" s="36"/>
      <c r="C311" s="31"/>
      <c r="D311" s="32"/>
      <c r="E311" s="28"/>
      <c r="F311" s="28"/>
      <c r="G311" s="28"/>
      <c r="H311" s="28"/>
      <c r="I311" s="28"/>
      <c r="J311" s="28"/>
    </row>
    <row r="312" spans="1:10" x14ac:dyDescent="0.25">
      <c r="A312" s="30"/>
      <c r="B312" s="36"/>
      <c r="C312" s="31"/>
      <c r="D312" s="32"/>
      <c r="E312" s="28"/>
      <c r="F312" s="28"/>
      <c r="G312" s="28"/>
      <c r="H312" s="28"/>
      <c r="I312" s="28"/>
      <c r="J312" s="28"/>
    </row>
    <row r="313" spans="1:10" x14ac:dyDescent="0.25">
      <c r="A313" s="30"/>
      <c r="B313" s="36"/>
      <c r="C313" s="31"/>
      <c r="D313" s="32"/>
      <c r="E313" s="28"/>
      <c r="F313" s="28"/>
      <c r="G313" s="28"/>
      <c r="H313" s="28"/>
      <c r="I313" s="28"/>
      <c r="J313" s="28"/>
    </row>
    <row r="314" spans="1:10" x14ac:dyDescent="0.25">
      <c r="A314" s="30"/>
      <c r="B314" s="36"/>
      <c r="C314" s="31"/>
      <c r="D314" s="32"/>
      <c r="E314" s="28"/>
      <c r="F314" s="28"/>
      <c r="G314" s="28"/>
      <c r="H314" s="28"/>
      <c r="I314" s="28"/>
      <c r="J314" s="28"/>
    </row>
    <row r="315" spans="1:10" x14ac:dyDescent="0.25">
      <c r="A315" s="30"/>
      <c r="B315" s="36"/>
      <c r="C315" s="31"/>
      <c r="D315" s="32"/>
      <c r="E315" s="28"/>
      <c r="F315" s="28"/>
      <c r="G315" s="28"/>
      <c r="H315" s="28"/>
      <c r="I315" s="28"/>
      <c r="J315" s="28"/>
    </row>
    <row r="316" spans="1:10" x14ac:dyDescent="0.25">
      <c r="A316" s="30"/>
      <c r="B316" s="36"/>
      <c r="C316" s="31"/>
      <c r="D316" s="32"/>
      <c r="E316" s="28"/>
      <c r="F316" s="28"/>
      <c r="G316" s="28"/>
      <c r="H316" s="28"/>
      <c r="I316" s="28"/>
      <c r="J316" s="28"/>
    </row>
    <row r="317" spans="1:10" x14ac:dyDescent="0.25">
      <c r="A317" s="30"/>
      <c r="B317" s="36"/>
      <c r="C317" s="31"/>
      <c r="D317" s="32"/>
      <c r="E317" s="28"/>
      <c r="F317" s="28"/>
      <c r="G317" s="28"/>
      <c r="H317" s="28"/>
      <c r="I317" s="28"/>
      <c r="J317" s="28"/>
    </row>
    <row r="318" spans="1:10" x14ac:dyDescent="0.25">
      <c r="A318" s="30"/>
      <c r="B318" s="36"/>
      <c r="C318" s="31"/>
      <c r="D318" s="32"/>
      <c r="E318" s="28"/>
      <c r="F318" s="28"/>
      <c r="G318" s="28"/>
      <c r="H318" s="28"/>
      <c r="I318" s="28"/>
      <c r="J318" s="28"/>
    </row>
    <row r="319" spans="1:10" x14ac:dyDescent="0.25">
      <c r="A319" s="30"/>
      <c r="B319" s="36"/>
      <c r="C319" s="31"/>
      <c r="D319" s="32"/>
      <c r="E319" s="28"/>
      <c r="F319" s="28"/>
      <c r="G319" s="28"/>
      <c r="H319" s="28"/>
      <c r="I319" s="28"/>
      <c r="J319" s="28"/>
    </row>
    <row r="320" spans="1:10" x14ac:dyDescent="0.25">
      <c r="A320" s="30"/>
      <c r="B320" s="36"/>
      <c r="C320" s="31"/>
      <c r="D320" s="32"/>
      <c r="E320" s="28"/>
      <c r="F320" s="28"/>
      <c r="G320" s="28"/>
      <c r="H320" s="28"/>
      <c r="I320" s="28"/>
      <c r="J320" s="28"/>
    </row>
    <row r="321" spans="1:10" x14ac:dyDescent="0.25">
      <c r="A321" s="30"/>
      <c r="B321" s="36"/>
      <c r="C321" s="31"/>
      <c r="D321" s="32"/>
      <c r="E321" s="28"/>
      <c r="F321" s="28"/>
      <c r="G321" s="28"/>
      <c r="H321" s="28"/>
      <c r="I321" s="28"/>
      <c r="J321" s="28"/>
    </row>
    <row r="322" spans="1:10" x14ac:dyDescent="0.25">
      <c r="A322" s="30"/>
      <c r="B322" s="36"/>
      <c r="C322" s="31"/>
      <c r="D322" s="32"/>
      <c r="E322" s="28"/>
      <c r="F322" s="28"/>
      <c r="G322" s="28"/>
      <c r="H322" s="28"/>
      <c r="I322" s="28"/>
      <c r="J322" s="28"/>
    </row>
    <row r="323" spans="1:10" x14ac:dyDescent="0.25">
      <c r="A323" s="30"/>
      <c r="B323" s="36"/>
      <c r="C323" s="31"/>
      <c r="D323" s="32"/>
      <c r="E323" s="28"/>
      <c r="F323" s="28"/>
      <c r="G323" s="28"/>
      <c r="H323" s="28"/>
      <c r="I323" s="28"/>
      <c r="J323" s="28"/>
    </row>
    <row r="324" spans="1:10" x14ac:dyDescent="0.25">
      <c r="A324" s="30"/>
      <c r="B324" s="36"/>
      <c r="C324" s="31"/>
      <c r="D324" s="32"/>
      <c r="E324" s="28"/>
      <c r="F324" s="28"/>
      <c r="G324" s="28"/>
      <c r="H324" s="28"/>
      <c r="I324" s="28"/>
      <c r="J324" s="28"/>
    </row>
    <row r="325" spans="1:10" x14ac:dyDescent="0.25">
      <c r="A325" s="30"/>
      <c r="B325" s="36"/>
      <c r="C325" s="31"/>
      <c r="D325" s="32"/>
      <c r="E325" s="28"/>
      <c r="F325" s="28"/>
      <c r="G325" s="28"/>
      <c r="H325" s="28"/>
      <c r="I325" s="28"/>
      <c r="J325" s="28"/>
    </row>
    <row r="326" spans="1:10" x14ac:dyDescent="0.25">
      <c r="A326" s="30"/>
      <c r="B326" s="36"/>
      <c r="C326" s="31"/>
      <c r="D326" s="32"/>
      <c r="E326" s="28"/>
      <c r="F326" s="28"/>
      <c r="G326" s="28"/>
      <c r="H326" s="28"/>
      <c r="I326" s="28"/>
      <c r="J326" s="28"/>
    </row>
    <row r="327" spans="1:10" x14ac:dyDescent="0.25">
      <c r="A327" s="30"/>
      <c r="B327" s="36"/>
      <c r="C327" s="31"/>
      <c r="D327" s="32"/>
      <c r="E327" s="28"/>
      <c r="F327" s="28"/>
      <c r="G327" s="28"/>
      <c r="H327" s="28"/>
      <c r="I327" s="28"/>
      <c r="J327" s="28"/>
    </row>
    <row r="328" spans="1:10" x14ac:dyDescent="0.25">
      <c r="A328" s="30"/>
      <c r="B328" s="36"/>
      <c r="C328" s="31"/>
      <c r="D328" s="32"/>
      <c r="E328" s="28"/>
      <c r="F328" s="28"/>
      <c r="G328" s="28"/>
      <c r="H328" s="28"/>
      <c r="I328" s="28"/>
      <c r="J328" s="28"/>
    </row>
    <row r="329" spans="1:10" x14ac:dyDescent="0.25">
      <c r="A329" s="30"/>
      <c r="B329" s="36"/>
      <c r="C329" s="31"/>
      <c r="D329" s="32"/>
      <c r="E329" s="28"/>
      <c r="F329" s="28"/>
      <c r="G329" s="28"/>
      <c r="H329" s="28"/>
      <c r="I329" s="28"/>
      <c r="J329" s="28"/>
    </row>
    <row r="330" spans="1:10" x14ac:dyDescent="0.25">
      <c r="A330" s="30"/>
      <c r="B330" s="36"/>
      <c r="C330" s="31"/>
      <c r="D330" s="32"/>
      <c r="E330" s="28"/>
      <c r="F330" s="28"/>
      <c r="G330" s="28"/>
      <c r="H330" s="28"/>
      <c r="I330" s="28"/>
      <c r="J330" s="28"/>
    </row>
    <row r="331" spans="1:10" x14ac:dyDescent="0.25">
      <c r="A331" s="30"/>
      <c r="B331" s="36"/>
      <c r="C331" s="31"/>
      <c r="D331" s="32"/>
      <c r="E331" s="28"/>
      <c r="F331" s="28"/>
      <c r="G331" s="28"/>
      <c r="H331" s="28"/>
      <c r="I331" s="28"/>
      <c r="J331" s="28"/>
    </row>
    <row r="332" spans="1:10" x14ac:dyDescent="0.25">
      <c r="A332" s="30"/>
      <c r="B332" s="36"/>
      <c r="C332" s="31"/>
      <c r="D332" s="32"/>
      <c r="E332" s="28"/>
      <c r="F332" s="28"/>
      <c r="G332" s="28"/>
      <c r="H332" s="28"/>
      <c r="I332" s="28"/>
      <c r="J332" s="28"/>
    </row>
    <row r="333" spans="1:10" x14ac:dyDescent="0.25">
      <c r="A333" s="30"/>
      <c r="B333" s="36"/>
      <c r="C333" s="31"/>
      <c r="D333" s="32"/>
      <c r="E333" s="28"/>
      <c r="F333" s="28"/>
      <c r="G333" s="28"/>
      <c r="H333" s="28"/>
      <c r="I333" s="28"/>
      <c r="J333" s="28"/>
    </row>
    <row r="334" spans="1:10" x14ac:dyDescent="0.25">
      <c r="A334" s="30"/>
      <c r="B334" s="36"/>
      <c r="C334" s="31"/>
      <c r="D334" s="32"/>
      <c r="E334" s="28"/>
      <c r="F334" s="28"/>
      <c r="G334" s="28"/>
      <c r="H334" s="28"/>
      <c r="I334" s="28"/>
      <c r="J334" s="28"/>
    </row>
    <row r="335" spans="1:10" x14ac:dyDescent="0.25">
      <c r="A335" s="30"/>
      <c r="B335" s="36"/>
      <c r="C335" s="31"/>
      <c r="D335" s="32"/>
      <c r="E335" s="28"/>
      <c r="F335" s="28"/>
      <c r="G335" s="28"/>
      <c r="H335" s="28"/>
      <c r="I335" s="28"/>
      <c r="J335" s="28"/>
    </row>
    <row r="336" spans="1:10" x14ac:dyDescent="0.25">
      <c r="A336" s="30"/>
      <c r="B336" s="36"/>
      <c r="C336" s="31"/>
      <c r="D336" s="32"/>
      <c r="E336" s="28"/>
      <c r="F336" s="28"/>
      <c r="G336" s="28"/>
      <c r="H336" s="28"/>
      <c r="I336" s="28"/>
      <c r="J336" s="28"/>
    </row>
    <row r="337" spans="1:10" x14ac:dyDescent="0.25">
      <c r="A337" s="30"/>
      <c r="B337" s="36"/>
      <c r="C337" s="31"/>
      <c r="D337" s="32"/>
      <c r="E337" s="28"/>
      <c r="F337" s="28"/>
      <c r="G337" s="28"/>
      <c r="H337" s="28"/>
      <c r="I337" s="28"/>
      <c r="J337" s="28"/>
    </row>
    <row r="338" spans="1:10" x14ac:dyDescent="0.25">
      <c r="A338" s="30"/>
      <c r="B338" s="36"/>
      <c r="C338" s="31"/>
      <c r="D338" s="32"/>
      <c r="E338" s="28"/>
      <c r="F338" s="28"/>
      <c r="G338" s="28"/>
      <c r="H338" s="28"/>
      <c r="I338" s="28"/>
      <c r="J338" s="28"/>
    </row>
    <row r="339" spans="1:10" x14ac:dyDescent="0.25">
      <c r="A339" s="30"/>
      <c r="B339" s="36"/>
      <c r="C339" s="31"/>
      <c r="D339" s="32"/>
      <c r="E339" s="28"/>
      <c r="F339" s="28"/>
      <c r="G339" s="28"/>
      <c r="H339" s="28"/>
      <c r="I339" s="28"/>
      <c r="J339" s="28"/>
    </row>
    <row r="340" spans="1:10" x14ac:dyDescent="0.25">
      <c r="A340" s="30"/>
      <c r="B340" s="36"/>
      <c r="C340" s="31"/>
      <c r="D340" s="32"/>
      <c r="E340" s="28"/>
      <c r="F340" s="28"/>
      <c r="G340" s="28"/>
      <c r="H340" s="28"/>
      <c r="I340" s="28"/>
      <c r="J340" s="28"/>
    </row>
    <row r="341" spans="1:10" x14ac:dyDescent="0.25">
      <c r="A341" s="30"/>
      <c r="B341" s="36"/>
      <c r="C341" s="31"/>
      <c r="D341" s="32"/>
      <c r="E341" s="28"/>
      <c r="F341" s="28"/>
      <c r="G341" s="28"/>
      <c r="H341" s="28"/>
      <c r="I341" s="28"/>
      <c r="J341" s="28"/>
    </row>
    <row r="342" spans="1:10" x14ac:dyDescent="0.25">
      <c r="A342" s="30"/>
      <c r="B342" s="36"/>
      <c r="C342" s="31"/>
      <c r="D342" s="32"/>
      <c r="E342" s="28"/>
      <c r="F342" s="28"/>
      <c r="G342" s="28"/>
      <c r="H342" s="28"/>
      <c r="I342" s="28"/>
      <c r="J342" s="28"/>
    </row>
    <row r="343" spans="1:10" x14ac:dyDescent="0.25">
      <c r="A343" s="30"/>
      <c r="B343" s="36"/>
      <c r="C343" s="31"/>
      <c r="D343" s="32"/>
      <c r="E343" s="28"/>
      <c r="F343" s="28"/>
      <c r="G343" s="28"/>
      <c r="H343" s="28"/>
      <c r="I343" s="28"/>
      <c r="J343" s="28"/>
    </row>
    <row r="344" spans="1:10" x14ac:dyDescent="0.25">
      <c r="A344" s="30"/>
      <c r="B344" s="36"/>
      <c r="C344" s="31"/>
      <c r="D344" s="32"/>
      <c r="E344" s="28"/>
      <c r="F344" s="28"/>
      <c r="G344" s="28"/>
      <c r="H344" s="28"/>
      <c r="I344" s="28"/>
      <c r="J344" s="28"/>
    </row>
    <row r="345" spans="1:10" x14ac:dyDescent="0.25">
      <c r="A345" s="30"/>
      <c r="B345" s="36"/>
      <c r="C345" s="31"/>
      <c r="D345" s="32"/>
      <c r="E345" s="28"/>
      <c r="F345" s="28"/>
      <c r="G345" s="28"/>
      <c r="H345" s="28"/>
      <c r="I345" s="28"/>
      <c r="J345" s="28"/>
    </row>
    <row r="346" spans="1:10" x14ac:dyDescent="0.25">
      <c r="A346" s="30"/>
      <c r="B346" s="36"/>
      <c r="C346" s="31"/>
      <c r="D346" s="32"/>
      <c r="E346" s="28"/>
      <c r="F346" s="28"/>
      <c r="G346" s="28"/>
      <c r="H346" s="28"/>
      <c r="I346" s="28"/>
      <c r="J346" s="28"/>
    </row>
    <row r="347" spans="1:10" x14ac:dyDescent="0.25">
      <c r="A347" s="30"/>
      <c r="B347" s="36"/>
      <c r="C347" s="31"/>
      <c r="D347" s="32"/>
      <c r="E347" s="28"/>
      <c r="F347" s="28"/>
      <c r="G347" s="28"/>
      <c r="H347" s="28"/>
      <c r="I347" s="28"/>
      <c r="J347" s="28"/>
    </row>
    <row r="348" spans="1:10" x14ac:dyDescent="0.25">
      <c r="A348" s="30"/>
      <c r="B348" s="36"/>
      <c r="C348" s="31"/>
      <c r="D348" s="32"/>
      <c r="E348" s="28"/>
      <c r="F348" s="28"/>
      <c r="G348" s="28"/>
      <c r="H348" s="28"/>
      <c r="I348" s="28"/>
      <c r="J348" s="28"/>
    </row>
    <row r="349" spans="1:10" x14ac:dyDescent="0.25">
      <c r="A349" s="30"/>
      <c r="B349" s="36"/>
      <c r="C349" s="31"/>
      <c r="D349" s="32"/>
      <c r="E349" s="28"/>
      <c r="F349" s="28"/>
      <c r="G349" s="28"/>
      <c r="H349" s="28"/>
      <c r="I349" s="28"/>
      <c r="J349" s="28"/>
    </row>
    <row r="350" spans="1:10" x14ac:dyDescent="0.25">
      <c r="A350" s="30"/>
      <c r="B350" s="36"/>
      <c r="C350" s="31"/>
      <c r="D350" s="32"/>
      <c r="E350" s="28"/>
      <c r="F350" s="28"/>
      <c r="G350" s="28"/>
      <c r="H350" s="28"/>
      <c r="I350" s="28"/>
      <c r="J350" s="28"/>
    </row>
    <row r="351" spans="1:10" x14ac:dyDescent="0.25">
      <c r="A351" s="30"/>
      <c r="B351" s="36"/>
      <c r="C351" s="31"/>
      <c r="D351" s="32"/>
      <c r="E351" s="28"/>
      <c r="F351" s="28"/>
      <c r="G351" s="28"/>
      <c r="H351" s="28"/>
      <c r="I351" s="28"/>
      <c r="J351" s="28"/>
    </row>
    <row r="352" spans="1:10" x14ac:dyDescent="0.25">
      <c r="A352" s="30"/>
      <c r="B352" s="36"/>
      <c r="C352" s="31"/>
      <c r="D352" s="32"/>
      <c r="E352" s="28"/>
      <c r="F352" s="28"/>
      <c r="G352" s="28"/>
      <c r="H352" s="28"/>
      <c r="I352" s="28"/>
      <c r="J352" s="28"/>
    </row>
    <row r="353" spans="1:10" x14ac:dyDescent="0.25">
      <c r="A353" s="30"/>
      <c r="B353" s="36"/>
      <c r="C353" s="31"/>
      <c r="D353" s="32"/>
      <c r="E353" s="28"/>
      <c r="F353" s="28"/>
      <c r="G353" s="28"/>
      <c r="H353" s="28"/>
      <c r="I353" s="28"/>
      <c r="J353" s="28"/>
    </row>
    <row r="354" spans="1:10" x14ac:dyDescent="0.25">
      <c r="A354" s="30"/>
      <c r="B354" s="36"/>
      <c r="C354" s="31"/>
      <c r="D354" s="32"/>
      <c r="E354" s="28"/>
      <c r="F354" s="28"/>
      <c r="G354" s="28"/>
      <c r="H354" s="28"/>
      <c r="I354" s="28"/>
      <c r="J354" s="28"/>
    </row>
    <row r="355" spans="1:10" x14ac:dyDescent="0.25">
      <c r="A355" s="30"/>
      <c r="B355" s="36"/>
      <c r="C355" s="31"/>
      <c r="D355" s="32"/>
      <c r="E355" s="28"/>
      <c r="F355" s="28"/>
      <c r="G355" s="28"/>
      <c r="H355" s="28"/>
      <c r="I355" s="28"/>
      <c r="J355" s="28"/>
    </row>
    <row r="356" spans="1:10" x14ac:dyDescent="0.25">
      <c r="A356" s="30"/>
      <c r="B356" s="36"/>
      <c r="C356" s="31"/>
      <c r="D356" s="32"/>
      <c r="E356" s="28"/>
      <c r="F356" s="28"/>
      <c r="G356" s="28"/>
      <c r="H356" s="28"/>
      <c r="I356" s="28"/>
      <c r="J356" s="28"/>
    </row>
    <row r="357" spans="1:10" x14ac:dyDescent="0.25">
      <c r="A357" s="30"/>
      <c r="B357" s="36"/>
      <c r="C357" s="31"/>
      <c r="D357" s="32"/>
      <c r="E357" s="28"/>
      <c r="F357" s="28"/>
      <c r="G357" s="28"/>
      <c r="H357" s="28"/>
      <c r="I357" s="28"/>
      <c r="J357" s="28"/>
    </row>
    <row r="358" spans="1:10" x14ac:dyDescent="0.25">
      <c r="A358" s="30"/>
      <c r="B358" s="36"/>
      <c r="C358" s="31"/>
      <c r="D358" s="32"/>
      <c r="E358" s="28"/>
      <c r="F358" s="28"/>
      <c r="G358" s="28"/>
      <c r="H358" s="28"/>
      <c r="I358" s="28"/>
      <c r="J358" s="28"/>
    </row>
    <row r="359" spans="1:10" x14ac:dyDescent="0.25">
      <c r="A359" s="30"/>
      <c r="B359" s="36"/>
      <c r="C359" s="31"/>
      <c r="D359" s="32"/>
      <c r="E359" s="28"/>
      <c r="F359" s="28"/>
      <c r="G359" s="28"/>
      <c r="H359" s="28"/>
      <c r="I359" s="28"/>
      <c r="J359" s="28"/>
    </row>
    <row r="360" spans="1:10" x14ac:dyDescent="0.25">
      <c r="A360" s="30"/>
      <c r="B360" s="36"/>
      <c r="C360" s="31"/>
      <c r="D360" s="32"/>
      <c r="E360" s="28"/>
      <c r="F360" s="28"/>
      <c r="G360" s="28"/>
      <c r="H360" s="28"/>
      <c r="I360" s="28"/>
      <c r="J360" s="28"/>
    </row>
    <row r="361" spans="1:10" x14ac:dyDescent="0.25">
      <c r="A361" s="30"/>
      <c r="B361" s="36"/>
      <c r="C361" s="31"/>
      <c r="D361" s="32"/>
      <c r="E361" s="28"/>
      <c r="F361" s="28"/>
      <c r="G361" s="28"/>
      <c r="H361" s="28"/>
      <c r="I361" s="28"/>
      <c r="J361" s="28"/>
    </row>
    <row r="362" spans="1:10" x14ac:dyDescent="0.25">
      <c r="A362" s="30"/>
      <c r="B362" s="36"/>
      <c r="C362" s="31"/>
      <c r="D362" s="32"/>
      <c r="E362" s="28"/>
      <c r="F362" s="28"/>
      <c r="G362" s="28"/>
      <c r="H362" s="28"/>
      <c r="I362" s="28"/>
      <c r="J362" s="28"/>
    </row>
    <row r="363" spans="1:10" x14ac:dyDescent="0.25">
      <c r="A363" s="30"/>
      <c r="B363" s="36"/>
      <c r="C363" s="31"/>
      <c r="D363" s="32"/>
      <c r="E363" s="28"/>
      <c r="F363" s="28"/>
      <c r="G363" s="28"/>
      <c r="H363" s="28"/>
      <c r="I363" s="28"/>
      <c r="J363" s="28"/>
    </row>
    <row r="364" spans="1:10" x14ac:dyDescent="0.25">
      <c r="A364" s="30"/>
      <c r="B364" s="36"/>
      <c r="C364" s="31"/>
      <c r="D364" s="32"/>
      <c r="E364" s="28"/>
      <c r="F364" s="28"/>
      <c r="G364" s="28"/>
      <c r="H364" s="28"/>
      <c r="I364" s="28"/>
      <c r="J364" s="28"/>
    </row>
    <row r="365" spans="1:10" x14ac:dyDescent="0.25">
      <c r="A365" s="30"/>
      <c r="B365" s="36"/>
      <c r="C365" s="31"/>
      <c r="D365" s="32"/>
      <c r="E365" s="28"/>
      <c r="F365" s="28"/>
      <c r="G365" s="28"/>
      <c r="H365" s="28"/>
      <c r="I365" s="28"/>
      <c r="J365" s="28"/>
    </row>
    <row r="366" spans="1:10" x14ac:dyDescent="0.25">
      <c r="A366" s="30"/>
      <c r="B366" s="36"/>
      <c r="C366" s="31"/>
      <c r="D366" s="32"/>
      <c r="E366" s="28"/>
      <c r="F366" s="28"/>
      <c r="G366" s="28"/>
      <c r="H366" s="28"/>
      <c r="I366" s="28"/>
      <c r="J366" s="28"/>
    </row>
    <row r="367" spans="1:10" x14ac:dyDescent="0.25">
      <c r="A367" s="30"/>
      <c r="B367" s="36"/>
      <c r="C367" s="31"/>
      <c r="D367" s="32"/>
      <c r="E367" s="28"/>
      <c r="F367" s="28"/>
      <c r="G367" s="28"/>
      <c r="H367" s="28"/>
      <c r="I367" s="28"/>
      <c r="J367" s="28"/>
    </row>
    <row r="368" spans="1:10" x14ac:dyDescent="0.25">
      <c r="A368" s="30"/>
      <c r="B368" s="36"/>
      <c r="C368" s="31"/>
      <c r="D368" s="32"/>
      <c r="E368" s="28"/>
      <c r="F368" s="28"/>
      <c r="G368" s="28"/>
      <c r="H368" s="28"/>
      <c r="I368" s="28"/>
      <c r="J368" s="28"/>
    </row>
    <row r="369" spans="1:10" x14ac:dyDescent="0.25">
      <c r="A369" s="30"/>
      <c r="B369" s="36"/>
      <c r="C369" s="31"/>
      <c r="D369" s="32"/>
      <c r="E369" s="28"/>
      <c r="F369" s="28"/>
      <c r="G369" s="28"/>
      <c r="H369" s="28"/>
      <c r="I369" s="28"/>
      <c r="J369" s="28"/>
    </row>
    <row r="370" spans="1:10" x14ac:dyDescent="0.25">
      <c r="A370" s="30"/>
      <c r="B370" s="36"/>
      <c r="C370" s="31"/>
      <c r="D370" s="32"/>
      <c r="E370" s="28"/>
      <c r="F370" s="28"/>
      <c r="G370" s="28"/>
      <c r="H370" s="28"/>
      <c r="I370" s="28"/>
      <c r="J370" s="28"/>
    </row>
    <row r="371" spans="1:10" x14ac:dyDescent="0.25">
      <c r="A371" s="30"/>
      <c r="B371" s="36"/>
      <c r="C371" s="31"/>
      <c r="D371" s="32"/>
      <c r="E371" s="28"/>
      <c r="F371" s="28"/>
      <c r="G371" s="28"/>
      <c r="H371" s="28"/>
      <c r="I371" s="28"/>
      <c r="J371" s="28"/>
    </row>
    <row r="372" spans="1:10" x14ac:dyDescent="0.25">
      <c r="A372" s="30"/>
      <c r="B372" s="36"/>
      <c r="C372" s="31"/>
      <c r="D372" s="32"/>
      <c r="E372" s="28"/>
      <c r="F372" s="28"/>
      <c r="G372" s="28"/>
      <c r="H372" s="28"/>
      <c r="I372" s="28"/>
      <c r="J372" s="28"/>
    </row>
    <row r="373" spans="1:10" x14ac:dyDescent="0.25">
      <c r="A373" s="30"/>
      <c r="B373" s="36"/>
      <c r="C373" s="31"/>
      <c r="D373" s="32"/>
      <c r="E373" s="28"/>
      <c r="F373" s="28"/>
      <c r="G373" s="28"/>
      <c r="H373" s="28"/>
      <c r="I373" s="28"/>
      <c r="J373" s="28"/>
    </row>
    <row r="374" spans="1:10" x14ac:dyDescent="0.25">
      <c r="A374" s="30"/>
      <c r="B374" s="36"/>
      <c r="C374" s="31"/>
      <c r="D374" s="32"/>
      <c r="E374" s="28"/>
      <c r="F374" s="28"/>
      <c r="G374" s="28"/>
      <c r="H374" s="28"/>
      <c r="I374" s="28"/>
      <c r="J374" s="28"/>
    </row>
    <row r="375" spans="1:10" x14ac:dyDescent="0.25">
      <c r="A375" s="30"/>
      <c r="B375" s="36"/>
      <c r="C375" s="31"/>
      <c r="D375" s="32"/>
      <c r="E375" s="28"/>
      <c r="F375" s="28"/>
      <c r="G375" s="28"/>
      <c r="H375" s="28"/>
      <c r="I375" s="28"/>
      <c r="J375" s="28"/>
    </row>
    <row r="376" spans="1:10" x14ac:dyDescent="0.25">
      <c r="A376" s="30"/>
      <c r="B376" s="36"/>
      <c r="C376" s="31"/>
      <c r="D376" s="32"/>
      <c r="E376" s="28"/>
      <c r="F376" s="28"/>
      <c r="G376" s="28"/>
      <c r="H376" s="28"/>
      <c r="I376" s="28"/>
      <c r="J376" s="28"/>
    </row>
    <row r="377" spans="1:10" x14ac:dyDescent="0.25">
      <c r="A377" s="30"/>
      <c r="B377" s="36"/>
      <c r="C377" s="31"/>
      <c r="D377" s="32"/>
      <c r="E377" s="28"/>
      <c r="F377" s="28"/>
      <c r="G377" s="28"/>
      <c r="H377" s="28"/>
      <c r="I377" s="28"/>
      <c r="J377" s="28"/>
    </row>
    <row r="378" spans="1:10" x14ac:dyDescent="0.25">
      <c r="A378" s="30"/>
      <c r="B378" s="36"/>
      <c r="C378" s="31"/>
      <c r="D378" s="32"/>
      <c r="E378" s="28"/>
      <c r="F378" s="28"/>
      <c r="G378" s="28"/>
      <c r="H378" s="28"/>
      <c r="I378" s="28"/>
      <c r="J378" s="28"/>
    </row>
    <row r="379" spans="1:10" x14ac:dyDescent="0.25">
      <c r="A379" s="30"/>
      <c r="B379" s="36"/>
      <c r="C379" s="31"/>
      <c r="D379" s="32"/>
      <c r="E379" s="28"/>
      <c r="F379" s="28"/>
      <c r="G379" s="28"/>
      <c r="H379" s="28"/>
      <c r="I379" s="28"/>
      <c r="J379" s="28"/>
    </row>
    <row r="380" spans="1:10" x14ac:dyDescent="0.25">
      <c r="A380" s="30"/>
      <c r="B380" s="36"/>
      <c r="C380" s="31"/>
      <c r="D380" s="32"/>
      <c r="E380" s="28"/>
      <c r="F380" s="28"/>
      <c r="G380" s="28"/>
      <c r="H380" s="28"/>
      <c r="I380" s="28"/>
      <c r="J380" s="28"/>
    </row>
    <row r="381" spans="1:10" x14ac:dyDescent="0.25">
      <c r="A381" s="30"/>
      <c r="B381" s="36"/>
      <c r="C381" s="31"/>
      <c r="D381" s="32"/>
      <c r="E381" s="28"/>
      <c r="F381" s="28"/>
      <c r="G381" s="28"/>
      <c r="H381" s="28"/>
      <c r="I381" s="28"/>
      <c r="J381" s="28"/>
    </row>
    <row r="382" spans="1:10" x14ac:dyDescent="0.25">
      <c r="A382" s="30"/>
      <c r="B382" s="36"/>
      <c r="C382" s="31"/>
      <c r="D382" s="32"/>
      <c r="E382" s="28"/>
      <c r="F382" s="28"/>
      <c r="G382" s="28"/>
      <c r="H382" s="28"/>
      <c r="I382" s="28"/>
      <c r="J382" s="28"/>
    </row>
    <row r="383" spans="1:10" x14ac:dyDescent="0.25">
      <c r="A383" s="30"/>
      <c r="B383" s="36"/>
      <c r="C383" s="31"/>
      <c r="D383" s="32"/>
      <c r="E383" s="28"/>
      <c r="F383" s="28"/>
      <c r="G383" s="28"/>
      <c r="H383" s="28"/>
      <c r="I383" s="28"/>
      <c r="J383" s="28"/>
    </row>
    <row r="384" spans="1:10" x14ac:dyDescent="0.25">
      <c r="A384" s="30"/>
      <c r="B384" s="36"/>
      <c r="C384" s="31"/>
      <c r="D384" s="32"/>
      <c r="E384" s="28"/>
      <c r="F384" s="28"/>
      <c r="G384" s="28"/>
      <c r="H384" s="28"/>
      <c r="I384" s="28"/>
      <c r="J384" s="28"/>
    </row>
    <row r="385" spans="1:10" x14ac:dyDescent="0.25">
      <c r="A385" s="30"/>
      <c r="B385" s="36"/>
      <c r="C385" s="31"/>
      <c r="D385" s="32"/>
      <c r="E385" s="28"/>
      <c r="F385" s="28"/>
      <c r="G385" s="28"/>
      <c r="H385" s="28"/>
      <c r="I385" s="28"/>
      <c r="J385" s="28"/>
    </row>
    <row r="386" spans="1:10" x14ac:dyDescent="0.25">
      <c r="A386" s="30"/>
      <c r="B386" s="36"/>
      <c r="C386" s="31"/>
      <c r="D386" s="32"/>
      <c r="E386" s="28"/>
      <c r="F386" s="28"/>
      <c r="G386" s="28"/>
      <c r="H386" s="28"/>
      <c r="I386" s="28"/>
      <c r="J386" s="28"/>
    </row>
    <row r="387" spans="1:10" x14ac:dyDescent="0.25">
      <c r="A387" s="30"/>
      <c r="B387" s="36"/>
      <c r="C387" s="31"/>
      <c r="D387" s="32"/>
      <c r="E387" s="28"/>
      <c r="F387" s="28"/>
      <c r="G387" s="28"/>
      <c r="H387" s="28"/>
      <c r="I387" s="28"/>
      <c r="J387" s="28"/>
    </row>
    <row r="388" spans="1:10" x14ac:dyDescent="0.25">
      <c r="A388" s="30"/>
      <c r="B388" s="36"/>
      <c r="C388" s="31"/>
      <c r="D388" s="32"/>
      <c r="E388" s="28"/>
      <c r="F388" s="28"/>
      <c r="G388" s="28"/>
      <c r="H388" s="28"/>
      <c r="I388" s="28"/>
      <c r="J388" s="28"/>
    </row>
    <row r="389" spans="1:10" x14ac:dyDescent="0.25">
      <c r="A389" s="30"/>
      <c r="B389" s="36"/>
      <c r="C389" s="31"/>
      <c r="D389" s="32"/>
      <c r="E389" s="28"/>
      <c r="F389" s="28"/>
      <c r="G389" s="28"/>
      <c r="H389" s="28"/>
      <c r="I389" s="28"/>
      <c r="J389" s="28"/>
    </row>
    <row r="390" spans="1:10" x14ac:dyDescent="0.25">
      <c r="A390" s="30"/>
      <c r="B390" s="36"/>
      <c r="C390" s="31"/>
      <c r="D390" s="32"/>
      <c r="E390" s="28"/>
      <c r="F390" s="28"/>
      <c r="G390" s="28"/>
      <c r="H390" s="28"/>
      <c r="I390" s="28"/>
      <c r="J390" s="28"/>
    </row>
    <row r="391" spans="1:10" x14ac:dyDescent="0.25">
      <c r="A391" s="30"/>
      <c r="B391" s="36"/>
      <c r="C391" s="31"/>
      <c r="D391" s="32"/>
      <c r="E391" s="28"/>
      <c r="F391" s="28"/>
      <c r="G391" s="28"/>
      <c r="H391" s="28"/>
      <c r="I391" s="28"/>
      <c r="J391" s="28"/>
    </row>
    <row r="392" spans="1:10" x14ac:dyDescent="0.25">
      <c r="A392" s="30"/>
      <c r="B392" s="36"/>
      <c r="C392" s="31"/>
      <c r="D392" s="32"/>
      <c r="E392" s="28"/>
      <c r="F392" s="28"/>
      <c r="G392" s="28"/>
      <c r="H392" s="28"/>
      <c r="I392" s="28"/>
      <c r="J392" s="28"/>
    </row>
    <row r="393" spans="1:10" x14ac:dyDescent="0.25">
      <c r="A393" s="30"/>
      <c r="B393" s="36"/>
      <c r="C393" s="31"/>
      <c r="D393" s="32"/>
      <c r="E393" s="28"/>
      <c r="F393" s="28"/>
      <c r="G393" s="28"/>
      <c r="H393" s="28"/>
      <c r="I393" s="28"/>
      <c r="J393" s="28"/>
    </row>
    <row r="394" spans="1:10" x14ac:dyDescent="0.25">
      <c r="A394" s="30"/>
      <c r="B394" s="36"/>
      <c r="C394" s="31"/>
      <c r="D394" s="32"/>
      <c r="E394" s="28"/>
      <c r="F394" s="28"/>
      <c r="G394" s="28"/>
      <c r="H394" s="28"/>
      <c r="I394" s="28"/>
      <c r="J394" s="28"/>
    </row>
    <row r="395" spans="1:10" x14ac:dyDescent="0.25">
      <c r="A395" s="30"/>
      <c r="B395" s="36"/>
      <c r="C395" s="31"/>
      <c r="D395" s="32"/>
      <c r="E395" s="28"/>
      <c r="F395" s="28"/>
      <c r="G395" s="28"/>
      <c r="H395" s="28"/>
      <c r="I395" s="28"/>
      <c r="J395" s="28"/>
    </row>
    <row r="396" spans="1:10" x14ac:dyDescent="0.25">
      <c r="A396" s="30"/>
      <c r="B396" s="36"/>
      <c r="C396" s="31"/>
      <c r="D396" s="32"/>
      <c r="E396" s="28"/>
      <c r="F396" s="28"/>
      <c r="G396" s="28"/>
      <c r="H396" s="28"/>
      <c r="I396" s="28"/>
      <c r="J396" s="28"/>
    </row>
    <row r="397" spans="1:10" x14ac:dyDescent="0.25">
      <c r="A397" s="30"/>
      <c r="B397" s="36"/>
      <c r="C397" s="31"/>
      <c r="D397" s="32"/>
      <c r="E397" s="28"/>
      <c r="F397" s="28"/>
      <c r="G397" s="28"/>
      <c r="H397" s="28"/>
      <c r="I397" s="28"/>
      <c r="J397" s="28"/>
    </row>
    <row r="398" spans="1:10" x14ac:dyDescent="0.25">
      <c r="A398" s="30"/>
      <c r="B398" s="36"/>
      <c r="C398" s="31"/>
      <c r="D398" s="32"/>
      <c r="E398" s="28"/>
      <c r="F398" s="28"/>
      <c r="G398" s="28"/>
      <c r="H398" s="28"/>
      <c r="I398" s="28"/>
      <c r="J398" s="28"/>
    </row>
    <row r="399" spans="1:10" x14ac:dyDescent="0.25">
      <c r="A399" s="30"/>
      <c r="B399" s="36"/>
      <c r="C399" s="31"/>
      <c r="D399" s="32"/>
      <c r="E399" s="28"/>
      <c r="F399" s="28"/>
      <c r="G399" s="28"/>
      <c r="H399" s="28"/>
      <c r="I399" s="28"/>
      <c r="J399" s="28"/>
    </row>
    <row r="400" spans="1:10" x14ac:dyDescent="0.25">
      <c r="A400" s="30"/>
      <c r="B400" s="36"/>
      <c r="C400" s="31"/>
      <c r="D400" s="32"/>
      <c r="E400" s="28"/>
      <c r="F400" s="28"/>
      <c r="G400" s="28"/>
      <c r="H400" s="28"/>
      <c r="I400" s="28"/>
      <c r="J400" s="28"/>
    </row>
    <row r="401" spans="1:10" x14ac:dyDescent="0.25">
      <c r="A401" s="30"/>
      <c r="B401" s="36"/>
      <c r="C401" s="31"/>
      <c r="D401" s="32"/>
      <c r="E401" s="28"/>
      <c r="F401" s="28"/>
      <c r="G401" s="28"/>
      <c r="H401" s="28"/>
      <c r="I401" s="28"/>
      <c r="J401" s="28"/>
    </row>
    <row r="402" spans="1:10" x14ac:dyDescent="0.25">
      <c r="A402" s="30"/>
      <c r="B402" s="36"/>
      <c r="C402" s="31"/>
      <c r="D402" s="32"/>
      <c r="E402" s="28"/>
      <c r="F402" s="28"/>
      <c r="G402" s="28"/>
      <c r="H402" s="28"/>
      <c r="I402" s="28"/>
      <c r="J402" s="28"/>
    </row>
    <row r="403" spans="1:10" x14ac:dyDescent="0.25">
      <c r="A403" s="30"/>
      <c r="B403" s="36"/>
      <c r="C403" s="31"/>
      <c r="D403" s="32"/>
      <c r="E403" s="28"/>
      <c r="F403" s="28"/>
      <c r="G403" s="28"/>
      <c r="H403" s="28"/>
      <c r="I403" s="28"/>
      <c r="J403" s="28"/>
    </row>
    <row r="404" spans="1:10" x14ac:dyDescent="0.25">
      <c r="A404" s="30"/>
      <c r="B404" s="36"/>
      <c r="C404" s="31"/>
      <c r="D404" s="32"/>
      <c r="E404" s="28"/>
      <c r="F404" s="28"/>
      <c r="G404" s="28"/>
      <c r="H404" s="28"/>
      <c r="I404" s="28"/>
      <c r="J404" s="28"/>
    </row>
    <row r="405" spans="1:10" x14ac:dyDescent="0.25">
      <c r="A405" s="30"/>
      <c r="B405" s="36"/>
      <c r="C405" s="31"/>
      <c r="D405" s="32"/>
      <c r="E405" s="28"/>
      <c r="F405" s="28"/>
      <c r="G405" s="28"/>
      <c r="H405" s="28"/>
      <c r="I405" s="28"/>
      <c r="J405" s="28"/>
    </row>
    <row r="406" spans="1:10" x14ac:dyDescent="0.25">
      <c r="A406" s="30"/>
      <c r="B406" s="36"/>
      <c r="C406" s="31"/>
      <c r="D406" s="32"/>
      <c r="E406" s="28"/>
      <c r="F406" s="28"/>
      <c r="G406" s="28"/>
      <c r="H406" s="28"/>
      <c r="I406" s="28"/>
      <c r="J406" s="28"/>
    </row>
    <row r="407" spans="1:10" x14ac:dyDescent="0.25">
      <c r="A407" s="30"/>
      <c r="B407" s="36"/>
      <c r="C407" s="31"/>
      <c r="D407" s="32"/>
      <c r="E407" s="28"/>
      <c r="F407" s="28"/>
      <c r="G407" s="28"/>
      <c r="H407" s="28"/>
      <c r="I407" s="28"/>
      <c r="J407" s="28"/>
    </row>
    <row r="408" spans="1:10" x14ac:dyDescent="0.25">
      <c r="A408" s="30"/>
      <c r="B408" s="36"/>
      <c r="C408" s="31"/>
      <c r="D408" s="32"/>
      <c r="E408" s="28"/>
      <c r="F408" s="28"/>
      <c r="G408" s="28"/>
      <c r="H408" s="28"/>
      <c r="I408" s="28"/>
      <c r="J408" s="28"/>
    </row>
    <row r="409" spans="1:10" x14ac:dyDescent="0.25">
      <c r="A409" s="30"/>
      <c r="B409" s="36"/>
      <c r="C409" s="31"/>
      <c r="D409" s="32"/>
      <c r="E409" s="28"/>
      <c r="F409" s="28"/>
      <c r="G409" s="28"/>
      <c r="H409" s="28"/>
      <c r="I409" s="28"/>
      <c r="J409" s="28"/>
    </row>
    <row r="410" spans="1:10" x14ac:dyDescent="0.25">
      <c r="A410" s="30"/>
      <c r="B410" s="36"/>
      <c r="C410" s="31"/>
      <c r="D410" s="32"/>
      <c r="E410" s="28"/>
      <c r="F410" s="28"/>
      <c r="G410" s="28"/>
      <c r="H410" s="28"/>
      <c r="I410" s="28"/>
      <c r="J410" s="28"/>
    </row>
    <row r="411" spans="1:10" x14ac:dyDescent="0.25">
      <c r="A411" s="30"/>
      <c r="B411" s="36"/>
      <c r="C411" s="31"/>
      <c r="D411" s="32"/>
      <c r="E411" s="28"/>
      <c r="F411" s="28"/>
      <c r="G411" s="28"/>
      <c r="H411" s="28"/>
      <c r="I411" s="28"/>
      <c r="J411" s="28"/>
    </row>
    <row r="412" spans="1:10" x14ac:dyDescent="0.25">
      <c r="A412" s="30"/>
      <c r="B412" s="36"/>
      <c r="C412" s="31"/>
      <c r="D412" s="32"/>
      <c r="E412" s="28"/>
      <c r="F412" s="28"/>
      <c r="G412" s="28"/>
      <c r="H412" s="28"/>
      <c r="I412" s="28"/>
      <c r="J412" s="28"/>
    </row>
    <row r="413" spans="1:10" x14ac:dyDescent="0.25">
      <c r="A413" s="30"/>
      <c r="B413" s="36"/>
      <c r="C413" s="31"/>
      <c r="D413" s="32"/>
      <c r="E413" s="28"/>
      <c r="F413" s="28"/>
      <c r="G413" s="28"/>
      <c r="H413" s="28"/>
      <c r="I413" s="28"/>
      <c r="J413" s="28"/>
    </row>
    <row r="414" spans="1:10" x14ac:dyDescent="0.25">
      <c r="A414" s="30"/>
      <c r="B414" s="36"/>
      <c r="C414" s="31"/>
      <c r="D414" s="32"/>
      <c r="E414" s="28"/>
      <c r="F414" s="28"/>
      <c r="G414" s="28"/>
      <c r="H414" s="28"/>
      <c r="I414" s="28"/>
      <c r="J414" s="28"/>
    </row>
    <row r="415" spans="1:10" x14ac:dyDescent="0.25">
      <c r="A415" s="30"/>
      <c r="B415" s="36"/>
      <c r="C415" s="31"/>
      <c r="D415" s="32"/>
      <c r="E415" s="28"/>
      <c r="F415" s="28"/>
      <c r="G415" s="28"/>
      <c r="H415" s="28"/>
      <c r="I415" s="28"/>
      <c r="J415" s="28"/>
    </row>
    <row r="416" spans="1:10" x14ac:dyDescent="0.25">
      <c r="A416" s="30"/>
      <c r="B416" s="36"/>
      <c r="C416" s="31"/>
      <c r="D416" s="32"/>
      <c r="E416" s="28"/>
      <c r="F416" s="28"/>
      <c r="G416" s="28"/>
      <c r="H416" s="28"/>
      <c r="I416" s="28"/>
      <c r="J416" s="28"/>
    </row>
    <row r="417" spans="1:10" x14ac:dyDescent="0.25">
      <c r="A417" s="30"/>
      <c r="B417" s="36"/>
      <c r="C417" s="31"/>
      <c r="D417" s="32"/>
      <c r="E417" s="28"/>
      <c r="F417" s="28"/>
      <c r="G417" s="28"/>
      <c r="H417" s="28"/>
      <c r="I417" s="28"/>
      <c r="J417" s="28"/>
    </row>
    <row r="418" spans="1:10" x14ac:dyDescent="0.25">
      <c r="A418" s="30"/>
      <c r="B418" s="36"/>
      <c r="C418" s="31"/>
      <c r="D418" s="32"/>
      <c r="E418" s="28"/>
      <c r="F418" s="28"/>
      <c r="G418" s="28"/>
      <c r="H418" s="28"/>
      <c r="I418" s="28"/>
      <c r="J418" s="28"/>
    </row>
    <row r="419" spans="1:10" x14ac:dyDescent="0.25">
      <c r="A419" s="30"/>
      <c r="B419" s="36"/>
      <c r="C419" s="31"/>
      <c r="D419" s="32"/>
      <c r="E419" s="28"/>
      <c r="F419" s="28"/>
      <c r="G419" s="28"/>
      <c r="H419" s="28"/>
      <c r="I419" s="28"/>
      <c r="J419" s="28"/>
    </row>
    <row r="420" spans="1:10" x14ac:dyDescent="0.25">
      <c r="A420" s="30"/>
      <c r="B420" s="36"/>
      <c r="C420" s="31"/>
      <c r="D420" s="32"/>
      <c r="E420" s="28"/>
      <c r="F420" s="28"/>
      <c r="G420" s="28"/>
      <c r="H420" s="28"/>
      <c r="I420" s="28"/>
      <c r="J420" s="28"/>
    </row>
    <row r="421" spans="1:10" x14ac:dyDescent="0.25">
      <c r="A421" s="30"/>
      <c r="B421" s="36"/>
      <c r="C421" s="31"/>
      <c r="D421" s="32"/>
      <c r="E421" s="28"/>
      <c r="F421" s="28"/>
      <c r="G421" s="28"/>
      <c r="H421" s="28"/>
      <c r="I421" s="28"/>
      <c r="J421" s="28"/>
    </row>
    <row r="422" spans="1:10" x14ac:dyDescent="0.25">
      <c r="A422" s="30"/>
      <c r="B422" s="36"/>
      <c r="C422" s="31"/>
      <c r="D422" s="32"/>
      <c r="E422" s="28"/>
      <c r="F422" s="28"/>
      <c r="G422" s="28"/>
      <c r="H422" s="28"/>
      <c r="I422" s="28"/>
      <c r="J422" s="28"/>
    </row>
    <row r="423" spans="1:10" x14ac:dyDescent="0.25">
      <c r="A423" s="30"/>
      <c r="B423" s="36"/>
      <c r="C423" s="31"/>
      <c r="D423" s="32"/>
      <c r="E423" s="28"/>
      <c r="F423" s="28"/>
      <c r="G423" s="28"/>
      <c r="H423" s="28"/>
      <c r="I423" s="28"/>
      <c r="J423" s="28"/>
    </row>
    <row r="424" spans="1:10" x14ac:dyDescent="0.25">
      <c r="A424" s="30"/>
      <c r="B424" s="36"/>
      <c r="C424" s="31"/>
      <c r="D424" s="32"/>
      <c r="E424" s="28"/>
      <c r="F424" s="28"/>
      <c r="G424" s="28"/>
      <c r="H424" s="28"/>
      <c r="I424" s="28"/>
      <c r="J424" s="28"/>
    </row>
    <row r="425" spans="1:10" x14ac:dyDescent="0.25">
      <c r="A425" s="30"/>
      <c r="B425" s="36"/>
      <c r="C425" s="31"/>
      <c r="D425" s="32"/>
      <c r="E425" s="28"/>
      <c r="F425" s="28"/>
      <c r="G425" s="28"/>
      <c r="H425" s="28"/>
      <c r="I425" s="28"/>
      <c r="J425" s="28"/>
    </row>
    <row r="426" spans="1:10" x14ac:dyDescent="0.25">
      <c r="A426" s="30"/>
      <c r="B426" s="36"/>
      <c r="C426" s="31"/>
      <c r="D426" s="32"/>
      <c r="E426" s="28"/>
      <c r="F426" s="28"/>
      <c r="G426" s="28"/>
      <c r="H426" s="28"/>
      <c r="I426" s="28"/>
      <c r="J426" s="28"/>
    </row>
    <row r="427" spans="1:10" x14ac:dyDescent="0.25">
      <c r="A427" s="30"/>
      <c r="B427" s="36"/>
      <c r="C427" s="31"/>
      <c r="D427" s="32"/>
      <c r="E427" s="28"/>
      <c r="F427" s="28"/>
      <c r="G427" s="28"/>
      <c r="H427" s="28"/>
      <c r="I427" s="28"/>
      <c r="J427" s="28"/>
    </row>
    <row r="428" spans="1:10" x14ac:dyDescent="0.25">
      <c r="A428" s="30"/>
      <c r="B428" s="36"/>
      <c r="C428" s="31"/>
      <c r="D428" s="32"/>
      <c r="E428" s="28"/>
      <c r="F428" s="28"/>
      <c r="G428" s="28"/>
      <c r="H428" s="28"/>
      <c r="I428" s="28"/>
      <c r="J428" s="28"/>
    </row>
    <row r="429" spans="1:10" x14ac:dyDescent="0.25">
      <c r="A429" s="30"/>
      <c r="B429" s="36"/>
      <c r="C429" s="31"/>
      <c r="D429" s="32"/>
      <c r="E429" s="28"/>
      <c r="F429" s="28"/>
      <c r="G429" s="28"/>
      <c r="H429" s="28"/>
      <c r="I429" s="28"/>
      <c r="J429" s="28"/>
    </row>
    <row r="430" spans="1:10" x14ac:dyDescent="0.25">
      <c r="A430" s="30"/>
      <c r="B430" s="36"/>
      <c r="C430" s="31"/>
      <c r="D430" s="32"/>
      <c r="E430" s="28"/>
      <c r="F430" s="28"/>
      <c r="G430" s="28"/>
      <c r="H430" s="28"/>
      <c r="I430" s="28"/>
      <c r="J430" s="28"/>
    </row>
    <row r="431" spans="1:10" x14ac:dyDescent="0.25">
      <c r="A431" s="30"/>
      <c r="B431" s="36"/>
      <c r="C431" s="31"/>
      <c r="D431" s="32"/>
      <c r="E431" s="28"/>
      <c r="F431" s="28"/>
      <c r="G431" s="28"/>
      <c r="H431" s="28"/>
      <c r="I431" s="28"/>
      <c r="J431" s="28"/>
    </row>
    <row r="432" spans="1:10" x14ac:dyDescent="0.25">
      <c r="A432" s="30"/>
      <c r="B432" s="36"/>
      <c r="C432" s="31"/>
      <c r="D432" s="32"/>
      <c r="E432" s="28"/>
      <c r="F432" s="28"/>
      <c r="G432" s="28"/>
      <c r="H432" s="28"/>
      <c r="I432" s="28"/>
      <c r="J432" s="28"/>
    </row>
    <row r="433" spans="1:10" x14ac:dyDescent="0.25">
      <c r="A433" s="30"/>
      <c r="B433" s="36"/>
      <c r="C433" s="31"/>
      <c r="D433" s="32"/>
      <c r="E433" s="28"/>
      <c r="F433" s="28"/>
      <c r="G433" s="28"/>
      <c r="H433" s="28"/>
      <c r="I433" s="28"/>
      <c r="J433" s="28"/>
    </row>
    <row r="434" spans="1:10" x14ac:dyDescent="0.25">
      <c r="A434" s="30"/>
      <c r="B434" s="36"/>
      <c r="C434" s="31"/>
      <c r="D434" s="32"/>
      <c r="E434" s="28"/>
      <c r="F434" s="28"/>
      <c r="G434" s="28"/>
      <c r="H434" s="28"/>
      <c r="I434" s="28"/>
      <c r="J434" s="28"/>
    </row>
    <row r="435" spans="1:10" x14ac:dyDescent="0.25">
      <c r="A435" s="30"/>
      <c r="B435" s="36"/>
      <c r="C435" s="31"/>
      <c r="D435" s="32"/>
      <c r="E435" s="28"/>
      <c r="F435" s="28"/>
      <c r="G435" s="28"/>
      <c r="H435" s="28"/>
      <c r="I435" s="28"/>
      <c r="J435" s="28"/>
    </row>
    <row r="436" spans="1:10" x14ac:dyDescent="0.25">
      <c r="A436" s="30"/>
      <c r="B436" s="36"/>
      <c r="C436" s="31"/>
      <c r="D436" s="32"/>
      <c r="E436" s="28"/>
      <c r="F436" s="28"/>
      <c r="G436" s="28"/>
      <c r="H436" s="28"/>
      <c r="I436" s="28"/>
      <c r="J436" s="28"/>
    </row>
    <row r="437" spans="1:10" x14ac:dyDescent="0.25">
      <c r="A437" s="30"/>
      <c r="B437" s="36"/>
      <c r="C437" s="31"/>
      <c r="D437" s="32"/>
      <c r="E437" s="28"/>
      <c r="F437" s="28"/>
      <c r="G437" s="28"/>
      <c r="H437" s="28"/>
      <c r="I437" s="28"/>
      <c r="J437" s="28"/>
    </row>
    <row r="438" spans="1:10" x14ac:dyDescent="0.25">
      <c r="A438" s="30"/>
      <c r="B438" s="36"/>
      <c r="C438" s="31"/>
      <c r="D438" s="32"/>
      <c r="E438" s="28"/>
      <c r="F438" s="28"/>
      <c r="G438" s="28"/>
      <c r="H438" s="28"/>
      <c r="I438" s="28"/>
      <c r="J438" s="28"/>
    </row>
    <row r="439" spans="1:10" x14ac:dyDescent="0.25">
      <c r="A439" s="30"/>
      <c r="B439" s="36"/>
      <c r="C439" s="31"/>
      <c r="D439" s="32"/>
      <c r="E439" s="28"/>
      <c r="F439" s="28"/>
      <c r="G439" s="28"/>
      <c r="H439" s="28"/>
      <c r="I439" s="28"/>
      <c r="J439" s="28"/>
    </row>
    <row r="440" spans="1:10" x14ac:dyDescent="0.25">
      <c r="A440" s="30"/>
      <c r="B440" s="36"/>
      <c r="C440" s="31"/>
      <c r="D440" s="32"/>
      <c r="E440" s="28"/>
      <c r="F440" s="28"/>
      <c r="G440" s="28"/>
      <c r="H440" s="28"/>
      <c r="I440" s="28"/>
      <c r="J440" s="28"/>
    </row>
    <row r="441" spans="1:10" x14ac:dyDescent="0.25">
      <c r="A441" s="30"/>
      <c r="B441" s="36"/>
      <c r="C441" s="31"/>
      <c r="D441" s="32"/>
      <c r="E441" s="28"/>
      <c r="F441" s="28"/>
      <c r="G441" s="28"/>
      <c r="H441" s="28"/>
      <c r="I441" s="28"/>
      <c r="J441" s="28"/>
    </row>
    <row r="442" spans="1:10" x14ac:dyDescent="0.25">
      <c r="A442" s="30"/>
      <c r="B442" s="36"/>
      <c r="C442" s="31"/>
      <c r="D442" s="32"/>
      <c r="E442" s="28"/>
      <c r="F442" s="28"/>
      <c r="G442" s="28"/>
      <c r="H442" s="28"/>
      <c r="I442" s="28"/>
      <c r="J442" s="28"/>
    </row>
    <row r="443" spans="1:10" x14ac:dyDescent="0.25">
      <c r="A443" s="30"/>
      <c r="B443" s="36"/>
      <c r="C443" s="31"/>
      <c r="D443" s="32"/>
      <c r="E443" s="28"/>
      <c r="F443" s="28"/>
      <c r="G443" s="28"/>
      <c r="H443" s="28"/>
      <c r="I443" s="28"/>
      <c r="J443" s="28"/>
    </row>
    <row r="444" spans="1:10" x14ac:dyDescent="0.25">
      <c r="A444" s="30"/>
      <c r="B444" s="36"/>
      <c r="C444" s="31"/>
      <c r="D444" s="32"/>
      <c r="E444" s="28"/>
      <c r="F444" s="28"/>
      <c r="G444" s="28"/>
      <c r="H444" s="28"/>
      <c r="I444" s="28"/>
      <c r="J444" s="28"/>
    </row>
    <row r="445" spans="1:10" x14ac:dyDescent="0.25">
      <c r="A445" s="30"/>
      <c r="B445" s="36"/>
      <c r="C445" s="31"/>
      <c r="D445" s="32"/>
      <c r="E445" s="28"/>
      <c r="F445" s="28"/>
      <c r="G445" s="28"/>
      <c r="H445" s="28"/>
      <c r="I445" s="28"/>
      <c r="J445" s="28"/>
    </row>
    <row r="446" spans="1:10" x14ac:dyDescent="0.25">
      <c r="A446" s="30"/>
      <c r="B446" s="36"/>
      <c r="C446" s="31"/>
      <c r="D446" s="32"/>
      <c r="E446" s="28"/>
      <c r="F446" s="28"/>
      <c r="G446" s="28"/>
      <c r="H446" s="28"/>
      <c r="I446" s="28"/>
      <c r="J446" s="28"/>
    </row>
    <row r="447" spans="1:10" x14ac:dyDescent="0.25">
      <c r="A447" s="30"/>
      <c r="B447" s="36"/>
      <c r="C447" s="31"/>
      <c r="D447" s="32"/>
      <c r="E447" s="28"/>
      <c r="F447" s="28"/>
      <c r="G447" s="28"/>
      <c r="H447" s="28"/>
      <c r="I447" s="28"/>
      <c r="J447" s="28"/>
    </row>
    <row r="448" spans="1:10" x14ac:dyDescent="0.25">
      <c r="A448" s="30"/>
      <c r="B448" s="36"/>
      <c r="C448" s="31"/>
      <c r="D448" s="32"/>
      <c r="E448" s="28"/>
      <c r="F448" s="28"/>
      <c r="G448" s="28"/>
      <c r="H448" s="28"/>
      <c r="I448" s="28"/>
      <c r="J448" s="28"/>
    </row>
    <row r="449" spans="1:10" x14ac:dyDescent="0.25">
      <c r="A449" s="30"/>
      <c r="B449" s="36"/>
      <c r="C449" s="31"/>
      <c r="D449" s="32"/>
      <c r="E449" s="28"/>
      <c r="F449" s="28"/>
      <c r="G449" s="28"/>
      <c r="H449" s="28"/>
      <c r="I449" s="28"/>
      <c r="J449" s="28"/>
    </row>
    <row r="450" spans="1:10" x14ac:dyDescent="0.25">
      <c r="A450" s="30"/>
      <c r="B450" s="36"/>
      <c r="C450" s="31"/>
      <c r="D450" s="32"/>
      <c r="E450" s="28"/>
      <c r="F450" s="28"/>
      <c r="G450" s="28"/>
      <c r="H450" s="28"/>
      <c r="I450" s="28"/>
      <c r="J450" s="28"/>
    </row>
    <row r="451" spans="1:10" x14ac:dyDescent="0.25">
      <c r="A451" s="30"/>
      <c r="B451" s="36"/>
      <c r="C451" s="31"/>
      <c r="D451" s="32"/>
      <c r="E451" s="28"/>
      <c r="F451" s="28"/>
      <c r="G451" s="28"/>
      <c r="H451" s="28"/>
      <c r="I451" s="28"/>
      <c r="J451" s="28"/>
    </row>
    <row r="452" spans="1:10" x14ac:dyDescent="0.25">
      <c r="A452" s="30"/>
      <c r="B452" s="36"/>
      <c r="C452" s="31"/>
      <c r="D452" s="32"/>
      <c r="E452" s="28"/>
      <c r="F452" s="28"/>
      <c r="G452" s="28"/>
      <c r="H452" s="28"/>
      <c r="I452" s="28"/>
      <c r="J452" s="28"/>
    </row>
    <row r="453" spans="1:10" x14ac:dyDescent="0.25">
      <c r="A453" s="30"/>
      <c r="B453" s="36"/>
      <c r="C453" s="31"/>
      <c r="D453" s="32"/>
      <c r="E453" s="28"/>
      <c r="F453" s="28"/>
      <c r="G453" s="28"/>
      <c r="H453" s="28"/>
      <c r="I453" s="28"/>
      <c r="J453" s="28"/>
    </row>
    <row r="454" spans="1:10" x14ac:dyDescent="0.25">
      <c r="A454" s="30"/>
      <c r="B454" s="36"/>
      <c r="C454" s="31"/>
      <c r="D454" s="32"/>
      <c r="E454" s="28"/>
      <c r="F454" s="28"/>
      <c r="G454" s="28"/>
      <c r="H454" s="28"/>
      <c r="I454" s="28"/>
      <c r="J454" s="28"/>
    </row>
    <row r="455" spans="1:10" x14ac:dyDescent="0.25">
      <c r="A455" s="30"/>
      <c r="B455" s="36"/>
      <c r="C455" s="31"/>
      <c r="D455" s="32"/>
      <c r="E455" s="28"/>
      <c r="F455" s="28"/>
      <c r="G455" s="28"/>
      <c r="H455" s="28"/>
      <c r="I455" s="28"/>
      <c r="J455" s="28"/>
    </row>
    <row r="456" spans="1:10" x14ac:dyDescent="0.25">
      <c r="A456" s="30"/>
      <c r="B456" s="36"/>
      <c r="C456" s="31"/>
      <c r="D456" s="32"/>
      <c r="E456" s="28"/>
      <c r="F456" s="28"/>
      <c r="G456" s="28"/>
      <c r="H456" s="28"/>
      <c r="I456" s="28"/>
      <c r="J456" s="28"/>
    </row>
    <row r="457" spans="1:10" x14ac:dyDescent="0.25">
      <c r="A457" s="30"/>
      <c r="B457" s="36"/>
      <c r="C457" s="31"/>
      <c r="D457" s="32"/>
      <c r="E457" s="28"/>
      <c r="F457" s="28"/>
      <c r="G457" s="28"/>
      <c r="H457" s="28"/>
      <c r="I457" s="28"/>
      <c r="J457" s="28"/>
    </row>
    <row r="458" spans="1:10" x14ac:dyDescent="0.25">
      <c r="A458" s="30"/>
      <c r="B458" s="36"/>
      <c r="C458" s="31"/>
      <c r="D458" s="32"/>
      <c r="E458" s="28"/>
      <c r="F458" s="28"/>
      <c r="G458" s="28"/>
      <c r="H458" s="28"/>
      <c r="I458" s="28"/>
      <c r="J458" s="28"/>
    </row>
    <row r="459" spans="1:10" x14ac:dyDescent="0.25">
      <c r="A459" s="30"/>
      <c r="B459" s="36"/>
      <c r="C459" s="31"/>
      <c r="D459" s="32"/>
      <c r="E459" s="28"/>
      <c r="F459" s="28"/>
      <c r="G459" s="28"/>
      <c r="H459" s="28"/>
      <c r="I459" s="28"/>
      <c r="J459" s="28"/>
    </row>
    <row r="460" spans="1:10" x14ac:dyDescent="0.25">
      <c r="A460" s="30"/>
      <c r="B460" s="36"/>
      <c r="C460" s="31"/>
      <c r="D460" s="32"/>
      <c r="E460" s="28"/>
      <c r="F460" s="28"/>
      <c r="G460" s="28"/>
      <c r="H460" s="28"/>
      <c r="I460" s="28"/>
      <c r="J460" s="28"/>
    </row>
    <row r="461" spans="1:10" x14ac:dyDescent="0.25">
      <c r="A461" s="30"/>
      <c r="B461" s="36"/>
      <c r="C461" s="31"/>
      <c r="D461" s="32"/>
      <c r="E461" s="28"/>
      <c r="F461" s="28"/>
      <c r="G461" s="28"/>
      <c r="H461" s="28"/>
      <c r="I461" s="28"/>
      <c r="J461" s="28"/>
    </row>
    <row r="462" spans="1:10" x14ac:dyDescent="0.25">
      <c r="A462" s="30"/>
      <c r="B462" s="36"/>
      <c r="C462" s="31"/>
      <c r="D462" s="32"/>
      <c r="E462" s="28"/>
      <c r="F462" s="28"/>
      <c r="G462" s="28"/>
      <c r="H462" s="28"/>
      <c r="I462" s="28"/>
      <c r="J462" s="28"/>
    </row>
    <row r="463" spans="1:10" x14ac:dyDescent="0.25">
      <c r="A463" s="30"/>
      <c r="B463" s="36"/>
      <c r="C463" s="31"/>
      <c r="D463" s="32"/>
      <c r="E463" s="28"/>
      <c r="F463" s="28"/>
      <c r="G463" s="28"/>
      <c r="H463" s="28"/>
      <c r="I463" s="28"/>
      <c r="J463" s="28"/>
    </row>
    <row r="464" spans="1:10" x14ac:dyDescent="0.25">
      <c r="A464" s="30"/>
      <c r="B464" s="36"/>
      <c r="C464" s="31"/>
      <c r="D464" s="32"/>
      <c r="E464" s="28"/>
      <c r="F464" s="28"/>
      <c r="G464" s="28"/>
      <c r="H464" s="28"/>
      <c r="I464" s="28"/>
      <c r="J464" s="28"/>
    </row>
    <row r="465" spans="1:10" x14ac:dyDescent="0.25">
      <c r="A465" s="30"/>
      <c r="B465" s="36"/>
      <c r="C465" s="31"/>
      <c r="D465" s="32"/>
      <c r="E465" s="28"/>
      <c r="F465" s="28"/>
      <c r="G465" s="28"/>
      <c r="H465" s="28"/>
      <c r="I465" s="28"/>
      <c r="J465" s="28"/>
    </row>
    <row r="466" spans="1:10" x14ac:dyDescent="0.25">
      <c r="A466" s="30"/>
      <c r="B466" s="36"/>
      <c r="C466" s="31"/>
      <c r="D466" s="32"/>
      <c r="E466" s="28"/>
      <c r="F466" s="28"/>
      <c r="G466" s="28"/>
      <c r="H466" s="28"/>
      <c r="I466" s="28"/>
      <c r="J466" s="28"/>
    </row>
    <row r="467" spans="1:10" x14ac:dyDescent="0.25">
      <c r="A467" s="30"/>
      <c r="B467" s="36"/>
      <c r="C467" s="31"/>
      <c r="D467" s="32"/>
      <c r="E467" s="28"/>
      <c r="F467" s="28"/>
      <c r="G467" s="28"/>
      <c r="H467" s="28"/>
      <c r="I467" s="28"/>
      <c r="J467" s="28"/>
    </row>
    <row r="468" spans="1:10" x14ac:dyDescent="0.25">
      <c r="A468" s="30"/>
      <c r="B468" s="36"/>
      <c r="C468" s="31"/>
      <c r="D468" s="32"/>
      <c r="E468" s="28"/>
      <c r="F468" s="28"/>
      <c r="G468" s="28"/>
      <c r="H468" s="28"/>
      <c r="I468" s="28"/>
      <c r="J468" s="28"/>
    </row>
    <row r="469" spans="1:10" x14ac:dyDescent="0.25">
      <c r="A469" s="30"/>
      <c r="B469" s="36"/>
      <c r="C469" s="31"/>
      <c r="D469" s="32"/>
      <c r="E469" s="28"/>
      <c r="F469" s="28"/>
      <c r="G469" s="28"/>
      <c r="H469" s="28"/>
      <c r="I469" s="28"/>
      <c r="J469" s="28"/>
    </row>
    <row r="470" spans="1:10" x14ac:dyDescent="0.25">
      <c r="A470" s="30"/>
      <c r="B470" s="36"/>
      <c r="C470" s="31"/>
      <c r="D470" s="32"/>
      <c r="E470" s="28"/>
      <c r="F470" s="28"/>
      <c r="G470" s="28"/>
      <c r="H470" s="28"/>
      <c r="I470" s="28"/>
      <c r="J470" s="28"/>
    </row>
    <row r="471" spans="1:10" x14ac:dyDescent="0.25">
      <c r="A471" s="30"/>
      <c r="B471" s="36"/>
      <c r="C471" s="31"/>
      <c r="D471" s="32"/>
      <c r="E471" s="28"/>
      <c r="F471" s="28"/>
      <c r="G471" s="28"/>
      <c r="H471" s="28"/>
      <c r="I471" s="28"/>
      <c r="J471" s="28"/>
    </row>
    <row r="472" spans="1:10" x14ac:dyDescent="0.25">
      <c r="A472" s="30"/>
      <c r="B472" s="36"/>
      <c r="C472" s="31"/>
      <c r="D472" s="32"/>
      <c r="E472" s="28"/>
      <c r="F472" s="28"/>
      <c r="G472" s="28"/>
      <c r="H472" s="28"/>
      <c r="I472" s="28"/>
      <c r="J472" s="28"/>
    </row>
    <row r="473" spans="1:10" x14ac:dyDescent="0.25">
      <c r="A473" s="30"/>
      <c r="B473" s="36"/>
      <c r="C473" s="31"/>
      <c r="D473" s="32"/>
      <c r="E473" s="28"/>
      <c r="F473" s="28"/>
      <c r="G473" s="28"/>
      <c r="H473" s="28"/>
      <c r="I473" s="28"/>
      <c r="J473" s="28"/>
    </row>
    <row r="474" spans="1:10" x14ac:dyDescent="0.25">
      <c r="A474" s="30"/>
      <c r="B474" s="36"/>
      <c r="C474" s="31"/>
      <c r="D474" s="32"/>
      <c r="E474" s="28"/>
      <c r="F474" s="28"/>
      <c r="G474" s="28"/>
      <c r="H474" s="28"/>
      <c r="I474" s="28"/>
      <c r="J474" s="28"/>
    </row>
    <row r="475" spans="1:10" x14ac:dyDescent="0.25">
      <c r="A475" s="30"/>
      <c r="B475" s="36"/>
      <c r="C475" s="31"/>
      <c r="D475" s="32"/>
      <c r="E475" s="28"/>
      <c r="F475" s="28"/>
      <c r="G475" s="28"/>
      <c r="H475" s="28"/>
      <c r="I475" s="28"/>
      <c r="J475" s="28"/>
    </row>
    <row r="476" spans="1:10" x14ac:dyDescent="0.25">
      <c r="A476" s="30"/>
      <c r="B476" s="36"/>
      <c r="C476" s="31"/>
      <c r="D476" s="32"/>
      <c r="E476" s="28"/>
      <c r="F476" s="28"/>
      <c r="G476" s="28"/>
      <c r="H476" s="28"/>
      <c r="I476" s="28"/>
      <c r="J476" s="28"/>
    </row>
    <row r="477" spans="1:10" x14ac:dyDescent="0.25">
      <c r="A477" s="30"/>
      <c r="B477" s="36"/>
      <c r="C477" s="31"/>
      <c r="D477" s="32"/>
      <c r="E477" s="28"/>
      <c r="F477" s="28"/>
      <c r="G477" s="28"/>
      <c r="H477" s="28"/>
      <c r="I477" s="28"/>
      <c r="J477" s="28"/>
    </row>
    <row r="478" spans="1:10" x14ac:dyDescent="0.25">
      <c r="A478" s="30"/>
      <c r="B478" s="36"/>
      <c r="C478" s="31"/>
      <c r="D478" s="32"/>
      <c r="E478" s="28"/>
      <c r="F478" s="28"/>
      <c r="G478" s="28"/>
      <c r="H478" s="28"/>
      <c r="I478" s="28"/>
      <c r="J478" s="28"/>
    </row>
    <row r="479" spans="1:10" x14ac:dyDescent="0.25">
      <c r="A479" s="30"/>
      <c r="B479" s="36"/>
      <c r="C479" s="31"/>
      <c r="D479" s="32"/>
      <c r="E479" s="28"/>
      <c r="F479" s="28"/>
      <c r="G479" s="28"/>
      <c r="H479" s="28"/>
      <c r="I479" s="28"/>
      <c r="J479" s="28"/>
    </row>
    <row r="480" spans="1:10" x14ac:dyDescent="0.25">
      <c r="A480" s="30"/>
      <c r="B480" s="36"/>
      <c r="C480" s="31"/>
      <c r="D480" s="32"/>
      <c r="E480" s="28"/>
      <c r="F480" s="28"/>
      <c r="G480" s="28"/>
      <c r="H480" s="28"/>
      <c r="I480" s="28"/>
      <c r="J480" s="28"/>
    </row>
    <row r="481" spans="1:10" x14ac:dyDescent="0.25">
      <c r="A481" s="30"/>
      <c r="B481" s="36"/>
      <c r="C481" s="31"/>
      <c r="D481" s="32"/>
      <c r="E481" s="28"/>
      <c r="F481" s="28"/>
      <c r="G481" s="28"/>
      <c r="H481" s="28"/>
      <c r="I481" s="28"/>
      <c r="J481" s="28"/>
    </row>
    <row r="482" spans="1:10" x14ac:dyDescent="0.25">
      <c r="A482" s="30"/>
      <c r="B482" s="36"/>
      <c r="C482" s="31"/>
      <c r="D482" s="32"/>
      <c r="E482" s="28"/>
      <c r="F482" s="28"/>
      <c r="G482" s="28"/>
      <c r="H482" s="28"/>
      <c r="I482" s="28"/>
      <c r="J482" s="28"/>
    </row>
    <row r="483" spans="1:10" x14ac:dyDescent="0.25">
      <c r="A483" s="30"/>
      <c r="B483" s="36"/>
      <c r="C483" s="31"/>
      <c r="D483" s="32"/>
      <c r="E483" s="28"/>
      <c r="F483" s="28"/>
      <c r="G483" s="28"/>
      <c r="H483" s="28"/>
      <c r="I483" s="28"/>
      <c r="J483" s="28"/>
    </row>
    <row r="484" spans="1:10" x14ac:dyDescent="0.25">
      <c r="A484" s="30"/>
      <c r="B484" s="36"/>
      <c r="C484" s="31"/>
      <c r="D484" s="32"/>
      <c r="E484" s="28"/>
      <c r="F484" s="28"/>
      <c r="G484" s="28"/>
      <c r="H484" s="28"/>
      <c r="I484" s="28"/>
      <c r="J484" s="28"/>
    </row>
    <row r="485" spans="1:10" x14ac:dyDescent="0.25">
      <c r="A485" s="30"/>
      <c r="B485" s="36"/>
      <c r="C485" s="31"/>
      <c r="D485" s="32"/>
      <c r="E485" s="28"/>
      <c r="F485" s="28"/>
      <c r="G485" s="28"/>
      <c r="H485" s="28"/>
      <c r="I485" s="28"/>
      <c r="J485" s="28"/>
    </row>
    <row r="486" spans="1:10" x14ac:dyDescent="0.25">
      <c r="A486" s="30"/>
      <c r="B486" s="36"/>
      <c r="C486" s="31"/>
      <c r="D486" s="32"/>
      <c r="E486" s="28"/>
      <c r="F486" s="28"/>
      <c r="G486" s="28"/>
      <c r="H486" s="28"/>
      <c r="I486" s="28"/>
      <c r="J486" s="28"/>
    </row>
    <row r="487" spans="1:10" x14ac:dyDescent="0.25">
      <c r="A487" s="30"/>
      <c r="B487" s="36"/>
      <c r="C487" s="31"/>
      <c r="D487" s="32"/>
      <c r="E487" s="28"/>
      <c r="F487" s="28"/>
      <c r="G487" s="28"/>
      <c r="H487" s="28"/>
      <c r="I487" s="28"/>
      <c r="J487" s="28"/>
    </row>
    <row r="488" spans="1:10" x14ac:dyDescent="0.25">
      <c r="A488" s="30"/>
      <c r="B488" s="36"/>
      <c r="C488" s="31"/>
      <c r="D488" s="32"/>
      <c r="E488" s="28"/>
      <c r="F488" s="28"/>
      <c r="G488" s="28"/>
      <c r="H488" s="28"/>
      <c r="I488" s="28"/>
      <c r="J488" s="28"/>
    </row>
    <row r="489" spans="1:10" x14ac:dyDescent="0.25">
      <c r="A489" s="30"/>
      <c r="B489" s="36"/>
      <c r="C489" s="31"/>
      <c r="D489" s="32"/>
      <c r="E489" s="28"/>
      <c r="F489" s="28"/>
      <c r="G489" s="28"/>
      <c r="H489" s="28"/>
      <c r="I489" s="28"/>
      <c r="J489" s="28"/>
    </row>
    <row r="490" spans="1:10" x14ac:dyDescent="0.25">
      <c r="A490" s="30"/>
      <c r="B490" s="36"/>
      <c r="C490" s="31"/>
      <c r="D490" s="32"/>
      <c r="E490" s="28"/>
      <c r="F490" s="28"/>
      <c r="G490" s="28"/>
      <c r="H490" s="28"/>
      <c r="I490" s="28"/>
      <c r="J490" s="28"/>
    </row>
    <row r="491" spans="1:10" x14ac:dyDescent="0.25">
      <c r="A491" s="30"/>
      <c r="B491" s="36"/>
      <c r="C491" s="31"/>
      <c r="D491" s="32"/>
      <c r="E491" s="28"/>
      <c r="F491" s="28"/>
      <c r="G491" s="28"/>
      <c r="H491" s="28"/>
      <c r="I491" s="28"/>
      <c r="J491" s="28"/>
    </row>
    <row r="492" spans="1:10" x14ac:dyDescent="0.25">
      <c r="A492" s="30"/>
      <c r="B492" s="36"/>
      <c r="C492" s="31"/>
      <c r="D492" s="32"/>
      <c r="E492" s="28"/>
      <c r="F492" s="28"/>
      <c r="G492" s="28"/>
      <c r="H492" s="28"/>
      <c r="I492" s="28"/>
      <c r="J492" s="28"/>
    </row>
    <row r="493" spans="1:10" x14ac:dyDescent="0.25">
      <c r="A493" s="30"/>
      <c r="B493" s="36"/>
      <c r="C493" s="31"/>
      <c r="D493" s="32"/>
      <c r="E493" s="28"/>
      <c r="F493" s="28"/>
      <c r="G493" s="28"/>
      <c r="H493" s="28"/>
      <c r="I493" s="28"/>
      <c r="J493" s="28"/>
    </row>
    <row r="494" spans="1:10" x14ac:dyDescent="0.25">
      <c r="A494" s="30"/>
      <c r="B494" s="36"/>
      <c r="C494" s="31"/>
      <c r="D494" s="32"/>
      <c r="E494" s="28"/>
      <c r="F494" s="28"/>
      <c r="G494" s="28"/>
      <c r="H494" s="28"/>
      <c r="I494" s="28"/>
      <c r="J494" s="28"/>
    </row>
    <row r="495" spans="1:10" x14ac:dyDescent="0.25">
      <c r="A495" s="30"/>
      <c r="B495" s="36"/>
      <c r="C495" s="31"/>
      <c r="D495" s="32"/>
      <c r="E495" s="28"/>
      <c r="F495" s="28"/>
      <c r="G495" s="28"/>
      <c r="H495" s="28"/>
      <c r="I495" s="28"/>
      <c r="J495" s="28"/>
    </row>
    <row r="496" spans="1:10" x14ac:dyDescent="0.25">
      <c r="A496" s="30"/>
      <c r="B496" s="36"/>
      <c r="C496" s="31"/>
      <c r="D496" s="32"/>
      <c r="E496" s="28"/>
      <c r="F496" s="28"/>
      <c r="G496" s="28"/>
      <c r="H496" s="28"/>
      <c r="I496" s="28"/>
      <c r="J496" s="28"/>
    </row>
    <row r="497" spans="1:10" x14ac:dyDescent="0.25">
      <c r="A497" s="30"/>
      <c r="B497" s="36"/>
      <c r="C497" s="31"/>
      <c r="D497" s="32"/>
      <c r="E497" s="28"/>
      <c r="F497" s="28"/>
      <c r="G497" s="28"/>
      <c r="H497" s="28"/>
      <c r="I497" s="28"/>
      <c r="J497" s="28"/>
    </row>
    <row r="498" spans="1:10" x14ac:dyDescent="0.25">
      <c r="A498" s="30"/>
      <c r="B498" s="36"/>
      <c r="C498" s="31"/>
      <c r="D498" s="32"/>
      <c r="E498" s="28"/>
      <c r="F498" s="28"/>
      <c r="G498" s="28"/>
      <c r="H498" s="28"/>
      <c r="I498" s="28"/>
      <c r="J498" s="28"/>
    </row>
    <row r="499" spans="1:10" x14ac:dyDescent="0.25">
      <c r="A499" s="30"/>
      <c r="B499" s="36"/>
      <c r="C499" s="31"/>
      <c r="D499" s="32"/>
      <c r="E499" s="28"/>
      <c r="F499" s="28"/>
      <c r="G499" s="28"/>
      <c r="H499" s="28"/>
      <c r="I499" s="28"/>
      <c r="J499" s="28"/>
    </row>
    <row r="500" spans="1:10" x14ac:dyDescent="0.25">
      <c r="A500" s="30"/>
      <c r="B500" s="36"/>
      <c r="C500" s="31"/>
      <c r="D500" s="32"/>
      <c r="E500" s="28"/>
      <c r="F500" s="28"/>
      <c r="G500" s="28"/>
      <c r="H500" s="28"/>
      <c r="I500" s="28"/>
      <c r="J500" s="28"/>
    </row>
    <row r="501" spans="1:10" x14ac:dyDescent="0.25">
      <c r="A501" s="30"/>
      <c r="B501" s="36"/>
      <c r="C501" s="31"/>
      <c r="D501" s="32"/>
      <c r="E501" s="28"/>
      <c r="F501" s="28"/>
      <c r="G501" s="28"/>
      <c r="H501" s="28"/>
      <c r="I501" s="28"/>
      <c r="J501" s="28"/>
    </row>
    <row r="502" spans="1:10" x14ac:dyDescent="0.25">
      <c r="A502" s="30"/>
      <c r="B502" s="36"/>
      <c r="C502" s="31"/>
      <c r="D502" s="32"/>
      <c r="E502" s="28"/>
      <c r="F502" s="28"/>
      <c r="G502" s="28"/>
      <c r="H502" s="28"/>
      <c r="I502" s="28"/>
      <c r="J502" s="28"/>
    </row>
    <row r="503" spans="1:10" x14ac:dyDescent="0.25">
      <c r="A503" s="30"/>
      <c r="B503" s="36"/>
      <c r="C503" s="31"/>
      <c r="D503" s="32"/>
      <c r="E503" s="28"/>
      <c r="F503" s="28"/>
      <c r="G503" s="28"/>
      <c r="H503" s="28"/>
      <c r="I503" s="28"/>
      <c r="J503" s="28"/>
    </row>
    <row r="504" spans="1:10" x14ac:dyDescent="0.25">
      <c r="A504" s="30"/>
      <c r="B504" s="36"/>
      <c r="C504" s="31"/>
      <c r="D504" s="32"/>
      <c r="E504" s="28"/>
      <c r="F504" s="28"/>
      <c r="G504" s="28"/>
      <c r="H504" s="28"/>
      <c r="I504" s="28"/>
      <c r="J504" s="28"/>
    </row>
    <row r="505" spans="1:10" x14ac:dyDescent="0.25">
      <c r="A505" s="30"/>
      <c r="B505" s="36"/>
      <c r="C505" s="31"/>
      <c r="D505" s="32"/>
      <c r="E505" s="28"/>
      <c r="F505" s="28"/>
      <c r="G505" s="28"/>
      <c r="H505" s="28"/>
      <c r="I505" s="28"/>
      <c r="J505" s="28"/>
    </row>
    <row r="506" spans="1:10" x14ac:dyDescent="0.25">
      <c r="A506" s="30"/>
      <c r="B506" s="36"/>
      <c r="C506" s="31"/>
      <c r="D506" s="32"/>
      <c r="E506" s="28"/>
      <c r="F506" s="28"/>
      <c r="G506" s="28"/>
      <c r="H506" s="28"/>
      <c r="I506" s="28"/>
      <c r="J506" s="28"/>
    </row>
    <row r="507" spans="1:10" x14ac:dyDescent="0.25">
      <c r="A507" s="30"/>
      <c r="B507" s="36"/>
      <c r="C507" s="31"/>
      <c r="D507" s="32"/>
      <c r="E507" s="28"/>
      <c r="F507" s="28"/>
      <c r="G507" s="28"/>
      <c r="H507" s="28"/>
      <c r="I507" s="28"/>
      <c r="J507" s="28"/>
    </row>
    <row r="508" spans="1:10" x14ac:dyDescent="0.25">
      <c r="A508" s="30"/>
      <c r="B508" s="36"/>
      <c r="C508" s="31"/>
      <c r="D508" s="32"/>
      <c r="E508" s="28"/>
      <c r="F508" s="28"/>
      <c r="G508" s="28"/>
      <c r="H508" s="28"/>
      <c r="I508" s="28"/>
      <c r="J508" s="28"/>
    </row>
    <row r="509" spans="1:10" x14ac:dyDescent="0.25">
      <c r="A509" s="30"/>
      <c r="B509" s="36"/>
      <c r="C509" s="31"/>
      <c r="D509" s="32"/>
      <c r="E509" s="28"/>
      <c r="F509" s="28"/>
      <c r="G509" s="28"/>
      <c r="H509" s="28"/>
      <c r="I509" s="28"/>
      <c r="J509" s="28"/>
    </row>
    <row r="510" spans="1:10" x14ac:dyDescent="0.25">
      <c r="A510" s="30"/>
      <c r="B510" s="36"/>
      <c r="C510" s="31"/>
      <c r="D510" s="32"/>
      <c r="E510" s="28"/>
      <c r="F510" s="28"/>
      <c r="G510" s="28"/>
      <c r="H510" s="28"/>
      <c r="I510" s="28"/>
      <c r="J510" s="28"/>
    </row>
    <row r="511" spans="1:10" x14ac:dyDescent="0.25">
      <c r="A511" s="30"/>
      <c r="B511" s="36"/>
      <c r="C511" s="31"/>
      <c r="D511" s="32"/>
      <c r="E511" s="28"/>
      <c r="F511" s="28"/>
      <c r="G511" s="28"/>
      <c r="H511" s="28"/>
      <c r="I511" s="28"/>
      <c r="J511" s="28"/>
    </row>
    <row r="512" spans="1:10" x14ac:dyDescent="0.25">
      <c r="A512" s="30"/>
      <c r="B512" s="36"/>
      <c r="C512" s="31"/>
      <c r="D512" s="32"/>
      <c r="E512" s="28"/>
      <c r="F512" s="28"/>
      <c r="G512" s="28"/>
      <c r="H512" s="28"/>
      <c r="I512" s="28"/>
      <c r="J512" s="28"/>
    </row>
    <row r="513" spans="1:10" x14ac:dyDescent="0.25">
      <c r="A513" s="30"/>
      <c r="B513" s="36"/>
      <c r="C513" s="31"/>
      <c r="D513" s="32"/>
      <c r="E513" s="28"/>
      <c r="F513" s="28"/>
      <c r="G513" s="28"/>
      <c r="H513" s="28"/>
      <c r="I513" s="28"/>
      <c r="J513" s="28"/>
    </row>
    <row r="514" spans="1:10" x14ac:dyDescent="0.25">
      <c r="A514" s="30"/>
      <c r="B514" s="36"/>
      <c r="C514" s="31"/>
      <c r="D514" s="32"/>
      <c r="E514" s="28"/>
      <c r="F514" s="28"/>
      <c r="G514" s="28"/>
      <c r="H514" s="28"/>
      <c r="I514" s="28"/>
      <c r="J514" s="28"/>
    </row>
    <row r="515" spans="1:10" x14ac:dyDescent="0.25">
      <c r="A515" s="30"/>
      <c r="B515" s="36"/>
      <c r="C515" s="31"/>
      <c r="D515" s="32"/>
      <c r="E515" s="28"/>
      <c r="F515" s="28"/>
      <c r="G515" s="28"/>
      <c r="H515" s="28"/>
      <c r="I515" s="28"/>
      <c r="J515" s="28"/>
    </row>
    <row r="516" spans="1:10" x14ac:dyDescent="0.25">
      <c r="A516" s="30"/>
      <c r="B516" s="36"/>
      <c r="C516" s="31"/>
      <c r="D516" s="32"/>
      <c r="E516" s="28"/>
      <c r="F516" s="28"/>
      <c r="G516" s="28"/>
      <c r="H516" s="28"/>
      <c r="I516" s="28"/>
      <c r="J516" s="28"/>
    </row>
    <row r="517" spans="1:10" x14ac:dyDescent="0.25">
      <c r="A517" s="30"/>
      <c r="B517" s="36"/>
      <c r="C517" s="31"/>
      <c r="D517" s="32"/>
      <c r="E517" s="28"/>
      <c r="F517" s="28"/>
      <c r="G517" s="28"/>
      <c r="H517" s="28"/>
      <c r="I517" s="28"/>
      <c r="J517" s="28"/>
    </row>
    <row r="518" spans="1:10" x14ac:dyDescent="0.25">
      <c r="A518" s="30"/>
      <c r="B518" s="36"/>
      <c r="C518" s="31"/>
      <c r="D518" s="32"/>
      <c r="E518" s="28"/>
      <c r="F518" s="28"/>
      <c r="G518" s="28"/>
      <c r="H518" s="28"/>
      <c r="I518" s="28"/>
      <c r="J518" s="28"/>
    </row>
    <row r="519" spans="1:10" x14ac:dyDescent="0.25">
      <c r="A519" s="30"/>
      <c r="B519" s="36"/>
      <c r="C519" s="31"/>
      <c r="D519" s="32"/>
      <c r="E519" s="28"/>
      <c r="F519" s="28"/>
      <c r="G519" s="28"/>
      <c r="H519" s="28"/>
      <c r="I519" s="28"/>
      <c r="J519" s="28"/>
    </row>
    <row r="520" spans="1:10" x14ac:dyDescent="0.25">
      <c r="A520" s="30"/>
      <c r="B520" s="36"/>
      <c r="C520" s="31"/>
      <c r="D520" s="32"/>
      <c r="E520" s="28"/>
      <c r="F520" s="28"/>
      <c r="G520" s="28"/>
      <c r="H520" s="28"/>
      <c r="I520" s="28"/>
      <c r="J520" s="28"/>
    </row>
    <row r="521" spans="1:10" x14ac:dyDescent="0.25">
      <c r="A521" s="30"/>
      <c r="B521" s="36"/>
      <c r="C521" s="31"/>
      <c r="D521" s="32"/>
      <c r="E521" s="28"/>
      <c r="F521" s="28"/>
      <c r="G521" s="28"/>
      <c r="H521" s="28"/>
      <c r="I521" s="28"/>
      <c r="J521" s="28"/>
    </row>
    <row r="522" spans="1:10" x14ac:dyDescent="0.25">
      <c r="A522" s="30"/>
      <c r="B522" s="36"/>
      <c r="C522" s="31"/>
      <c r="D522" s="32"/>
      <c r="E522" s="28"/>
      <c r="F522" s="28"/>
      <c r="G522" s="28"/>
      <c r="H522" s="28"/>
      <c r="I522" s="28"/>
      <c r="J522" s="28"/>
    </row>
    <row r="523" spans="1:10" x14ac:dyDescent="0.25">
      <c r="A523" s="30"/>
      <c r="B523" s="36"/>
      <c r="C523" s="31"/>
      <c r="D523" s="32"/>
      <c r="E523" s="28"/>
      <c r="F523" s="28"/>
      <c r="G523" s="28"/>
      <c r="H523" s="28"/>
      <c r="I523" s="28"/>
      <c r="J523" s="28"/>
    </row>
    <row r="524" spans="1:10" x14ac:dyDescent="0.25">
      <c r="A524" s="30"/>
      <c r="B524" s="36"/>
      <c r="C524" s="31"/>
      <c r="D524" s="32"/>
      <c r="E524" s="28"/>
      <c r="F524" s="28"/>
      <c r="G524" s="28"/>
      <c r="H524" s="28"/>
      <c r="I524" s="28"/>
      <c r="J524" s="28"/>
    </row>
    <row r="525" spans="1:10" x14ac:dyDescent="0.25">
      <c r="A525" s="30"/>
      <c r="B525" s="36"/>
      <c r="C525" s="31"/>
      <c r="D525" s="32"/>
      <c r="E525" s="28"/>
      <c r="F525" s="28"/>
      <c r="G525" s="28"/>
      <c r="H525" s="28"/>
      <c r="I525" s="28"/>
      <c r="J525" s="28"/>
    </row>
    <row r="526" spans="1:10" x14ac:dyDescent="0.25">
      <c r="A526" s="30"/>
      <c r="B526" s="36"/>
      <c r="C526" s="31"/>
      <c r="D526" s="32"/>
      <c r="E526" s="28"/>
      <c r="F526" s="28"/>
      <c r="G526" s="28"/>
      <c r="H526" s="28"/>
      <c r="I526" s="28"/>
      <c r="J526" s="28"/>
    </row>
    <row r="527" spans="1:10" x14ac:dyDescent="0.25">
      <c r="A527" s="30"/>
      <c r="B527" s="36"/>
      <c r="C527" s="31"/>
      <c r="D527" s="32"/>
      <c r="E527" s="28"/>
      <c r="F527" s="28"/>
      <c r="G527" s="28"/>
      <c r="H527" s="28"/>
      <c r="I527" s="28"/>
      <c r="J527" s="28"/>
    </row>
    <row r="528" spans="1:10" x14ac:dyDescent="0.25">
      <c r="A528" s="30"/>
      <c r="B528" s="36"/>
      <c r="C528" s="31"/>
      <c r="D528" s="32"/>
      <c r="E528" s="28"/>
      <c r="F528" s="28"/>
      <c r="G528" s="28"/>
      <c r="H528" s="28"/>
      <c r="I528" s="28"/>
      <c r="J528" s="28"/>
    </row>
    <row r="529" spans="1:10" x14ac:dyDescent="0.25">
      <c r="A529" s="30"/>
      <c r="B529" s="36"/>
      <c r="C529" s="31"/>
      <c r="D529" s="32"/>
      <c r="E529" s="28"/>
      <c r="F529" s="28"/>
      <c r="G529" s="28"/>
      <c r="H529" s="28"/>
      <c r="I529" s="28"/>
      <c r="J529" s="28"/>
    </row>
    <row r="530" spans="1:10" x14ac:dyDescent="0.25">
      <c r="A530" s="30"/>
      <c r="B530" s="36"/>
      <c r="C530" s="31"/>
      <c r="D530" s="32"/>
      <c r="E530" s="28"/>
      <c r="F530" s="28"/>
      <c r="G530" s="28"/>
      <c r="H530" s="28"/>
      <c r="I530" s="28"/>
      <c r="J530" s="28"/>
    </row>
    <row r="531" spans="1:10" x14ac:dyDescent="0.25">
      <c r="A531" s="30"/>
      <c r="B531" s="36"/>
      <c r="C531" s="31"/>
      <c r="D531" s="32"/>
      <c r="E531" s="28"/>
      <c r="F531" s="28"/>
      <c r="G531" s="28"/>
      <c r="H531" s="28"/>
      <c r="I531" s="28"/>
      <c r="J531" s="28"/>
    </row>
    <row r="532" spans="1:10" x14ac:dyDescent="0.25">
      <c r="A532" s="30"/>
      <c r="B532" s="36"/>
      <c r="C532" s="31"/>
      <c r="D532" s="32"/>
      <c r="E532" s="28"/>
      <c r="F532" s="28"/>
      <c r="G532" s="28"/>
      <c r="H532" s="28"/>
      <c r="I532" s="28"/>
      <c r="J532" s="28"/>
    </row>
    <row r="533" spans="1:10" x14ac:dyDescent="0.25">
      <c r="A533" s="30"/>
      <c r="B533" s="36"/>
      <c r="C533" s="31"/>
      <c r="D533" s="32"/>
      <c r="E533" s="28"/>
      <c r="F533" s="28"/>
      <c r="G533" s="28"/>
      <c r="H533" s="28"/>
      <c r="I533" s="28"/>
      <c r="J533" s="28"/>
    </row>
    <row r="534" spans="1:10" x14ac:dyDescent="0.25">
      <c r="A534" s="30"/>
      <c r="B534" s="36"/>
      <c r="C534" s="31"/>
      <c r="D534" s="32"/>
      <c r="E534" s="28"/>
      <c r="F534" s="28"/>
      <c r="G534" s="28"/>
      <c r="H534" s="28"/>
      <c r="I534" s="28"/>
      <c r="J534" s="28"/>
    </row>
    <row r="535" spans="1:10" x14ac:dyDescent="0.25">
      <c r="A535" s="30"/>
      <c r="B535" s="36"/>
      <c r="C535" s="31"/>
      <c r="D535" s="32"/>
      <c r="E535" s="28"/>
      <c r="F535" s="28"/>
      <c r="G535" s="28"/>
      <c r="H535" s="28"/>
      <c r="I535" s="28"/>
      <c r="J535" s="28"/>
    </row>
    <row r="536" spans="1:10" x14ac:dyDescent="0.25">
      <c r="A536" s="30"/>
      <c r="B536" s="36"/>
      <c r="C536" s="31"/>
      <c r="D536" s="32"/>
      <c r="E536" s="28"/>
      <c r="F536" s="28"/>
      <c r="G536" s="28"/>
      <c r="H536" s="28"/>
      <c r="I536" s="28"/>
      <c r="J536" s="28"/>
    </row>
    <row r="537" spans="1:10" x14ac:dyDescent="0.25">
      <c r="A537" s="30"/>
      <c r="B537" s="36"/>
      <c r="C537" s="31"/>
      <c r="D537" s="32"/>
      <c r="E537" s="28"/>
      <c r="F537" s="28"/>
      <c r="G537" s="28"/>
      <c r="H537" s="28"/>
      <c r="I537" s="28"/>
      <c r="J537" s="28"/>
    </row>
    <row r="538" spans="1:10" x14ac:dyDescent="0.25">
      <c r="A538" s="30"/>
      <c r="B538" s="36"/>
      <c r="C538" s="31"/>
      <c r="D538" s="32"/>
      <c r="E538" s="28"/>
      <c r="F538" s="28"/>
      <c r="G538" s="28"/>
      <c r="H538" s="28"/>
      <c r="I538" s="28"/>
      <c r="J538" s="28"/>
    </row>
    <row r="539" spans="1:10" x14ac:dyDescent="0.25">
      <c r="A539" s="30"/>
      <c r="B539" s="36"/>
      <c r="C539" s="31"/>
      <c r="D539" s="32"/>
      <c r="E539" s="28"/>
      <c r="F539" s="28"/>
      <c r="G539" s="28"/>
      <c r="H539" s="28"/>
      <c r="I539" s="28"/>
      <c r="J539" s="28"/>
    </row>
    <row r="540" spans="1:10" x14ac:dyDescent="0.25">
      <c r="A540" s="30"/>
      <c r="B540" s="36"/>
      <c r="C540" s="31"/>
      <c r="D540" s="32"/>
      <c r="E540" s="28"/>
      <c r="F540" s="28"/>
      <c r="G540" s="28"/>
      <c r="H540" s="28"/>
      <c r="I540" s="28"/>
      <c r="J540" s="28"/>
    </row>
    <row r="541" spans="1:10" x14ac:dyDescent="0.25">
      <c r="A541" s="30"/>
      <c r="B541" s="36"/>
      <c r="C541" s="31"/>
      <c r="D541" s="32"/>
      <c r="E541" s="28"/>
      <c r="F541" s="28"/>
      <c r="G541" s="28"/>
      <c r="H541" s="28"/>
      <c r="I541" s="28"/>
      <c r="J541" s="28"/>
    </row>
    <row r="542" spans="1:10" x14ac:dyDescent="0.25">
      <c r="A542" s="30"/>
      <c r="B542" s="36"/>
      <c r="C542" s="31"/>
      <c r="D542" s="32"/>
      <c r="E542" s="28"/>
      <c r="F542" s="28"/>
      <c r="G542" s="28"/>
      <c r="H542" s="28"/>
      <c r="I542" s="28"/>
      <c r="J542" s="28"/>
    </row>
    <row r="543" spans="1:10" x14ac:dyDescent="0.25">
      <c r="A543" s="30"/>
      <c r="B543" s="36"/>
      <c r="C543" s="31"/>
      <c r="D543" s="32"/>
      <c r="E543" s="28"/>
      <c r="F543" s="28"/>
      <c r="G543" s="28"/>
      <c r="H543" s="28"/>
      <c r="I543" s="28"/>
      <c r="J543" s="28"/>
    </row>
    <row r="544" spans="1:10" x14ac:dyDescent="0.25">
      <c r="A544" s="30"/>
      <c r="B544" s="36"/>
      <c r="C544" s="31"/>
      <c r="D544" s="32"/>
      <c r="E544" s="28"/>
      <c r="F544" s="28"/>
      <c r="G544" s="28"/>
      <c r="H544" s="28"/>
      <c r="I544" s="28"/>
      <c r="J544" s="28"/>
    </row>
    <row r="545" spans="1:10" x14ac:dyDescent="0.25">
      <c r="A545" s="30"/>
      <c r="B545" s="36"/>
      <c r="C545" s="31"/>
      <c r="D545" s="32"/>
      <c r="E545" s="28"/>
      <c r="F545" s="28"/>
      <c r="G545" s="28"/>
      <c r="H545" s="28"/>
      <c r="I545" s="28"/>
      <c r="J545" s="28"/>
    </row>
    <row r="546" spans="1:10" x14ac:dyDescent="0.25">
      <c r="A546" s="30"/>
      <c r="B546" s="36"/>
      <c r="C546" s="31"/>
      <c r="D546" s="32"/>
      <c r="E546" s="28"/>
      <c r="F546" s="28"/>
      <c r="G546" s="28"/>
      <c r="H546" s="28"/>
      <c r="I546" s="28"/>
      <c r="J546" s="28"/>
    </row>
    <row r="547" spans="1:10" x14ac:dyDescent="0.25">
      <c r="A547" s="30"/>
      <c r="B547" s="36"/>
      <c r="C547" s="31"/>
      <c r="D547" s="32"/>
      <c r="E547" s="28"/>
      <c r="F547" s="28"/>
      <c r="G547" s="28"/>
      <c r="H547" s="28"/>
      <c r="I547" s="28"/>
      <c r="J547" s="28"/>
    </row>
    <row r="548" spans="1:10" x14ac:dyDescent="0.25">
      <c r="A548" s="30"/>
      <c r="B548" s="36"/>
      <c r="C548" s="31"/>
      <c r="D548" s="32"/>
      <c r="E548" s="28"/>
      <c r="F548" s="28"/>
      <c r="G548" s="28"/>
      <c r="H548" s="28"/>
      <c r="I548" s="28"/>
      <c r="J548" s="28"/>
    </row>
    <row r="549" spans="1:10" x14ac:dyDescent="0.25">
      <c r="A549" s="30"/>
      <c r="B549" s="36"/>
      <c r="C549" s="31"/>
      <c r="D549" s="32"/>
      <c r="E549" s="28"/>
      <c r="F549" s="28"/>
      <c r="G549" s="28"/>
      <c r="H549" s="28"/>
      <c r="I549" s="28"/>
      <c r="J549" s="28"/>
    </row>
    <row r="550" spans="1:10" x14ac:dyDescent="0.25">
      <c r="A550" s="30"/>
      <c r="B550" s="36"/>
      <c r="C550" s="31"/>
      <c r="D550" s="32"/>
      <c r="E550" s="28"/>
      <c r="F550" s="28"/>
      <c r="G550" s="28"/>
      <c r="H550" s="28"/>
      <c r="I550" s="28"/>
      <c r="J550" s="28"/>
    </row>
    <row r="551" spans="1:10" x14ac:dyDescent="0.25">
      <c r="A551" s="30"/>
      <c r="B551" s="36"/>
      <c r="C551" s="31"/>
      <c r="D551" s="32"/>
      <c r="E551" s="28"/>
      <c r="F551" s="28"/>
      <c r="G551" s="28"/>
      <c r="H551" s="28"/>
      <c r="I551" s="28"/>
      <c r="J551" s="28"/>
    </row>
    <row r="552" spans="1:10" x14ac:dyDescent="0.25">
      <c r="A552" s="30"/>
      <c r="B552" s="36"/>
      <c r="C552" s="31"/>
      <c r="D552" s="32"/>
      <c r="E552" s="28"/>
      <c r="F552" s="28"/>
      <c r="G552" s="28"/>
      <c r="H552" s="28"/>
      <c r="I552" s="28"/>
      <c r="J552" s="28"/>
    </row>
    <row r="553" spans="1:10" x14ac:dyDescent="0.25">
      <c r="A553" s="30"/>
      <c r="B553" s="36"/>
      <c r="C553" s="31"/>
      <c r="D553" s="32"/>
      <c r="E553" s="28"/>
      <c r="F553" s="28"/>
      <c r="G553" s="28"/>
      <c r="H553" s="28"/>
      <c r="I553" s="28"/>
      <c r="J553" s="28"/>
    </row>
    <row r="554" spans="1:10" x14ac:dyDescent="0.25">
      <c r="A554" s="30"/>
      <c r="B554" s="36"/>
      <c r="C554" s="31"/>
      <c r="D554" s="32"/>
      <c r="E554" s="28"/>
      <c r="F554" s="28"/>
      <c r="G554" s="28"/>
      <c r="H554" s="28"/>
      <c r="I554" s="28"/>
      <c r="J554" s="28"/>
    </row>
    <row r="555" spans="1:10" x14ac:dyDescent="0.25">
      <c r="A555" s="30"/>
      <c r="B555" s="36"/>
      <c r="C555" s="31"/>
      <c r="D555" s="32"/>
      <c r="E555" s="28"/>
      <c r="F555" s="28"/>
      <c r="G555" s="28"/>
      <c r="H555" s="28"/>
      <c r="I555" s="28"/>
      <c r="J555" s="28"/>
    </row>
    <row r="556" spans="1:10" x14ac:dyDescent="0.25">
      <c r="A556" s="30"/>
      <c r="B556" s="36"/>
      <c r="C556" s="31"/>
      <c r="D556" s="32"/>
      <c r="E556" s="28"/>
      <c r="F556" s="28"/>
      <c r="G556" s="28"/>
      <c r="H556" s="28"/>
      <c r="I556" s="28"/>
      <c r="J556" s="28"/>
    </row>
    <row r="557" spans="1:10" x14ac:dyDescent="0.25">
      <c r="A557" s="30"/>
      <c r="B557" s="36"/>
      <c r="C557" s="31"/>
      <c r="D557" s="32"/>
      <c r="E557" s="28"/>
      <c r="F557" s="28"/>
      <c r="G557" s="28"/>
      <c r="H557" s="28"/>
      <c r="I557" s="28"/>
      <c r="J557" s="28"/>
    </row>
    <row r="558" spans="1:10" x14ac:dyDescent="0.25">
      <c r="A558" s="30"/>
      <c r="B558" s="36"/>
      <c r="C558" s="31"/>
      <c r="D558" s="32"/>
      <c r="E558" s="28"/>
      <c r="F558" s="28"/>
      <c r="G558" s="28"/>
      <c r="H558" s="28"/>
      <c r="I558" s="28"/>
      <c r="J558" s="28"/>
    </row>
    <row r="559" spans="1:10" x14ac:dyDescent="0.25">
      <c r="A559" s="30"/>
      <c r="B559" s="36"/>
      <c r="C559" s="31"/>
      <c r="D559" s="32"/>
      <c r="E559" s="28"/>
      <c r="F559" s="28"/>
      <c r="G559" s="28"/>
      <c r="H559" s="28"/>
      <c r="I559" s="28"/>
      <c r="J559" s="28"/>
    </row>
    <row r="560" spans="1:10" x14ac:dyDescent="0.25">
      <c r="A560" s="30"/>
      <c r="B560" s="36"/>
      <c r="C560" s="31"/>
      <c r="D560" s="32"/>
      <c r="E560" s="28"/>
      <c r="F560" s="28"/>
      <c r="G560" s="28"/>
      <c r="H560" s="28"/>
      <c r="I560" s="28"/>
      <c r="J560" s="28"/>
    </row>
    <row r="561" spans="1:10" x14ac:dyDescent="0.25">
      <c r="A561" s="30"/>
      <c r="B561" s="36"/>
      <c r="C561" s="31"/>
      <c r="D561" s="32"/>
      <c r="E561" s="28"/>
      <c r="F561" s="28"/>
      <c r="G561" s="28"/>
      <c r="H561" s="28"/>
      <c r="I561" s="28"/>
      <c r="J561" s="28"/>
    </row>
    <row r="562" spans="1:10" x14ac:dyDescent="0.25">
      <c r="A562" s="30"/>
      <c r="B562" s="36"/>
      <c r="C562" s="31"/>
      <c r="D562" s="32"/>
      <c r="E562" s="28"/>
      <c r="F562" s="28"/>
      <c r="G562" s="28"/>
      <c r="H562" s="28"/>
      <c r="I562" s="28"/>
      <c r="J562" s="28"/>
    </row>
    <row r="563" spans="1:10" x14ac:dyDescent="0.25">
      <c r="A563" s="30"/>
      <c r="B563" s="36"/>
      <c r="C563" s="31"/>
      <c r="D563" s="32"/>
      <c r="E563" s="28"/>
      <c r="F563" s="28"/>
      <c r="G563" s="28"/>
      <c r="H563" s="28"/>
      <c r="I563" s="28"/>
      <c r="J563" s="28"/>
    </row>
    <row r="564" spans="1:10" x14ac:dyDescent="0.25">
      <c r="A564" s="30"/>
      <c r="B564" s="36"/>
      <c r="C564" s="31"/>
      <c r="D564" s="32"/>
      <c r="E564" s="28"/>
      <c r="F564" s="28"/>
      <c r="G564" s="28"/>
      <c r="H564" s="28"/>
      <c r="I564" s="28"/>
      <c r="J564" s="28"/>
    </row>
    <row r="565" spans="1:10" x14ac:dyDescent="0.25">
      <c r="A565" s="30"/>
      <c r="B565" s="36"/>
      <c r="C565" s="31"/>
      <c r="D565" s="32"/>
      <c r="E565" s="28"/>
      <c r="F565" s="28"/>
      <c r="G565" s="28"/>
      <c r="H565" s="28"/>
      <c r="I565" s="28"/>
      <c r="J565" s="28"/>
    </row>
    <row r="566" spans="1:10" x14ac:dyDescent="0.25">
      <c r="A566" s="30"/>
      <c r="B566" s="36"/>
      <c r="C566" s="31"/>
      <c r="D566" s="32"/>
      <c r="E566" s="28"/>
      <c r="F566" s="28"/>
      <c r="G566" s="28"/>
      <c r="H566" s="28"/>
      <c r="I566" s="28"/>
      <c r="J566" s="28"/>
    </row>
    <row r="567" spans="1:10" x14ac:dyDescent="0.25">
      <c r="A567" s="30"/>
      <c r="B567" s="36"/>
      <c r="C567" s="31"/>
      <c r="D567" s="32"/>
      <c r="E567" s="28"/>
      <c r="F567" s="28"/>
      <c r="G567" s="28"/>
      <c r="H567" s="28"/>
      <c r="I567" s="28"/>
      <c r="J567" s="28"/>
    </row>
    <row r="568" spans="1:10" x14ac:dyDescent="0.25">
      <c r="A568" s="30"/>
      <c r="B568" s="36"/>
      <c r="C568" s="31"/>
      <c r="D568" s="32"/>
      <c r="E568" s="28"/>
      <c r="F568" s="28"/>
      <c r="G568" s="28"/>
      <c r="H568" s="28"/>
      <c r="I568" s="28"/>
      <c r="J568" s="28"/>
    </row>
    <row r="569" spans="1:10" x14ac:dyDescent="0.25">
      <c r="A569" s="30"/>
      <c r="B569" s="36"/>
      <c r="C569" s="31"/>
      <c r="D569" s="32"/>
      <c r="E569" s="28"/>
      <c r="F569" s="28"/>
      <c r="G569" s="28"/>
      <c r="H569" s="28"/>
      <c r="I569" s="28"/>
      <c r="J569" s="28"/>
    </row>
    <row r="570" spans="1:10" x14ac:dyDescent="0.25">
      <c r="A570" s="30"/>
      <c r="B570" s="36"/>
      <c r="C570" s="31"/>
      <c r="D570" s="32"/>
      <c r="E570" s="28"/>
      <c r="F570" s="28"/>
      <c r="G570" s="28"/>
      <c r="H570" s="28"/>
      <c r="I570" s="28"/>
      <c r="J570" s="28"/>
    </row>
    <row r="571" spans="1:10" x14ac:dyDescent="0.25">
      <c r="A571" s="30"/>
      <c r="B571" s="36"/>
      <c r="C571" s="31"/>
      <c r="D571" s="32"/>
      <c r="E571" s="28"/>
      <c r="F571" s="28"/>
      <c r="G571" s="28"/>
      <c r="H571" s="28"/>
      <c r="I571" s="28"/>
      <c r="J571" s="28"/>
    </row>
    <row r="572" spans="1:10" x14ac:dyDescent="0.25">
      <c r="A572" s="30"/>
      <c r="B572" s="36"/>
      <c r="C572" s="31"/>
      <c r="D572" s="32"/>
      <c r="E572" s="28"/>
      <c r="F572" s="28"/>
      <c r="G572" s="28"/>
      <c r="H572" s="28"/>
      <c r="I572" s="28"/>
      <c r="J572" s="28"/>
    </row>
    <row r="573" spans="1:10" x14ac:dyDescent="0.25">
      <c r="A573" s="30"/>
      <c r="B573" s="36"/>
      <c r="C573" s="31"/>
      <c r="D573" s="32"/>
      <c r="E573" s="28"/>
      <c r="F573" s="28"/>
      <c r="G573" s="28"/>
      <c r="H573" s="28"/>
      <c r="I573" s="28"/>
      <c r="J573" s="28"/>
    </row>
    <row r="574" spans="1:10" x14ac:dyDescent="0.25">
      <c r="A574" s="30"/>
      <c r="B574" s="36"/>
      <c r="C574" s="31"/>
      <c r="D574" s="32"/>
      <c r="E574" s="28"/>
      <c r="F574" s="28"/>
      <c r="G574" s="28"/>
      <c r="H574" s="28"/>
      <c r="I574" s="28"/>
      <c r="J574" s="28"/>
    </row>
    <row r="575" spans="1:10" x14ac:dyDescent="0.25">
      <c r="A575" s="30"/>
      <c r="B575" s="36"/>
      <c r="C575" s="31"/>
      <c r="D575" s="32"/>
      <c r="E575" s="28"/>
      <c r="F575" s="28"/>
      <c r="G575" s="28"/>
      <c r="H575" s="28"/>
      <c r="I575" s="28"/>
      <c r="J575" s="28"/>
    </row>
    <row r="576" spans="1:10" x14ac:dyDescent="0.25">
      <c r="A576" s="30"/>
      <c r="B576" s="36"/>
      <c r="C576" s="31"/>
      <c r="D576" s="32"/>
      <c r="E576" s="28"/>
      <c r="F576" s="28"/>
      <c r="G576" s="28"/>
      <c r="H576" s="28"/>
      <c r="I576" s="28"/>
      <c r="J576" s="28"/>
    </row>
    <row r="577" spans="1:10" x14ac:dyDescent="0.25">
      <c r="A577" s="30"/>
      <c r="B577" s="36"/>
      <c r="C577" s="31"/>
      <c r="D577" s="32"/>
      <c r="E577" s="28"/>
      <c r="F577" s="28"/>
      <c r="G577" s="28"/>
      <c r="H577" s="28"/>
      <c r="I577" s="28"/>
      <c r="J577" s="28"/>
    </row>
    <row r="578" spans="1:10" x14ac:dyDescent="0.25">
      <c r="A578" s="30"/>
      <c r="B578" s="36"/>
      <c r="C578" s="31"/>
      <c r="D578" s="32"/>
      <c r="E578" s="28"/>
      <c r="F578" s="28"/>
      <c r="G578" s="28"/>
      <c r="H578" s="28"/>
      <c r="I578" s="28"/>
      <c r="J578" s="28"/>
    </row>
    <row r="579" spans="1:10" x14ac:dyDescent="0.25">
      <c r="A579" s="30"/>
      <c r="B579" s="36"/>
      <c r="C579" s="31"/>
      <c r="D579" s="32"/>
      <c r="E579" s="28"/>
      <c r="F579" s="28"/>
      <c r="G579" s="28"/>
      <c r="H579" s="28"/>
      <c r="I579" s="28"/>
      <c r="J579" s="28"/>
    </row>
    <row r="580" spans="1:10" x14ac:dyDescent="0.25">
      <c r="A580" s="30"/>
      <c r="B580" s="36"/>
      <c r="C580" s="31"/>
      <c r="D580" s="32"/>
      <c r="E580" s="28"/>
      <c r="F580" s="28"/>
      <c r="G580" s="28"/>
      <c r="H580" s="28"/>
      <c r="I580" s="28"/>
      <c r="J580" s="28"/>
    </row>
    <row r="581" spans="1:10" x14ac:dyDescent="0.25">
      <c r="A581" s="30"/>
      <c r="B581" s="36"/>
      <c r="C581" s="31"/>
      <c r="D581" s="32"/>
      <c r="E581" s="28"/>
      <c r="F581" s="28"/>
      <c r="G581" s="28"/>
      <c r="H581" s="28"/>
      <c r="I581" s="28"/>
      <c r="J581" s="28"/>
    </row>
    <row r="582" spans="1:10" x14ac:dyDescent="0.25">
      <c r="A582" s="30"/>
      <c r="B582" s="36"/>
      <c r="C582" s="31"/>
      <c r="D582" s="32"/>
      <c r="E582" s="28"/>
      <c r="F582" s="28"/>
      <c r="G582" s="28"/>
      <c r="H582" s="28"/>
      <c r="I582" s="28"/>
      <c r="J582" s="28"/>
    </row>
    <row r="583" spans="1:10" x14ac:dyDescent="0.25">
      <c r="A583" s="30"/>
      <c r="B583" s="36"/>
      <c r="C583" s="31"/>
      <c r="D583" s="32"/>
      <c r="E583" s="28"/>
      <c r="F583" s="28"/>
      <c r="G583" s="28"/>
      <c r="H583" s="28"/>
      <c r="I583" s="28"/>
      <c r="J583" s="28"/>
    </row>
    <row r="584" spans="1:10" x14ac:dyDescent="0.25">
      <c r="A584" s="30"/>
      <c r="B584" s="36"/>
      <c r="C584" s="31"/>
      <c r="D584" s="32"/>
      <c r="E584" s="28"/>
      <c r="F584" s="28"/>
      <c r="G584" s="28"/>
      <c r="H584" s="28"/>
      <c r="I584" s="28"/>
      <c r="J584" s="28"/>
    </row>
    <row r="585" spans="1:10" x14ac:dyDescent="0.25">
      <c r="A585" s="30"/>
      <c r="B585" s="36"/>
      <c r="C585" s="31"/>
      <c r="D585" s="32"/>
      <c r="E585" s="28"/>
      <c r="F585" s="28"/>
      <c r="G585" s="28"/>
      <c r="H585" s="28"/>
      <c r="I585" s="28"/>
      <c r="J585" s="28"/>
    </row>
    <row r="586" spans="1:10" x14ac:dyDescent="0.25">
      <c r="A586" s="30"/>
      <c r="B586" s="36"/>
      <c r="C586" s="31"/>
      <c r="D586" s="32"/>
      <c r="E586" s="28"/>
      <c r="F586" s="28"/>
      <c r="G586" s="28"/>
      <c r="H586" s="28"/>
      <c r="I586" s="28"/>
      <c r="J586" s="28"/>
    </row>
    <row r="587" spans="1:10" x14ac:dyDescent="0.25">
      <c r="A587" s="30"/>
      <c r="B587" s="36"/>
      <c r="C587" s="31"/>
      <c r="D587" s="32"/>
      <c r="E587" s="28"/>
      <c r="F587" s="28"/>
      <c r="G587" s="28"/>
      <c r="H587" s="28"/>
      <c r="I587" s="28"/>
      <c r="J587" s="28"/>
    </row>
    <row r="588" spans="1:10" x14ac:dyDescent="0.25">
      <c r="A588" s="30"/>
      <c r="B588" s="36"/>
      <c r="C588" s="31"/>
      <c r="D588" s="32"/>
      <c r="E588" s="28"/>
      <c r="F588" s="28"/>
      <c r="G588" s="28"/>
      <c r="H588" s="28"/>
      <c r="I588" s="28"/>
      <c r="J588" s="28"/>
    </row>
    <row r="589" spans="1:10" x14ac:dyDescent="0.25">
      <c r="A589" s="30"/>
      <c r="B589" s="36"/>
      <c r="C589" s="31"/>
      <c r="D589" s="32"/>
      <c r="E589" s="28"/>
      <c r="F589" s="28"/>
      <c r="G589" s="28"/>
      <c r="H589" s="28"/>
      <c r="I589" s="28"/>
      <c r="J589" s="28"/>
    </row>
    <row r="590" spans="1:10" x14ac:dyDescent="0.25">
      <c r="A590" s="30"/>
      <c r="B590" s="36"/>
      <c r="C590" s="31"/>
      <c r="D590" s="32"/>
      <c r="E590" s="28"/>
      <c r="F590" s="28"/>
      <c r="G590" s="28"/>
      <c r="H590" s="28"/>
      <c r="I590" s="28"/>
      <c r="J590" s="28"/>
    </row>
    <row r="591" spans="1:10" x14ac:dyDescent="0.25">
      <c r="A591" s="30"/>
      <c r="B591" s="36"/>
      <c r="C591" s="31"/>
      <c r="D591" s="32"/>
      <c r="E591" s="28"/>
      <c r="F591" s="28"/>
      <c r="G591" s="28"/>
      <c r="H591" s="28"/>
      <c r="I591" s="28"/>
      <c r="J591" s="28"/>
    </row>
    <row r="592" spans="1:10" x14ac:dyDescent="0.25">
      <c r="A592" s="30"/>
      <c r="B592" s="36"/>
      <c r="C592" s="31"/>
      <c r="D592" s="32"/>
      <c r="E592" s="28"/>
      <c r="F592" s="28"/>
      <c r="G592" s="28"/>
      <c r="H592" s="28"/>
      <c r="I592" s="28"/>
      <c r="J592" s="28"/>
    </row>
    <row r="593" spans="1:10" x14ac:dyDescent="0.25">
      <c r="A593" s="30"/>
      <c r="B593" s="36"/>
      <c r="C593" s="31"/>
      <c r="D593" s="32"/>
      <c r="E593" s="28"/>
      <c r="F593" s="28"/>
      <c r="G593" s="28"/>
      <c r="H593" s="28"/>
      <c r="I593" s="28"/>
      <c r="J593" s="28"/>
    </row>
    <row r="594" spans="1:10" x14ac:dyDescent="0.25">
      <c r="A594" s="30"/>
      <c r="B594" s="36"/>
      <c r="C594" s="31"/>
      <c r="D594" s="32"/>
      <c r="E594" s="28"/>
      <c r="F594" s="28"/>
      <c r="G594" s="28"/>
      <c r="H594" s="28"/>
      <c r="I594" s="28"/>
      <c r="J594" s="28"/>
    </row>
    <row r="595" spans="1:10" x14ac:dyDescent="0.25">
      <c r="A595" s="30"/>
      <c r="B595" s="36"/>
      <c r="C595" s="31"/>
      <c r="D595" s="32"/>
      <c r="E595" s="28"/>
      <c r="F595" s="28"/>
      <c r="G595" s="28"/>
      <c r="H595" s="28"/>
      <c r="I595" s="28"/>
      <c r="J595" s="28"/>
    </row>
    <row r="596" spans="1:10" x14ac:dyDescent="0.25">
      <c r="A596" s="30"/>
      <c r="B596" s="36"/>
      <c r="C596" s="31"/>
      <c r="D596" s="32"/>
      <c r="E596" s="28"/>
      <c r="F596" s="28"/>
      <c r="G596" s="28"/>
      <c r="H596" s="28"/>
      <c r="I596" s="28"/>
      <c r="J596" s="28"/>
    </row>
    <row r="597" spans="1:10" x14ac:dyDescent="0.25">
      <c r="A597" s="30"/>
      <c r="B597" s="36"/>
      <c r="C597" s="31"/>
      <c r="D597" s="32"/>
      <c r="E597" s="28"/>
      <c r="F597" s="28"/>
      <c r="G597" s="28"/>
      <c r="H597" s="28"/>
      <c r="I597" s="28"/>
      <c r="J597" s="28"/>
    </row>
    <row r="598" spans="1:10" x14ac:dyDescent="0.25">
      <c r="A598" s="30"/>
      <c r="B598" s="36"/>
      <c r="C598" s="31"/>
      <c r="D598" s="32"/>
      <c r="E598" s="28"/>
      <c r="F598" s="28"/>
      <c r="G598" s="28"/>
      <c r="H598" s="28"/>
      <c r="I598" s="28"/>
      <c r="J598" s="28"/>
    </row>
    <row r="599" spans="1:10" x14ac:dyDescent="0.25">
      <c r="A599" s="30"/>
      <c r="B599" s="36"/>
      <c r="C599" s="31"/>
      <c r="D599" s="32"/>
      <c r="E599" s="28"/>
      <c r="F599" s="28"/>
      <c r="G599" s="28"/>
      <c r="H599" s="28"/>
      <c r="I599" s="28"/>
      <c r="J599" s="28"/>
    </row>
    <row r="600" spans="1:10" x14ac:dyDescent="0.25">
      <c r="A600" s="30"/>
      <c r="B600" s="36"/>
      <c r="C600" s="31"/>
      <c r="D600" s="32"/>
      <c r="E600" s="28"/>
      <c r="F600" s="28"/>
      <c r="G600" s="28"/>
      <c r="H600" s="28"/>
      <c r="I600" s="28"/>
      <c r="J600" s="28"/>
    </row>
    <row r="601" spans="1:10" x14ac:dyDescent="0.25">
      <c r="A601" s="30"/>
      <c r="B601" s="36"/>
      <c r="C601" s="31"/>
      <c r="D601" s="32"/>
      <c r="E601" s="28"/>
      <c r="F601" s="28"/>
      <c r="G601" s="28"/>
      <c r="H601" s="28"/>
      <c r="I601" s="28"/>
      <c r="J601" s="28"/>
    </row>
    <row r="602" spans="1:10" x14ac:dyDescent="0.25">
      <c r="A602" s="30"/>
      <c r="B602" s="36"/>
      <c r="C602" s="31"/>
      <c r="D602" s="32"/>
      <c r="E602" s="28"/>
      <c r="F602" s="28"/>
      <c r="G602" s="28"/>
      <c r="H602" s="28"/>
      <c r="I602" s="28"/>
      <c r="J602" s="28"/>
    </row>
    <row r="603" spans="1:10" x14ac:dyDescent="0.25">
      <c r="A603" s="30"/>
      <c r="B603" s="36"/>
      <c r="C603" s="31"/>
      <c r="D603" s="32"/>
      <c r="E603" s="28"/>
      <c r="F603" s="28"/>
      <c r="G603" s="28"/>
      <c r="H603" s="28"/>
      <c r="I603" s="28"/>
      <c r="J603" s="28"/>
    </row>
    <row r="604" spans="1:10" x14ac:dyDescent="0.25">
      <c r="A604" s="30"/>
      <c r="B604" s="36"/>
      <c r="C604" s="31"/>
      <c r="D604" s="32"/>
      <c r="E604" s="28"/>
      <c r="F604" s="28"/>
      <c r="G604" s="28"/>
      <c r="H604" s="28"/>
      <c r="I604" s="28"/>
      <c r="J604" s="28"/>
    </row>
    <row r="605" spans="1:10" x14ac:dyDescent="0.25">
      <c r="A605" s="30"/>
      <c r="B605" s="36"/>
      <c r="C605" s="31"/>
      <c r="D605" s="32"/>
      <c r="E605" s="28"/>
      <c r="F605" s="28"/>
      <c r="G605" s="28"/>
      <c r="H605" s="28"/>
      <c r="I605" s="28"/>
      <c r="J605" s="28"/>
    </row>
    <row r="606" spans="1:10" x14ac:dyDescent="0.25">
      <c r="A606" s="30"/>
      <c r="B606" s="36"/>
      <c r="C606" s="31"/>
      <c r="D606" s="32"/>
      <c r="E606" s="28"/>
      <c r="F606" s="28"/>
      <c r="G606" s="28"/>
      <c r="H606" s="28"/>
      <c r="I606" s="28"/>
      <c r="J606" s="28"/>
    </row>
    <row r="607" spans="1:10" x14ac:dyDescent="0.25">
      <c r="A607" s="30"/>
      <c r="B607" s="36"/>
      <c r="C607" s="31"/>
      <c r="D607" s="32"/>
      <c r="E607" s="28"/>
      <c r="F607" s="28"/>
      <c r="G607" s="28"/>
      <c r="H607" s="28"/>
      <c r="I607" s="28"/>
      <c r="J607" s="28"/>
    </row>
    <row r="608" spans="1:10" x14ac:dyDescent="0.25">
      <c r="A608" s="30"/>
      <c r="B608" s="36"/>
      <c r="C608" s="31"/>
      <c r="D608" s="32"/>
      <c r="E608" s="28"/>
      <c r="F608" s="28"/>
      <c r="G608" s="28"/>
      <c r="H608" s="28"/>
      <c r="I608" s="28"/>
      <c r="J608" s="28"/>
    </row>
    <row r="609" spans="1:10" x14ac:dyDescent="0.25">
      <c r="A609" s="30"/>
      <c r="B609" s="36"/>
      <c r="C609" s="31"/>
      <c r="D609" s="32"/>
      <c r="E609" s="28"/>
      <c r="F609" s="28"/>
      <c r="G609" s="28"/>
      <c r="H609" s="28"/>
      <c r="I609" s="28"/>
      <c r="J609" s="28"/>
    </row>
    <row r="610" spans="1:10" x14ac:dyDescent="0.25">
      <c r="A610" s="30"/>
      <c r="B610" s="36"/>
      <c r="C610" s="31"/>
      <c r="D610" s="32"/>
      <c r="E610" s="28"/>
      <c r="F610" s="28"/>
      <c r="G610" s="28"/>
      <c r="H610" s="28"/>
      <c r="I610" s="28"/>
      <c r="J610" s="28"/>
    </row>
    <row r="611" spans="1:10" x14ac:dyDescent="0.25">
      <c r="A611" s="30"/>
      <c r="B611" s="36"/>
      <c r="C611" s="31"/>
      <c r="D611" s="32"/>
      <c r="E611" s="28"/>
      <c r="F611" s="28"/>
      <c r="G611" s="28"/>
      <c r="H611" s="28"/>
      <c r="I611" s="28"/>
      <c r="J611" s="28"/>
    </row>
    <row r="612" spans="1:10" x14ac:dyDescent="0.25">
      <c r="A612" s="30"/>
      <c r="B612" s="36"/>
      <c r="C612" s="31"/>
      <c r="D612" s="32"/>
      <c r="E612" s="28"/>
      <c r="F612" s="28"/>
      <c r="G612" s="28"/>
      <c r="H612" s="28"/>
      <c r="I612" s="28"/>
      <c r="J612" s="28"/>
    </row>
    <row r="613" spans="1:10" x14ac:dyDescent="0.25">
      <c r="A613" s="30"/>
      <c r="B613" s="36"/>
      <c r="C613" s="31"/>
      <c r="D613" s="32"/>
      <c r="E613" s="28"/>
      <c r="F613" s="28"/>
      <c r="G613" s="28"/>
      <c r="H613" s="28"/>
      <c r="I613" s="28"/>
      <c r="J613" s="28"/>
    </row>
    <row r="614" spans="1:10" x14ac:dyDescent="0.25">
      <c r="A614" s="30"/>
      <c r="B614" s="36"/>
      <c r="C614" s="31"/>
      <c r="D614" s="32"/>
      <c r="E614" s="28"/>
      <c r="F614" s="28"/>
      <c r="G614" s="28"/>
      <c r="H614" s="28"/>
      <c r="I614" s="28"/>
      <c r="J614" s="28"/>
    </row>
    <row r="615" spans="1:10" x14ac:dyDescent="0.25">
      <c r="A615" s="30"/>
      <c r="B615" s="36"/>
      <c r="C615" s="31"/>
      <c r="D615" s="32"/>
      <c r="E615" s="28"/>
      <c r="F615" s="28"/>
      <c r="G615" s="28"/>
      <c r="H615" s="28"/>
      <c r="I615" s="28"/>
      <c r="J615" s="28"/>
    </row>
    <row r="616" spans="1:10" x14ac:dyDescent="0.25">
      <c r="A616" s="30"/>
      <c r="B616" s="36"/>
      <c r="C616" s="31"/>
      <c r="D616" s="32"/>
      <c r="E616" s="28"/>
      <c r="F616" s="28"/>
      <c r="G616" s="28"/>
      <c r="H616" s="28"/>
      <c r="I616" s="28"/>
      <c r="J616" s="28"/>
    </row>
    <row r="617" spans="1:10" x14ac:dyDescent="0.25">
      <c r="A617" s="30"/>
      <c r="B617" s="36"/>
      <c r="C617" s="31"/>
      <c r="D617" s="32"/>
      <c r="E617" s="28"/>
      <c r="F617" s="28"/>
      <c r="G617" s="28"/>
      <c r="H617" s="28"/>
      <c r="I617" s="28"/>
      <c r="J617" s="28"/>
    </row>
    <row r="618" spans="1:10" x14ac:dyDescent="0.25">
      <c r="A618" s="30"/>
      <c r="B618" s="36"/>
      <c r="C618" s="31"/>
      <c r="D618" s="32"/>
      <c r="E618" s="28"/>
      <c r="F618" s="28"/>
      <c r="G618" s="28"/>
      <c r="H618" s="28"/>
      <c r="I618" s="28"/>
      <c r="J618" s="28"/>
    </row>
    <row r="619" spans="1:10" x14ac:dyDescent="0.25">
      <c r="A619" s="30"/>
      <c r="B619" s="36"/>
      <c r="C619" s="31"/>
      <c r="D619" s="32"/>
      <c r="E619" s="28"/>
      <c r="F619" s="28"/>
      <c r="G619" s="28"/>
      <c r="H619" s="28"/>
      <c r="I619" s="28"/>
      <c r="J619" s="28"/>
    </row>
    <row r="620" spans="1:10" x14ac:dyDescent="0.25">
      <c r="A620" s="30"/>
      <c r="B620" s="36"/>
      <c r="C620" s="31"/>
      <c r="D620" s="32"/>
      <c r="E620" s="28"/>
      <c r="F620" s="28"/>
      <c r="G620" s="28"/>
      <c r="H620" s="28"/>
      <c r="I620" s="28"/>
      <c r="J620" s="28"/>
    </row>
    <row r="621" spans="1:10" x14ac:dyDescent="0.25">
      <c r="A621" s="30"/>
      <c r="B621" s="36"/>
      <c r="C621" s="31"/>
      <c r="D621" s="32"/>
      <c r="E621" s="28"/>
      <c r="F621" s="28"/>
      <c r="G621" s="28"/>
      <c r="H621" s="28"/>
      <c r="I621" s="28"/>
      <c r="J621" s="28"/>
    </row>
    <row r="622" spans="1:10" x14ac:dyDescent="0.25">
      <c r="A622" s="30"/>
      <c r="B622" s="36"/>
      <c r="C622" s="31"/>
      <c r="D622" s="32"/>
      <c r="E622" s="28"/>
      <c r="F622" s="28"/>
      <c r="G622" s="28"/>
      <c r="H622" s="28"/>
      <c r="I622" s="28"/>
      <c r="J622" s="28"/>
    </row>
    <row r="623" spans="1:10" x14ac:dyDescent="0.25">
      <c r="A623" s="30"/>
      <c r="B623" s="36"/>
      <c r="C623" s="31"/>
      <c r="D623" s="32"/>
      <c r="E623" s="28"/>
      <c r="F623" s="28"/>
      <c r="G623" s="28"/>
      <c r="H623" s="28"/>
      <c r="I623" s="28"/>
      <c r="J623" s="28"/>
    </row>
    <row r="624" spans="1:10" x14ac:dyDescent="0.25">
      <c r="A624" s="30"/>
      <c r="B624" s="36"/>
      <c r="C624" s="31"/>
      <c r="D624" s="32"/>
      <c r="E624" s="28"/>
      <c r="F624" s="28"/>
      <c r="G624" s="28"/>
      <c r="H624" s="28"/>
      <c r="I624" s="28"/>
      <c r="J624" s="28"/>
    </row>
    <row r="625" spans="1:10" x14ac:dyDescent="0.25">
      <c r="A625" s="30"/>
      <c r="B625" s="36"/>
      <c r="C625" s="31"/>
      <c r="D625" s="32"/>
      <c r="E625" s="28"/>
      <c r="F625" s="28"/>
      <c r="G625" s="28"/>
      <c r="H625" s="28"/>
      <c r="I625" s="28"/>
      <c r="J625" s="28"/>
    </row>
    <row r="626" spans="1:10" x14ac:dyDescent="0.25">
      <c r="A626" s="30"/>
      <c r="B626" s="36"/>
      <c r="C626" s="31"/>
      <c r="D626" s="32"/>
      <c r="E626" s="28"/>
      <c r="F626" s="28"/>
      <c r="G626" s="28"/>
      <c r="H626" s="28"/>
      <c r="I626" s="28"/>
      <c r="J626" s="28"/>
    </row>
    <row r="627" spans="1:10" x14ac:dyDescent="0.25">
      <c r="A627" s="30"/>
      <c r="B627" s="36"/>
      <c r="C627" s="31"/>
      <c r="D627" s="32"/>
      <c r="E627" s="28"/>
      <c r="F627" s="28"/>
      <c r="G627" s="28"/>
      <c r="H627" s="28"/>
      <c r="I627" s="28"/>
      <c r="J627" s="28"/>
    </row>
    <row r="628" spans="1:10" x14ac:dyDescent="0.25">
      <c r="A628" s="30"/>
      <c r="B628" s="36"/>
      <c r="C628" s="31"/>
      <c r="D628" s="32"/>
      <c r="E628" s="28"/>
      <c r="F628" s="28"/>
      <c r="G628" s="28"/>
      <c r="H628" s="28"/>
      <c r="I628" s="28"/>
      <c r="J628" s="28"/>
    </row>
    <row r="629" spans="1:10" x14ac:dyDescent="0.25">
      <c r="A629" s="30"/>
      <c r="B629" s="36"/>
      <c r="C629" s="31"/>
      <c r="D629" s="32"/>
      <c r="E629" s="28"/>
      <c r="F629" s="28"/>
      <c r="G629" s="28"/>
      <c r="H629" s="28"/>
      <c r="I629" s="28"/>
      <c r="J629" s="28"/>
    </row>
    <row r="630" spans="1:10" x14ac:dyDescent="0.25">
      <c r="A630" s="30"/>
      <c r="B630" s="36"/>
      <c r="C630" s="31"/>
      <c r="D630" s="32"/>
      <c r="E630" s="28"/>
      <c r="F630" s="28"/>
      <c r="G630" s="28"/>
      <c r="H630" s="28"/>
      <c r="I630" s="28"/>
      <c r="J630" s="28"/>
    </row>
    <row r="631" spans="1:10" x14ac:dyDescent="0.25">
      <c r="A631" s="30"/>
      <c r="B631" s="36"/>
      <c r="C631" s="31"/>
      <c r="D631" s="32"/>
      <c r="E631" s="28"/>
      <c r="F631" s="28"/>
      <c r="G631" s="28"/>
      <c r="H631" s="28"/>
      <c r="I631" s="28"/>
      <c r="J631" s="28"/>
    </row>
    <row r="632" spans="1:10" x14ac:dyDescent="0.25">
      <c r="A632" s="30"/>
      <c r="B632" s="36"/>
      <c r="C632" s="31"/>
      <c r="D632" s="32"/>
      <c r="E632" s="28"/>
      <c r="F632" s="28"/>
      <c r="G632" s="28"/>
      <c r="H632" s="28"/>
      <c r="I632" s="28"/>
      <c r="J632" s="28"/>
    </row>
    <row r="633" spans="1:10" x14ac:dyDescent="0.25">
      <c r="A633" s="30"/>
      <c r="B633" s="36"/>
      <c r="C633" s="31"/>
      <c r="D633" s="32"/>
      <c r="E633" s="28"/>
      <c r="F633" s="28"/>
      <c r="G633" s="28"/>
      <c r="H633" s="28"/>
      <c r="I633" s="28"/>
      <c r="J633" s="28"/>
    </row>
    <row r="634" spans="1:10" x14ac:dyDescent="0.25">
      <c r="A634" s="30"/>
      <c r="B634" s="36"/>
      <c r="C634" s="31"/>
      <c r="D634" s="32"/>
      <c r="E634" s="28"/>
      <c r="F634" s="28"/>
      <c r="G634" s="28"/>
      <c r="H634" s="28"/>
      <c r="I634" s="28"/>
      <c r="J634" s="28"/>
    </row>
    <row r="635" spans="1:10" x14ac:dyDescent="0.25">
      <c r="A635" s="30"/>
      <c r="B635" s="36"/>
      <c r="C635" s="31"/>
      <c r="D635" s="32"/>
      <c r="E635" s="28"/>
      <c r="F635" s="28"/>
      <c r="G635" s="28"/>
      <c r="H635" s="28"/>
      <c r="I635" s="28"/>
      <c r="J635" s="28"/>
    </row>
    <row r="636" spans="1:10" x14ac:dyDescent="0.25">
      <c r="A636" s="30"/>
      <c r="B636" s="36"/>
      <c r="C636" s="31"/>
      <c r="D636" s="32"/>
      <c r="E636" s="28"/>
      <c r="F636" s="28"/>
      <c r="G636" s="28"/>
      <c r="H636" s="28"/>
      <c r="I636" s="28"/>
      <c r="J636" s="28"/>
    </row>
    <row r="637" spans="1:10" x14ac:dyDescent="0.25">
      <c r="A637" s="30"/>
      <c r="B637" s="36"/>
      <c r="C637" s="31"/>
      <c r="D637" s="32"/>
      <c r="E637" s="28"/>
      <c r="F637" s="28"/>
      <c r="G637" s="28"/>
      <c r="H637" s="28"/>
      <c r="I637" s="28"/>
      <c r="J637" s="28"/>
    </row>
    <row r="638" spans="1:10" x14ac:dyDescent="0.25">
      <c r="A638" s="30"/>
      <c r="B638" s="36"/>
      <c r="C638" s="31"/>
      <c r="D638" s="32"/>
      <c r="E638" s="28"/>
      <c r="F638" s="28"/>
      <c r="G638" s="28"/>
      <c r="H638" s="28"/>
      <c r="I638" s="28"/>
      <c r="J638" s="28"/>
    </row>
    <row r="639" spans="1:10" x14ac:dyDescent="0.25">
      <c r="A639" s="30"/>
      <c r="B639" s="36"/>
      <c r="C639" s="31"/>
      <c r="D639" s="32"/>
      <c r="E639" s="28"/>
      <c r="F639" s="28"/>
      <c r="G639" s="28"/>
      <c r="H639" s="28"/>
      <c r="I639" s="28"/>
      <c r="J639" s="28"/>
    </row>
    <row r="640" spans="1:10" x14ac:dyDescent="0.25">
      <c r="A640" s="30"/>
      <c r="B640" s="36"/>
      <c r="C640" s="31"/>
      <c r="D640" s="32"/>
      <c r="E640" s="28"/>
      <c r="F640" s="28"/>
      <c r="G640" s="28"/>
      <c r="H640" s="28"/>
      <c r="I640" s="28"/>
      <c r="J640" s="28"/>
    </row>
    <row r="641" spans="1:10" x14ac:dyDescent="0.25">
      <c r="A641" s="30"/>
      <c r="B641" s="36"/>
      <c r="C641" s="31"/>
      <c r="D641" s="32"/>
      <c r="E641" s="28"/>
      <c r="F641" s="28"/>
      <c r="G641" s="28"/>
      <c r="H641" s="28"/>
      <c r="I641" s="28"/>
      <c r="J641" s="28"/>
    </row>
    <row r="642" spans="1:10" x14ac:dyDescent="0.25">
      <c r="A642" s="30"/>
      <c r="B642" s="36"/>
      <c r="C642" s="31"/>
      <c r="D642" s="32"/>
      <c r="E642" s="28"/>
      <c r="F642" s="28"/>
      <c r="G642" s="28"/>
      <c r="H642" s="28"/>
      <c r="I642" s="28"/>
      <c r="J642" s="28"/>
    </row>
    <row r="643" spans="1:10" x14ac:dyDescent="0.25">
      <c r="A643" s="30"/>
      <c r="B643" s="36"/>
      <c r="C643" s="31"/>
      <c r="D643" s="32"/>
      <c r="E643" s="28"/>
      <c r="F643" s="28"/>
      <c r="G643" s="28"/>
      <c r="H643" s="28"/>
      <c r="I643" s="28"/>
      <c r="J643" s="28"/>
    </row>
    <row r="644" spans="1:10" x14ac:dyDescent="0.25">
      <c r="A644" s="30"/>
      <c r="B644" s="36"/>
      <c r="C644" s="31"/>
      <c r="D644" s="32"/>
      <c r="E644" s="28"/>
      <c r="F644" s="28"/>
      <c r="G644" s="28"/>
      <c r="H644" s="28"/>
      <c r="I644" s="28"/>
      <c r="J644" s="28"/>
    </row>
    <row r="645" spans="1:10" x14ac:dyDescent="0.25">
      <c r="A645" s="30"/>
      <c r="B645" s="36"/>
      <c r="C645" s="31"/>
      <c r="D645" s="32"/>
      <c r="E645" s="28"/>
      <c r="F645" s="28"/>
      <c r="G645" s="28"/>
      <c r="H645" s="28"/>
      <c r="I645" s="28"/>
      <c r="J645" s="28"/>
    </row>
    <row r="646" spans="1:10" x14ac:dyDescent="0.25">
      <c r="A646" s="30"/>
      <c r="B646" s="36"/>
      <c r="C646" s="31"/>
      <c r="D646" s="32"/>
      <c r="E646" s="28"/>
      <c r="F646" s="28"/>
      <c r="G646" s="28"/>
      <c r="H646" s="28"/>
      <c r="I646" s="28"/>
      <c r="J646" s="28"/>
    </row>
    <row r="647" spans="1:10" x14ac:dyDescent="0.25">
      <c r="A647" s="30"/>
      <c r="B647" s="36"/>
      <c r="C647" s="31"/>
      <c r="D647" s="32"/>
      <c r="E647" s="28"/>
      <c r="F647" s="28"/>
      <c r="G647" s="28"/>
      <c r="H647" s="28"/>
      <c r="I647" s="28"/>
      <c r="J647" s="28"/>
    </row>
    <row r="648" spans="1:10" x14ac:dyDescent="0.25">
      <c r="A648" s="30"/>
      <c r="B648" s="36"/>
      <c r="C648" s="31"/>
      <c r="D648" s="32"/>
      <c r="E648" s="28"/>
      <c r="F648" s="28"/>
      <c r="G648" s="28"/>
      <c r="H648" s="28"/>
      <c r="I648" s="28"/>
      <c r="J648" s="28"/>
    </row>
    <row r="649" spans="1:10" x14ac:dyDescent="0.25">
      <c r="A649" s="30"/>
      <c r="B649" s="36"/>
      <c r="C649" s="31"/>
      <c r="D649" s="32"/>
      <c r="E649" s="28"/>
      <c r="F649" s="28"/>
      <c r="G649" s="28"/>
      <c r="H649" s="28"/>
      <c r="I649" s="28"/>
      <c r="J649" s="28"/>
    </row>
    <row r="650" spans="1:10" x14ac:dyDescent="0.25">
      <c r="A650" s="30"/>
      <c r="B650" s="36"/>
      <c r="C650" s="31"/>
      <c r="D650" s="32"/>
      <c r="E650" s="28"/>
      <c r="F650" s="28"/>
      <c r="G650" s="28"/>
      <c r="H650" s="28"/>
      <c r="I650" s="28"/>
      <c r="J650" s="28"/>
    </row>
    <row r="651" spans="1:10" x14ac:dyDescent="0.25">
      <c r="A651" s="30"/>
      <c r="B651" s="36"/>
      <c r="C651" s="31"/>
      <c r="D651" s="32"/>
      <c r="E651" s="28"/>
      <c r="F651" s="28"/>
      <c r="G651" s="28"/>
      <c r="H651" s="28"/>
      <c r="I651" s="28"/>
      <c r="J651" s="28"/>
    </row>
    <row r="652" spans="1:10" x14ac:dyDescent="0.25">
      <c r="A652" s="30"/>
      <c r="B652" s="36"/>
      <c r="C652" s="31"/>
      <c r="D652" s="32"/>
      <c r="E652" s="28"/>
      <c r="F652" s="28"/>
      <c r="G652" s="28"/>
      <c r="H652" s="28"/>
      <c r="I652" s="28"/>
      <c r="J652" s="28"/>
    </row>
    <row r="653" spans="1:10" x14ac:dyDescent="0.25">
      <c r="A653" s="30"/>
      <c r="B653" s="36"/>
      <c r="C653" s="31"/>
      <c r="D653" s="32"/>
      <c r="E653" s="28"/>
      <c r="F653" s="28"/>
      <c r="G653" s="28"/>
      <c r="H653" s="28"/>
      <c r="I653" s="28"/>
      <c r="J653" s="28"/>
    </row>
    <row r="654" spans="1:10" x14ac:dyDescent="0.25">
      <c r="A654" s="30"/>
      <c r="B654" s="36"/>
      <c r="C654" s="31"/>
      <c r="D654" s="32"/>
      <c r="E654" s="28"/>
      <c r="F654" s="28"/>
      <c r="G654" s="28"/>
      <c r="H654" s="28"/>
      <c r="I654" s="28"/>
      <c r="J654" s="28"/>
    </row>
    <row r="655" spans="1:10" x14ac:dyDescent="0.25">
      <c r="A655" s="30"/>
      <c r="B655" s="36"/>
      <c r="C655" s="31"/>
      <c r="D655" s="32"/>
      <c r="E655" s="28"/>
      <c r="F655" s="28"/>
      <c r="G655" s="28"/>
      <c r="H655" s="28"/>
      <c r="I655" s="28"/>
      <c r="J655" s="28"/>
    </row>
    <row r="656" spans="1:10" x14ac:dyDescent="0.25">
      <c r="A656" s="30"/>
      <c r="B656" s="36"/>
      <c r="C656" s="31"/>
      <c r="D656" s="32"/>
      <c r="E656" s="28"/>
      <c r="F656" s="28"/>
      <c r="G656" s="28"/>
      <c r="H656" s="28"/>
      <c r="I656" s="28"/>
      <c r="J656" s="28"/>
    </row>
    <row r="657" spans="1:10" x14ac:dyDescent="0.25">
      <c r="A657" s="30"/>
      <c r="B657" s="36"/>
      <c r="C657" s="31"/>
      <c r="D657" s="32"/>
      <c r="E657" s="28"/>
      <c r="F657" s="28"/>
      <c r="G657" s="28"/>
      <c r="H657" s="28"/>
      <c r="I657" s="28"/>
      <c r="J657" s="28"/>
    </row>
    <row r="658" spans="1:10" x14ac:dyDescent="0.25">
      <c r="A658" s="30"/>
      <c r="B658" s="36"/>
      <c r="C658" s="31"/>
      <c r="D658" s="32"/>
      <c r="E658" s="28"/>
      <c r="F658" s="28"/>
      <c r="G658" s="28"/>
      <c r="H658" s="28"/>
      <c r="I658" s="28"/>
      <c r="J658" s="28"/>
    </row>
    <row r="659" spans="1:10" x14ac:dyDescent="0.25">
      <c r="A659" s="30"/>
      <c r="B659" s="36"/>
      <c r="C659" s="31"/>
      <c r="D659" s="32"/>
      <c r="E659" s="28"/>
      <c r="F659" s="28"/>
      <c r="G659" s="28"/>
      <c r="H659" s="28"/>
      <c r="I659" s="28"/>
      <c r="J659" s="28"/>
    </row>
    <row r="660" spans="1:10" x14ac:dyDescent="0.25">
      <c r="A660" s="30"/>
      <c r="B660" s="36"/>
      <c r="C660" s="31"/>
      <c r="D660" s="32"/>
      <c r="E660" s="28"/>
      <c r="F660" s="28"/>
      <c r="G660" s="28"/>
      <c r="H660" s="28"/>
      <c r="I660" s="28"/>
      <c r="J660" s="28"/>
    </row>
    <row r="661" spans="1:10" x14ac:dyDescent="0.25">
      <c r="A661" s="30"/>
      <c r="B661" s="36"/>
      <c r="C661" s="31"/>
      <c r="D661" s="32"/>
      <c r="E661" s="28"/>
      <c r="F661" s="28"/>
      <c r="G661" s="28"/>
      <c r="H661" s="28"/>
      <c r="I661" s="28"/>
      <c r="J661" s="28"/>
    </row>
    <row r="662" spans="1:10" x14ac:dyDescent="0.25">
      <c r="A662" s="30"/>
      <c r="B662" s="36"/>
      <c r="C662" s="31"/>
      <c r="D662" s="32"/>
      <c r="E662" s="28"/>
      <c r="F662" s="28"/>
      <c r="G662" s="28"/>
      <c r="H662" s="28"/>
      <c r="I662" s="28"/>
      <c r="J662" s="28"/>
    </row>
    <row r="663" spans="1:10" x14ac:dyDescent="0.25">
      <c r="A663" s="30"/>
      <c r="B663" s="36"/>
      <c r="C663" s="31"/>
      <c r="D663" s="32"/>
      <c r="E663" s="28"/>
      <c r="F663" s="28"/>
      <c r="G663" s="28"/>
      <c r="H663" s="28"/>
      <c r="I663" s="28"/>
      <c r="J663" s="28"/>
    </row>
    <row r="664" spans="1:10" x14ac:dyDescent="0.25">
      <c r="A664" s="30"/>
      <c r="B664" s="36"/>
      <c r="C664" s="31"/>
      <c r="D664" s="32"/>
      <c r="E664" s="28"/>
      <c r="F664" s="28"/>
      <c r="G664" s="28"/>
      <c r="H664" s="28"/>
      <c r="I664" s="28"/>
      <c r="J664" s="28"/>
    </row>
    <row r="665" spans="1:10" x14ac:dyDescent="0.25">
      <c r="A665" s="30"/>
      <c r="B665" s="36"/>
      <c r="C665" s="31"/>
      <c r="D665" s="32"/>
      <c r="E665" s="28"/>
      <c r="F665" s="28"/>
      <c r="G665" s="28"/>
      <c r="H665" s="28"/>
      <c r="I665" s="28"/>
      <c r="J665" s="28"/>
    </row>
    <row r="666" spans="1:10" x14ac:dyDescent="0.25">
      <c r="A666" s="30"/>
      <c r="B666" s="36"/>
      <c r="C666" s="31"/>
      <c r="D666" s="32"/>
      <c r="E666" s="28"/>
      <c r="F666" s="28"/>
      <c r="G666" s="28"/>
      <c r="H666" s="28"/>
      <c r="I666" s="28"/>
      <c r="J666" s="28"/>
    </row>
    <row r="667" spans="1:10" x14ac:dyDescent="0.25">
      <c r="A667" s="30"/>
      <c r="B667" s="36"/>
      <c r="C667" s="31"/>
      <c r="D667" s="32"/>
      <c r="E667" s="28"/>
      <c r="F667" s="28"/>
      <c r="G667" s="28"/>
      <c r="H667" s="28"/>
      <c r="I667" s="28"/>
      <c r="J667" s="28"/>
    </row>
    <row r="668" spans="1:10" x14ac:dyDescent="0.25">
      <c r="A668" s="30"/>
      <c r="B668" s="36"/>
      <c r="C668" s="31"/>
      <c r="D668" s="32"/>
      <c r="E668" s="28"/>
      <c r="F668" s="28"/>
      <c r="G668" s="28"/>
      <c r="H668" s="28"/>
      <c r="I668" s="28"/>
      <c r="J668" s="28"/>
    </row>
    <row r="669" spans="1:10" x14ac:dyDescent="0.25">
      <c r="A669" s="30"/>
      <c r="B669" s="36"/>
      <c r="C669" s="31"/>
      <c r="D669" s="32"/>
      <c r="E669" s="28"/>
      <c r="F669" s="28"/>
      <c r="G669" s="28"/>
      <c r="H669" s="28"/>
      <c r="I669" s="28"/>
      <c r="J669" s="28"/>
    </row>
    <row r="670" spans="1:10" x14ac:dyDescent="0.25">
      <c r="A670" s="30"/>
      <c r="B670" s="36"/>
      <c r="C670" s="31"/>
      <c r="D670" s="32"/>
      <c r="E670" s="28"/>
      <c r="F670" s="28"/>
      <c r="G670" s="28"/>
      <c r="H670" s="28"/>
      <c r="I670" s="28"/>
      <c r="J670" s="28"/>
    </row>
    <row r="671" spans="1:10" x14ac:dyDescent="0.25">
      <c r="A671" s="30"/>
      <c r="B671" s="36"/>
      <c r="C671" s="31"/>
      <c r="D671" s="32"/>
      <c r="E671" s="28"/>
      <c r="F671" s="28"/>
      <c r="G671" s="28"/>
      <c r="H671" s="28"/>
      <c r="I671" s="28"/>
      <c r="J671" s="28"/>
    </row>
    <row r="672" spans="1:10" x14ac:dyDescent="0.25">
      <c r="A672" s="30"/>
      <c r="B672" s="36"/>
      <c r="C672" s="31"/>
      <c r="D672" s="32"/>
      <c r="E672" s="28"/>
      <c r="F672" s="28"/>
      <c r="G672" s="28"/>
      <c r="H672" s="28"/>
      <c r="I672" s="28"/>
      <c r="J672" s="28"/>
    </row>
    <row r="673" spans="1:10" x14ac:dyDescent="0.25">
      <c r="A673" s="30"/>
      <c r="B673" s="36"/>
      <c r="C673" s="31"/>
      <c r="D673" s="32"/>
      <c r="E673" s="28"/>
      <c r="F673" s="28"/>
      <c r="G673" s="28"/>
      <c r="H673" s="28"/>
      <c r="I673" s="28"/>
      <c r="J673" s="28"/>
    </row>
    <row r="674" spans="1:10" x14ac:dyDescent="0.25">
      <c r="A674" s="30"/>
      <c r="B674" s="36"/>
      <c r="C674" s="31"/>
      <c r="D674" s="32"/>
      <c r="E674" s="28"/>
      <c r="F674" s="28"/>
      <c r="G674" s="28"/>
      <c r="H674" s="28"/>
      <c r="I674" s="28"/>
      <c r="J674" s="28"/>
    </row>
    <row r="675" spans="1:10" x14ac:dyDescent="0.25">
      <c r="A675" s="30"/>
      <c r="B675" s="36"/>
      <c r="C675" s="31"/>
      <c r="D675" s="32"/>
      <c r="E675" s="28"/>
      <c r="F675" s="28"/>
      <c r="G675" s="28"/>
      <c r="H675" s="28"/>
      <c r="I675" s="28"/>
      <c r="J675" s="28"/>
    </row>
    <row r="676" spans="1:10" x14ac:dyDescent="0.25">
      <c r="A676" s="30"/>
      <c r="B676" s="36"/>
      <c r="C676" s="31"/>
      <c r="D676" s="32"/>
      <c r="E676" s="28"/>
      <c r="F676" s="28"/>
      <c r="G676" s="28"/>
      <c r="H676" s="28"/>
      <c r="I676" s="28"/>
      <c r="J676" s="28"/>
    </row>
    <row r="677" spans="1:10" x14ac:dyDescent="0.25">
      <c r="A677" s="30"/>
      <c r="B677" s="36"/>
      <c r="C677" s="31"/>
      <c r="D677" s="32"/>
      <c r="E677" s="28"/>
      <c r="F677" s="28"/>
      <c r="G677" s="28"/>
      <c r="H677" s="28"/>
      <c r="I677" s="28"/>
      <c r="J677" s="28"/>
    </row>
    <row r="678" spans="1:10" x14ac:dyDescent="0.25">
      <c r="A678" s="30"/>
      <c r="B678" s="36"/>
      <c r="C678" s="31"/>
      <c r="D678" s="32"/>
      <c r="E678" s="28"/>
      <c r="F678" s="28"/>
      <c r="G678" s="28"/>
      <c r="H678" s="28"/>
      <c r="I678" s="28"/>
      <c r="J678" s="28"/>
    </row>
    <row r="679" spans="1:10" x14ac:dyDescent="0.25">
      <c r="A679" s="30"/>
      <c r="B679" s="36"/>
      <c r="C679" s="31"/>
      <c r="D679" s="32"/>
      <c r="E679" s="28"/>
      <c r="F679" s="28"/>
      <c r="G679" s="28"/>
      <c r="H679" s="28"/>
      <c r="I679" s="28"/>
      <c r="J679" s="28"/>
    </row>
    <row r="680" spans="1:10" x14ac:dyDescent="0.25">
      <c r="A680" s="30"/>
      <c r="B680" s="36"/>
      <c r="C680" s="31"/>
      <c r="D680" s="32"/>
      <c r="E680" s="28"/>
      <c r="F680" s="28"/>
      <c r="G680" s="28"/>
      <c r="H680" s="28"/>
      <c r="I680" s="28"/>
      <c r="J680" s="28"/>
    </row>
    <row r="681" spans="1:10" x14ac:dyDescent="0.25">
      <c r="A681" s="30"/>
      <c r="B681" s="36"/>
      <c r="C681" s="31"/>
      <c r="D681" s="32"/>
      <c r="E681" s="28"/>
      <c r="F681" s="28"/>
      <c r="G681" s="28"/>
      <c r="H681" s="28"/>
      <c r="I681" s="28"/>
      <c r="J681" s="28"/>
    </row>
    <row r="682" spans="1:10" x14ac:dyDescent="0.25">
      <c r="A682" s="30"/>
      <c r="B682" s="36"/>
      <c r="C682" s="31"/>
      <c r="D682" s="32"/>
      <c r="E682" s="28"/>
      <c r="F682" s="28"/>
      <c r="G682" s="28"/>
      <c r="H682" s="28"/>
      <c r="I682" s="28"/>
      <c r="J682" s="28"/>
    </row>
    <row r="683" spans="1:10" x14ac:dyDescent="0.25">
      <c r="A683" s="30"/>
      <c r="B683" s="36"/>
      <c r="C683" s="31"/>
      <c r="D683" s="32"/>
      <c r="E683" s="28"/>
      <c r="F683" s="28"/>
      <c r="G683" s="28"/>
      <c r="H683" s="28"/>
      <c r="I683" s="28"/>
      <c r="J683" s="28"/>
    </row>
    <row r="684" spans="1:10" x14ac:dyDescent="0.25">
      <c r="A684" s="30"/>
      <c r="B684" s="36"/>
      <c r="C684" s="31"/>
      <c r="D684" s="32"/>
      <c r="E684" s="28"/>
      <c r="F684" s="28"/>
      <c r="G684" s="28"/>
      <c r="H684" s="28"/>
      <c r="I684" s="28"/>
      <c r="J684" s="28"/>
    </row>
    <row r="685" spans="1:10" x14ac:dyDescent="0.25">
      <c r="A685" s="30"/>
      <c r="B685" s="36"/>
      <c r="C685" s="31"/>
      <c r="D685" s="32"/>
      <c r="E685" s="28"/>
      <c r="F685" s="28"/>
      <c r="G685" s="28"/>
      <c r="H685" s="28"/>
      <c r="I685" s="28"/>
      <c r="J685" s="28"/>
    </row>
    <row r="686" spans="1:10" x14ac:dyDescent="0.25">
      <c r="A686" s="30"/>
      <c r="B686" s="36"/>
      <c r="C686" s="31"/>
      <c r="D686" s="32"/>
      <c r="E686" s="28"/>
      <c r="F686" s="28"/>
      <c r="G686" s="28"/>
      <c r="H686" s="28"/>
      <c r="I686" s="28"/>
      <c r="J686" s="28"/>
    </row>
    <row r="687" spans="1:10" x14ac:dyDescent="0.25">
      <c r="A687" s="30"/>
      <c r="B687" s="36"/>
      <c r="C687" s="31"/>
      <c r="D687" s="32"/>
      <c r="E687" s="28"/>
      <c r="F687" s="28"/>
      <c r="G687" s="28"/>
      <c r="H687" s="28"/>
      <c r="I687" s="28"/>
      <c r="J687" s="28"/>
    </row>
    <row r="688" spans="1:10" x14ac:dyDescent="0.25">
      <c r="A688" s="30"/>
      <c r="B688" s="36"/>
      <c r="C688" s="31"/>
      <c r="D688" s="32"/>
      <c r="E688" s="28"/>
      <c r="F688" s="28"/>
      <c r="G688" s="28"/>
      <c r="H688" s="28"/>
      <c r="I688" s="28"/>
      <c r="J688" s="28"/>
    </row>
    <row r="689" spans="1:10" x14ac:dyDescent="0.25">
      <c r="A689" s="30"/>
      <c r="B689" s="36"/>
      <c r="C689" s="31"/>
      <c r="D689" s="32"/>
      <c r="E689" s="28"/>
      <c r="F689" s="28"/>
      <c r="G689" s="28"/>
      <c r="H689" s="28"/>
      <c r="I689" s="28"/>
      <c r="J689" s="28"/>
    </row>
    <row r="690" spans="1:10" x14ac:dyDescent="0.25">
      <c r="A690" s="30"/>
      <c r="B690" s="36"/>
      <c r="C690" s="31"/>
      <c r="D690" s="32"/>
      <c r="E690" s="28"/>
      <c r="F690" s="28"/>
      <c r="G690" s="28"/>
      <c r="H690" s="28"/>
      <c r="I690" s="28"/>
      <c r="J690" s="28"/>
    </row>
    <row r="691" spans="1:10" x14ac:dyDescent="0.25">
      <c r="A691" s="30"/>
      <c r="B691" s="36"/>
      <c r="C691" s="31"/>
      <c r="D691" s="32"/>
      <c r="E691" s="28"/>
      <c r="F691" s="28"/>
      <c r="G691" s="28"/>
      <c r="H691" s="28"/>
      <c r="I691" s="28"/>
      <c r="J691" s="28"/>
    </row>
    <row r="692" spans="1:10" x14ac:dyDescent="0.25">
      <c r="A692" s="30"/>
      <c r="B692" s="36"/>
      <c r="C692" s="31"/>
      <c r="D692" s="32"/>
      <c r="E692" s="28"/>
      <c r="F692" s="28"/>
      <c r="G692" s="28"/>
      <c r="H692" s="28"/>
      <c r="I692" s="28"/>
      <c r="J692" s="28"/>
    </row>
    <row r="693" spans="1:10" x14ac:dyDescent="0.25">
      <c r="A693" s="30"/>
      <c r="B693" s="36"/>
      <c r="C693" s="31"/>
      <c r="D693" s="32"/>
      <c r="E693" s="28"/>
      <c r="F693" s="28"/>
      <c r="G693" s="28"/>
      <c r="H693" s="28"/>
      <c r="I693" s="28"/>
      <c r="J693" s="28"/>
    </row>
    <row r="694" spans="1:10" x14ac:dyDescent="0.25">
      <c r="A694" s="30"/>
      <c r="B694" s="36"/>
      <c r="C694" s="31"/>
      <c r="D694" s="32"/>
      <c r="E694" s="28"/>
      <c r="F694" s="28"/>
      <c r="G694" s="28"/>
      <c r="H694" s="28"/>
      <c r="I694" s="28"/>
      <c r="J694" s="28"/>
    </row>
    <row r="695" spans="1:10" x14ac:dyDescent="0.25">
      <c r="A695" s="30"/>
      <c r="B695" s="36"/>
      <c r="C695" s="31"/>
      <c r="D695" s="32"/>
      <c r="E695" s="28"/>
      <c r="F695" s="28"/>
      <c r="G695" s="28"/>
      <c r="H695" s="28"/>
      <c r="I695" s="28"/>
      <c r="J695" s="28"/>
    </row>
    <row r="696" spans="1:10" x14ac:dyDescent="0.25">
      <c r="A696" s="30"/>
      <c r="B696" s="36"/>
      <c r="C696" s="31"/>
      <c r="D696" s="32"/>
      <c r="E696" s="28"/>
      <c r="F696" s="28"/>
      <c r="G696" s="28"/>
      <c r="H696" s="28"/>
      <c r="I696" s="28"/>
      <c r="J696" s="28"/>
    </row>
    <row r="697" spans="1:10" x14ac:dyDescent="0.25">
      <c r="A697" s="30"/>
      <c r="B697" s="36"/>
      <c r="C697" s="31"/>
      <c r="D697" s="32"/>
      <c r="E697" s="28"/>
      <c r="F697" s="28"/>
      <c r="G697" s="28"/>
      <c r="H697" s="28"/>
      <c r="I697" s="28"/>
      <c r="J697" s="28"/>
    </row>
    <row r="698" spans="1:10" x14ac:dyDescent="0.25">
      <c r="A698" s="30"/>
      <c r="B698" s="36"/>
      <c r="C698" s="31"/>
      <c r="D698" s="32"/>
      <c r="E698" s="28"/>
      <c r="F698" s="28"/>
      <c r="G698" s="28"/>
      <c r="H698" s="28"/>
      <c r="I698" s="28"/>
      <c r="J698" s="28"/>
    </row>
    <row r="699" spans="1:10" x14ac:dyDescent="0.25">
      <c r="A699" s="30"/>
      <c r="B699" s="36"/>
      <c r="C699" s="31"/>
      <c r="D699" s="32"/>
      <c r="E699" s="28"/>
      <c r="F699" s="28"/>
      <c r="G699" s="28"/>
      <c r="H699" s="28"/>
      <c r="I699" s="28"/>
      <c r="J699" s="28"/>
    </row>
    <row r="700" spans="1:10" x14ac:dyDescent="0.25">
      <c r="A700" s="30"/>
      <c r="B700" s="36"/>
      <c r="C700" s="31"/>
      <c r="D700" s="32"/>
      <c r="E700" s="28"/>
      <c r="F700" s="28"/>
      <c r="G700" s="28"/>
      <c r="H700" s="28"/>
      <c r="I700" s="28"/>
      <c r="J700" s="28"/>
    </row>
    <row r="701" spans="1:10" x14ac:dyDescent="0.25">
      <c r="A701" s="30"/>
      <c r="B701" s="36"/>
      <c r="C701" s="31"/>
      <c r="D701" s="32"/>
      <c r="E701" s="28"/>
      <c r="F701" s="28"/>
      <c r="G701" s="28"/>
      <c r="H701" s="28"/>
      <c r="I701" s="28"/>
      <c r="J701" s="28"/>
    </row>
    <row r="702" spans="1:10" x14ac:dyDescent="0.25">
      <c r="A702" s="30"/>
      <c r="B702" s="36"/>
      <c r="C702" s="31"/>
      <c r="D702" s="32"/>
      <c r="E702" s="28"/>
      <c r="F702" s="28"/>
      <c r="G702" s="28"/>
      <c r="H702" s="28"/>
      <c r="I702" s="28"/>
      <c r="J702" s="28"/>
    </row>
    <row r="703" spans="1:10" x14ac:dyDescent="0.25">
      <c r="A703" s="30"/>
      <c r="B703" s="36"/>
      <c r="C703" s="31"/>
      <c r="D703" s="32"/>
      <c r="E703" s="28"/>
      <c r="F703" s="28"/>
      <c r="G703" s="28"/>
      <c r="H703" s="28"/>
      <c r="I703" s="28"/>
      <c r="J703" s="28"/>
    </row>
    <row r="704" spans="1:10" x14ac:dyDescent="0.25">
      <c r="A704" s="30"/>
      <c r="B704" s="36"/>
      <c r="C704" s="31"/>
      <c r="D704" s="32"/>
      <c r="E704" s="28"/>
      <c r="F704" s="28"/>
      <c r="G704" s="28"/>
      <c r="H704" s="28"/>
      <c r="I704" s="28"/>
      <c r="J704" s="28"/>
    </row>
    <row r="705" spans="1:10" x14ac:dyDescent="0.25">
      <c r="A705" s="30"/>
      <c r="B705" s="36"/>
      <c r="C705" s="31"/>
      <c r="D705" s="32"/>
      <c r="E705" s="28"/>
      <c r="F705" s="28"/>
      <c r="G705" s="28"/>
      <c r="H705" s="28"/>
      <c r="I705" s="28"/>
      <c r="J705" s="28"/>
    </row>
    <row r="706" spans="1:10" x14ac:dyDescent="0.25">
      <c r="A706" s="30"/>
      <c r="B706" s="36"/>
      <c r="C706" s="31"/>
      <c r="D706" s="32"/>
      <c r="E706" s="28"/>
      <c r="F706" s="28"/>
      <c r="G706" s="28"/>
      <c r="H706" s="28"/>
      <c r="I706" s="28"/>
      <c r="J706" s="28"/>
    </row>
    <row r="707" spans="1:10" x14ac:dyDescent="0.25">
      <c r="A707" s="30"/>
      <c r="B707" s="36"/>
      <c r="C707" s="31"/>
      <c r="D707" s="32"/>
      <c r="E707" s="28"/>
      <c r="F707" s="28"/>
      <c r="G707" s="28"/>
      <c r="H707" s="28"/>
      <c r="I707" s="28"/>
      <c r="J707" s="28"/>
    </row>
    <row r="708" spans="1:10" x14ac:dyDescent="0.25">
      <c r="A708" s="30"/>
      <c r="B708" s="36"/>
      <c r="C708" s="31"/>
      <c r="D708" s="32"/>
      <c r="E708" s="28"/>
      <c r="F708" s="28"/>
      <c r="G708" s="28"/>
      <c r="H708" s="28"/>
      <c r="I708" s="28"/>
      <c r="J708" s="28"/>
    </row>
    <row r="709" spans="1:10" x14ac:dyDescent="0.25">
      <c r="A709" s="30"/>
      <c r="B709" s="36"/>
      <c r="C709" s="31"/>
      <c r="D709" s="32"/>
      <c r="E709" s="28"/>
      <c r="F709" s="28"/>
      <c r="G709" s="28"/>
      <c r="H709" s="28"/>
      <c r="I709" s="28"/>
      <c r="J709" s="28"/>
    </row>
    <row r="710" spans="1:10" x14ac:dyDescent="0.25">
      <c r="A710" s="30"/>
      <c r="B710" s="36"/>
      <c r="C710" s="31"/>
      <c r="D710" s="32"/>
      <c r="E710" s="28"/>
      <c r="F710" s="28"/>
      <c r="G710" s="28"/>
      <c r="H710" s="28"/>
      <c r="I710" s="28"/>
      <c r="J710" s="28"/>
    </row>
    <row r="711" spans="1:10" x14ac:dyDescent="0.25">
      <c r="A711" s="30"/>
      <c r="B711" s="36"/>
      <c r="C711" s="31"/>
      <c r="D711" s="32"/>
      <c r="E711" s="28"/>
      <c r="F711" s="28"/>
      <c r="G711" s="28"/>
      <c r="H711" s="28"/>
      <c r="I711" s="28"/>
      <c r="J711" s="28"/>
    </row>
    <row r="712" spans="1:10" x14ac:dyDescent="0.25">
      <c r="A712" s="30"/>
      <c r="B712" s="36"/>
      <c r="C712" s="31"/>
      <c r="D712" s="32"/>
      <c r="E712" s="28"/>
      <c r="F712" s="28"/>
      <c r="G712" s="28"/>
      <c r="H712" s="28"/>
      <c r="I712" s="28"/>
      <c r="J712" s="28"/>
    </row>
    <row r="713" spans="1:10" x14ac:dyDescent="0.25">
      <c r="A713" s="30"/>
      <c r="B713" s="36"/>
      <c r="C713" s="31"/>
      <c r="D713" s="32"/>
      <c r="E713" s="28"/>
      <c r="F713" s="28"/>
      <c r="G713" s="28"/>
      <c r="H713" s="28"/>
      <c r="I713" s="28"/>
      <c r="J713" s="28"/>
    </row>
    <row r="714" spans="1:10" x14ac:dyDescent="0.25">
      <c r="A714" s="30"/>
      <c r="B714" s="36"/>
      <c r="C714" s="31"/>
      <c r="D714" s="32"/>
      <c r="E714" s="28"/>
      <c r="F714" s="28"/>
      <c r="G714" s="28"/>
      <c r="H714" s="28"/>
      <c r="I714" s="28"/>
      <c r="J714" s="28"/>
    </row>
    <row r="715" spans="1:10" x14ac:dyDescent="0.25">
      <c r="A715" s="30"/>
      <c r="B715" s="36"/>
      <c r="C715" s="31"/>
      <c r="D715" s="32"/>
      <c r="E715" s="28"/>
      <c r="F715" s="28"/>
      <c r="G715" s="28"/>
      <c r="H715" s="28"/>
      <c r="I715" s="28"/>
      <c r="J715" s="28"/>
    </row>
    <row r="716" spans="1:10" x14ac:dyDescent="0.25">
      <c r="A716" s="30"/>
      <c r="B716" s="36"/>
      <c r="C716" s="31"/>
      <c r="D716" s="32"/>
      <c r="E716" s="28"/>
      <c r="F716" s="28"/>
      <c r="G716" s="28"/>
      <c r="H716" s="28"/>
      <c r="I716" s="28"/>
      <c r="J716" s="28"/>
    </row>
    <row r="717" spans="1:10" x14ac:dyDescent="0.25">
      <c r="A717" s="30"/>
      <c r="B717" s="36"/>
      <c r="C717" s="31"/>
      <c r="D717" s="32"/>
      <c r="E717" s="28"/>
      <c r="F717" s="28"/>
      <c r="G717" s="28"/>
      <c r="H717" s="28"/>
      <c r="I717" s="28"/>
      <c r="J717" s="28"/>
    </row>
    <row r="718" spans="1:10" x14ac:dyDescent="0.25">
      <c r="A718" s="30"/>
      <c r="B718" s="36"/>
      <c r="C718" s="31"/>
      <c r="D718" s="32"/>
      <c r="E718" s="28"/>
      <c r="F718" s="28"/>
      <c r="G718" s="28"/>
      <c r="H718" s="28"/>
      <c r="I718" s="28"/>
      <c r="J718" s="28"/>
    </row>
    <row r="719" spans="1:10" x14ac:dyDescent="0.25">
      <c r="A719" s="30"/>
      <c r="B719" s="36"/>
      <c r="C719" s="31"/>
      <c r="D719" s="32"/>
      <c r="E719" s="28"/>
      <c r="F719" s="28"/>
      <c r="G719" s="28"/>
      <c r="H719" s="28"/>
      <c r="I719" s="28"/>
      <c r="J719" s="28"/>
    </row>
    <row r="720" spans="1:10" x14ac:dyDescent="0.25">
      <c r="A720" s="30"/>
      <c r="B720" s="36"/>
      <c r="C720" s="31"/>
      <c r="D720" s="32"/>
      <c r="E720" s="28"/>
      <c r="F720" s="28"/>
      <c r="G720" s="28"/>
      <c r="H720" s="28"/>
      <c r="I720" s="28"/>
      <c r="J720" s="28"/>
    </row>
    <row r="721" spans="1:10" x14ac:dyDescent="0.25">
      <c r="A721" s="30"/>
      <c r="B721" s="36"/>
      <c r="C721" s="31"/>
      <c r="D721" s="32"/>
      <c r="E721" s="28"/>
      <c r="F721" s="28"/>
      <c r="G721" s="28"/>
      <c r="H721" s="28"/>
      <c r="I721" s="28"/>
      <c r="J721" s="28"/>
    </row>
    <row r="722" spans="1:10" x14ac:dyDescent="0.25">
      <c r="A722" s="30"/>
      <c r="B722" s="36"/>
      <c r="C722" s="31"/>
      <c r="D722" s="32"/>
      <c r="E722" s="28"/>
      <c r="F722" s="28"/>
      <c r="G722" s="28"/>
      <c r="H722" s="28"/>
      <c r="I722" s="28"/>
      <c r="J722" s="28"/>
    </row>
    <row r="723" spans="1:10" x14ac:dyDescent="0.25">
      <c r="A723" s="30"/>
      <c r="B723" s="36"/>
      <c r="C723" s="31"/>
      <c r="D723" s="32"/>
      <c r="E723" s="28"/>
      <c r="F723" s="28"/>
      <c r="G723" s="28"/>
      <c r="H723" s="28"/>
      <c r="I723" s="28"/>
      <c r="J723" s="28"/>
    </row>
    <row r="724" spans="1:10" x14ac:dyDescent="0.25">
      <c r="A724" s="30"/>
      <c r="B724" s="36"/>
      <c r="C724" s="31"/>
      <c r="D724" s="32"/>
      <c r="E724" s="28"/>
      <c r="F724" s="28"/>
      <c r="G724" s="28"/>
      <c r="H724" s="28"/>
      <c r="I724" s="28"/>
      <c r="J724" s="28"/>
    </row>
    <row r="725" spans="1:10" x14ac:dyDescent="0.25">
      <c r="A725" s="30"/>
      <c r="B725" s="36"/>
      <c r="C725" s="31"/>
      <c r="D725" s="32"/>
      <c r="E725" s="28"/>
      <c r="F725" s="28"/>
      <c r="G725" s="28"/>
      <c r="H725" s="28"/>
      <c r="I725" s="28"/>
      <c r="J725" s="28"/>
    </row>
    <row r="726" spans="1:10" x14ac:dyDescent="0.25">
      <c r="A726" s="30"/>
      <c r="B726" s="36"/>
      <c r="C726" s="31"/>
      <c r="D726" s="32"/>
      <c r="E726" s="28"/>
      <c r="F726" s="28"/>
      <c r="G726" s="28"/>
      <c r="H726" s="28"/>
      <c r="I726" s="28"/>
      <c r="J726" s="28"/>
    </row>
    <row r="727" spans="1:10" x14ac:dyDescent="0.25">
      <c r="A727" s="30"/>
      <c r="B727" s="36"/>
      <c r="C727" s="31"/>
      <c r="D727" s="32"/>
      <c r="E727" s="28"/>
      <c r="F727" s="28"/>
      <c r="G727" s="28"/>
      <c r="H727" s="28"/>
      <c r="I727" s="28"/>
      <c r="J727" s="28"/>
    </row>
    <row r="728" spans="1:10" x14ac:dyDescent="0.25">
      <c r="A728" s="30"/>
      <c r="B728" s="36"/>
      <c r="C728" s="31"/>
      <c r="D728" s="32"/>
      <c r="E728" s="28"/>
      <c r="F728" s="28"/>
      <c r="G728" s="28"/>
      <c r="H728" s="28"/>
      <c r="I728" s="28"/>
      <c r="J728" s="28"/>
    </row>
    <row r="729" spans="1:10" x14ac:dyDescent="0.25">
      <c r="A729" s="30"/>
      <c r="B729" s="36"/>
      <c r="C729" s="31"/>
      <c r="D729" s="32"/>
      <c r="E729" s="28"/>
      <c r="F729" s="28"/>
      <c r="G729" s="28"/>
      <c r="H729" s="28"/>
      <c r="I729" s="28"/>
      <c r="J729" s="28"/>
    </row>
    <row r="730" spans="1:10" x14ac:dyDescent="0.25">
      <c r="A730" s="30"/>
      <c r="B730" s="36"/>
      <c r="C730" s="31"/>
      <c r="D730" s="32"/>
      <c r="E730" s="28"/>
      <c r="F730" s="28"/>
      <c r="G730" s="28"/>
      <c r="H730" s="28"/>
      <c r="I730" s="28"/>
      <c r="J730" s="28"/>
    </row>
    <row r="731" spans="1:10" x14ac:dyDescent="0.25">
      <c r="A731" s="30"/>
      <c r="B731" s="36"/>
      <c r="C731" s="31"/>
      <c r="D731" s="32"/>
      <c r="E731" s="28"/>
      <c r="F731" s="28"/>
      <c r="G731" s="28"/>
      <c r="H731" s="28"/>
      <c r="I731" s="28"/>
      <c r="J731" s="28"/>
    </row>
    <row r="732" spans="1:10" x14ac:dyDescent="0.25">
      <c r="A732" s="30"/>
      <c r="B732" s="36"/>
      <c r="C732" s="31"/>
      <c r="D732" s="32"/>
      <c r="E732" s="28"/>
      <c r="F732" s="28"/>
      <c r="G732" s="28"/>
      <c r="H732" s="28"/>
      <c r="I732" s="28"/>
      <c r="J732" s="28"/>
    </row>
    <row r="733" spans="1:10" x14ac:dyDescent="0.25">
      <c r="A733" s="30"/>
      <c r="B733" s="36"/>
      <c r="C733" s="31"/>
      <c r="D733" s="32"/>
      <c r="E733" s="28"/>
      <c r="F733" s="28"/>
      <c r="G733" s="28"/>
      <c r="H733" s="28"/>
      <c r="I733" s="28"/>
      <c r="J733" s="28"/>
    </row>
    <row r="734" spans="1:10" x14ac:dyDescent="0.25">
      <c r="A734" s="30"/>
      <c r="B734" s="36"/>
      <c r="C734" s="31"/>
      <c r="D734" s="32"/>
      <c r="E734" s="28"/>
      <c r="F734" s="28"/>
      <c r="G734" s="28"/>
      <c r="H734" s="28"/>
      <c r="I734" s="28"/>
      <c r="J734" s="28"/>
    </row>
    <row r="735" spans="1:10" x14ac:dyDescent="0.25">
      <c r="A735" s="30"/>
      <c r="B735" s="36"/>
      <c r="C735" s="31"/>
      <c r="D735" s="32"/>
      <c r="E735" s="28"/>
      <c r="F735" s="28"/>
      <c r="G735" s="28"/>
      <c r="H735" s="28"/>
      <c r="I735" s="28"/>
      <c r="J735" s="28"/>
    </row>
    <row r="736" spans="1:10" x14ac:dyDescent="0.25">
      <c r="A736" s="30"/>
      <c r="B736" s="36"/>
      <c r="C736" s="31"/>
      <c r="D736" s="32"/>
      <c r="E736" s="28"/>
      <c r="F736" s="28"/>
      <c r="G736" s="28"/>
      <c r="H736" s="28"/>
      <c r="I736" s="28"/>
      <c r="J736" s="28"/>
    </row>
    <row r="737" spans="1:10" x14ac:dyDescent="0.25">
      <c r="A737" s="30"/>
      <c r="B737" s="36"/>
      <c r="C737" s="31"/>
      <c r="D737" s="32"/>
      <c r="E737" s="28"/>
      <c r="F737" s="28"/>
      <c r="G737" s="28"/>
      <c r="H737" s="28"/>
      <c r="I737" s="28"/>
      <c r="J737" s="28"/>
    </row>
    <row r="738" spans="1:10" x14ac:dyDescent="0.25">
      <c r="A738" s="30"/>
      <c r="B738" s="36"/>
      <c r="C738" s="31"/>
      <c r="D738" s="32"/>
      <c r="E738" s="28"/>
      <c r="F738" s="28"/>
      <c r="G738" s="28"/>
      <c r="H738" s="28"/>
      <c r="I738" s="28"/>
      <c r="J738" s="28"/>
    </row>
    <row r="739" spans="1:10" x14ac:dyDescent="0.25">
      <c r="A739" s="30"/>
      <c r="B739" s="36"/>
      <c r="C739" s="31"/>
      <c r="D739" s="32"/>
      <c r="E739" s="28"/>
      <c r="F739" s="28"/>
      <c r="G739" s="28"/>
      <c r="H739" s="28"/>
      <c r="I739" s="28"/>
      <c r="J739" s="28"/>
    </row>
    <row r="740" spans="1:10" x14ac:dyDescent="0.25">
      <c r="A740" s="30"/>
      <c r="B740" s="36"/>
      <c r="C740" s="31"/>
      <c r="D740" s="32"/>
      <c r="E740" s="28"/>
      <c r="F740" s="28"/>
      <c r="G740" s="28"/>
      <c r="H740" s="28"/>
      <c r="I740" s="28"/>
      <c r="J740" s="28"/>
    </row>
    <row r="741" spans="1:10" x14ac:dyDescent="0.25">
      <c r="A741" s="30"/>
      <c r="B741" s="36"/>
      <c r="C741" s="31"/>
      <c r="D741" s="32"/>
      <c r="E741" s="28"/>
      <c r="F741" s="28"/>
      <c r="G741" s="28"/>
      <c r="H741" s="28"/>
      <c r="I741" s="28"/>
      <c r="J741" s="28"/>
    </row>
    <row r="742" spans="1:10" x14ac:dyDescent="0.25">
      <c r="A742" s="30"/>
      <c r="B742" s="36"/>
      <c r="C742" s="31"/>
      <c r="D742" s="32"/>
      <c r="E742" s="28"/>
      <c r="F742" s="28"/>
      <c r="G742" s="28"/>
      <c r="H742" s="28"/>
      <c r="I742" s="28"/>
      <c r="J742" s="28"/>
    </row>
    <row r="743" spans="1:10" x14ac:dyDescent="0.25">
      <c r="A743" s="30"/>
      <c r="B743" s="36"/>
      <c r="C743" s="31"/>
      <c r="D743" s="32"/>
      <c r="E743" s="28"/>
      <c r="F743" s="28"/>
      <c r="G743" s="28"/>
      <c r="H743" s="28"/>
      <c r="I743" s="28"/>
      <c r="J743" s="28"/>
    </row>
    <row r="744" spans="1:10" x14ac:dyDescent="0.25">
      <c r="A744" s="30"/>
      <c r="B744" s="36"/>
      <c r="C744" s="31"/>
      <c r="D744" s="32"/>
      <c r="E744" s="28"/>
      <c r="F744" s="28"/>
      <c r="G744" s="28"/>
      <c r="H744" s="28"/>
      <c r="I744" s="28"/>
      <c r="J744" s="28"/>
    </row>
    <row r="745" spans="1:10" x14ac:dyDescent="0.25">
      <c r="A745" s="30"/>
      <c r="B745" s="36"/>
      <c r="C745" s="31"/>
      <c r="D745" s="32"/>
      <c r="E745" s="28"/>
      <c r="F745" s="28"/>
      <c r="G745" s="28"/>
      <c r="H745" s="28"/>
      <c r="I745" s="28"/>
      <c r="J745" s="28"/>
    </row>
    <row r="746" spans="1:10" x14ac:dyDescent="0.25">
      <c r="A746" s="30"/>
      <c r="B746" s="36"/>
      <c r="C746" s="31"/>
      <c r="D746" s="32"/>
      <c r="E746" s="28"/>
      <c r="F746" s="28"/>
      <c r="G746" s="28"/>
      <c r="H746" s="28"/>
      <c r="I746" s="28"/>
      <c r="J746" s="28"/>
    </row>
    <row r="747" spans="1:10" x14ac:dyDescent="0.25">
      <c r="A747" s="30"/>
      <c r="B747" s="36"/>
      <c r="C747" s="31"/>
      <c r="D747" s="32"/>
      <c r="E747" s="28"/>
      <c r="F747" s="28"/>
      <c r="G747" s="28"/>
      <c r="H747" s="28"/>
      <c r="I747" s="28"/>
      <c r="J747" s="28"/>
    </row>
    <row r="748" spans="1:10" x14ac:dyDescent="0.25">
      <c r="A748" s="30"/>
      <c r="B748" s="36"/>
      <c r="C748" s="31"/>
      <c r="D748" s="32"/>
      <c r="E748" s="28"/>
      <c r="F748" s="28"/>
      <c r="G748" s="28"/>
      <c r="H748" s="28"/>
      <c r="I748" s="28"/>
      <c r="J748" s="28"/>
    </row>
    <row r="749" spans="1:10" x14ac:dyDescent="0.25">
      <c r="A749" s="30"/>
      <c r="B749" s="36"/>
      <c r="C749" s="31"/>
      <c r="D749" s="32"/>
      <c r="E749" s="28"/>
      <c r="F749" s="28"/>
      <c r="G749" s="28"/>
      <c r="H749" s="28"/>
      <c r="I749" s="28"/>
      <c r="J749" s="28"/>
    </row>
    <row r="750" spans="1:10" x14ac:dyDescent="0.25">
      <c r="A750" s="30"/>
      <c r="B750" s="36"/>
      <c r="C750" s="31"/>
      <c r="D750" s="32"/>
      <c r="E750" s="28"/>
      <c r="F750" s="28"/>
      <c r="G750" s="28"/>
      <c r="H750" s="28"/>
      <c r="I750" s="28"/>
      <c r="J750" s="28"/>
    </row>
    <row r="751" spans="1:10" x14ac:dyDescent="0.25">
      <c r="A751" s="30"/>
      <c r="B751" s="36"/>
      <c r="C751" s="31"/>
      <c r="D751" s="32"/>
      <c r="E751" s="28"/>
      <c r="F751" s="28"/>
      <c r="G751" s="28"/>
      <c r="H751" s="28"/>
      <c r="I751" s="28"/>
      <c r="J751" s="28"/>
    </row>
    <row r="752" spans="1:10" x14ac:dyDescent="0.25">
      <c r="A752" s="30"/>
      <c r="B752" s="36"/>
      <c r="C752" s="31"/>
      <c r="D752" s="32"/>
      <c r="E752" s="28"/>
      <c r="F752" s="28"/>
      <c r="G752" s="28"/>
      <c r="H752" s="28"/>
      <c r="I752" s="28"/>
      <c r="J752" s="28"/>
    </row>
    <row r="753" spans="1:10" x14ac:dyDescent="0.25">
      <c r="A753" s="30"/>
      <c r="B753" s="36"/>
      <c r="C753" s="31"/>
      <c r="D753" s="32"/>
      <c r="E753" s="28"/>
      <c r="F753" s="28"/>
      <c r="G753" s="28"/>
      <c r="H753" s="28"/>
      <c r="I753" s="28"/>
      <c r="J753" s="28"/>
    </row>
    <row r="754" spans="1:10" x14ac:dyDescent="0.25">
      <c r="A754" s="30"/>
      <c r="B754" s="36"/>
      <c r="C754" s="31"/>
      <c r="D754" s="32"/>
      <c r="E754" s="28"/>
      <c r="F754" s="28"/>
      <c r="G754" s="28"/>
      <c r="H754" s="28"/>
      <c r="I754" s="28"/>
      <c r="J754" s="28"/>
    </row>
    <row r="755" spans="1:10" x14ac:dyDescent="0.25">
      <c r="A755" s="30"/>
      <c r="B755" s="36"/>
      <c r="C755" s="31"/>
      <c r="D755" s="32"/>
      <c r="E755" s="28"/>
      <c r="F755" s="28"/>
      <c r="G755" s="28"/>
      <c r="H755" s="28"/>
      <c r="I755" s="28"/>
      <c r="J755" s="28"/>
    </row>
    <row r="756" spans="1:10" x14ac:dyDescent="0.25">
      <c r="A756" s="30"/>
      <c r="B756" s="36"/>
      <c r="C756" s="31"/>
      <c r="D756" s="32"/>
      <c r="E756" s="28"/>
      <c r="F756" s="28"/>
      <c r="G756" s="28"/>
      <c r="H756" s="28"/>
      <c r="I756" s="28"/>
      <c r="J756" s="28"/>
    </row>
    <row r="757" spans="1:10" x14ac:dyDescent="0.25">
      <c r="A757" s="30"/>
      <c r="B757" s="36"/>
      <c r="C757" s="31"/>
      <c r="D757" s="32"/>
      <c r="E757" s="28"/>
      <c r="F757" s="28"/>
      <c r="G757" s="28"/>
      <c r="H757" s="28"/>
      <c r="I757" s="28"/>
      <c r="J757" s="28"/>
    </row>
    <row r="758" spans="1:10" x14ac:dyDescent="0.25">
      <c r="A758" s="30"/>
      <c r="B758" s="36"/>
      <c r="C758" s="31"/>
      <c r="D758" s="32"/>
      <c r="E758" s="28"/>
      <c r="F758" s="28"/>
      <c r="G758" s="28"/>
      <c r="H758" s="28"/>
      <c r="I758" s="28"/>
      <c r="J758" s="28"/>
    </row>
    <row r="759" spans="1:10" x14ac:dyDescent="0.25">
      <c r="A759" s="30"/>
      <c r="B759" s="36"/>
      <c r="C759" s="31"/>
      <c r="D759" s="32"/>
      <c r="E759" s="28"/>
      <c r="F759" s="28"/>
      <c r="G759" s="28"/>
      <c r="H759" s="28"/>
      <c r="I759" s="28"/>
      <c r="J759" s="28"/>
    </row>
    <row r="760" spans="1:10" x14ac:dyDescent="0.25">
      <c r="A760" s="30"/>
      <c r="B760" s="36"/>
      <c r="C760" s="31"/>
      <c r="D760" s="32"/>
      <c r="E760" s="28"/>
      <c r="F760" s="28"/>
      <c r="G760" s="28"/>
      <c r="H760" s="28"/>
      <c r="I760" s="28"/>
      <c r="J760" s="28"/>
    </row>
    <row r="761" spans="1:10" x14ac:dyDescent="0.25">
      <c r="A761" s="30"/>
      <c r="B761" s="36"/>
      <c r="C761" s="31"/>
      <c r="D761" s="32"/>
      <c r="E761" s="28"/>
      <c r="F761" s="28"/>
      <c r="G761" s="28"/>
      <c r="H761" s="28"/>
      <c r="I761" s="28"/>
      <c r="J761" s="28"/>
    </row>
    <row r="762" spans="1:10" x14ac:dyDescent="0.25">
      <c r="A762" s="30"/>
      <c r="B762" s="36"/>
      <c r="C762" s="31"/>
      <c r="D762" s="32"/>
      <c r="E762" s="28"/>
      <c r="F762" s="28"/>
      <c r="G762" s="28"/>
      <c r="H762" s="28"/>
      <c r="I762" s="28"/>
      <c r="J762" s="28"/>
    </row>
    <row r="763" spans="1:10" x14ac:dyDescent="0.25">
      <c r="A763" s="30"/>
      <c r="B763" s="36"/>
      <c r="C763" s="31"/>
      <c r="D763" s="32"/>
      <c r="E763" s="28"/>
      <c r="F763" s="28"/>
      <c r="G763" s="28"/>
      <c r="H763" s="28"/>
      <c r="I763" s="28"/>
      <c r="J763" s="28"/>
    </row>
    <row r="764" spans="1:10" x14ac:dyDescent="0.25">
      <c r="A764" s="30"/>
      <c r="B764" s="36"/>
      <c r="C764" s="31"/>
      <c r="D764" s="32"/>
      <c r="E764" s="28"/>
      <c r="F764" s="28"/>
      <c r="G764" s="28"/>
      <c r="H764" s="28"/>
      <c r="I764" s="28"/>
      <c r="J764" s="28"/>
    </row>
    <row r="765" spans="1:10" x14ac:dyDescent="0.25">
      <c r="A765" s="30"/>
      <c r="B765" s="36"/>
      <c r="C765" s="31"/>
      <c r="D765" s="32"/>
      <c r="E765" s="28"/>
      <c r="F765" s="28"/>
      <c r="G765" s="28"/>
      <c r="H765" s="28"/>
      <c r="I765" s="28"/>
      <c r="J765" s="28"/>
    </row>
    <row r="766" spans="1:10" x14ac:dyDescent="0.25">
      <c r="A766" s="30"/>
      <c r="B766" s="36"/>
      <c r="C766" s="31"/>
      <c r="D766" s="32"/>
      <c r="E766" s="28"/>
      <c r="F766" s="28"/>
      <c r="G766" s="28"/>
      <c r="H766" s="28"/>
      <c r="I766" s="28"/>
      <c r="J766" s="28"/>
    </row>
    <row r="767" spans="1:10" x14ac:dyDescent="0.25">
      <c r="A767" s="30"/>
      <c r="B767" s="36"/>
      <c r="C767" s="31"/>
      <c r="D767" s="32"/>
      <c r="E767" s="28"/>
      <c r="F767" s="28"/>
      <c r="G767" s="28"/>
      <c r="H767" s="28"/>
      <c r="I767" s="28"/>
      <c r="J767" s="28"/>
    </row>
    <row r="768" spans="1:10" x14ac:dyDescent="0.25">
      <c r="A768" s="30"/>
      <c r="B768" s="36"/>
      <c r="C768" s="31"/>
      <c r="D768" s="32"/>
      <c r="E768" s="28"/>
      <c r="F768" s="28"/>
      <c r="G768" s="28"/>
      <c r="H768" s="28"/>
      <c r="I768" s="28"/>
      <c r="J768" s="28"/>
    </row>
    <row r="769" spans="1:10" x14ac:dyDescent="0.25">
      <c r="A769" s="30"/>
      <c r="B769" s="36"/>
      <c r="C769" s="31"/>
      <c r="D769" s="32"/>
      <c r="E769" s="28"/>
      <c r="F769" s="28"/>
      <c r="G769" s="28"/>
      <c r="H769" s="28"/>
      <c r="I769" s="28"/>
      <c r="J769" s="28"/>
    </row>
    <row r="770" spans="1:10" x14ac:dyDescent="0.25">
      <c r="A770" s="30"/>
      <c r="B770" s="36"/>
      <c r="C770" s="31"/>
      <c r="D770" s="32"/>
      <c r="E770" s="28"/>
      <c r="F770" s="28"/>
      <c r="G770" s="28"/>
      <c r="H770" s="28"/>
      <c r="I770" s="28"/>
      <c r="J770" s="28"/>
    </row>
    <row r="771" spans="1:10" x14ac:dyDescent="0.25">
      <c r="A771" s="30"/>
      <c r="B771" s="36"/>
      <c r="C771" s="31"/>
      <c r="D771" s="32"/>
      <c r="E771" s="28"/>
      <c r="F771" s="28"/>
      <c r="G771" s="28"/>
      <c r="H771" s="28"/>
      <c r="I771" s="28"/>
      <c r="J771" s="28"/>
    </row>
    <row r="772" spans="1:10" x14ac:dyDescent="0.25">
      <c r="A772" s="30"/>
      <c r="B772" s="36"/>
      <c r="C772" s="31"/>
      <c r="D772" s="32"/>
      <c r="E772" s="28"/>
      <c r="F772" s="28"/>
      <c r="G772" s="28"/>
      <c r="H772" s="28"/>
      <c r="I772" s="28"/>
      <c r="J772" s="28"/>
    </row>
    <row r="773" spans="1:10" x14ac:dyDescent="0.25">
      <c r="A773" s="30"/>
      <c r="B773" s="36"/>
      <c r="C773" s="31"/>
      <c r="D773" s="32"/>
      <c r="E773" s="28"/>
      <c r="F773" s="28"/>
      <c r="G773" s="28"/>
      <c r="H773" s="28"/>
      <c r="I773" s="28"/>
      <c r="J773" s="28"/>
    </row>
    <row r="774" spans="1:10" x14ac:dyDescent="0.25">
      <c r="A774" s="30"/>
      <c r="B774" s="36"/>
      <c r="C774" s="31"/>
      <c r="D774" s="32"/>
      <c r="E774" s="28"/>
      <c r="F774" s="28"/>
      <c r="G774" s="28"/>
      <c r="H774" s="28"/>
      <c r="I774" s="28"/>
      <c r="J774" s="28"/>
    </row>
    <row r="775" spans="1:10" x14ac:dyDescent="0.25">
      <c r="A775" s="30"/>
      <c r="B775" s="36"/>
      <c r="C775" s="31"/>
      <c r="D775" s="32"/>
      <c r="E775" s="28"/>
      <c r="F775" s="28"/>
      <c r="G775" s="28"/>
      <c r="H775" s="28"/>
      <c r="I775" s="28"/>
      <c r="J775" s="28"/>
    </row>
    <row r="776" spans="1:10" x14ac:dyDescent="0.25">
      <c r="A776" s="30"/>
      <c r="B776" s="36"/>
      <c r="C776" s="31"/>
      <c r="D776" s="32"/>
      <c r="E776" s="28"/>
      <c r="F776" s="28"/>
      <c r="G776" s="28"/>
      <c r="H776" s="28"/>
      <c r="I776" s="28"/>
      <c r="J776" s="28"/>
    </row>
    <row r="777" spans="1:10" x14ac:dyDescent="0.25">
      <c r="A777" s="30"/>
      <c r="B777" s="36"/>
      <c r="C777" s="31"/>
      <c r="D777" s="32"/>
      <c r="E777" s="28"/>
      <c r="F777" s="28"/>
      <c r="G777" s="28"/>
      <c r="H777" s="28"/>
      <c r="I777" s="28"/>
      <c r="J777" s="28"/>
    </row>
    <row r="778" spans="1:10" x14ac:dyDescent="0.25">
      <c r="A778" s="30"/>
      <c r="B778" s="36"/>
      <c r="C778" s="31"/>
      <c r="D778" s="32"/>
      <c r="E778" s="28"/>
      <c r="F778" s="28"/>
      <c r="G778" s="28"/>
      <c r="H778" s="28"/>
      <c r="I778" s="28"/>
      <c r="J778" s="28"/>
    </row>
    <row r="779" spans="1:10" x14ac:dyDescent="0.25">
      <c r="A779" s="30"/>
      <c r="B779" s="36"/>
      <c r="C779" s="31"/>
      <c r="D779" s="32"/>
      <c r="E779" s="28"/>
      <c r="F779" s="28"/>
      <c r="G779" s="28"/>
      <c r="H779" s="28"/>
      <c r="I779" s="28"/>
      <c r="J779" s="28"/>
    </row>
    <row r="780" spans="1:10" x14ac:dyDescent="0.25">
      <c r="A780" s="30"/>
      <c r="B780" s="36"/>
      <c r="C780" s="31"/>
      <c r="D780" s="32"/>
      <c r="E780" s="28"/>
      <c r="F780" s="28"/>
      <c r="G780" s="28"/>
      <c r="H780" s="28"/>
      <c r="I780" s="28"/>
      <c r="J780" s="28"/>
    </row>
    <row r="781" spans="1:10" x14ac:dyDescent="0.25">
      <c r="A781" s="30"/>
      <c r="B781" s="36"/>
      <c r="C781" s="31"/>
      <c r="D781" s="32"/>
      <c r="E781" s="28"/>
      <c r="F781" s="28"/>
      <c r="G781" s="28"/>
      <c r="H781" s="28"/>
      <c r="I781" s="28"/>
      <c r="J781" s="28"/>
    </row>
    <row r="782" spans="1:10" x14ac:dyDescent="0.25">
      <c r="A782" s="30"/>
      <c r="B782" s="36"/>
      <c r="C782" s="31"/>
      <c r="D782" s="32"/>
      <c r="E782" s="28"/>
      <c r="F782" s="28"/>
      <c r="G782" s="28"/>
      <c r="H782" s="28"/>
      <c r="I782" s="28"/>
      <c r="J782" s="28"/>
    </row>
    <row r="783" spans="1:10" x14ac:dyDescent="0.25">
      <c r="A783" s="30"/>
      <c r="B783" s="36"/>
      <c r="C783" s="31"/>
      <c r="D783" s="32"/>
      <c r="E783" s="28"/>
      <c r="F783" s="28"/>
      <c r="G783" s="28"/>
      <c r="H783" s="28"/>
      <c r="I783" s="28"/>
      <c r="J783" s="28"/>
    </row>
    <row r="784" spans="1:10" x14ac:dyDescent="0.25">
      <c r="A784" s="30"/>
      <c r="B784" s="36"/>
      <c r="C784" s="31"/>
      <c r="D784" s="32"/>
      <c r="E784" s="28"/>
      <c r="F784" s="28"/>
      <c r="G784" s="28"/>
      <c r="H784" s="28"/>
      <c r="I784" s="28"/>
      <c r="J784" s="28"/>
    </row>
    <row r="785" spans="1:10" x14ac:dyDescent="0.25">
      <c r="A785" s="30"/>
      <c r="B785" s="36"/>
      <c r="C785" s="31"/>
      <c r="D785" s="32"/>
      <c r="E785" s="28"/>
      <c r="F785" s="28"/>
      <c r="G785" s="28"/>
      <c r="H785" s="28"/>
      <c r="I785" s="28"/>
      <c r="J785" s="28"/>
    </row>
    <row r="786" spans="1:10" x14ac:dyDescent="0.25">
      <c r="A786" s="30"/>
      <c r="B786" s="36"/>
      <c r="C786" s="31"/>
      <c r="D786" s="32"/>
      <c r="E786" s="28"/>
      <c r="F786" s="28"/>
      <c r="G786" s="28"/>
      <c r="H786" s="28"/>
      <c r="I786" s="28"/>
      <c r="J786" s="28"/>
    </row>
    <row r="787" spans="1:10" x14ac:dyDescent="0.25">
      <c r="A787" s="30"/>
      <c r="B787" s="36"/>
      <c r="C787" s="31"/>
      <c r="D787" s="32"/>
      <c r="E787" s="28"/>
      <c r="F787" s="28"/>
      <c r="G787" s="28"/>
      <c r="H787" s="28"/>
      <c r="I787" s="28"/>
      <c r="J787" s="28"/>
    </row>
    <row r="788" spans="1:10" x14ac:dyDescent="0.25">
      <c r="A788" s="30"/>
      <c r="B788" s="36"/>
      <c r="C788" s="31"/>
      <c r="D788" s="32"/>
      <c r="E788" s="28"/>
      <c r="F788" s="28"/>
      <c r="G788" s="28"/>
      <c r="H788" s="28"/>
      <c r="I788" s="28"/>
      <c r="J788" s="28"/>
    </row>
    <row r="789" spans="1:10" x14ac:dyDescent="0.25">
      <c r="A789" s="30"/>
      <c r="B789" s="36"/>
      <c r="C789" s="31"/>
      <c r="D789" s="32"/>
      <c r="E789" s="28"/>
      <c r="F789" s="28"/>
      <c r="G789" s="28"/>
      <c r="H789" s="28"/>
      <c r="I789" s="28"/>
      <c r="J789" s="28"/>
    </row>
    <row r="790" spans="1:10" x14ac:dyDescent="0.25">
      <c r="A790" s="30"/>
      <c r="B790" s="36"/>
      <c r="C790" s="31"/>
      <c r="D790" s="32"/>
      <c r="E790" s="28"/>
      <c r="F790" s="28"/>
      <c r="G790" s="28"/>
      <c r="H790" s="28"/>
      <c r="I790" s="28"/>
      <c r="J790" s="28"/>
    </row>
    <row r="791" spans="1:10" x14ac:dyDescent="0.25">
      <c r="A791" s="30"/>
      <c r="B791" s="36"/>
      <c r="C791" s="31"/>
      <c r="D791" s="32"/>
      <c r="E791" s="28"/>
      <c r="F791" s="28"/>
      <c r="G791" s="28"/>
      <c r="H791" s="28"/>
      <c r="I791" s="28"/>
      <c r="J791" s="28"/>
    </row>
    <row r="792" spans="1:10" x14ac:dyDescent="0.25">
      <c r="A792" s="30"/>
      <c r="B792" s="36"/>
      <c r="C792" s="31"/>
      <c r="D792" s="32"/>
      <c r="E792" s="28"/>
      <c r="F792" s="28"/>
      <c r="G792" s="28"/>
      <c r="H792" s="28"/>
      <c r="I792" s="28"/>
      <c r="J792" s="28"/>
    </row>
    <row r="793" spans="1:10" x14ac:dyDescent="0.25">
      <c r="A793" s="30"/>
      <c r="B793" s="36"/>
      <c r="C793" s="31"/>
      <c r="D793" s="32"/>
      <c r="E793" s="28"/>
      <c r="F793" s="28"/>
      <c r="G793" s="28"/>
      <c r="H793" s="28"/>
      <c r="I793" s="28"/>
      <c r="J793" s="28"/>
    </row>
    <row r="794" spans="1:10" x14ac:dyDescent="0.25">
      <c r="A794" s="30"/>
      <c r="B794" s="36"/>
      <c r="C794" s="31"/>
      <c r="D794" s="32"/>
      <c r="E794" s="28"/>
      <c r="F794" s="28"/>
      <c r="G794" s="28"/>
      <c r="H794" s="28"/>
      <c r="I794" s="28"/>
      <c r="J794" s="28"/>
    </row>
    <row r="795" spans="1:10" x14ac:dyDescent="0.25">
      <c r="A795" s="30"/>
      <c r="B795" s="36"/>
      <c r="C795" s="31"/>
      <c r="D795" s="32"/>
      <c r="E795" s="28"/>
      <c r="F795" s="28"/>
      <c r="G795" s="28"/>
      <c r="H795" s="28"/>
      <c r="I795" s="28"/>
      <c r="J795" s="28"/>
    </row>
    <row r="796" spans="1:10" x14ac:dyDescent="0.25">
      <c r="A796" s="30"/>
      <c r="B796" s="36"/>
      <c r="C796" s="31"/>
      <c r="D796" s="32"/>
      <c r="E796" s="28"/>
      <c r="F796" s="28"/>
      <c r="G796" s="28"/>
      <c r="H796" s="28"/>
      <c r="I796" s="28"/>
      <c r="J796" s="28"/>
    </row>
    <row r="797" spans="1:10" x14ac:dyDescent="0.25">
      <c r="A797" s="30"/>
      <c r="B797" s="36"/>
      <c r="C797" s="31"/>
      <c r="D797" s="32"/>
      <c r="E797" s="28"/>
      <c r="F797" s="28"/>
      <c r="G797" s="28"/>
      <c r="H797" s="28"/>
      <c r="I797" s="28"/>
      <c r="J797" s="28"/>
    </row>
    <row r="798" spans="1:10" x14ac:dyDescent="0.25">
      <c r="A798" s="30"/>
      <c r="B798" s="36"/>
      <c r="C798" s="31"/>
      <c r="D798" s="32"/>
      <c r="E798" s="28"/>
      <c r="F798" s="28"/>
      <c r="G798" s="28"/>
      <c r="H798" s="28"/>
      <c r="I798" s="28"/>
      <c r="J798" s="28"/>
    </row>
    <row r="799" spans="1:10" x14ac:dyDescent="0.25">
      <c r="A799" s="30"/>
      <c r="B799" s="36"/>
      <c r="C799" s="31"/>
      <c r="D799" s="32"/>
      <c r="E799" s="28"/>
      <c r="F799" s="28"/>
      <c r="G799" s="28"/>
      <c r="H799" s="28"/>
      <c r="I799" s="28"/>
      <c r="J799" s="28"/>
    </row>
    <row r="800" spans="1:10" x14ac:dyDescent="0.25">
      <c r="A800" s="30"/>
      <c r="B800" s="36"/>
      <c r="C800" s="31"/>
      <c r="D800" s="32"/>
      <c r="E800" s="28"/>
      <c r="F800" s="28"/>
      <c r="G800" s="28"/>
      <c r="H800" s="28"/>
      <c r="I800" s="28"/>
      <c r="J800" s="28"/>
    </row>
    <row r="801" spans="1:10" x14ac:dyDescent="0.25">
      <c r="A801" s="30"/>
      <c r="B801" s="36"/>
      <c r="C801" s="31"/>
      <c r="D801" s="32"/>
      <c r="E801" s="28"/>
      <c r="F801" s="28"/>
      <c r="G801" s="28"/>
      <c r="H801" s="28"/>
      <c r="I801" s="28"/>
      <c r="J801" s="28"/>
    </row>
    <row r="802" spans="1:10" x14ac:dyDescent="0.25">
      <c r="A802" s="30"/>
      <c r="B802" s="36"/>
      <c r="C802" s="31"/>
      <c r="D802" s="32"/>
      <c r="E802" s="28"/>
      <c r="F802" s="28"/>
      <c r="G802" s="28"/>
      <c r="H802" s="28"/>
      <c r="I802" s="28"/>
      <c r="J802" s="28"/>
    </row>
    <row r="803" spans="1:10" x14ac:dyDescent="0.25">
      <c r="A803" s="30"/>
      <c r="B803" s="36"/>
      <c r="C803" s="31"/>
      <c r="D803" s="32"/>
      <c r="E803" s="28"/>
      <c r="F803" s="28"/>
      <c r="G803" s="28"/>
      <c r="H803" s="28"/>
      <c r="I803" s="28"/>
      <c r="J803" s="28"/>
    </row>
    <row r="804" spans="1:10" x14ac:dyDescent="0.25">
      <c r="A804" s="30"/>
      <c r="B804" s="36"/>
      <c r="C804" s="31"/>
      <c r="D804" s="32"/>
      <c r="E804" s="28"/>
      <c r="F804" s="28"/>
      <c r="G804" s="28"/>
      <c r="H804" s="28"/>
      <c r="I804" s="28"/>
      <c r="J804" s="28"/>
    </row>
    <row r="805" spans="1:10" x14ac:dyDescent="0.25">
      <c r="A805" s="30"/>
      <c r="B805" s="36"/>
      <c r="C805" s="31"/>
      <c r="D805" s="32"/>
      <c r="E805" s="28"/>
      <c r="F805" s="28"/>
      <c r="G805" s="28"/>
      <c r="H805" s="28"/>
      <c r="I805" s="28"/>
      <c r="J805" s="28"/>
    </row>
    <row r="806" spans="1:10" x14ac:dyDescent="0.25">
      <c r="A806" s="30"/>
      <c r="B806" s="36"/>
      <c r="C806" s="31"/>
      <c r="D806" s="32"/>
      <c r="E806" s="28"/>
      <c r="F806" s="28"/>
      <c r="G806" s="28"/>
      <c r="H806" s="28"/>
      <c r="I806" s="28"/>
      <c r="J806" s="28"/>
    </row>
    <row r="807" spans="1:10" x14ac:dyDescent="0.25">
      <c r="A807" s="30"/>
      <c r="B807" s="36"/>
      <c r="C807" s="31"/>
      <c r="D807" s="32"/>
      <c r="E807" s="28"/>
      <c r="F807" s="28"/>
      <c r="G807" s="28"/>
      <c r="H807" s="28"/>
      <c r="I807" s="28"/>
      <c r="J807" s="28"/>
    </row>
    <row r="808" spans="1:10" x14ac:dyDescent="0.25">
      <c r="A808" s="30"/>
      <c r="B808" s="36"/>
      <c r="C808" s="31"/>
      <c r="D808" s="32"/>
      <c r="E808" s="28"/>
      <c r="F808" s="28"/>
      <c r="G808" s="28"/>
      <c r="H808" s="28"/>
      <c r="I808" s="28"/>
      <c r="J808" s="28"/>
    </row>
    <row r="809" spans="1:10" x14ac:dyDescent="0.25">
      <c r="A809" s="30"/>
      <c r="B809" s="36"/>
      <c r="C809" s="31"/>
      <c r="D809" s="32"/>
      <c r="E809" s="28"/>
      <c r="F809" s="28"/>
      <c r="G809" s="28"/>
      <c r="H809" s="28"/>
      <c r="I809" s="28"/>
      <c r="J809" s="28"/>
    </row>
    <row r="810" spans="1:10" x14ac:dyDescent="0.25">
      <c r="A810" s="30"/>
      <c r="B810" s="36"/>
      <c r="C810" s="31"/>
      <c r="D810" s="32"/>
      <c r="E810" s="28"/>
      <c r="F810" s="28"/>
      <c r="G810" s="28"/>
      <c r="H810" s="28"/>
      <c r="I810" s="28"/>
      <c r="J810" s="28"/>
    </row>
    <row r="811" spans="1:10" x14ac:dyDescent="0.25">
      <c r="A811" s="30"/>
      <c r="B811" s="36"/>
      <c r="C811" s="31"/>
      <c r="D811" s="32"/>
      <c r="E811" s="28"/>
      <c r="F811" s="28"/>
      <c r="G811" s="28"/>
      <c r="H811" s="28"/>
      <c r="I811" s="28"/>
      <c r="J811" s="28"/>
    </row>
    <row r="812" spans="1:10" x14ac:dyDescent="0.25">
      <c r="A812" s="30"/>
      <c r="B812" s="36"/>
      <c r="C812" s="31"/>
      <c r="D812" s="32"/>
      <c r="E812" s="28"/>
      <c r="F812" s="28"/>
      <c r="G812" s="28"/>
      <c r="H812" s="28"/>
      <c r="I812" s="28"/>
      <c r="J812" s="28"/>
    </row>
    <row r="813" spans="1:10" x14ac:dyDescent="0.25">
      <c r="A813" s="30"/>
      <c r="B813" s="36"/>
      <c r="C813" s="31"/>
      <c r="D813" s="32"/>
      <c r="E813" s="28"/>
      <c r="F813" s="28"/>
      <c r="G813" s="28"/>
      <c r="H813" s="28"/>
      <c r="I813" s="28"/>
      <c r="J813" s="28"/>
    </row>
    <row r="814" spans="1:10" x14ac:dyDescent="0.25">
      <c r="A814" s="30"/>
      <c r="B814" s="36"/>
      <c r="C814" s="31"/>
      <c r="D814" s="32"/>
      <c r="E814" s="28"/>
      <c r="F814" s="28"/>
      <c r="G814" s="28"/>
      <c r="H814" s="28"/>
      <c r="I814" s="28"/>
      <c r="J814" s="28"/>
    </row>
    <row r="815" spans="1:10" x14ac:dyDescent="0.25">
      <c r="A815" s="30"/>
      <c r="B815" s="36"/>
      <c r="C815" s="31"/>
      <c r="D815" s="32"/>
      <c r="E815" s="28"/>
      <c r="F815" s="28"/>
      <c r="G815" s="28"/>
      <c r="H815" s="28"/>
      <c r="I815" s="28"/>
      <c r="J815" s="28"/>
    </row>
    <row r="816" spans="1:10" x14ac:dyDescent="0.25">
      <c r="A816" s="30"/>
      <c r="B816" s="36"/>
      <c r="C816" s="31"/>
      <c r="D816" s="32"/>
      <c r="E816" s="28"/>
      <c r="F816" s="28"/>
      <c r="G816" s="28"/>
      <c r="H816" s="28"/>
      <c r="I816" s="28"/>
      <c r="J816" s="28"/>
    </row>
    <row r="817" spans="1:10" x14ac:dyDescent="0.25">
      <c r="A817" s="30"/>
      <c r="B817" s="36"/>
      <c r="C817" s="31"/>
      <c r="D817" s="32"/>
      <c r="E817" s="28"/>
      <c r="F817" s="28"/>
      <c r="G817" s="28"/>
      <c r="H817" s="28"/>
      <c r="I817" s="28"/>
      <c r="J817" s="28"/>
    </row>
    <row r="818" spans="1:10" x14ac:dyDescent="0.25">
      <c r="A818" s="30"/>
      <c r="B818" s="36"/>
      <c r="C818" s="31"/>
      <c r="D818" s="32"/>
      <c r="E818" s="28"/>
      <c r="F818" s="28"/>
      <c r="G818" s="28"/>
      <c r="H818" s="28"/>
      <c r="I818" s="28"/>
      <c r="J818" s="28"/>
    </row>
    <row r="819" spans="1:10" x14ac:dyDescent="0.25">
      <c r="A819" s="30"/>
      <c r="B819" s="36"/>
      <c r="C819" s="31"/>
      <c r="D819" s="32"/>
      <c r="E819" s="28"/>
      <c r="F819" s="28"/>
      <c r="G819" s="28"/>
      <c r="H819" s="28"/>
      <c r="I819" s="28"/>
      <c r="J819" s="28"/>
    </row>
    <row r="820" spans="1:10" x14ac:dyDescent="0.25">
      <c r="A820" s="30"/>
      <c r="B820" s="36"/>
      <c r="C820" s="31"/>
      <c r="D820" s="32"/>
      <c r="E820" s="28"/>
      <c r="F820" s="28"/>
      <c r="G820" s="28"/>
      <c r="H820" s="28"/>
      <c r="I820" s="28"/>
      <c r="J820" s="28"/>
    </row>
    <row r="821" spans="1:10" x14ac:dyDescent="0.25">
      <c r="A821" s="30"/>
      <c r="B821" s="36"/>
      <c r="C821" s="31"/>
      <c r="D821" s="32"/>
      <c r="E821" s="28"/>
      <c r="F821" s="28"/>
      <c r="G821" s="28"/>
      <c r="H821" s="28"/>
      <c r="I821" s="28"/>
      <c r="J821" s="28"/>
    </row>
    <row r="822" spans="1:10" x14ac:dyDescent="0.25">
      <c r="A822" s="30"/>
      <c r="B822" s="36"/>
      <c r="C822" s="31"/>
      <c r="D822" s="32"/>
      <c r="E822" s="28"/>
      <c r="F822" s="28"/>
      <c r="G822" s="28"/>
      <c r="H822" s="28"/>
      <c r="I822" s="28"/>
      <c r="J822" s="28"/>
    </row>
    <row r="823" spans="1:10" x14ac:dyDescent="0.25">
      <c r="A823" s="30"/>
      <c r="B823" s="36"/>
      <c r="C823" s="31"/>
      <c r="D823" s="32"/>
      <c r="E823" s="28"/>
      <c r="F823" s="28"/>
      <c r="G823" s="28"/>
      <c r="H823" s="28"/>
      <c r="I823" s="28"/>
      <c r="J823" s="28"/>
    </row>
    <row r="824" spans="1:10" x14ac:dyDescent="0.25">
      <c r="A824" s="30"/>
      <c r="B824" s="36"/>
      <c r="C824" s="31"/>
      <c r="D824" s="32"/>
      <c r="E824" s="28"/>
      <c r="F824" s="28"/>
      <c r="G824" s="28"/>
      <c r="H824" s="28"/>
      <c r="I824" s="28"/>
      <c r="J824" s="28"/>
    </row>
    <row r="825" spans="1:10" x14ac:dyDescent="0.25">
      <c r="A825" s="30"/>
      <c r="B825" s="36"/>
      <c r="C825" s="31"/>
      <c r="D825" s="32"/>
      <c r="E825" s="28"/>
      <c r="F825" s="28"/>
      <c r="G825" s="28"/>
      <c r="H825" s="28"/>
      <c r="I825" s="28"/>
      <c r="J825" s="28"/>
    </row>
    <row r="826" spans="1:10" x14ac:dyDescent="0.25">
      <c r="A826" s="30"/>
      <c r="B826" s="36"/>
      <c r="C826" s="31"/>
      <c r="D826" s="32"/>
      <c r="E826" s="28"/>
      <c r="F826" s="28"/>
      <c r="G826" s="28"/>
      <c r="H826" s="28"/>
      <c r="I826" s="28"/>
      <c r="J826" s="28"/>
    </row>
    <row r="827" spans="1:10" x14ac:dyDescent="0.25">
      <c r="A827" s="30"/>
      <c r="B827" s="36"/>
      <c r="C827" s="31"/>
      <c r="D827" s="32"/>
      <c r="E827" s="28"/>
      <c r="F827" s="28"/>
      <c r="G827" s="28"/>
      <c r="H827" s="28"/>
      <c r="I827" s="28"/>
      <c r="J827" s="28"/>
    </row>
    <row r="828" spans="1:10" x14ac:dyDescent="0.25">
      <c r="A828" s="30"/>
      <c r="B828" s="36"/>
      <c r="C828" s="31"/>
      <c r="D828" s="32"/>
      <c r="E828" s="28"/>
      <c r="F828" s="28"/>
      <c r="G828" s="28"/>
      <c r="H828" s="28"/>
      <c r="I828" s="28"/>
      <c r="J828" s="28"/>
    </row>
    <row r="829" spans="1:10" x14ac:dyDescent="0.25">
      <c r="A829" s="30"/>
      <c r="B829" s="36"/>
      <c r="C829" s="31"/>
      <c r="D829" s="32"/>
      <c r="E829" s="28"/>
      <c r="F829" s="28"/>
      <c r="G829" s="28"/>
      <c r="H829" s="28"/>
      <c r="I829" s="28"/>
      <c r="J829" s="28"/>
    </row>
    <row r="830" spans="1:10" x14ac:dyDescent="0.25">
      <c r="A830" s="30"/>
      <c r="B830" s="36"/>
      <c r="C830" s="31"/>
      <c r="D830" s="32"/>
      <c r="E830" s="28"/>
      <c r="F830" s="28"/>
      <c r="G830" s="28"/>
      <c r="H830" s="28"/>
      <c r="I830" s="28"/>
      <c r="J830" s="28"/>
    </row>
    <row r="831" spans="1:10" x14ac:dyDescent="0.25">
      <c r="A831" s="30"/>
      <c r="B831" s="36"/>
      <c r="C831" s="31"/>
      <c r="D831" s="32"/>
      <c r="E831" s="28"/>
      <c r="F831" s="28"/>
      <c r="G831" s="28"/>
      <c r="H831" s="28"/>
      <c r="I831" s="28"/>
      <c r="J831" s="28"/>
    </row>
    <row r="832" spans="1:10" x14ac:dyDescent="0.25">
      <c r="A832" s="30"/>
      <c r="B832" s="36"/>
      <c r="C832" s="31"/>
      <c r="D832" s="32"/>
      <c r="E832" s="28"/>
      <c r="F832" s="28"/>
      <c r="G832" s="28"/>
      <c r="H832" s="28"/>
      <c r="I832" s="28"/>
      <c r="J832" s="28"/>
    </row>
    <row r="833" spans="1:10" x14ac:dyDescent="0.25">
      <c r="A833" s="30"/>
      <c r="B833" s="36"/>
      <c r="C833" s="31"/>
      <c r="D833" s="32"/>
      <c r="E833" s="28"/>
      <c r="F833" s="28"/>
      <c r="G833" s="28"/>
      <c r="H833" s="28"/>
      <c r="I833" s="28"/>
      <c r="J833" s="28"/>
    </row>
    <row r="834" spans="1:10" x14ac:dyDescent="0.25">
      <c r="A834" s="30"/>
      <c r="B834" s="36"/>
      <c r="C834" s="31"/>
      <c r="D834" s="32"/>
      <c r="E834" s="28"/>
      <c r="F834" s="28"/>
      <c r="G834" s="28"/>
      <c r="H834" s="28"/>
      <c r="I834" s="28"/>
      <c r="J834" s="28"/>
    </row>
    <row r="835" spans="1:10" x14ac:dyDescent="0.25">
      <c r="A835" s="30"/>
      <c r="B835" s="36"/>
      <c r="C835" s="31"/>
      <c r="D835" s="32"/>
      <c r="E835" s="28"/>
      <c r="F835" s="28"/>
      <c r="G835" s="28"/>
      <c r="H835" s="28"/>
      <c r="I835" s="28"/>
      <c r="J835" s="28"/>
    </row>
    <row r="836" spans="1:10" x14ac:dyDescent="0.25">
      <c r="A836" s="30"/>
      <c r="B836" s="36"/>
      <c r="C836" s="31"/>
      <c r="D836" s="32"/>
      <c r="E836" s="28"/>
      <c r="F836" s="28"/>
      <c r="G836" s="28"/>
      <c r="H836" s="28"/>
      <c r="I836" s="28"/>
      <c r="J836" s="28"/>
    </row>
    <row r="837" spans="1:10" x14ac:dyDescent="0.25">
      <c r="A837" s="30"/>
      <c r="B837" s="36"/>
      <c r="C837" s="31"/>
      <c r="D837" s="32"/>
      <c r="E837" s="28"/>
      <c r="F837" s="28"/>
      <c r="G837" s="28"/>
      <c r="H837" s="28"/>
      <c r="I837" s="28"/>
      <c r="J837" s="28"/>
    </row>
    <row r="838" spans="1:10" x14ac:dyDescent="0.25">
      <c r="A838" s="30"/>
      <c r="B838" s="36"/>
      <c r="C838" s="31"/>
      <c r="D838" s="32"/>
      <c r="E838" s="28"/>
      <c r="F838" s="28"/>
      <c r="G838" s="28"/>
      <c r="H838" s="28"/>
      <c r="I838" s="28"/>
      <c r="J838" s="28"/>
    </row>
    <row r="839" spans="1:10" x14ac:dyDescent="0.25">
      <c r="A839" s="30"/>
      <c r="B839" s="36"/>
      <c r="C839" s="31"/>
      <c r="D839" s="32"/>
      <c r="E839" s="28"/>
      <c r="F839" s="28"/>
      <c r="G839" s="28"/>
      <c r="H839" s="28"/>
      <c r="I839" s="28"/>
      <c r="J839" s="28"/>
    </row>
    <row r="840" spans="1:10" x14ac:dyDescent="0.25">
      <c r="A840" s="30"/>
      <c r="B840" s="36"/>
      <c r="C840" s="31"/>
      <c r="D840" s="32"/>
      <c r="E840" s="28"/>
      <c r="F840" s="28"/>
      <c r="G840" s="28"/>
      <c r="H840" s="28"/>
      <c r="I840" s="28"/>
      <c r="J840" s="28"/>
    </row>
    <row r="841" spans="1:10" x14ac:dyDescent="0.25">
      <c r="A841" s="30"/>
      <c r="B841" s="36"/>
      <c r="C841" s="31"/>
      <c r="D841" s="32"/>
      <c r="E841" s="28"/>
      <c r="F841" s="28"/>
      <c r="G841" s="28"/>
      <c r="H841" s="28"/>
      <c r="I841" s="28"/>
      <c r="J841" s="28"/>
    </row>
    <row r="842" spans="1:10" x14ac:dyDescent="0.25">
      <c r="A842" s="30"/>
      <c r="B842" s="36"/>
      <c r="C842" s="31"/>
      <c r="D842" s="32"/>
      <c r="E842" s="28"/>
      <c r="F842" s="28"/>
      <c r="G842" s="28"/>
      <c r="H842" s="28"/>
      <c r="I842" s="28"/>
      <c r="J842" s="28"/>
    </row>
    <row r="843" spans="1:10" x14ac:dyDescent="0.25">
      <c r="A843" s="30"/>
      <c r="B843" s="36"/>
      <c r="C843" s="31"/>
      <c r="D843" s="32"/>
      <c r="E843" s="28"/>
      <c r="F843" s="28"/>
      <c r="G843" s="28"/>
      <c r="H843" s="28"/>
      <c r="I843" s="28"/>
      <c r="J843" s="28"/>
    </row>
    <row r="844" spans="1:10" x14ac:dyDescent="0.25">
      <c r="A844" s="30"/>
      <c r="B844" s="36"/>
      <c r="C844" s="31"/>
      <c r="D844" s="32"/>
      <c r="E844" s="28"/>
      <c r="F844" s="28"/>
      <c r="G844" s="28"/>
      <c r="H844" s="28"/>
      <c r="I844" s="28"/>
      <c r="J844" s="28"/>
    </row>
    <row r="845" spans="1:10" x14ac:dyDescent="0.25">
      <c r="A845" s="30"/>
      <c r="B845" s="36"/>
      <c r="C845" s="31"/>
      <c r="D845" s="32"/>
      <c r="E845" s="28"/>
      <c r="F845" s="28"/>
      <c r="G845" s="28"/>
      <c r="H845" s="28"/>
      <c r="I845" s="28"/>
      <c r="J845" s="28"/>
    </row>
    <row r="846" spans="1:10" x14ac:dyDescent="0.25">
      <c r="A846" s="30"/>
      <c r="B846" s="36"/>
      <c r="C846" s="31"/>
      <c r="D846" s="32"/>
      <c r="E846" s="28"/>
      <c r="F846" s="28"/>
      <c r="G846" s="28"/>
      <c r="H846" s="28"/>
      <c r="I846" s="28"/>
      <c r="J846" s="28"/>
    </row>
    <row r="847" spans="1:10" x14ac:dyDescent="0.25">
      <c r="A847" s="30"/>
      <c r="B847" s="36"/>
      <c r="C847" s="31"/>
      <c r="D847" s="32"/>
      <c r="E847" s="28"/>
      <c r="F847" s="28"/>
      <c r="G847" s="28"/>
      <c r="H847" s="28"/>
      <c r="I847" s="28"/>
      <c r="J847" s="28"/>
    </row>
    <row r="848" spans="1:10" x14ac:dyDescent="0.25">
      <c r="A848" s="30"/>
      <c r="B848" s="36"/>
      <c r="C848" s="31"/>
      <c r="D848" s="32"/>
      <c r="E848" s="28"/>
      <c r="F848" s="28"/>
      <c r="G848" s="28"/>
      <c r="H848" s="28"/>
      <c r="I848" s="28"/>
      <c r="J848" s="28"/>
    </row>
    <row r="849" spans="1:10" x14ac:dyDescent="0.25">
      <c r="A849" s="30"/>
      <c r="B849" s="36"/>
      <c r="C849" s="31"/>
      <c r="D849" s="32"/>
      <c r="E849" s="28"/>
      <c r="F849" s="28"/>
      <c r="G849" s="28"/>
      <c r="H849" s="28"/>
      <c r="I849" s="28"/>
      <c r="J849" s="28"/>
    </row>
    <row r="850" spans="1:10" x14ac:dyDescent="0.25">
      <c r="A850" s="30"/>
      <c r="B850" s="36"/>
      <c r="C850" s="31"/>
      <c r="D850" s="32"/>
      <c r="E850" s="28"/>
      <c r="F850" s="28"/>
      <c r="G850" s="28"/>
      <c r="H850" s="28"/>
      <c r="I850" s="28"/>
      <c r="J850" s="28"/>
    </row>
    <row r="851" spans="1:10" x14ac:dyDescent="0.25">
      <c r="A851" s="30"/>
      <c r="B851" s="36"/>
      <c r="C851" s="31"/>
      <c r="D851" s="32"/>
      <c r="E851" s="28"/>
      <c r="F851" s="28"/>
      <c r="G851" s="28"/>
      <c r="H851" s="28"/>
      <c r="I851" s="28"/>
      <c r="J851" s="28"/>
    </row>
    <row r="852" spans="1:10" x14ac:dyDescent="0.25">
      <c r="A852" s="30"/>
      <c r="B852" s="36"/>
      <c r="C852" s="31"/>
      <c r="D852" s="32"/>
      <c r="E852" s="28"/>
      <c r="F852" s="28"/>
      <c r="G852" s="28"/>
      <c r="H852" s="28"/>
      <c r="I852" s="28"/>
      <c r="J852" s="28"/>
    </row>
    <row r="853" spans="1:10" x14ac:dyDescent="0.25">
      <c r="A853" s="30"/>
      <c r="B853" s="36"/>
      <c r="C853" s="31"/>
      <c r="D853" s="32"/>
      <c r="E853" s="28"/>
      <c r="F853" s="28"/>
      <c r="G853" s="28"/>
      <c r="H853" s="28"/>
      <c r="I853" s="28"/>
      <c r="J853" s="28"/>
    </row>
    <row r="854" spans="1:10" x14ac:dyDescent="0.25">
      <c r="A854" s="30"/>
      <c r="B854" s="36"/>
      <c r="C854" s="31"/>
      <c r="D854" s="32"/>
      <c r="E854" s="28"/>
      <c r="F854" s="28"/>
      <c r="G854" s="28"/>
      <c r="H854" s="28"/>
      <c r="I854" s="28"/>
      <c r="J854" s="28"/>
    </row>
    <row r="855" spans="1:10" x14ac:dyDescent="0.25">
      <c r="A855" s="30"/>
      <c r="B855" s="36"/>
      <c r="C855" s="31"/>
      <c r="D855" s="32"/>
      <c r="E855" s="28"/>
      <c r="F855" s="28"/>
      <c r="G855" s="28"/>
      <c r="H855" s="28"/>
      <c r="I855" s="28"/>
      <c r="J855" s="28"/>
    </row>
    <row r="856" spans="1:10" x14ac:dyDescent="0.25">
      <c r="A856" s="30"/>
      <c r="B856" s="36"/>
      <c r="C856" s="31"/>
      <c r="D856" s="32"/>
      <c r="E856" s="28"/>
      <c r="F856" s="28"/>
      <c r="G856" s="28"/>
      <c r="H856" s="28"/>
      <c r="I856" s="28"/>
      <c r="J856" s="28"/>
    </row>
    <row r="857" spans="1:10" x14ac:dyDescent="0.25">
      <c r="A857" s="30"/>
      <c r="B857" s="36"/>
      <c r="C857" s="31"/>
      <c r="D857" s="32"/>
      <c r="E857" s="28"/>
      <c r="F857" s="28"/>
      <c r="G857" s="28"/>
      <c r="H857" s="28"/>
      <c r="I857" s="28"/>
      <c r="J857" s="28"/>
    </row>
    <row r="858" spans="1:10" x14ac:dyDescent="0.25">
      <c r="A858" s="30"/>
      <c r="B858" s="36"/>
      <c r="C858" s="31"/>
      <c r="D858" s="32"/>
      <c r="E858" s="28"/>
      <c r="F858" s="28"/>
      <c r="G858" s="28"/>
      <c r="H858" s="28"/>
      <c r="I858" s="28"/>
      <c r="J858" s="28"/>
    </row>
    <row r="859" spans="1:10" x14ac:dyDescent="0.25">
      <c r="A859" s="30"/>
      <c r="B859" s="36"/>
      <c r="C859" s="31"/>
      <c r="D859" s="32"/>
      <c r="E859" s="28"/>
      <c r="F859" s="28"/>
      <c r="G859" s="28"/>
      <c r="H859" s="28"/>
      <c r="I859" s="28"/>
      <c r="J859" s="28"/>
    </row>
    <row r="860" spans="1:10" x14ac:dyDescent="0.25">
      <c r="A860" s="30"/>
      <c r="B860" s="36"/>
      <c r="C860" s="31"/>
      <c r="D860" s="32"/>
      <c r="E860" s="28"/>
      <c r="F860" s="28"/>
      <c r="G860" s="28"/>
      <c r="H860" s="28"/>
      <c r="I860" s="28"/>
      <c r="J860" s="28"/>
    </row>
    <row r="861" spans="1:10" x14ac:dyDescent="0.25">
      <c r="A861" s="30"/>
      <c r="B861" s="36"/>
      <c r="C861" s="31"/>
      <c r="D861" s="32"/>
      <c r="E861" s="28"/>
      <c r="F861" s="28"/>
      <c r="G861" s="28"/>
      <c r="H861" s="28"/>
      <c r="I861" s="28"/>
      <c r="J861" s="28"/>
    </row>
    <row r="862" spans="1:10" x14ac:dyDescent="0.25">
      <c r="A862" s="30"/>
      <c r="B862" s="36"/>
      <c r="C862" s="31"/>
      <c r="D862" s="32"/>
      <c r="E862" s="28"/>
      <c r="F862" s="28"/>
      <c r="G862" s="28"/>
      <c r="H862" s="28"/>
      <c r="I862" s="28"/>
      <c r="J862" s="28"/>
    </row>
    <row r="863" spans="1:10" x14ac:dyDescent="0.25">
      <c r="A863" s="30"/>
      <c r="B863" s="36"/>
      <c r="C863" s="31"/>
      <c r="D863" s="32"/>
      <c r="E863" s="28"/>
      <c r="F863" s="28"/>
      <c r="G863" s="28"/>
      <c r="H863" s="28"/>
      <c r="I863" s="28"/>
      <c r="J863" s="28"/>
    </row>
    <row r="864" spans="1:10" x14ac:dyDescent="0.25">
      <c r="A864" s="30"/>
      <c r="B864" s="36"/>
      <c r="C864" s="31"/>
      <c r="D864" s="32"/>
      <c r="E864" s="28"/>
      <c r="F864" s="28"/>
      <c r="G864" s="28"/>
      <c r="H864" s="28"/>
      <c r="I864" s="28"/>
      <c r="J864" s="28"/>
    </row>
    <row r="865" spans="1:10" x14ac:dyDescent="0.25">
      <c r="A865" s="30"/>
      <c r="B865" s="36"/>
      <c r="C865" s="31"/>
      <c r="D865" s="32"/>
      <c r="E865" s="28"/>
      <c r="F865" s="28"/>
      <c r="G865" s="28"/>
      <c r="H865" s="28"/>
      <c r="I865" s="28"/>
      <c r="J865" s="28"/>
    </row>
    <row r="866" spans="1:10" x14ac:dyDescent="0.25">
      <c r="A866" s="30"/>
      <c r="B866" s="36"/>
      <c r="C866" s="31"/>
      <c r="D866" s="32"/>
      <c r="E866" s="28"/>
      <c r="F866" s="28"/>
      <c r="G866" s="28"/>
      <c r="H866" s="28"/>
      <c r="I866" s="28"/>
      <c r="J866" s="28"/>
    </row>
    <row r="867" spans="1:10" x14ac:dyDescent="0.25">
      <c r="A867" s="30"/>
      <c r="B867" s="36"/>
      <c r="C867" s="31"/>
      <c r="D867" s="32"/>
      <c r="E867" s="28"/>
      <c r="F867" s="28"/>
      <c r="G867" s="28"/>
      <c r="H867" s="28"/>
      <c r="I867" s="28"/>
      <c r="J867" s="28"/>
    </row>
    <row r="868" spans="1:10" x14ac:dyDescent="0.25">
      <c r="A868" s="30"/>
      <c r="B868" s="36"/>
      <c r="C868" s="31"/>
      <c r="D868" s="32"/>
      <c r="E868" s="28"/>
      <c r="F868" s="28"/>
      <c r="G868" s="28"/>
      <c r="H868" s="28"/>
      <c r="I868" s="28"/>
      <c r="J868" s="28"/>
    </row>
    <row r="869" spans="1:10" x14ac:dyDescent="0.25">
      <c r="A869" s="30"/>
      <c r="B869" s="36"/>
      <c r="C869" s="31"/>
      <c r="D869" s="32"/>
      <c r="E869" s="28"/>
      <c r="F869" s="28"/>
      <c r="G869" s="28"/>
      <c r="H869" s="28"/>
      <c r="I869" s="28"/>
      <c r="J869" s="28"/>
    </row>
    <row r="870" spans="1:10" x14ac:dyDescent="0.25">
      <c r="A870" s="30"/>
      <c r="B870" s="36"/>
      <c r="C870" s="31"/>
      <c r="D870" s="32"/>
      <c r="E870" s="28"/>
      <c r="F870" s="28"/>
      <c r="G870" s="28"/>
      <c r="H870" s="28"/>
      <c r="I870" s="28"/>
      <c r="J870" s="28"/>
    </row>
    <row r="871" spans="1:10" x14ac:dyDescent="0.25">
      <c r="A871" s="30"/>
      <c r="B871" s="36"/>
      <c r="C871" s="31"/>
      <c r="D871" s="32"/>
      <c r="E871" s="28"/>
      <c r="F871" s="28"/>
      <c r="G871" s="28"/>
      <c r="H871" s="28"/>
      <c r="I871" s="28"/>
      <c r="J871" s="28"/>
    </row>
    <row r="872" spans="1:10" x14ac:dyDescent="0.25">
      <c r="A872" s="30"/>
      <c r="B872" s="36"/>
      <c r="C872" s="31"/>
      <c r="D872" s="32"/>
      <c r="E872" s="28"/>
      <c r="F872" s="28"/>
      <c r="G872" s="28"/>
      <c r="H872" s="28"/>
      <c r="I872" s="28"/>
      <c r="J872" s="28"/>
    </row>
    <row r="873" spans="1:10" x14ac:dyDescent="0.25">
      <c r="A873" s="30"/>
      <c r="B873" s="36"/>
      <c r="C873" s="31"/>
      <c r="D873" s="32"/>
      <c r="E873" s="28"/>
      <c r="F873" s="28"/>
      <c r="G873" s="28"/>
      <c r="H873" s="28"/>
      <c r="I873" s="28"/>
      <c r="J873" s="28"/>
    </row>
    <row r="874" spans="1:10" x14ac:dyDescent="0.25">
      <c r="A874" s="30"/>
      <c r="B874" s="36"/>
      <c r="C874" s="31"/>
      <c r="D874" s="32"/>
      <c r="E874" s="28"/>
      <c r="F874" s="28"/>
      <c r="G874" s="28"/>
      <c r="H874" s="28"/>
      <c r="I874" s="28"/>
      <c r="J874" s="28"/>
    </row>
    <row r="875" spans="1:10" x14ac:dyDescent="0.25">
      <c r="A875" s="30"/>
      <c r="B875" s="36"/>
      <c r="C875" s="31"/>
      <c r="D875" s="32"/>
      <c r="E875" s="28"/>
      <c r="F875" s="28"/>
      <c r="G875" s="28"/>
      <c r="H875" s="28"/>
      <c r="I875" s="28"/>
      <c r="J875" s="28"/>
    </row>
    <row r="876" spans="1:10" x14ac:dyDescent="0.25">
      <c r="A876" s="30"/>
      <c r="B876" s="36"/>
      <c r="C876" s="31"/>
      <c r="D876" s="32"/>
      <c r="E876" s="28"/>
      <c r="F876" s="28"/>
      <c r="G876" s="28"/>
      <c r="H876" s="28"/>
      <c r="I876" s="28"/>
      <c r="J876" s="28"/>
    </row>
    <row r="877" spans="1:10" x14ac:dyDescent="0.25">
      <c r="A877" s="30"/>
      <c r="B877" s="36"/>
      <c r="C877" s="31"/>
      <c r="D877" s="32"/>
      <c r="E877" s="28"/>
      <c r="F877" s="28"/>
      <c r="G877" s="28"/>
      <c r="H877" s="28"/>
      <c r="I877" s="28"/>
      <c r="J877" s="28"/>
    </row>
    <row r="878" spans="1:10" x14ac:dyDescent="0.25">
      <c r="A878" s="30"/>
      <c r="B878" s="36"/>
      <c r="C878" s="31"/>
      <c r="D878" s="32"/>
      <c r="E878" s="28"/>
      <c r="F878" s="28"/>
      <c r="G878" s="28"/>
      <c r="H878" s="28"/>
      <c r="I878" s="28"/>
      <c r="J878" s="28"/>
    </row>
    <row r="879" spans="1:10" x14ac:dyDescent="0.25">
      <c r="A879" s="30"/>
      <c r="B879" s="36"/>
      <c r="C879" s="31"/>
      <c r="D879" s="32"/>
      <c r="E879" s="28"/>
      <c r="F879" s="28"/>
      <c r="G879" s="28"/>
      <c r="H879" s="28"/>
      <c r="I879" s="28"/>
      <c r="J879" s="28"/>
    </row>
    <row r="880" spans="1:10" x14ac:dyDescent="0.25">
      <c r="A880" s="30"/>
      <c r="B880" s="36"/>
      <c r="C880" s="31"/>
      <c r="D880" s="32"/>
      <c r="E880" s="28"/>
      <c r="F880" s="28"/>
      <c r="G880" s="28"/>
      <c r="H880" s="28"/>
      <c r="I880" s="28"/>
      <c r="J880" s="28"/>
    </row>
    <row r="881" spans="1:10" x14ac:dyDescent="0.25">
      <c r="A881" s="30"/>
      <c r="B881" s="36"/>
      <c r="C881" s="31"/>
      <c r="D881" s="32"/>
      <c r="E881" s="28"/>
      <c r="F881" s="28"/>
      <c r="G881" s="28"/>
      <c r="H881" s="28"/>
      <c r="I881" s="28"/>
      <c r="J881" s="28"/>
    </row>
    <row r="882" spans="1:10" x14ac:dyDescent="0.25">
      <c r="A882" s="30"/>
      <c r="B882" s="36"/>
      <c r="C882" s="31"/>
      <c r="D882" s="32"/>
      <c r="E882" s="28"/>
      <c r="F882" s="28"/>
      <c r="G882" s="28"/>
      <c r="H882" s="28"/>
      <c r="I882" s="28"/>
      <c r="J882" s="28"/>
    </row>
    <row r="883" spans="1:10" x14ac:dyDescent="0.25">
      <c r="A883" s="30"/>
      <c r="B883" s="36"/>
      <c r="C883" s="31"/>
      <c r="D883" s="32"/>
      <c r="E883" s="28"/>
      <c r="F883" s="28"/>
      <c r="G883" s="28"/>
      <c r="H883" s="28"/>
      <c r="I883" s="28"/>
      <c r="J883" s="28"/>
    </row>
    <row r="884" spans="1:10" x14ac:dyDescent="0.25">
      <c r="A884" s="30"/>
      <c r="B884" s="36"/>
      <c r="C884" s="31"/>
      <c r="D884" s="32"/>
      <c r="E884" s="28"/>
      <c r="F884" s="28"/>
      <c r="G884" s="28"/>
      <c r="H884" s="28"/>
      <c r="I884" s="28"/>
      <c r="J884" s="28"/>
    </row>
    <row r="885" spans="1:10" x14ac:dyDescent="0.25">
      <c r="A885" s="30"/>
      <c r="B885" s="36"/>
      <c r="C885" s="31"/>
      <c r="D885" s="32"/>
      <c r="E885" s="28"/>
      <c r="F885" s="28"/>
      <c r="G885" s="28"/>
      <c r="H885" s="28"/>
      <c r="I885" s="28"/>
      <c r="J885" s="28"/>
    </row>
    <row r="886" spans="1:10" x14ac:dyDescent="0.25">
      <c r="A886" s="30"/>
      <c r="B886" s="36"/>
      <c r="C886" s="31"/>
      <c r="D886" s="32"/>
      <c r="E886" s="28"/>
      <c r="F886" s="28"/>
      <c r="G886" s="28"/>
      <c r="H886" s="28"/>
      <c r="I886" s="28"/>
      <c r="J886" s="28"/>
    </row>
    <row r="887" spans="1:10" x14ac:dyDescent="0.25">
      <c r="A887" s="30"/>
      <c r="B887" s="36"/>
      <c r="C887" s="31"/>
      <c r="D887" s="32"/>
      <c r="E887" s="28"/>
      <c r="F887" s="28"/>
      <c r="G887" s="28"/>
      <c r="H887" s="28"/>
      <c r="I887" s="28"/>
      <c r="J887" s="28"/>
    </row>
    <row r="888" spans="1:10" x14ac:dyDescent="0.25">
      <c r="A888" s="30"/>
      <c r="B888" s="36"/>
      <c r="C888" s="31"/>
      <c r="D888" s="32"/>
      <c r="E888" s="28"/>
      <c r="F888" s="28"/>
      <c r="G888" s="28"/>
      <c r="H888" s="28"/>
      <c r="I888" s="28"/>
      <c r="J888" s="28"/>
    </row>
    <row r="889" spans="1:10" x14ac:dyDescent="0.25">
      <c r="A889" s="30"/>
      <c r="B889" s="36"/>
      <c r="C889" s="31"/>
      <c r="D889" s="32"/>
      <c r="E889" s="28"/>
      <c r="F889" s="28"/>
      <c r="G889" s="28"/>
      <c r="H889" s="28"/>
      <c r="I889" s="28"/>
      <c r="J889" s="28"/>
    </row>
    <row r="890" spans="1:10" x14ac:dyDescent="0.25">
      <c r="A890" s="30"/>
      <c r="B890" s="36"/>
      <c r="C890" s="31"/>
      <c r="D890" s="32"/>
      <c r="E890" s="28"/>
      <c r="F890" s="28"/>
      <c r="G890" s="28"/>
      <c r="H890" s="28"/>
      <c r="I890" s="28"/>
      <c r="J890" s="28"/>
    </row>
    <row r="891" spans="1:10" x14ac:dyDescent="0.25">
      <c r="A891" s="30"/>
      <c r="B891" s="36"/>
      <c r="C891" s="31"/>
      <c r="D891" s="32"/>
      <c r="E891" s="28"/>
      <c r="F891" s="28"/>
      <c r="G891" s="28"/>
      <c r="H891" s="28"/>
      <c r="I891" s="28"/>
      <c r="J891" s="28"/>
    </row>
    <row r="892" spans="1:10" x14ac:dyDescent="0.25">
      <c r="A892" s="30"/>
      <c r="B892" s="36"/>
      <c r="C892" s="31"/>
      <c r="D892" s="32"/>
      <c r="E892" s="28"/>
      <c r="F892" s="28"/>
      <c r="G892" s="28"/>
      <c r="H892" s="28"/>
      <c r="I892" s="28"/>
      <c r="J892" s="28"/>
    </row>
    <row r="893" spans="1:10" x14ac:dyDescent="0.25">
      <c r="A893" s="30"/>
      <c r="B893" s="36"/>
      <c r="C893" s="31"/>
      <c r="D893" s="32"/>
      <c r="E893" s="28"/>
      <c r="F893" s="28"/>
      <c r="G893" s="28"/>
      <c r="H893" s="28"/>
      <c r="I893" s="28"/>
      <c r="J893" s="28"/>
    </row>
    <row r="894" spans="1:10" x14ac:dyDescent="0.25">
      <c r="A894" s="30"/>
      <c r="B894" s="36"/>
      <c r="C894" s="31"/>
      <c r="D894" s="32"/>
      <c r="E894" s="28"/>
      <c r="F894" s="28"/>
      <c r="G894" s="28"/>
      <c r="H894" s="28"/>
      <c r="I894" s="28"/>
      <c r="J894" s="28"/>
    </row>
    <row r="895" spans="1:10" x14ac:dyDescent="0.25">
      <c r="A895" s="30"/>
      <c r="B895" s="36"/>
      <c r="C895" s="31"/>
      <c r="D895" s="32"/>
      <c r="E895" s="28"/>
      <c r="F895" s="28"/>
      <c r="G895" s="28"/>
      <c r="H895" s="28"/>
      <c r="I895" s="28"/>
      <c r="J895" s="28"/>
    </row>
    <row r="896" spans="1:10" x14ac:dyDescent="0.25">
      <c r="A896" s="30"/>
      <c r="B896" s="36"/>
      <c r="C896" s="31"/>
      <c r="D896" s="32"/>
      <c r="E896" s="28"/>
      <c r="F896" s="28"/>
      <c r="G896" s="28"/>
      <c r="H896" s="28"/>
      <c r="I896" s="28"/>
      <c r="J896" s="28"/>
    </row>
    <row r="897" spans="1:10" x14ac:dyDescent="0.25">
      <c r="A897" s="30"/>
      <c r="B897" s="36"/>
      <c r="C897" s="31"/>
      <c r="D897" s="32"/>
      <c r="E897" s="28"/>
      <c r="F897" s="28"/>
      <c r="G897" s="28"/>
      <c r="H897" s="28"/>
      <c r="I897" s="28"/>
      <c r="J897" s="28"/>
    </row>
    <row r="898" spans="1:10" x14ac:dyDescent="0.25">
      <c r="A898" s="30"/>
      <c r="B898" s="36"/>
      <c r="C898" s="31"/>
      <c r="D898" s="32"/>
      <c r="E898" s="28"/>
      <c r="F898" s="28"/>
      <c r="G898" s="28"/>
      <c r="H898" s="28"/>
      <c r="I898" s="28"/>
      <c r="J898" s="28"/>
    </row>
    <row r="899" spans="1:10" x14ac:dyDescent="0.25">
      <c r="A899" s="30"/>
      <c r="B899" s="36"/>
      <c r="C899" s="31"/>
      <c r="D899" s="32"/>
      <c r="E899" s="28"/>
      <c r="F899" s="28"/>
      <c r="G899" s="28"/>
      <c r="H899" s="28"/>
      <c r="I899" s="28"/>
      <c r="J899" s="28"/>
    </row>
    <row r="900" spans="1:10" x14ac:dyDescent="0.25">
      <c r="A900" s="30"/>
      <c r="B900" s="36"/>
      <c r="C900" s="31"/>
      <c r="D900" s="32"/>
      <c r="E900" s="28"/>
      <c r="F900" s="28"/>
      <c r="G900" s="28"/>
      <c r="H900" s="28"/>
      <c r="I900" s="28"/>
      <c r="J900" s="28"/>
    </row>
    <row r="901" spans="1:10" x14ac:dyDescent="0.25">
      <c r="A901" s="30"/>
      <c r="B901" s="36"/>
      <c r="C901" s="31"/>
      <c r="D901" s="32"/>
      <c r="E901" s="28"/>
      <c r="F901" s="28"/>
      <c r="G901" s="28"/>
      <c r="H901" s="28"/>
      <c r="I901" s="28"/>
      <c r="J901" s="28"/>
    </row>
    <row r="902" spans="1:10" x14ac:dyDescent="0.25">
      <c r="A902" s="30"/>
      <c r="B902" s="36"/>
      <c r="C902" s="31"/>
      <c r="D902" s="32"/>
      <c r="E902" s="28"/>
      <c r="F902" s="28"/>
      <c r="G902" s="28"/>
      <c r="H902" s="28"/>
      <c r="I902" s="28"/>
      <c r="J902" s="28"/>
    </row>
    <row r="903" spans="1:10" x14ac:dyDescent="0.25">
      <c r="A903" s="30"/>
      <c r="B903" s="36"/>
      <c r="C903" s="31"/>
      <c r="D903" s="32"/>
      <c r="E903" s="28"/>
      <c r="F903" s="28"/>
      <c r="G903" s="28"/>
      <c r="H903" s="28"/>
      <c r="I903" s="28"/>
      <c r="J903" s="28"/>
    </row>
    <row r="904" spans="1:10" x14ac:dyDescent="0.25">
      <c r="A904" s="30"/>
      <c r="B904" s="36"/>
      <c r="C904" s="31"/>
      <c r="D904" s="32"/>
      <c r="E904" s="28"/>
      <c r="F904" s="28"/>
      <c r="G904" s="28"/>
      <c r="H904" s="28"/>
      <c r="I904" s="28"/>
      <c r="J904" s="28"/>
    </row>
    <row r="905" spans="1:10" x14ac:dyDescent="0.25">
      <c r="A905" s="30"/>
      <c r="B905" s="36"/>
      <c r="C905" s="31"/>
      <c r="D905" s="32"/>
      <c r="E905" s="28"/>
      <c r="F905" s="28"/>
      <c r="G905" s="28"/>
      <c r="H905" s="28"/>
      <c r="I905" s="28"/>
      <c r="J905" s="28"/>
    </row>
    <row r="906" spans="1:10" x14ac:dyDescent="0.25">
      <c r="A906" s="30"/>
      <c r="B906" s="36"/>
      <c r="C906" s="31"/>
      <c r="D906" s="32"/>
      <c r="E906" s="28"/>
      <c r="F906" s="28"/>
      <c r="G906" s="28"/>
      <c r="H906" s="28"/>
      <c r="I906" s="28"/>
      <c r="J906" s="28"/>
    </row>
    <row r="907" spans="1:10" x14ac:dyDescent="0.25">
      <c r="A907" s="30"/>
      <c r="B907" s="36"/>
      <c r="C907" s="31"/>
      <c r="D907" s="32"/>
      <c r="E907" s="28"/>
      <c r="F907" s="28"/>
      <c r="G907" s="28"/>
      <c r="H907" s="28"/>
      <c r="I907" s="28"/>
      <c r="J907" s="28"/>
    </row>
    <row r="908" spans="1:10" x14ac:dyDescent="0.25">
      <c r="A908" s="30"/>
      <c r="B908" s="36"/>
      <c r="C908" s="31"/>
      <c r="D908" s="32"/>
      <c r="E908" s="28"/>
      <c r="F908" s="28"/>
      <c r="G908" s="28"/>
      <c r="H908" s="28"/>
      <c r="I908" s="28"/>
      <c r="J908" s="28"/>
    </row>
    <row r="909" spans="1:10" x14ac:dyDescent="0.25">
      <c r="A909" s="30"/>
      <c r="B909" s="36"/>
      <c r="C909" s="31"/>
      <c r="D909" s="32"/>
      <c r="E909" s="28"/>
      <c r="F909" s="28"/>
      <c r="G909" s="28"/>
      <c r="H909" s="28"/>
      <c r="I909" s="28"/>
      <c r="J909" s="28"/>
    </row>
    <row r="910" spans="1:10" x14ac:dyDescent="0.25">
      <c r="A910" s="30"/>
      <c r="B910" s="36"/>
      <c r="C910" s="31"/>
      <c r="D910" s="32"/>
      <c r="E910" s="28"/>
      <c r="F910" s="28"/>
      <c r="G910" s="28"/>
      <c r="H910" s="28"/>
      <c r="I910" s="28"/>
      <c r="J910" s="28"/>
    </row>
    <row r="911" spans="1:10" x14ac:dyDescent="0.25">
      <c r="A911" s="30"/>
      <c r="B911" s="36"/>
      <c r="C911" s="31"/>
      <c r="D911" s="32"/>
      <c r="E911" s="28"/>
      <c r="F911" s="28"/>
      <c r="G911" s="28"/>
      <c r="H911" s="28"/>
      <c r="I911" s="28"/>
      <c r="J911" s="28"/>
    </row>
    <row r="912" spans="1:10" x14ac:dyDescent="0.25">
      <c r="A912" s="30"/>
      <c r="B912" s="36"/>
      <c r="C912" s="31"/>
      <c r="D912" s="32"/>
      <c r="E912" s="28"/>
      <c r="F912" s="28"/>
      <c r="G912" s="28"/>
      <c r="H912" s="28"/>
      <c r="I912" s="28"/>
      <c r="J912" s="28"/>
    </row>
    <row r="913" spans="1:10" x14ac:dyDescent="0.25">
      <c r="A913" s="30"/>
      <c r="B913" s="36"/>
      <c r="C913" s="31"/>
      <c r="D913" s="32"/>
      <c r="E913" s="28"/>
      <c r="F913" s="28"/>
      <c r="G913" s="28"/>
      <c r="H913" s="28"/>
      <c r="I913" s="28"/>
      <c r="J913" s="28"/>
    </row>
    <row r="914" spans="1:10" x14ac:dyDescent="0.25">
      <c r="A914" s="30"/>
      <c r="B914" s="36"/>
      <c r="C914" s="31"/>
      <c r="D914" s="32"/>
      <c r="E914" s="28"/>
      <c r="F914" s="28"/>
      <c r="G914" s="28"/>
      <c r="H914" s="28"/>
      <c r="I914" s="28"/>
      <c r="J914" s="28"/>
    </row>
    <row r="915" spans="1:10" x14ac:dyDescent="0.25">
      <c r="A915" s="30"/>
      <c r="B915" s="36"/>
      <c r="C915" s="31"/>
      <c r="D915" s="32"/>
      <c r="E915" s="28"/>
      <c r="F915" s="28"/>
      <c r="G915" s="28"/>
      <c r="H915" s="28"/>
      <c r="I915" s="28"/>
      <c r="J915" s="28"/>
    </row>
    <row r="916" spans="1:10" x14ac:dyDescent="0.25">
      <c r="A916" s="30"/>
      <c r="B916" s="36"/>
      <c r="C916" s="31"/>
      <c r="D916" s="32"/>
      <c r="E916" s="28"/>
      <c r="F916" s="28"/>
      <c r="G916" s="28"/>
      <c r="H916" s="28"/>
      <c r="I916" s="28"/>
      <c r="J916" s="28"/>
    </row>
    <row r="917" spans="1:10" x14ac:dyDescent="0.25">
      <c r="A917" s="30"/>
      <c r="B917" s="36"/>
      <c r="C917" s="31"/>
      <c r="D917" s="32"/>
      <c r="E917" s="28"/>
      <c r="F917" s="28"/>
      <c r="G917" s="28"/>
      <c r="H917" s="28"/>
      <c r="I917" s="28"/>
      <c r="J917" s="28"/>
    </row>
    <row r="918" spans="1:10" x14ac:dyDescent="0.25">
      <c r="A918" s="30"/>
      <c r="B918" s="36"/>
      <c r="C918" s="31"/>
      <c r="D918" s="32"/>
      <c r="E918" s="28"/>
      <c r="F918" s="28"/>
      <c r="G918" s="28"/>
      <c r="H918" s="28"/>
      <c r="I918" s="28"/>
      <c r="J918" s="28"/>
    </row>
    <row r="919" spans="1:10" x14ac:dyDescent="0.25">
      <c r="A919" s="30"/>
      <c r="B919" s="36"/>
      <c r="C919" s="31"/>
      <c r="D919" s="32"/>
      <c r="E919" s="28"/>
      <c r="F919" s="28"/>
      <c r="G919" s="28"/>
      <c r="H919" s="28"/>
      <c r="I919" s="28"/>
      <c r="J919" s="28"/>
    </row>
    <row r="920" spans="1:10" x14ac:dyDescent="0.25">
      <c r="A920" s="30"/>
      <c r="B920" s="36"/>
      <c r="C920" s="31"/>
      <c r="D920" s="32"/>
      <c r="E920" s="28"/>
      <c r="F920" s="28"/>
      <c r="G920" s="28"/>
      <c r="H920" s="28"/>
      <c r="I920" s="28"/>
      <c r="J920" s="28"/>
    </row>
    <row r="921" spans="1:10" x14ac:dyDescent="0.25">
      <c r="A921" s="30"/>
      <c r="B921" s="36"/>
      <c r="C921" s="31"/>
      <c r="D921" s="32"/>
      <c r="E921" s="28"/>
      <c r="F921" s="28"/>
      <c r="G921" s="28"/>
      <c r="H921" s="28"/>
      <c r="I921" s="28"/>
      <c r="J921" s="28"/>
    </row>
    <row r="922" spans="1:10" x14ac:dyDescent="0.25">
      <c r="A922" s="30"/>
      <c r="B922" s="36"/>
      <c r="C922" s="31"/>
      <c r="D922" s="32"/>
      <c r="E922" s="28"/>
      <c r="F922" s="28"/>
      <c r="G922" s="28"/>
      <c r="H922" s="28"/>
      <c r="I922" s="28"/>
      <c r="J922" s="28"/>
    </row>
    <row r="923" spans="1:10" x14ac:dyDescent="0.25">
      <c r="A923" s="30"/>
      <c r="B923" s="36"/>
      <c r="C923" s="31"/>
      <c r="D923" s="32"/>
      <c r="E923" s="28"/>
      <c r="F923" s="28"/>
      <c r="G923" s="28"/>
      <c r="H923" s="28"/>
      <c r="I923" s="28"/>
      <c r="J923" s="28"/>
    </row>
    <row r="924" spans="1:10" x14ac:dyDescent="0.25">
      <c r="A924" s="30"/>
      <c r="B924" s="36"/>
      <c r="C924" s="31"/>
      <c r="D924" s="32"/>
      <c r="E924" s="28"/>
      <c r="F924" s="28"/>
      <c r="G924" s="28"/>
      <c r="H924" s="28"/>
      <c r="I924" s="28"/>
      <c r="J924" s="28"/>
    </row>
    <row r="925" spans="1:10" x14ac:dyDescent="0.25">
      <c r="A925" s="30"/>
      <c r="B925" s="36"/>
      <c r="C925" s="31"/>
      <c r="D925" s="32"/>
      <c r="E925" s="28"/>
      <c r="F925" s="28"/>
      <c r="G925" s="28"/>
      <c r="H925" s="28"/>
      <c r="I925" s="28"/>
      <c r="J925" s="28"/>
    </row>
    <row r="926" spans="1:10" x14ac:dyDescent="0.25">
      <c r="A926" s="30"/>
      <c r="B926" s="36"/>
      <c r="C926" s="31"/>
      <c r="D926" s="32"/>
      <c r="E926" s="28"/>
      <c r="F926" s="28"/>
      <c r="G926" s="28"/>
      <c r="H926" s="28"/>
      <c r="I926" s="28"/>
      <c r="J926" s="28"/>
    </row>
    <row r="927" spans="1:10" x14ac:dyDescent="0.25">
      <c r="A927" s="30"/>
      <c r="B927" s="36"/>
      <c r="C927" s="31"/>
      <c r="D927" s="32"/>
      <c r="E927" s="28"/>
      <c r="F927" s="28"/>
      <c r="G927" s="28"/>
      <c r="H927" s="28"/>
      <c r="I927" s="28"/>
      <c r="J927" s="28"/>
    </row>
    <row r="928" spans="1:10" x14ac:dyDescent="0.25">
      <c r="A928" s="30"/>
      <c r="B928" s="36"/>
      <c r="C928" s="31"/>
      <c r="D928" s="32"/>
      <c r="E928" s="28"/>
      <c r="F928" s="28"/>
      <c r="G928" s="28"/>
      <c r="H928" s="28"/>
      <c r="I928" s="28"/>
      <c r="J928" s="28"/>
    </row>
    <row r="929" spans="1:10" x14ac:dyDescent="0.25">
      <c r="A929" s="30"/>
      <c r="B929" s="36"/>
      <c r="C929" s="31"/>
      <c r="D929" s="32"/>
      <c r="E929" s="28"/>
      <c r="F929" s="28"/>
      <c r="G929" s="28"/>
      <c r="H929" s="28"/>
      <c r="I929" s="28"/>
      <c r="J929" s="28"/>
    </row>
    <row r="930" spans="1:10" x14ac:dyDescent="0.25">
      <c r="A930" s="30"/>
      <c r="B930" s="36"/>
      <c r="C930" s="31"/>
      <c r="D930" s="32"/>
      <c r="E930" s="28"/>
      <c r="F930" s="28"/>
      <c r="G930" s="28"/>
      <c r="H930" s="28"/>
      <c r="I930" s="28"/>
      <c r="J930" s="28"/>
    </row>
    <row r="931" spans="1:10" x14ac:dyDescent="0.25">
      <c r="A931" s="30"/>
      <c r="B931" s="36"/>
      <c r="C931" s="31"/>
      <c r="D931" s="32"/>
      <c r="E931" s="28"/>
      <c r="F931" s="28"/>
      <c r="G931" s="28"/>
      <c r="H931" s="28"/>
      <c r="I931" s="28"/>
      <c r="J931" s="28"/>
    </row>
    <row r="932" spans="1:10" x14ac:dyDescent="0.25">
      <c r="A932" s="30"/>
      <c r="B932" s="36"/>
      <c r="C932" s="31"/>
      <c r="D932" s="32"/>
      <c r="E932" s="28"/>
      <c r="F932" s="28"/>
      <c r="G932" s="28"/>
      <c r="H932" s="28"/>
      <c r="I932" s="28"/>
      <c r="J932" s="28"/>
    </row>
    <row r="933" spans="1:10" x14ac:dyDescent="0.25">
      <c r="A933" s="30"/>
      <c r="B933" s="36"/>
      <c r="C933" s="31"/>
      <c r="D933" s="32"/>
      <c r="E933" s="28"/>
      <c r="F933" s="28"/>
      <c r="G933" s="28"/>
      <c r="H933" s="28"/>
      <c r="I933" s="28"/>
      <c r="J933" s="28"/>
    </row>
    <row r="934" spans="1:10" x14ac:dyDescent="0.25">
      <c r="A934" s="30"/>
      <c r="B934" s="36"/>
      <c r="C934" s="31"/>
      <c r="D934" s="32"/>
      <c r="E934" s="28"/>
      <c r="F934" s="28"/>
      <c r="G934" s="28"/>
      <c r="H934" s="28"/>
      <c r="I934" s="28"/>
      <c r="J934" s="28"/>
    </row>
    <row r="935" spans="1:10" x14ac:dyDescent="0.25">
      <c r="A935" s="30"/>
      <c r="B935" s="36"/>
      <c r="C935" s="31"/>
      <c r="D935" s="32"/>
      <c r="E935" s="28"/>
      <c r="F935" s="28"/>
      <c r="G935" s="28"/>
      <c r="H935" s="28"/>
      <c r="I935" s="28"/>
      <c r="J935" s="28"/>
    </row>
    <row r="936" spans="1:10" x14ac:dyDescent="0.25">
      <c r="A936" s="30"/>
      <c r="B936" s="36"/>
      <c r="C936" s="31"/>
      <c r="D936" s="32"/>
      <c r="E936" s="28"/>
      <c r="F936" s="28"/>
      <c r="G936" s="28"/>
      <c r="H936" s="28"/>
      <c r="I936" s="28"/>
      <c r="J936" s="28"/>
    </row>
    <row r="937" spans="1:10" x14ac:dyDescent="0.25">
      <c r="A937" s="30"/>
      <c r="B937" s="36"/>
      <c r="C937" s="31"/>
      <c r="D937" s="32"/>
      <c r="E937" s="28"/>
      <c r="F937" s="28"/>
      <c r="G937" s="28"/>
      <c r="H937" s="28"/>
      <c r="I937" s="28"/>
      <c r="J937" s="28"/>
    </row>
    <row r="938" spans="1:10" x14ac:dyDescent="0.25">
      <c r="A938" s="30"/>
      <c r="B938" s="36"/>
      <c r="C938" s="31"/>
      <c r="D938" s="32"/>
      <c r="E938" s="28"/>
      <c r="F938" s="28"/>
      <c r="G938" s="28"/>
      <c r="H938" s="28"/>
      <c r="I938" s="28"/>
      <c r="J938" s="28"/>
    </row>
    <row r="939" spans="1:10" x14ac:dyDescent="0.25">
      <c r="A939" s="30"/>
      <c r="B939" s="36"/>
      <c r="C939" s="31"/>
      <c r="D939" s="32"/>
      <c r="E939" s="28"/>
      <c r="F939" s="28"/>
      <c r="G939" s="28"/>
      <c r="H939" s="28"/>
      <c r="I939" s="28"/>
      <c r="J939" s="28"/>
    </row>
    <row r="940" spans="1:10" x14ac:dyDescent="0.25">
      <c r="A940" s="30"/>
      <c r="B940" s="36"/>
      <c r="C940" s="31"/>
      <c r="D940" s="32"/>
      <c r="E940" s="28"/>
      <c r="F940" s="28"/>
      <c r="G940" s="28"/>
      <c r="H940" s="28"/>
      <c r="I940" s="28"/>
      <c r="J940" s="28"/>
    </row>
    <row r="941" spans="1:10" x14ac:dyDescent="0.25">
      <c r="A941" s="30"/>
      <c r="B941" s="36"/>
      <c r="C941" s="31"/>
      <c r="D941" s="32"/>
      <c r="E941" s="28"/>
      <c r="F941" s="28"/>
      <c r="G941" s="28"/>
      <c r="H941" s="28"/>
      <c r="I941" s="28"/>
      <c r="J941" s="28"/>
    </row>
    <row r="942" spans="1:10" x14ac:dyDescent="0.25">
      <c r="A942" s="30"/>
      <c r="B942" s="36"/>
      <c r="C942" s="31"/>
      <c r="D942" s="32"/>
      <c r="E942" s="28"/>
      <c r="F942" s="28"/>
      <c r="G942" s="28"/>
      <c r="H942" s="28"/>
      <c r="I942" s="28"/>
      <c r="J942" s="28"/>
    </row>
    <row r="943" spans="1:10" x14ac:dyDescent="0.25">
      <c r="A943" s="30"/>
      <c r="B943" s="36"/>
      <c r="C943" s="31"/>
      <c r="D943" s="32"/>
      <c r="E943" s="28"/>
      <c r="F943" s="28"/>
      <c r="G943" s="28"/>
      <c r="H943" s="28"/>
      <c r="I943" s="28"/>
      <c r="J943" s="28"/>
    </row>
    <row r="944" spans="1:10" x14ac:dyDescent="0.25">
      <c r="A944" s="30"/>
      <c r="B944" s="36"/>
      <c r="C944" s="31"/>
      <c r="D944" s="32"/>
      <c r="E944" s="28"/>
      <c r="F944" s="28"/>
      <c r="G944" s="28"/>
      <c r="H944" s="28"/>
      <c r="I944" s="28"/>
      <c r="J944" s="28"/>
    </row>
    <row r="945" spans="1:10" x14ac:dyDescent="0.25">
      <c r="A945" s="30"/>
      <c r="B945" s="36"/>
      <c r="C945" s="31"/>
      <c r="D945" s="32"/>
      <c r="E945" s="28"/>
      <c r="F945" s="28"/>
      <c r="G945" s="28"/>
      <c r="H945" s="28"/>
      <c r="I945" s="28"/>
      <c r="J945" s="28"/>
    </row>
    <row r="946" spans="1:10" x14ac:dyDescent="0.25">
      <c r="A946" s="30"/>
      <c r="B946" s="36"/>
      <c r="C946" s="31"/>
      <c r="D946" s="32"/>
      <c r="E946" s="28"/>
      <c r="F946" s="28"/>
      <c r="G946" s="28"/>
      <c r="H946" s="28"/>
      <c r="I946" s="28"/>
      <c r="J946" s="28"/>
    </row>
    <row r="947" spans="1:10" x14ac:dyDescent="0.25">
      <c r="A947" s="30"/>
      <c r="B947" s="36"/>
      <c r="C947" s="31"/>
      <c r="D947" s="32"/>
      <c r="E947" s="28"/>
      <c r="F947" s="28"/>
      <c r="G947" s="28"/>
      <c r="H947" s="28"/>
      <c r="I947" s="28"/>
      <c r="J947" s="28"/>
    </row>
    <row r="948" spans="1:10" x14ac:dyDescent="0.25">
      <c r="A948" s="30"/>
      <c r="B948" s="36"/>
      <c r="C948" s="31"/>
      <c r="D948" s="32"/>
      <c r="E948" s="28"/>
      <c r="F948" s="28"/>
      <c r="G948" s="28"/>
      <c r="H948" s="28"/>
      <c r="I948" s="28"/>
      <c r="J948" s="28"/>
    </row>
    <row r="949" spans="1:10" x14ac:dyDescent="0.25">
      <c r="A949" s="30"/>
      <c r="B949" s="36"/>
      <c r="C949" s="31"/>
      <c r="D949" s="32"/>
      <c r="E949" s="28"/>
      <c r="F949" s="28"/>
      <c r="G949" s="28"/>
      <c r="H949" s="28"/>
      <c r="I949" s="28"/>
      <c r="J949" s="28"/>
    </row>
    <row r="950" spans="1:10" x14ac:dyDescent="0.25">
      <c r="A950" s="30"/>
      <c r="B950" s="36"/>
      <c r="C950" s="31"/>
      <c r="D950" s="32"/>
      <c r="E950" s="28"/>
      <c r="F950" s="28"/>
      <c r="G950" s="28"/>
      <c r="H950" s="28"/>
      <c r="I950" s="28"/>
      <c r="J950" s="28"/>
    </row>
    <row r="951" spans="1:10" x14ac:dyDescent="0.25">
      <c r="A951" s="30"/>
      <c r="B951" s="36"/>
      <c r="C951" s="31"/>
      <c r="D951" s="32"/>
      <c r="E951" s="28"/>
      <c r="F951" s="28"/>
      <c r="G951" s="28"/>
      <c r="H951" s="28"/>
      <c r="I951" s="28"/>
      <c r="J951" s="28"/>
    </row>
    <row r="952" spans="1:10" x14ac:dyDescent="0.25">
      <c r="A952" s="30"/>
      <c r="B952" s="36"/>
      <c r="C952" s="31"/>
      <c r="D952" s="32"/>
      <c r="E952" s="28"/>
      <c r="F952" s="28"/>
      <c r="G952" s="28"/>
      <c r="H952" s="28"/>
      <c r="I952" s="28"/>
      <c r="J952" s="28"/>
    </row>
    <row r="953" spans="1:10" x14ac:dyDescent="0.25">
      <c r="A953" s="30"/>
      <c r="B953" s="36"/>
      <c r="C953" s="31"/>
      <c r="D953" s="32"/>
      <c r="E953" s="28"/>
      <c r="F953" s="28"/>
      <c r="G953" s="28"/>
      <c r="H953" s="28"/>
      <c r="I953" s="28"/>
      <c r="J953" s="28"/>
    </row>
    <row r="954" spans="1:10" x14ac:dyDescent="0.25">
      <c r="A954" s="30"/>
      <c r="B954" s="36"/>
      <c r="C954" s="31"/>
      <c r="D954" s="32"/>
      <c r="E954" s="28"/>
      <c r="F954" s="28"/>
      <c r="G954" s="28"/>
      <c r="H954" s="28"/>
      <c r="I954" s="28"/>
      <c r="J954" s="28"/>
    </row>
    <row r="955" spans="1:10" x14ac:dyDescent="0.25">
      <c r="A955" s="30"/>
      <c r="B955" s="36"/>
      <c r="C955" s="31"/>
      <c r="D955" s="32"/>
      <c r="E955" s="28"/>
      <c r="F955" s="28"/>
      <c r="G955" s="28"/>
      <c r="H955" s="28"/>
      <c r="I955" s="28"/>
      <c r="J955" s="28"/>
    </row>
    <row r="956" spans="1:10" x14ac:dyDescent="0.25">
      <c r="A956" s="30"/>
      <c r="B956" s="36"/>
      <c r="C956" s="31"/>
      <c r="D956" s="32"/>
      <c r="E956" s="28"/>
      <c r="F956" s="28"/>
      <c r="G956" s="28"/>
      <c r="H956" s="28"/>
      <c r="I956" s="28"/>
      <c r="J956" s="28"/>
    </row>
    <row r="957" spans="1:10" x14ac:dyDescent="0.25">
      <c r="A957" s="30"/>
      <c r="B957" s="36"/>
      <c r="C957" s="31"/>
      <c r="D957" s="32"/>
      <c r="E957" s="28"/>
      <c r="F957" s="28"/>
      <c r="G957" s="28"/>
      <c r="H957" s="28"/>
      <c r="I957" s="28"/>
      <c r="J957" s="28"/>
    </row>
    <row r="958" spans="1:10" x14ac:dyDescent="0.25">
      <c r="A958" s="30"/>
      <c r="B958" s="36"/>
      <c r="C958" s="31"/>
      <c r="D958" s="32"/>
      <c r="E958" s="28"/>
      <c r="F958" s="28"/>
      <c r="G958" s="28"/>
      <c r="H958" s="28"/>
      <c r="I958" s="28"/>
      <c r="J958" s="28"/>
    </row>
    <row r="959" spans="1:10" x14ac:dyDescent="0.25">
      <c r="A959" s="30"/>
      <c r="B959" s="36"/>
      <c r="C959" s="31"/>
      <c r="D959" s="32"/>
      <c r="E959" s="28"/>
      <c r="F959" s="28"/>
      <c r="G959" s="28"/>
      <c r="H959" s="28"/>
      <c r="I959" s="28"/>
      <c r="J959" s="28"/>
    </row>
    <row r="960" spans="1:10" x14ac:dyDescent="0.25">
      <c r="A960" s="30"/>
      <c r="B960" s="36"/>
      <c r="C960" s="31"/>
      <c r="D960" s="32"/>
      <c r="E960" s="28"/>
      <c r="F960" s="28"/>
      <c r="G960" s="28"/>
      <c r="H960" s="28"/>
      <c r="I960" s="28"/>
      <c r="J960" s="28"/>
    </row>
    <row r="961" spans="1:10" x14ac:dyDescent="0.25">
      <c r="A961" s="30"/>
      <c r="B961" s="36"/>
      <c r="C961" s="31"/>
      <c r="D961" s="32"/>
      <c r="E961" s="28"/>
      <c r="F961" s="28"/>
      <c r="G961" s="28"/>
      <c r="H961" s="28"/>
      <c r="I961" s="28"/>
      <c r="J961" s="28"/>
    </row>
    <row r="962" spans="1:10" x14ac:dyDescent="0.25">
      <c r="A962" s="30"/>
      <c r="B962" s="36"/>
      <c r="C962" s="31"/>
      <c r="D962" s="32"/>
      <c r="E962" s="28"/>
      <c r="F962" s="28"/>
      <c r="G962" s="28"/>
      <c r="H962" s="28"/>
      <c r="I962" s="28"/>
      <c r="J962" s="28"/>
    </row>
    <row r="963" spans="1:10" x14ac:dyDescent="0.25">
      <c r="A963" s="30"/>
      <c r="B963" s="36"/>
      <c r="C963" s="31"/>
      <c r="D963" s="32"/>
      <c r="E963" s="28"/>
      <c r="F963" s="28"/>
      <c r="G963" s="28"/>
      <c r="H963" s="28"/>
      <c r="I963" s="28"/>
      <c r="J963" s="28"/>
    </row>
    <row r="964" spans="1:10" x14ac:dyDescent="0.25">
      <c r="A964" s="30"/>
      <c r="B964" s="36"/>
      <c r="C964" s="31"/>
      <c r="D964" s="32"/>
      <c r="E964" s="28"/>
      <c r="F964" s="28"/>
      <c r="G964" s="28"/>
      <c r="H964" s="28"/>
      <c r="I964" s="28"/>
      <c r="J964" s="28"/>
    </row>
    <row r="965" spans="1:10" x14ac:dyDescent="0.25">
      <c r="A965" s="30"/>
      <c r="B965" s="36"/>
      <c r="C965" s="31"/>
      <c r="D965" s="32"/>
      <c r="E965" s="28"/>
      <c r="F965" s="28"/>
      <c r="G965" s="28"/>
      <c r="H965" s="28"/>
      <c r="I965" s="28"/>
      <c r="J965" s="28"/>
    </row>
    <row r="966" spans="1:10" x14ac:dyDescent="0.25">
      <c r="A966" s="30"/>
      <c r="B966" s="36"/>
      <c r="C966" s="31"/>
      <c r="D966" s="32"/>
      <c r="E966" s="28"/>
      <c r="F966" s="28"/>
      <c r="G966" s="28"/>
      <c r="H966" s="28"/>
      <c r="I966" s="28"/>
      <c r="J966" s="28"/>
    </row>
    <row r="967" spans="1:10" x14ac:dyDescent="0.25">
      <c r="A967" s="30"/>
      <c r="B967" s="36"/>
      <c r="C967" s="31"/>
      <c r="D967" s="32"/>
      <c r="E967" s="28"/>
      <c r="F967" s="28"/>
      <c r="G967" s="28"/>
      <c r="H967" s="28"/>
      <c r="I967" s="28"/>
      <c r="J967" s="28"/>
    </row>
    <row r="968" spans="1:10" x14ac:dyDescent="0.25">
      <c r="A968" s="30"/>
      <c r="B968" s="36"/>
      <c r="C968" s="31"/>
      <c r="D968" s="32"/>
      <c r="E968" s="28"/>
      <c r="F968" s="28"/>
      <c r="G968" s="28"/>
      <c r="H968" s="28"/>
      <c r="I968" s="28"/>
      <c r="J968" s="28"/>
    </row>
    <row r="969" spans="1:10" x14ac:dyDescent="0.25">
      <c r="A969" s="30"/>
      <c r="B969" s="36"/>
      <c r="C969" s="31"/>
      <c r="D969" s="32"/>
      <c r="E969" s="28"/>
      <c r="F969" s="28"/>
      <c r="G969" s="28"/>
      <c r="H969" s="28"/>
      <c r="I969" s="28"/>
      <c r="J969" s="28"/>
    </row>
    <row r="970" spans="1:10" x14ac:dyDescent="0.25">
      <c r="A970" s="30"/>
      <c r="B970" s="36"/>
      <c r="C970" s="31"/>
      <c r="D970" s="32"/>
      <c r="E970" s="28"/>
      <c r="F970" s="28"/>
      <c r="G970" s="28"/>
      <c r="H970" s="28"/>
      <c r="I970" s="28"/>
      <c r="J970" s="28"/>
    </row>
    <row r="971" spans="1:10" x14ac:dyDescent="0.25">
      <c r="A971" s="30"/>
      <c r="B971" s="36"/>
      <c r="C971" s="31"/>
      <c r="D971" s="32"/>
      <c r="E971" s="28"/>
      <c r="F971" s="28"/>
      <c r="G971" s="28"/>
      <c r="H971" s="28"/>
      <c r="I971" s="28"/>
      <c r="J971" s="28"/>
    </row>
    <row r="972" spans="1:10" x14ac:dyDescent="0.25">
      <c r="A972" s="30"/>
      <c r="B972" s="36"/>
      <c r="C972" s="31"/>
      <c r="D972" s="32"/>
      <c r="E972" s="28"/>
      <c r="F972" s="28"/>
      <c r="G972" s="28"/>
      <c r="H972" s="28"/>
      <c r="I972" s="28"/>
      <c r="J972" s="28"/>
    </row>
    <row r="973" spans="1:10" x14ac:dyDescent="0.25">
      <c r="A973" s="30"/>
      <c r="B973" s="36"/>
      <c r="C973" s="31"/>
      <c r="D973" s="32"/>
      <c r="E973" s="28"/>
      <c r="F973" s="28"/>
      <c r="G973" s="28"/>
      <c r="H973" s="28"/>
      <c r="I973" s="28"/>
      <c r="J973" s="28"/>
    </row>
    <row r="974" spans="1:10" x14ac:dyDescent="0.25">
      <c r="A974" s="30"/>
      <c r="B974" s="36"/>
      <c r="C974" s="31"/>
      <c r="D974" s="32"/>
      <c r="E974" s="28"/>
      <c r="F974" s="28"/>
      <c r="G974" s="28"/>
      <c r="H974" s="28"/>
      <c r="I974" s="28"/>
      <c r="J974" s="28"/>
    </row>
    <row r="975" spans="1:10" x14ac:dyDescent="0.25">
      <c r="A975" s="30"/>
      <c r="B975" s="36"/>
      <c r="C975" s="31"/>
      <c r="D975" s="32"/>
      <c r="E975" s="28"/>
      <c r="F975" s="28"/>
      <c r="G975" s="28"/>
      <c r="H975" s="28"/>
      <c r="I975" s="28"/>
      <c r="J975" s="28"/>
    </row>
    <row r="976" spans="1:10" x14ac:dyDescent="0.25">
      <c r="A976" s="30"/>
      <c r="B976" s="36"/>
      <c r="C976" s="31"/>
      <c r="D976" s="32"/>
      <c r="E976" s="28"/>
      <c r="F976" s="28"/>
      <c r="G976" s="28"/>
      <c r="H976" s="28"/>
      <c r="I976" s="28"/>
      <c r="J976" s="28"/>
    </row>
    <row r="977" spans="1:10" x14ac:dyDescent="0.25">
      <c r="A977" s="30"/>
      <c r="B977" s="36"/>
      <c r="C977" s="31"/>
      <c r="D977" s="32"/>
      <c r="E977" s="28"/>
      <c r="F977" s="28"/>
      <c r="G977" s="28"/>
      <c r="H977" s="28"/>
      <c r="I977" s="28"/>
      <c r="J977" s="28"/>
    </row>
    <row r="978" spans="1:10" x14ac:dyDescent="0.25">
      <c r="A978" s="30"/>
      <c r="B978" s="36"/>
      <c r="C978" s="31"/>
      <c r="D978" s="32"/>
      <c r="E978" s="28"/>
      <c r="F978" s="28"/>
      <c r="G978" s="28"/>
      <c r="H978" s="28"/>
      <c r="I978" s="28"/>
      <c r="J978" s="28"/>
    </row>
    <row r="979" spans="1:10" x14ac:dyDescent="0.25">
      <c r="A979" s="30"/>
      <c r="B979" s="36"/>
      <c r="C979" s="31"/>
      <c r="D979" s="32"/>
      <c r="E979" s="28"/>
      <c r="F979" s="28"/>
      <c r="G979" s="28"/>
      <c r="H979" s="28"/>
      <c r="I979" s="28"/>
      <c r="J979" s="28"/>
    </row>
    <row r="980" spans="1:10" x14ac:dyDescent="0.25">
      <c r="A980" s="30"/>
      <c r="B980" s="36"/>
      <c r="C980" s="31"/>
      <c r="D980" s="32"/>
      <c r="E980" s="28"/>
      <c r="F980" s="28"/>
      <c r="G980" s="28"/>
      <c r="H980" s="28"/>
      <c r="I980" s="28"/>
      <c r="J980" s="28"/>
    </row>
    <row r="981" spans="1:10" x14ac:dyDescent="0.25">
      <c r="A981" s="30"/>
      <c r="B981" s="36"/>
      <c r="C981" s="31"/>
      <c r="D981" s="32"/>
      <c r="E981" s="28"/>
      <c r="F981" s="28"/>
      <c r="G981" s="28"/>
      <c r="H981" s="28"/>
      <c r="I981" s="28"/>
      <c r="J981" s="28"/>
    </row>
    <row r="982" spans="1:10" x14ac:dyDescent="0.25">
      <c r="A982" s="30"/>
      <c r="B982" s="36"/>
      <c r="C982" s="31"/>
      <c r="D982" s="32"/>
      <c r="E982" s="28"/>
      <c r="F982" s="28"/>
      <c r="G982" s="28"/>
      <c r="H982" s="28"/>
      <c r="I982" s="28"/>
      <c r="J982" s="28"/>
    </row>
    <row r="983" spans="1:10" x14ac:dyDescent="0.25">
      <c r="A983" s="30"/>
      <c r="B983" s="36"/>
      <c r="C983" s="31"/>
      <c r="D983" s="32"/>
      <c r="E983" s="28"/>
      <c r="F983" s="28"/>
      <c r="G983" s="28"/>
      <c r="H983" s="28"/>
      <c r="I983" s="28"/>
      <c r="J983" s="28"/>
    </row>
    <row r="984" spans="1:10" x14ac:dyDescent="0.25">
      <c r="A984" s="30"/>
      <c r="B984" s="36"/>
      <c r="C984" s="31"/>
      <c r="D984" s="32"/>
      <c r="E984" s="28"/>
      <c r="F984" s="28"/>
      <c r="G984" s="28"/>
      <c r="H984" s="28"/>
      <c r="I984" s="28"/>
      <c r="J984" s="28"/>
    </row>
    <row r="985" spans="1:10" x14ac:dyDescent="0.25">
      <c r="A985" s="30"/>
      <c r="B985" s="36"/>
      <c r="C985" s="31"/>
      <c r="D985" s="32"/>
      <c r="E985" s="28"/>
      <c r="F985" s="28"/>
      <c r="G985" s="28"/>
      <c r="H985" s="28"/>
      <c r="I985" s="28"/>
      <c r="J985" s="28"/>
    </row>
    <row r="986" spans="1:10" x14ac:dyDescent="0.25">
      <c r="A986" s="30"/>
      <c r="B986" s="36"/>
      <c r="C986" s="31"/>
      <c r="D986" s="32"/>
      <c r="E986" s="28"/>
      <c r="F986" s="28"/>
      <c r="G986" s="28"/>
      <c r="H986" s="28"/>
      <c r="I986" s="28"/>
      <c r="J986" s="28"/>
    </row>
    <row r="987" spans="1:10" x14ac:dyDescent="0.25">
      <c r="A987" s="30"/>
      <c r="B987" s="36"/>
      <c r="C987" s="31"/>
      <c r="D987" s="32"/>
      <c r="E987" s="28"/>
      <c r="F987" s="28"/>
      <c r="G987" s="28"/>
      <c r="H987" s="28"/>
      <c r="I987" s="28"/>
      <c r="J987" s="28"/>
    </row>
    <row r="988" spans="1:10" x14ac:dyDescent="0.25">
      <c r="A988" s="30"/>
      <c r="B988" s="36"/>
      <c r="C988" s="31"/>
      <c r="D988" s="32"/>
      <c r="E988" s="28"/>
      <c r="F988" s="28"/>
      <c r="G988" s="28"/>
      <c r="H988" s="28"/>
      <c r="I988" s="28"/>
      <c r="J988" s="28"/>
    </row>
    <row r="989" spans="1:10" x14ac:dyDescent="0.25">
      <c r="A989" s="30"/>
      <c r="B989" s="36"/>
      <c r="C989" s="31"/>
      <c r="D989" s="32"/>
      <c r="E989" s="28"/>
      <c r="F989" s="28"/>
      <c r="G989" s="28"/>
      <c r="H989" s="28"/>
      <c r="I989" s="28"/>
      <c r="J989" s="28"/>
    </row>
    <row r="990" spans="1:10" x14ac:dyDescent="0.25">
      <c r="A990" s="30"/>
      <c r="B990" s="36"/>
      <c r="C990" s="31"/>
      <c r="D990" s="32"/>
      <c r="E990" s="28"/>
      <c r="F990" s="28"/>
      <c r="G990" s="28"/>
      <c r="H990" s="28"/>
      <c r="I990" s="28"/>
      <c r="J990" s="28"/>
    </row>
    <row r="991" spans="1:10" x14ac:dyDescent="0.25">
      <c r="A991" s="30"/>
      <c r="B991" s="36"/>
      <c r="C991" s="31"/>
      <c r="D991" s="32"/>
      <c r="E991" s="28"/>
      <c r="F991" s="28"/>
      <c r="G991" s="28"/>
      <c r="H991" s="28"/>
      <c r="I991" s="28"/>
      <c r="J991" s="28"/>
    </row>
    <row r="992" spans="1:10" x14ac:dyDescent="0.25">
      <c r="A992" s="30"/>
      <c r="B992" s="36"/>
      <c r="C992" s="31"/>
      <c r="D992" s="32"/>
      <c r="E992" s="28"/>
      <c r="F992" s="28"/>
      <c r="G992" s="28"/>
      <c r="H992" s="28"/>
      <c r="I992" s="28"/>
      <c r="J992" s="28"/>
    </row>
    <row r="993" spans="1:10" x14ac:dyDescent="0.25">
      <c r="A993" s="30"/>
      <c r="B993" s="36"/>
      <c r="C993" s="31"/>
      <c r="D993" s="32"/>
      <c r="E993" s="28"/>
      <c r="F993" s="28"/>
      <c r="G993" s="28"/>
      <c r="H993" s="28"/>
      <c r="I993" s="28"/>
      <c r="J993" s="28"/>
    </row>
    <row r="994" spans="1:10" x14ac:dyDescent="0.25">
      <c r="A994" s="30"/>
      <c r="B994" s="36"/>
      <c r="C994" s="31"/>
      <c r="D994" s="32"/>
      <c r="E994" s="28"/>
      <c r="F994" s="28"/>
      <c r="G994" s="28"/>
      <c r="H994" s="28"/>
      <c r="I994" s="28"/>
      <c r="J994" s="28"/>
    </row>
    <row r="995" spans="1:10" x14ac:dyDescent="0.25">
      <c r="A995" s="30"/>
      <c r="B995" s="36"/>
      <c r="C995" s="31"/>
      <c r="D995" s="32"/>
      <c r="E995" s="28"/>
      <c r="F995" s="28"/>
      <c r="G995" s="28"/>
      <c r="H995" s="28"/>
      <c r="I995" s="28"/>
      <c r="J995" s="28"/>
    </row>
    <row r="996" spans="1:10" x14ac:dyDescent="0.25">
      <c r="A996" s="30"/>
      <c r="B996" s="36"/>
      <c r="C996" s="31"/>
      <c r="D996" s="32"/>
      <c r="E996" s="28"/>
      <c r="F996" s="28"/>
      <c r="G996" s="28"/>
      <c r="H996" s="28"/>
      <c r="I996" s="28"/>
      <c r="J996" s="28"/>
    </row>
    <row r="997" spans="1:10" x14ac:dyDescent="0.25">
      <c r="A997" s="30"/>
      <c r="B997" s="36"/>
      <c r="C997" s="31"/>
      <c r="D997" s="32"/>
      <c r="E997" s="28"/>
      <c r="F997" s="28"/>
      <c r="G997" s="28"/>
      <c r="H997" s="28"/>
      <c r="I997" s="28"/>
      <c r="J997" s="28"/>
    </row>
    <row r="998" spans="1:10" x14ac:dyDescent="0.25">
      <c r="A998" s="30"/>
      <c r="B998" s="36"/>
      <c r="C998" s="31"/>
      <c r="D998" s="32"/>
      <c r="E998" s="28"/>
      <c r="F998" s="28"/>
      <c r="G998" s="28"/>
      <c r="H998" s="28"/>
      <c r="I998" s="28"/>
      <c r="J998" s="28"/>
    </row>
    <row r="999" spans="1:10" x14ac:dyDescent="0.25">
      <c r="A999" s="30"/>
      <c r="B999" s="36"/>
      <c r="C999" s="31"/>
      <c r="D999" s="32"/>
      <c r="E999" s="28"/>
      <c r="F999" s="28"/>
      <c r="G999" s="28"/>
      <c r="H999" s="28"/>
      <c r="I999" s="28"/>
      <c r="J999" s="28"/>
    </row>
    <row r="1000" spans="1:10" x14ac:dyDescent="0.25">
      <c r="A1000" s="30"/>
      <c r="B1000" s="36"/>
      <c r="C1000" s="31"/>
      <c r="D1000" s="32"/>
      <c r="E1000" s="28"/>
      <c r="F1000" s="28"/>
      <c r="G1000" s="28"/>
      <c r="H1000" s="28"/>
      <c r="I1000" s="28"/>
      <c r="J1000" s="28"/>
    </row>
    <row r="1001" spans="1:10" x14ac:dyDescent="0.25">
      <c r="A1001" s="30"/>
      <c r="B1001" s="36"/>
      <c r="C1001" s="31"/>
      <c r="D1001" s="32"/>
      <c r="E1001" s="28"/>
      <c r="F1001" s="28"/>
      <c r="G1001" s="28"/>
      <c r="H1001" s="28"/>
      <c r="I1001" s="28"/>
      <c r="J1001" s="28"/>
    </row>
    <row r="1002" spans="1:10" x14ac:dyDescent="0.25">
      <c r="A1002" s="30"/>
      <c r="B1002" s="36"/>
      <c r="C1002" s="31"/>
      <c r="D1002" s="32"/>
      <c r="E1002" s="28"/>
      <c r="F1002" s="28"/>
      <c r="G1002" s="28"/>
      <c r="H1002" s="28"/>
      <c r="I1002" s="28"/>
      <c r="J1002" s="28"/>
    </row>
    <row r="1003" spans="1:10" x14ac:dyDescent="0.25">
      <c r="A1003" s="30"/>
      <c r="B1003" s="36"/>
      <c r="C1003" s="31"/>
      <c r="D1003" s="32"/>
      <c r="E1003" s="28"/>
      <c r="F1003" s="28"/>
      <c r="G1003" s="28"/>
      <c r="H1003" s="28"/>
      <c r="I1003" s="28"/>
      <c r="J1003" s="28"/>
    </row>
    <row r="1004" spans="1:10" x14ac:dyDescent="0.25">
      <c r="A1004" s="30"/>
      <c r="B1004" s="36"/>
      <c r="C1004" s="31"/>
      <c r="D1004" s="32"/>
      <c r="E1004" s="28"/>
      <c r="F1004" s="28"/>
      <c r="G1004" s="28"/>
      <c r="H1004" s="28"/>
      <c r="I1004" s="28"/>
      <c r="J1004" s="28"/>
    </row>
    <row r="1005" spans="1:10" x14ac:dyDescent="0.25">
      <c r="A1005" s="30"/>
      <c r="B1005" s="36"/>
      <c r="C1005" s="31"/>
      <c r="D1005" s="32"/>
      <c r="E1005" s="28"/>
      <c r="F1005" s="28"/>
      <c r="G1005" s="28"/>
      <c r="H1005" s="28"/>
      <c r="I1005" s="28"/>
      <c r="J1005" s="28"/>
    </row>
    <row r="1006" spans="1:10" x14ac:dyDescent="0.25">
      <c r="A1006" s="30"/>
      <c r="B1006" s="36"/>
      <c r="C1006" s="31"/>
      <c r="D1006" s="32"/>
      <c r="E1006" s="28"/>
      <c r="F1006" s="28"/>
      <c r="G1006" s="28"/>
      <c r="H1006" s="28"/>
      <c r="I1006" s="28"/>
      <c r="J1006" s="28"/>
    </row>
    <row r="1007" spans="1:10" x14ac:dyDescent="0.25">
      <c r="A1007" s="30"/>
      <c r="B1007" s="36"/>
      <c r="C1007" s="31"/>
      <c r="D1007" s="32"/>
      <c r="E1007" s="28"/>
      <c r="F1007" s="28"/>
      <c r="G1007" s="28"/>
      <c r="H1007" s="28"/>
      <c r="I1007" s="28"/>
      <c r="J1007" s="28"/>
    </row>
    <row r="1008" spans="1:10" x14ac:dyDescent="0.25">
      <c r="A1008" s="30"/>
      <c r="B1008" s="36"/>
      <c r="C1008" s="31"/>
      <c r="D1008" s="32"/>
      <c r="E1008" s="28"/>
      <c r="F1008" s="28"/>
      <c r="G1008" s="28"/>
      <c r="H1008" s="28"/>
      <c r="I1008" s="28"/>
      <c r="J1008" s="28"/>
    </row>
    <row r="1009" spans="1:10" x14ac:dyDescent="0.25">
      <c r="A1009" s="30"/>
      <c r="B1009" s="36"/>
      <c r="C1009" s="31"/>
      <c r="D1009" s="32"/>
      <c r="E1009" s="28"/>
      <c r="F1009" s="28"/>
      <c r="G1009" s="28"/>
      <c r="H1009" s="28"/>
      <c r="I1009" s="28"/>
      <c r="J1009" s="28"/>
    </row>
    <row r="1010" spans="1:10" x14ac:dyDescent="0.25">
      <c r="A1010" s="30"/>
      <c r="B1010" s="36"/>
      <c r="C1010" s="31"/>
      <c r="D1010" s="32"/>
      <c r="E1010" s="28"/>
      <c r="F1010" s="28"/>
      <c r="G1010" s="28"/>
      <c r="H1010" s="28"/>
      <c r="I1010" s="28"/>
      <c r="J1010" s="28"/>
    </row>
    <row r="1011" spans="1:10" x14ac:dyDescent="0.25">
      <c r="A1011" s="30"/>
      <c r="B1011" s="36"/>
      <c r="C1011" s="31"/>
      <c r="D1011" s="32"/>
      <c r="E1011" s="28"/>
      <c r="F1011" s="28"/>
      <c r="G1011" s="28"/>
      <c r="H1011" s="28"/>
      <c r="I1011" s="28"/>
      <c r="J1011" s="28"/>
    </row>
    <row r="1012" spans="1:10" x14ac:dyDescent="0.25">
      <c r="A1012" s="30"/>
      <c r="B1012" s="36"/>
      <c r="C1012" s="31"/>
      <c r="D1012" s="32"/>
      <c r="E1012" s="28"/>
      <c r="F1012" s="28"/>
      <c r="G1012" s="28"/>
      <c r="H1012" s="28"/>
      <c r="I1012" s="28"/>
      <c r="J1012" s="28"/>
    </row>
    <row r="1013" spans="1:10" x14ac:dyDescent="0.25">
      <c r="A1013" s="30"/>
      <c r="B1013" s="36"/>
      <c r="C1013" s="31"/>
      <c r="D1013" s="32"/>
      <c r="E1013" s="28"/>
      <c r="F1013" s="28"/>
      <c r="G1013" s="28"/>
      <c r="H1013" s="28"/>
      <c r="I1013" s="28"/>
      <c r="J1013" s="28"/>
    </row>
    <row r="1014" spans="1:10" x14ac:dyDescent="0.25">
      <c r="A1014" s="30"/>
      <c r="B1014" s="36"/>
      <c r="C1014" s="31"/>
      <c r="D1014" s="32"/>
      <c r="E1014" s="28"/>
      <c r="F1014" s="28"/>
      <c r="G1014" s="28"/>
      <c r="H1014" s="28"/>
      <c r="I1014" s="28"/>
      <c r="J1014" s="28"/>
    </row>
    <row r="1015" spans="1:10" x14ac:dyDescent="0.25">
      <c r="A1015" s="30"/>
      <c r="B1015" s="36"/>
      <c r="C1015" s="31"/>
      <c r="D1015" s="32"/>
      <c r="E1015" s="28"/>
      <c r="F1015" s="28"/>
      <c r="G1015" s="28"/>
      <c r="H1015" s="28"/>
      <c r="I1015" s="28"/>
      <c r="J1015" s="28"/>
    </row>
    <row r="1016" spans="1:10" x14ac:dyDescent="0.25">
      <c r="A1016" s="30"/>
      <c r="B1016" s="36"/>
      <c r="C1016" s="31"/>
      <c r="D1016" s="32"/>
      <c r="E1016" s="28"/>
      <c r="F1016" s="28"/>
      <c r="G1016" s="28"/>
      <c r="H1016" s="28"/>
      <c r="I1016" s="28"/>
      <c r="J1016" s="28"/>
    </row>
    <row r="1017" spans="1:10" x14ac:dyDescent="0.25">
      <c r="A1017" s="30"/>
      <c r="B1017" s="36"/>
      <c r="C1017" s="31"/>
      <c r="D1017" s="32"/>
      <c r="E1017" s="28"/>
      <c r="F1017" s="28"/>
      <c r="G1017" s="28"/>
      <c r="H1017" s="28"/>
      <c r="I1017" s="28"/>
      <c r="J1017" s="28"/>
    </row>
    <row r="1018" spans="1:10" x14ac:dyDescent="0.25">
      <c r="A1018" s="30"/>
      <c r="B1018" s="36"/>
      <c r="C1018" s="31"/>
      <c r="D1018" s="32"/>
      <c r="E1018" s="28"/>
      <c r="F1018" s="28"/>
      <c r="G1018" s="28"/>
      <c r="H1018" s="28"/>
      <c r="I1018" s="28"/>
      <c r="J1018" s="28"/>
    </row>
    <row r="1019" spans="1:10" x14ac:dyDescent="0.25">
      <c r="A1019" s="30"/>
      <c r="B1019" s="36"/>
      <c r="C1019" s="31"/>
      <c r="D1019" s="32"/>
      <c r="E1019" s="28"/>
      <c r="F1019" s="28"/>
      <c r="G1019" s="28"/>
      <c r="H1019" s="28"/>
      <c r="I1019" s="28"/>
      <c r="J1019" s="28"/>
    </row>
    <row r="1020" spans="1:10" x14ac:dyDescent="0.25">
      <c r="A1020" s="30"/>
      <c r="B1020" s="36"/>
      <c r="C1020" s="31"/>
      <c r="D1020" s="32"/>
      <c r="E1020" s="28"/>
      <c r="F1020" s="28"/>
      <c r="G1020" s="28"/>
      <c r="H1020" s="28"/>
      <c r="I1020" s="28"/>
      <c r="J1020" s="28"/>
    </row>
    <row r="1021" spans="1:10" x14ac:dyDescent="0.25">
      <c r="A1021" s="30"/>
      <c r="B1021" s="36"/>
      <c r="C1021" s="31"/>
      <c r="D1021" s="32"/>
      <c r="E1021" s="28"/>
      <c r="F1021" s="28"/>
      <c r="G1021" s="28"/>
      <c r="H1021" s="28"/>
      <c r="I1021" s="28"/>
      <c r="J1021" s="28"/>
    </row>
    <row r="1022" spans="1:10" x14ac:dyDescent="0.25">
      <c r="A1022" s="30"/>
      <c r="B1022" s="36"/>
      <c r="C1022" s="31"/>
      <c r="D1022" s="32"/>
      <c r="E1022" s="28"/>
      <c r="F1022" s="28"/>
      <c r="G1022" s="28"/>
      <c r="H1022" s="28"/>
      <c r="I1022" s="28"/>
      <c r="J1022" s="28"/>
    </row>
    <row r="1023" spans="1:10" x14ac:dyDescent="0.25">
      <c r="A1023" s="30"/>
      <c r="B1023" s="36"/>
      <c r="C1023" s="31"/>
      <c r="D1023" s="32"/>
      <c r="E1023" s="28"/>
      <c r="F1023" s="28"/>
      <c r="G1023" s="28"/>
      <c r="H1023" s="28"/>
      <c r="I1023" s="28"/>
      <c r="J1023" s="28"/>
    </row>
    <row r="1024" spans="1:10" x14ac:dyDescent="0.25">
      <c r="A1024" s="30"/>
      <c r="B1024" s="36"/>
      <c r="C1024" s="31"/>
      <c r="D1024" s="32"/>
      <c r="E1024" s="28"/>
      <c r="F1024" s="28"/>
      <c r="G1024" s="28"/>
      <c r="H1024" s="28"/>
      <c r="I1024" s="28"/>
      <c r="J1024" s="28"/>
    </row>
    <row r="1025" spans="1:10" x14ac:dyDescent="0.25">
      <c r="A1025" s="30"/>
      <c r="B1025" s="36"/>
      <c r="C1025" s="31"/>
      <c r="D1025" s="32"/>
      <c r="E1025" s="28"/>
      <c r="F1025" s="28"/>
      <c r="G1025" s="28"/>
      <c r="H1025" s="28"/>
      <c r="I1025" s="28"/>
      <c r="J1025" s="28"/>
    </row>
    <row r="1026" spans="1:10" x14ac:dyDescent="0.25">
      <c r="A1026" s="30"/>
      <c r="B1026" s="36"/>
      <c r="C1026" s="31"/>
      <c r="D1026" s="32"/>
      <c r="E1026" s="28"/>
      <c r="F1026" s="28"/>
      <c r="G1026" s="28"/>
      <c r="H1026" s="28"/>
      <c r="I1026" s="28"/>
      <c r="J1026" s="28"/>
    </row>
    <row r="1027" spans="1:10" x14ac:dyDescent="0.25">
      <c r="A1027" s="30"/>
      <c r="B1027" s="36"/>
      <c r="C1027" s="31"/>
      <c r="D1027" s="32"/>
      <c r="E1027" s="28"/>
      <c r="F1027" s="28"/>
      <c r="G1027" s="28"/>
      <c r="H1027" s="28"/>
      <c r="I1027" s="28"/>
      <c r="J1027" s="28"/>
    </row>
    <row r="1028" spans="1:10" x14ac:dyDescent="0.25">
      <c r="A1028" s="30"/>
      <c r="B1028" s="36"/>
      <c r="C1028" s="31"/>
      <c r="D1028" s="32"/>
      <c r="E1028" s="28"/>
      <c r="F1028" s="28"/>
      <c r="G1028" s="28"/>
      <c r="H1028" s="28"/>
      <c r="I1028" s="28"/>
      <c r="J1028" s="28"/>
    </row>
    <row r="1029" spans="1:10" x14ac:dyDescent="0.25">
      <c r="A1029" s="30"/>
      <c r="B1029" s="36"/>
      <c r="C1029" s="31"/>
      <c r="D1029" s="32"/>
      <c r="E1029" s="28"/>
      <c r="F1029" s="28"/>
      <c r="G1029" s="28"/>
      <c r="H1029" s="28"/>
      <c r="I1029" s="28"/>
      <c r="J1029" s="28"/>
    </row>
    <row r="1030" spans="1:10" x14ac:dyDescent="0.25">
      <c r="A1030" s="30"/>
      <c r="B1030" s="36"/>
      <c r="C1030" s="31"/>
      <c r="D1030" s="32"/>
      <c r="E1030" s="28"/>
      <c r="F1030" s="28"/>
      <c r="G1030" s="28"/>
      <c r="H1030" s="28"/>
      <c r="I1030" s="28"/>
      <c r="J1030" s="28"/>
    </row>
    <row r="1031" spans="1:10" x14ac:dyDescent="0.25">
      <c r="A1031" s="30"/>
      <c r="B1031" s="36"/>
      <c r="C1031" s="31"/>
      <c r="D1031" s="32"/>
      <c r="E1031" s="28"/>
      <c r="F1031" s="28"/>
      <c r="G1031" s="28"/>
      <c r="H1031" s="28"/>
      <c r="I1031" s="28"/>
      <c r="J1031" s="28"/>
    </row>
    <row r="1032" spans="1:10" x14ac:dyDescent="0.25">
      <c r="A1032" s="30"/>
      <c r="B1032" s="36"/>
      <c r="C1032" s="31"/>
      <c r="D1032" s="32"/>
      <c r="E1032" s="28"/>
      <c r="F1032" s="28"/>
      <c r="G1032" s="28"/>
      <c r="H1032" s="28"/>
      <c r="I1032" s="28"/>
      <c r="J1032" s="28"/>
    </row>
    <row r="1033" spans="1:10" x14ac:dyDescent="0.25">
      <c r="A1033" s="30"/>
      <c r="B1033" s="36"/>
      <c r="C1033" s="31"/>
      <c r="D1033" s="32"/>
      <c r="E1033" s="28"/>
      <c r="F1033" s="28"/>
      <c r="G1033" s="28"/>
      <c r="H1033" s="28"/>
      <c r="I1033" s="28"/>
      <c r="J1033" s="28"/>
    </row>
    <row r="1034" spans="1:10" x14ac:dyDescent="0.25">
      <c r="A1034" s="30"/>
      <c r="B1034" s="36"/>
      <c r="C1034" s="31"/>
      <c r="D1034" s="32"/>
      <c r="E1034" s="28"/>
      <c r="F1034" s="28"/>
      <c r="G1034" s="28"/>
      <c r="H1034" s="28"/>
      <c r="I1034" s="28"/>
      <c r="J1034" s="28"/>
    </row>
    <row r="1035" spans="1:10" x14ac:dyDescent="0.25">
      <c r="A1035" s="30"/>
      <c r="B1035" s="36"/>
      <c r="C1035" s="31"/>
      <c r="D1035" s="32"/>
      <c r="E1035" s="28"/>
      <c r="F1035" s="28"/>
      <c r="G1035" s="28"/>
      <c r="H1035" s="28"/>
      <c r="I1035" s="28"/>
      <c r="J1035" s="28"/>
    </row>
    <row r="1036" spans="1:10" x14ac:dyDescent="0.25">
      <c r="A1036" s="30"/>
      <c r="B1036" s="36"/>
      <c r="C1036" s="31"/>
      <c r="D1036" s="32"/>
      <c r="E1036" s="28"/>
      <c r="F1036" s="28"/>
      <c r="G1036" s="28"/>
      <c r="H1036" s="28"/>
      <c r="I1036" s="28"/>
      <c r="J1036" s="28"/>
    </row>
    <row r="1037" spans="1:10" x14ac:dyDescent="0.25">
      <c r="A1037" s="30"/>
      <c r="B1037" s="36"/>
      <c r="C1037" s="31"/>
      <c r="D1037" s="32"/>
      <c r="E1037" s="28"/>
      <c r="F1037" s="28"/>
      <c r="G1037" s="28"/>
      <c r="H1037" s="28"/>
      <c r="I1037" s="28"/>
      <c r="J1037" s="28"/>
    </row>
    <row r="1038" spans="1:10" x14ac:dyDescent="0.25">
      <c r="A1038" s="30"/>
      <c r="B1038" s="36"/>
      <c r="C1038" s="31"/>
      <c r="D1038" s="32"/>
      <c r="E1038" s="28"/>
      <c r="F1038" s="28"/>
      <c r="G1038" s="28"/>
      <c r="H1038" s="28"/>
      <c r="I1038" s="28"/>
      <c r="J1038" s="28"/>
    </row>
    <row r="1039" spans="1:10" x14ac:dyDescent="0.25">
      <c r="A1039" s="30"/>
      <c r="B1039" s="36"/>
      <c r="C1039" s="31"/>
      <c r="D1039" s="32"/>
      <c r="E1039" s="28"/>
      <c r="F1039" s="28"/>
      <c r="G1039" s="28"/>
      <c r="H1039" s="28"/>
      <c r="I1039" s="28"/>
      <c r="J1039" s="28"/>
    </row>
    <row r="1040" spans="1:10" x14ac:dyDescent="0.25">
      <c r="A1040" s="30"/>
      <c r="B1040" s="36"/>
      <c r="C1040" s="31"/>
      <c r="D1040" s="32"/>
      <c r="E1040" s="28"/>
      <c r="F1040" s="28"/>
      <c r="G1040" s="28"/>
      <c r="H1040" s="28"/>
      <c r="I1040" s="28"/>
      <c r="J1040" s="28"/>
    </row>
    <row r="1041" spans="1:10" x14ac:dyDescent="0.25">
      <c r="A1041" s="30"/>
      <c r="B1041" s="36"/>
      <c r="C1041" s="31"/>
      <c r="D1041" s="32"/>
      <c r="E1041" s="28"/>
      <c r="F1041" s="28"/>
      <c r="G1041" s="28"/>
      <c r="H1041" s="28"/>
      <c r="I1041" s="28"/>
      <c r="J1041" s="28"/>
    </row>
    <row r="1042" spans="1:10" x14ac:dyDescent="0.25">
      <c r="A1042" s="30"/>
      <c r="B1042" s="36"/>
      <c r="C1042" s="31"/>
      <c r="D1042" s="32"/>
      <c r="E1042" s="28"/>
      <c r="F1042" s="28"/>
      <c r="G1042" s="28"/>
      <c r="H1042" s="28"/>
      <c r="I1042" s="28"/>
      <c r="J1042" s="28"/>
    </row>
    <row r="1043" spans="1:10" x14ac:dyDescent="0.25">
      <c r="A1043" s="30"/>
      <c r="B1043" s="36"/>
      <c r="C1043" s="31"/>
      <c r="D1043" s="32"/>
      <c r="E1043" s="28"/>
      <c r="F1043" s="28"/>
      <c r="G1043" s="28"/>
      <c r="H1043" s="28"/>
      <c r="I1043" s="28"/>
      <c r="J1043" s="28"/>
    </row>
    <row r="1044" spans="1:10" x14ac:dyDescent="0.25">
      <c r="A1044" s="30"/>
      <c r="B1044" s="36"/>
      <c r="C1044" s="31"/>
      <c r="D1044" s="32"/>
      <c r="E1044" s="28"/>
      <c r="F1044" s="28"/>
      <c r="G1044" s="28"/>
      <c r="H1044" s="28"/>
      <c r="I1044" s="28"/>
      <c r="J1044" s="28"/>
    </row>
    <row r="1045" spans="1:10" x14ac:dyDescent="0.25">
      <c r="A1045" s="30"/>
      <c r="B1045" s="36"/>
      <c r="C1045" s="31"/>
      <c r="D1045" s="32"/>
      <c r="E1045" s="28"/>
      <c r="F1045" s="28"/>
      <c r="G1045" s="28"/>
      <c r="H1045" s="28"/>
      <c r="I1045" s="28"/>
      <c r="J1045" s="28"/>
    </row>
    <row r="1046" spans="1:10" x14ac:dyDescent="0.25">
      <c r="A1046" s="30"/>
      <c r="B1046" s="36"/>
      <c r="C1046" s="31"/>
      <c r="D1046" s="32"/>
      <c r="E1046" s="28"/>
      <c r="F1046" s="28"/>
      <c r="G1046" s="28"/>
      <c r="H1046" s="28"/>
      <c r="I1046" s="28"/>
      <c r="J1046" s="28"/>
    </row>
    <row r="1047" spans="1:10" x14ac:dyDescent="0.25">
      <c r="A1047" s="30"/>
      <c r="B1047" s="36"/>
      <c r="C1047" s="31"/>
      <c r="D1047" s="32"/>
      <c r="E1047" s="28"/>
      <c r="F1047" s="28"/>
      <c r="G1047" s="28"/>
      <c r="H1047" s="28"/>
      <c r="I1047" s="28"/>
      <c r="J1047" s="28"/>
    </row>
    <row r="1048" spans="1:10" x14ac:dyDescent="0.25">
      <c r="A1048" s="30"/>
      <c r="B1048" s="36"/>
      <c r="C1048" s="31"/>
      <c r="D1048" s="32"/>
      <c r="E1048" s="28"/>
      <c r="F1048" s="28"/>
      <c r="G1048" s="28"/>
      <c r="H1048" s="28"/>
      <c r="I1048" s="28"/>
      <c r="J1048" s="28"/>
    </row>
    <row r="1049" spans="1:10" x14ac:dyDescent="0.25">
      <c r="A1049" s="30"/>
      <c r="B1049" s="36"/>
      <c r="C1049" s="31"/>
      <c r="D1049" s="32"/>
      <c r="E1049" s="28"/>
      <c r="F1049" s="28"/>
      <c r="G1049" s="28"/>
      <c r="H1049" s="28"/>
      <c r="I1049" s="28"/>
      <c r="J1049" s="28"/>
    </row>
    <row r="1050" spans="1:10" x14ac:dyDescent="0.25">
      <c r="A1050" s="30"/>
      <c r="B1050" s="36"/>
      <c r="C1050" s="31"/>
      <c r="D1050" s="32"/>
      <c r="E1050" s="28"/>
      <c r="F1050" s="28"/>
      <c r="G1050" s="28"/>
      <c r="H1050" s="28"/>
      <c r="I1050" s="28"/>
      <c r="J1050" s="28"/>
    </row>
    <row r="1051" spans="1:10" x14ac:dyDescent="0.25">
      <c r="A1051" s="30"/>
      <c r="B1051" s="36"/>
      <c r="C1051" s="31"/>
      <c r="D1051" s="32"/>
      <c r="E1051" s="28"/>
      <c r="F1051" s="28"/>
      <c r="G1051" s="28"/>
      <c r="H1051" s="28"/>
      <c r="I1051" s="28"/>
      <c r="J1051" s="28"/>
    </row>
    <row r="1052" spans="1:10" x14ac:dyDescent="0.25">
      <c r="A1052" s="30"/>
      <c r="B1052" s="36"/>
      <c r="C1052" s="31"/>
      <c r="D1052" s="32"/>
      <c r="E1052" s="28"/>
      <c r="F1052" s="28"/>
      <c r="G1052" s="28"/>
      <c r="H1052" s="28"/>
      <c r="I1052" s="28"/>
      <c r="J1052" s="28"/>
    </row>
    <row r="1053" spans="1:10" x14ac:dyDescent="0.25">
      <c r="A1053" s="30"/>
      <c r="B1053" s="36"/>
      <c r="C1053" s="31"/>
      <c r="D1053" s="32"/>
      <c r="E1053" s="28"/>
      <c r="F1053" s="28"/>
      <c r="G1053" s="28"/>
      <c r="H1053" s="28"/>
      <c r="I1053" s="28"/>
      <c r="J1053" s="28"/>
    </row>
    <row r="1054" spans="1:10" x14ac:dyDescent="0.25">
      <c r="A1054" s="30"/>
      <c r="B1054" s="36"/>
      <c r="C1054" s="31"/>
      <c r="D1054" s="32"/>
      <c r="E1054" s="28"/>
      <c r="F1054" s="28"/>
      <c r="G1054" s="28"/>
      <c r="H1054" s="28"/>
      <c r="I1054" s="28"/>
      <c r="J1054" s="28"/>
    </row>
    <row r="1055" spans="1:10" x14ac:dyDescent="0.25">
      <c r="A1055" s="30"/>
      <c r="B1055" s="36"/>
      <c r="C1055" s="31"/>
      <c r="D1055" s="32"/>
      <c r="E1055" s="28"/>
      <c r="F1055" s="28"/>
      <c r="G1055" s="28"/>
      <c r="H1055" s="28"/>
      <c r="I1055" s="28"/>
      <c r="J1055" s="28"/>
    </row>
    <row r="1056" spans="1:10" x14ac:dyDescent="0.25">
      <c r="A1056" s="30"/>
      <c r="B1056" s="36"/>
      <c r="C1056" s="31"/>
      <c r="D1056" s="32"/>
      <c r="E1056" s="28"/>
      <c r="F1056" s="28"/>
      <c r="G1056" s="28"/>
      <c r="H1056" s="28"/>
      <c r="I1056" s="28"/>
      <c r="J1056" s="28"/>
    </row>
    <row r="1057" spans="1:10" x14ac:dyDescent="0.25">
      <c r="A1057" s="30"/>
      <c r="B1057" s="36"/>
      <c r="C1057" s="31"/>
      <c r="D1057" s="32"/>
      <c r="E1057" s="28"/>
      <c r="F1057" s="28"/>
      <c r="G1057" s="28"/>
      <c r="H1057" s="28"/>
      <c r="I1057" s="28"/>
      <c r="J1057" s="28"/>
    </row>
    <row r="1058" spans="1:10" x14ac:dyDescent="0.25">
      <c r="A1058" s="30"/>
      <c r="B1058" s="36"/>
      <c r="C1058" s="31"/>
      <c r="D1058" s="32"/>
      <c r="E1058" s="28"/>
      <c r="F1058" s="28"/>
      <c r="G1058" s="28"/>
      <c r="H1058" s="28"/>
      <c r="I1058" s="28"/>
      <c r="J1058" s="28"/>
    </row>
    <row r="1059" spans="1:10" x14ac:dyDescent="0.25">
      <c r="A1059" s="30"/>
      <c r="B1059" s="36"/>
      <c r="C1059" s="31"/>
      <c r="D1059" s="32"/>
      <c r="E1059" s="28"/>
      <c r="F1059" s="28"/>
      <c r="G1059" s="28"/>
      <c r="H1059" s="28"/>
      <c r="I1059" s="28"/>
      <c r="J1059" s="28"/>
    </row>
    <row r="1060" spans="1:10" x14ac:dyDescent="0.25">
      <c r="A1060" s="30"/>
      <c r="B1060" s="36"/>
      <c r="C1060" s="31"/>
      <c r="D1060" s="32"/>
      <c r="E1060" s="28"/>
      <c r="F1060" s="28"/>
      <c r="G1060" s="28"/>
      <c r="H1060" s="28"/>
      <c r="I1060" s="28"/>
      <c r="J1060" s="28"/>
    </row>
    <row r="1061" spans="1:10" x14ac:dyDescent="0.25">
      <c r="A1061" s="30"/>
      <c r="B1061" s="36"/>
      <c r="C1061" s="31"/>
      <c r="D1061" s="32"/>
      <c r="E1061" s="28"/>
      <c r="F1061" s="28"/>
      <c r="G1061" s="28"/>
      <c r="H1061" s="28"/>
      <c r="I1061" s="28"/>
      <c r="J1061" s="28"/>
    </row>
    <row r="1062" spans="1:10" x14ac:dyDescent="0.25">
      <c r="A1062" s="30"/>
      <c r="B1062" s="36"/>
      <c r="C1062" s="31"/>
      <c r="D1062" s="32"/>
      <c r="E1062" s="28"/>
      <c r="F1062" s="28"/>
      <c r="G1062" s="28"/>
      <c r="H1062" s="28"/>
      <c r="I1062" s="28"/>
      <c r="J1062" s="28"/>
    </row>
    <row r="1063" spans="1:10" x14ac:dyDescent="0.25">
      <c r="A1063" s="30"/>
      <c r="B1063" s="36"/>
      <c r="C1063" s="31"/>
      <c r="D1063" s="32"/>
      <c r="E1063" s="28"/>
      <c r="F1063" s="28"/>
      <c r="G1063" s="28"/>
      <c r="H1063" s="28"/>
      <c r="I1063" s="28"/>
      <c r="J1063" s="28"/>
    </row>
    <row r="1064" spans="1:10" x14ac:dyDescent="0.25">
      <c r="A1064" s="30"/>
      <c r="B1064" s="36"/>
      <c r="C1064" s="31"/>
      <c r="D1064" s="32"/>
      <c r="E1064" s="28"/>
      <c r="F1064" s="28"/>
      <c r="G1064" s="28"/>
      <c r="H1064" s="28"/>
      <c r="I1064" s="28"/>
      <c r="J1064" s="28"/>
    </row>
    <row r="1065" spans="1:10" x14ac:dyDescent="0.25">
      <c r="A1065" s="30"/>
      <c r="B1065" s="36"/>
      <c r="C1065" s="31"/>
      <c r="D1065" s="32"/>
      <c r="E1065" s="28"/>
      <c r="F1065" s="28"/>
      <c r="G1065" s="28"/>
      <c r="H1065" s="28"/>
      <c r="I1065" s="28"/>
      <c r="J1065" s="28"/>
    </row>
    <row r="1066" spans="1:10" x14ac:dyDescent="0.25">
      <c r="A1066" s="30"/>
      <c r="B1066" s="36"/>
      <c r="C1066" s="31"/>
      <c r="D1066" s="32"/>
      <c r="E1066" s="28"/>
      <c r="F1066" s="28"/>
      <c r="G1066" s="28"/>
      <c r="H1066" s="28"/>
      <c r="I1066" s="28"/>
      <c r="J1066" s="28"/>
    </row>
    <row r="1067" spans="1:10" x14ac:dyDescent="0.25">
      <c r="A1067" s="30"/>
      <c r="B1067" s="36"/>
      <c r="C1067" s="31"/>
      <c r="D1067" s="32"/>
      <c r="E1067" s="28"/>
      <c r="F1067" s="28"/>
      <c r="G1067" s="28"/>
      <c r="H1067" s="28"/>
      <c r="I1067" s="28"/>
      <c r="J1067" s="28"/>
    </row>
    <row r="1068" spans="1:10" x14ac:dyDescent="0.25">
      <c r="A1068" s="30"/>
      <c r="B1068" s="36"/>
      <c r="C1068" s="31"/>
      <c r="D1068" s="32"/>
      <c r="E1068" s="28"/>
      <c r="F1068" s="28"/>
      <c r="G1068" s="28"/>
      <c r="H1068" s="28"/>
      <c r="I1068" s="28"/>
      <c r="J1068" s="28"/>
    </row>
    <row r="1069" spans="1:10" x14ac:dyDescent="0.25">
      <c r="A1069" s="30"/>
      <c r="B1069" s="36"/>
      <c r="C1069" s="31"/>
      <c r="D1069" s="32"/>
      <c r="E1069" s="28"/>
      <c r="F1069" s="28"/>
      <c r="G1069" s="28"/>
      <c r="H1069" s="28"/>
      <c r="I1069" s="28"/>
      <c r="J1069" s="28"/>
    </row>
    <row r="1070" spans="1:10" x14ac:dyDescent="0.25">
      <c r="A1070" s="30"/>
      <c r="B1070" s="36"/>
      <c r="C1070" s="31"/>
      <c r="D1070" s="32"/>
      <c r="E1070" s="28"/>
      <c r="F1070" s="28"/>
      <c r="G1070" s="28"/>
      <c r="H1070" s="28"/>
      <c r="I1070" s="28"/>
      <c r="J1070" s="28"/>
    </row>
    <row r="1071" spans="1:10" x14ac:dyDescent="0.25">
      <c r="A1071" s="30"/>
      <c r="B1071" s="36"/>
      <c r="C1071" s="31"/>
      <c r="D1071" s="32"/>
      <c r="E1071" s="28"/>
      <c r="F1071" s="28"/>
      <c r="G1071" s="28"/>
      <c r="H1071" s="28"/>
      <c r="I1071" s="28"/>
      <c r="J1071" s="28"/>
    </row>
    <row r="1072" spans="1:10" x14ac:dyDescent="0.25">
      <c r="A1072" s="30"/>
      <c r="B1072" s="36"/>
      <c r="C1072" s="31"/>
      <c r="D1072" s="32"/>
      <c r="E1072" s="28"/>
      <c r="F1072" s="28"/>
      <c r="G1072" s="28"/>
      <c r="H1072" s="28"/>
      <c r="I1072" s="28"/>
      <c r="J1072" s="28"/>
    </row>
    <row r="1073" spans="1:10" x14ac:dyDescent="0.25">
      <c r="A1073" s="30"/>
      <c r="B1073" s="36"/>
      <c r="C1073" s="31"/>
      <c r="D1073" s="32"/>
      <c r="E1073" s="28"/>
      <c r="F1073" s="28"/>
      <c r="G1073" s="28"/>
      <c r="H1073" s="28"/>
      <c r="I1073" s="28"/>
      <c r="J1073" s="28"/>
    </row>
    <row r="1074" spans="1:10" x14ac:dyDescent="0.25">
      <c r="A1074" s="30"/>
      <c r="B1074" s="36"/>
      <c r="C1074" s="31"/>
      <c r="D1074" s="32"/>
      <c r="E1074" s="28"/>
      <c r="F1074" s="28"/>
      <c r="G1074" s="28"/>
      <c r="H1074" s="28"/>
      <c r="I1074" s="28"/>
      <c r="J1074" s="28"/>
    </row>
    <row r="1075" spans="1:10" x14ac:dyDescent="0.25">
      <c r="A1075" s="30"/>
      <c r="B1075" s="36"/>
      <c r="C1075" s="31"/>
      <c r="D1075" s="32"/>
      <c r="E1075" s="28"/>
      <c r="F1075" s="28"/>
      <c r="G1075" s="28"/>
      <c r="H1075" s="28"/>
      <c r="I1075" s="28"/>
      <c r="J1075" s="28"/>
    </row>
    <row r="1076" spans="1:10" x14ac:dyDescent="0.25">
      <c r="A1076" s="30"/>
      <c r="B1076" s="36"/>
      <c r="C1076" s="31"/>
      <c r="D1076" s="32"/>
      <c r="E1076" s="28"/>
      <c r="F1076" s="28"/>
      <c r="G1076" s="28"/>
      <c r="H1076" s="28"/>
      <c r="I1076" s="28"/>
      <c r="J1076" s="28"/>
    </row>
    <row r="1077" spans="1:10" x14ac:dyDescent="0.25">
      <c r="A1077" s="30"/>
      <c r="B1077" s="36"/>
      <c r="C1077" s="31"/>
      <c r="D1077" s="32"/>
      <c r="E1077" s="28"/>
      <c r="F1077" s="28"/>
      <c r="G1077" s="28"/>
      <c r="H1077" s="28"/>
      <c r="I1077" s="28"/>
      <c r="J1077" s="28"/>
    </row>
    <row r="1078" spans="1:10" x14ac:dyDescent="0.25">
      <c r="A1078" s="30"/>
      <c r="B1078" s="36"/>
      <c r="C1078" s="31"/>
      <c r="D1078" s="32"/>
      <c r="E1078" s="28"/>
      <c r="F1078" s="28"/>
      <c r="G1078" s="28"/>
      <c r="H1078" s="28"/>
      <c r="I1078" s="28"/>
      <c r="J1078" s="28"/>
    </row>
    <row r="1079" spans="1:10" x14ac:dyDescent="0.25">
      <c r="A1079" s="30"/>
      <c r="B1079" s="36"/>
      <c r="C1079" s="31"/>
      <c r="D1079" s="32"/>
      <c r="E1079" s="28"/>
      <c r="F1079" s="28"/>
      <c r="G1079" s="28"/>
      <c r="H1079" s="28"/>
      <c r="I1079" s="28"/>
      <c r="J1079" s="28"/>
    </row>
    <row r="1080" spans="1:10" x14ac:dyDescent="0.25">
      <c r="A1080" s="30"/>
      <c r="B1080" s="36"/>
      <c r="C1080" s="31"/>
      <c r="D1080" s="32"/>
      <c r="E1080" s="28"/>
      <c r="F1080" s="28"/>
      <c r="G1080" s="28"/>
      <c r="H1080" s="28"/>
      <c r="I1080" s="28"/>
      <c r="J1080" s="28"/>
    </row>
    <row r="1081" spans="1:10" x14ac:dyDescent="0.25">
      <c r="A1081" s="30"/>
      <c r="B1081" s="36"/>
      <c r="C1081" s="31"/>
      <c r="D1081" s="32"/>
      <c r="E1081" s="28"/>
      <c r="F1081" s="28"/>
      <c r="G1081" s="28"/>
      <c r="H1081" s="28"/>
      <c r="I1081" s="28"/>
      <c r="J1081" s="28"/>
    </row>
    <row r="1082" spans="1:10" x14ac:dyDescent="0.25">
      <c r="A1082" s="30"/>
      <c r="B1082" s="36"/>
      <c r="C1082" s="31"/>
      <c r="D1082" s="32"/>
      <c r="E1082" s="28"/>
      <c r="F1082" s="28"/>
      <c r="G1082" s="28"/>
      <c r="H1082" s="28"/>
      <c r="I1082" s="28"/>
      <c r="J1082" s="28"/>
    </row>
    <row r="1083" spans="1:10" x14ac:dyDescent="0.25">
      <c r="A1083" s="30"/>
      <c r="B1083" s="36"/>
      <c r="C1083" s="31"/>
      <c r="D1083" s="32"/>
      <c r="E1083" s="28"/>
      <c r="F1083" s="28"/>
      <c r="G1083" s="28"/>
      <c r="H1083" s="28"/>
      <c r="I1083" s="28"/>
      <c r="J1083" s="28"/>
    </row>
    <row r="1084" spans="1:10" x14ac:dyDescent="0.25">
      <c r="A1084" s="30"/>
      <c r="B1084" s="36"/>
      <c r="C1084" s="31"/>
      <c r="D1084" s="32"/>
      <c r="E1084" s="28"/>
      <c r="F1084" s="28"/>
      <c r="G1084" s="28"/>
      <c r="H1084" s="28"/>
      <c r="I1084" s="28"/>
      <c r="J1084" s="28"/>
    </row>
    <row r="1085" spans="1:10" x14ac:dyDescent="0.25">
      <c r="A1085" s="30"/>
      <c r="B1085" s="36"/>
      <c r="C1085" s="31"/>
      <c r="D1085" s="32"/>
      <c r="E1085" s="28"/>
      <c r="F1085" s="28"/>
      <c r="G1085" s="28"/>
      <c r="H1085" s="28"/>
      <c r="I1085" s="28"/>
      <c r="J1085" s="28"/>
    </row>
    <row r="1086" spans="1:10" x14ac:dyDescent="0.25">
      <c r="A1086" s="30"/>
      <c r="B1086" s="36"/>
      <c r="C1086" s="31"/>
      <c r="D1086" s="32"/>
      <c r="E1086" s="28"/>
      <c r="F1086" s="28"/>
      <c r="G1086" s="28"/>
      <c r="H1086" s="28"/>
      <c r="I1086" s="28"/>
      <c r="J1086" s="28"/>
    </row>
    <row r="1087" spans="1:10" x14ac:dyDescent="0.25">
      <c r="A1087" s="30"/>
      <c r="B1087" s="36"/>
      <c r="C1087" s="31"/>
      <c r="D1087" s="32"/>
      <c r="E1087" s="28"/>
      <c r="F1087" s="28"/>
      <c r="G1087" s="28"/>
      <c r="H1087" s="28"/>
      <c r="I1087" s="28"/>
      <c r="J1087" s="28"/>
    </row>
    <row r="1088" spans="1:10" x14ac:dyDescent="0.25">
      <c r="A1088" s="30"/>
      <c r="B1088" s="36"/>
      <c r="C1088" s="31"/>
      <c r="D1088" s="32"/>
      <c r="E1088" s="28"/>
      <c r="F1088" s="28"/>
      <c r="G1088" s="28"/>
      <c r="H1088" s="28"/>
      <c r="I1088" s="28"/>
      <c r="J1088" s="28"/>
    </row>
    <row r="1089" spans="1:10" x14ac:dyDescent="0.25">
      <c r="A1089" s="30"/>
      <c r="B1089" s="36"/>
      <c r="C1089" s="31"/>
      <c r="D1089" s="32"/>
      <c r="E1089" s="28"/>
      <c r="F1089" s="28"/>
      <c r="G1089" s="28"/>
      <c r="H1089" s="28"/>
      <c r="I1089" s="28"/>
      <c r="J1089" s="28"/>
    </row>
    <row r="1090" spans="1:10" x14ac:dyDescent="0.25">
      <c r="A1090" s="30"/>
      <c r="B1090" s="36"/>
      <c r="C1090" s="31"/>
      <c r="D1090" s="32"/>
      <c r="E1090" s="28"/>
      <c r="F1090" s="28"/>
      <c r="G1090" s="28"/>
      <c r="H1090" s="28"/>
      <c r="I1090" s="28"/>
      <c r="J1090" s="28"/>
    </row>
    <row r="1091" spans="1:10" x14ac:dyDescent="0.25">
      <c r="A1091" s="30"/>
      <c r="B1091" s="36"/>
      <c r="C1091" s="31"/>
      <c r="D1091" s="32"/>
      <c r="E1091" s="28"/>
      <c r="F1091" s="28"/>
      <c r="G1091" s="28"/>
      <c r="H1091" s="28"/>
      <c r="I1091" s="28"/>
      <c r="J1091" s="28"/>
    </row>
    <row r="1092" spans="1:10" x14ac:dyDescent="0.25">
      <c r="A1092" s="30"/>
      <c r="B1092" s="36"/>
      <c r="C1092" s="31"/>
      <c r="D1092" s="32"/>
      <c r="E1092" s="28"/>
      <c r="F1092" s="28"/>
      <c r="G1092" s="28"/>
      <c r="H1092" s="28"/>
      <c r="I1092" s="28"/>
      <c r="J1092" s="28"/>
    </row>
    <row r="1093" spans="1:10" x14ac:dyDescent="0.25">
      <c r="A1093" s="30"/>
      <c r="B1093" s="36"/>
      <c r="C1093" s="31"/>
      <c r="D1093" s="32"/>
      <c r="E1093" s="28"/>
      <c r="F1093" s="28"/>
      <c r="G1093" s="28"/>
      <c r="H1093" s="28"/>
      <c r="I1093" s="28"/>
      <c r="J1093" s="28"/>
    </row>
    <row r="1094" spans="1:10" x14ac:dyDescent="0.25">
      <c r="A1094" s="30"/>
      <c r="B1094" s="36"/>
      <c r="C1094" s="31"/>
      <c r="D1094" s="32"/>
      <c r="E1094" s="28"/>
      <c r="F1094" s="28"/>
      <c r="G1094" s="28"/>
      <c r="H1094" s="28"/>
      <c r="I1094" s="28"/>
      <c r="J1094" s="28"/>
    </row>
    <row r="1095" spans="1:10" x14ac:dyDescent="0.25">
      <c r="A1095" s="30"/>
      <c r="B1095" s="36"/>
      <c r="C1095" s="31"/>
      <c r="D1095" s="32"/>
      <c r="E1095" s="28"/>
      <c r="F1095" s="28"/>
      <c r="G1095" s="28"/>
      <c r="H1095" s="28"/>
      <c r="I1095" s="28"/>
      <c r="J1095" s="28"/>
    </row>
    <row r="1096" spans="1:10" x14ac:dyDescent="0.25">
      <c r="A1096" s="30"/>
      <c r="B1096" s="36"/>
      <c r="C1096" s="31"/>
      <c r="D1096" s="32"/>
      <c r="E1096" s="28"/>
      <c r="F1096" s="28"/>
      <c r="G1096" s="28"/>
      <c r="H1096" s="28"/>
      <c r="I1096" s="28"/>
      <c r="J1096" s="28"/>
    </row>
    <row r="1097" spans="1:10" x14ac:dyDescent="0.25">
      <c r="A1097" s="30"/>
      <c r="B1097" s="36"/>
      <c r="C1097" s="31"/>
      <c r="D1097" s="32"/>
      <c r="E1097" s="28"/>
      <c r="F1097" s="28"/>
      <c r="G1097" s="28"/>
      <c r="H1097" s="28"/>
      <c r="I1097" s="28"/>
      <c r="J1097" s="28"/>
    </row>
    <row r="1098" spans="1:10" x14ac:dyDescent="0.25">
      <c r="A1098" s="30"/>
      <c r="B1098" s="36"/>
      <c r="C1098" s="31"/>
      <c r="D1098" s="32"/>
      <c r="E1098" s="28"/>
      <c r="F1098" s="28"/>
      <c r="G1098" s="28"/>
      <c r="H1098" s="28"/>
      <c r="I1098" s="28"/>
      <c r="J1098" s="28"/>
    </row>
    <row r="1099" spans="1:10" x14ac:dyDescent="0.25">
      <c r="A1099" s="30"/>
      <c r="B1099" s="36"/>
      <c r="C1099" s="31"/>
      <c r="D1099" s="32"/>
      <c r="E1099" s="28"/>
      <c r="F1099" s="28"/>
      <c r="G1099" s="28"/>
      <c r="H1099" s="28"/>
      <c r="I1099" s="28"/>
      <c r="J1099" s="28"/>
    </row>
    <row r="1100" spans="1:10" x14ac:dyDescent="0.25">
      <c r="A1100" s="30"/>
      <c r="B1100" s="36"/>
      <c r="C1100" s="31"/>
      <c r="D1100" s="32"/>
      <c r="E1100" s="28"/>
      <c r="F1100" s="28"/>
      <c r="G1100" s="28"/>
      <c r="H1100" s="28"/>
      <c r="I1100" s="28"/>
      <c r="J1100" s="28"/>
    </row>
    <row r="1101" spans="1:10" x14ac:dyDescent="0.25">
      <c r="A1101" s="30"/>
      <c r="B1101" s="36"/>
      <c r="C1101" s="31"/>
      <c r="D1101" s="32"/>
      <c r="E1101" s="28"/>
      <c r="F1101" s="28"/>
      <c r="G1101" s="28"/>
      <c r="H1101" s="28"/>
      <c r="I1101" s="28"/>
      <c r="J1101" s="28"/>
    </row>
    <row r="1102" spans="1:10" x14ac:dyDescent="0.25">
      <c r="A1102" s="30"/>
      <c r="B1102" s="36"/>
      <c r="C1102" s="31"/>
      <c r="D1102" s="32"/>
      <c r="E1102" s="28"/>
      <c r="F1102" s="28"/>
      <c r="G1102" s="28"/>
      <c r="H1102" s="28"/>
      <c r="I1102" s="28"/>
      <c r="J1102" s="28"/>
    </row>
    <row r="1103" spans="1:10" x14ac:dyDescent="0.25">
      <c r="A1103" s="30"/>
      <c r="B1103" s="36"/>
      <c r="C1103" s="31"/>
      <c r="D1103" s="32"/>
      <c r="E1103" s="28"/>
      <c r="F1103" s="28"/>
      <c r="G1103" s="28"/>
      <c r="H1103" s="28"/>
      <c r="I1103" s="28"/>
      <c r="J1103" s="28"/>
    </row>
    <row r="1104" spans="1:10" x14ac:dyDescent="0.25">
      <c r="A1104" s="30"/>
      <c r="B1104" s="36"/>
      <c r="C1104" s="31"/>
      <c r="D1104" s="32"/>
      <c r="E1104" s="28"/>
      <c r="F1104" s="28"/>
      <c r="G1104" s="28"/>
      <c r="H1104" s="28"/>
      <c r="I1104" s="28"/>
      <c r="J1104" s="28"/>
    </row>
    <row r="1105" spans="1:10" x14ac:dyDescent="0.25">
      <c r="A1105" s="30"/>
      <c r="B1105" s="36"/>
      <c r="C1105" s="31"/>
      <c r="D1105" s="32"/>
      <c r="E1105" s="28"/>
      <c r="F1105" s="28"/>
      <c r="G1105" s="28"/>
      <c r="H1105" s="28"/>
      <c r="I1105" s="28"/>
      <c r="J1105" s="28"/>
    </row>
    <row r="1106" spans="1:10" x14ac:dyDescent="0.25">
      <c r="A1106" s="30"/>
      <c r="B1106" s="36"/>
      <c r="C1106" s="31"/>
      <c r="D1106" s="32"/>
      <c r="E1106" s="28"/>
      <c r="F1106" s="28"/>
      <c r="G1106" s="28"/>
      <c r="H1106" s="28"/>
      <c r="I1106" s="28"/>
      <c r="J1106" s="28"/>
    </row>
    <row r="1107" spans="1:10" x14ac:dyDescent="0.25">
      <c r="A1107" s="30"/>
      <c r="B1107" s="36"/>
      <c r="C1107" s="31"/>
      <c r="D1107" s="32"/>
      <c r="E1107" s="28"/>
      <c r="F1107" s="28"/>
      <c r="G1107" s="28"/>
      <c r="H1107" s="28"/>
      <c r="I1107" s="28"/>
      <c r="J1107" s="28"/>
    </row>
    <row r="1108" spans="1:10" x14ac:dyDescent="0.25">
      <c r="A1108" s="30"/>
      <c r="B1108" s="36"/>
      <c r="C1108" s="31"/>
      <c r="D1108" s="32"/>
      <c r="E1108" s="28"/>
      <c r="F1108" s="28"/>
      <c r="G1108" s="28"/>
      <c r="H1108" s="28"/>
      <c r="I1108" s="28"/>
      <c r="J1108" s="28"/>
    </row>
    <row r="1109" spans="1:10" x14ac:dyDescent="0.25">
      <c r="A1109" s="30"/>
      <c r="B1109" s="36"/>
      <c r="C1109" s="31"/>
      <c r="D1109" s="32"/>
      <c r="E1109" s="28"/>
      <c r="F1109" s="28"/>
      <c r="G1109" s="28"/>
      <c r="H1109" s="28"/>
      <c r="I1109" s="28"/>
      <c r="J1109" s="28"/>
    </row>
    <row r="1110" spans="1:10" x14ac:dyDescent="0.25">
      <c r="A1110" s="30"/>
      <c r="B1110" s="36"/>
      <c r="C1110" s="31"/>
      <c r="D1110" s="32"/>
      <c r="E1110" s="28"/>
      <c r="F1110" s="28"/>
      <c r="G1110" s="28"/>
      <c r="H1110" s="28"/>
      <c r="I1110" s="28"/>
      <c r="J1110" s="28"/>
    </row>
    <row r="1111" spans="1:10" x14ac:dyDescent="0.25">
      <c r="A1111" s="30"/>
      <c r="B1111" s="36"/>
      <c r="C1111" s="31"/>
      <c r="D1111" s="32"/>
      <c r="E1111" s="28"/>
      <c r="F1111" s="28"/>
      <c r="G1111" s="28"/>
      <c r="H1111" s="28"/>
      <c r="I1111" s="28"/>
      <c r="J1111" s="28"/>
    </row>
    <row r="1112" spans="1:10" x14ac:dyDescent="0.25">
      <c r="A1112" s="30"/>
      <c r="B1112" s="36"/>
      <c r="C1112" s="31"/>
      <c r="D1112" s="32"/>
      <c r="E1112" s="28"/>
      <c r="F1112" s="28"/>
      <c r="G1112" s="28"/>
      <c r="H1112" s="28"/>
      <c r="I1112" s="28"/>
      <c r="J1112" s="28"/>
    </row>
    <row r="1113" spans="1:10" x14ac:dyDescent="0.25">
      <c r="A1113" s="30"/>
      <c r="B1113" s="36"/>
      <c r="C1113" s="31"/>
      <c r="D1113" s="32"/>
      <c r="E1113" s="28"/>
      <c r="F1113" s="28"/>
      <c r="G1113" s="28"/>
      <c r="H1113" s="28"/>
      <c r="I1113" s="28"/>
      <c r="J1113" s="28"/>
    </row>
    <row r="1114" spans="1:10" x14ac:dyDescent="0.25">
      <c r="A1114" s="30"/>
      <c r="B1114" s="36"/>
      <c r="C1114" s="31"/>
      <c r="D1114" s="32"/>
      <c r="E1114" s="28"/>
      <c r="F1114" s="28"/>
      <c r="G1114" s="28"/>
      <c r="H1114" s="28"/>
      <c r="I1114" s="28"/>
      <c r="J1114" s="28"/>
    </row>
    <row r="1115" spans="1:10" x14ac:dyDescent="0.25">
      <c r="A1115" s="30"/>
      <c r="B1115" s="36"/>
      <c r="C1115" s="31"/>
      <c r="D1115" s="32"/>
      <c r="E1115" s="28"/>
      <c r="F1115" s="28"/>
      <c r="G1115" s="28"/>
      <c r="H1115" s="28"/>
      <c r="I1115" s="28"/>
      <c r="J1115" s="28"/>
    </row>
    <row r="1116" spans="1:10" x14ac:dyDescent="0.25">
      <c r="A1116" s="30"/>
      <c r="B1116" s="36"/>
      <c r="C1116" s="31"/>
      <c r="D1116" s="32"/>
      <c r="E1116" s="28"/>
      <c r="F1116" s="28"/>
      <c r="G1116" s="28"/>
      <c r="H1116" s="28"/>
      <c r="I1116" s="28"/>
      <c r="J1116" s="28"/>
    </row>
    <row r="1117" spans="1:10" x14ac:dyDescent="0.25">
      <c r="A1117" s="30"/>
      <c r="B1117" s="36"/>
      <c r="C1117" s="31"/>
      <c r="D1117" s="32"/>
      <c r="E1117" s="28"/>
      <c r="F1117" s="28"/>
      <c r="G1117" s="28"/>
      <c r="H1117" s="28"/>
      <c r="I1117" s="28"/>
      <c r="J1117" s="28"/>
    </row>
    <row r="1118" spans="1:10" x14ac:dyDescent="0.25">
      <c r="A1118" s="30"/>
      <c r="B1118" s="36"/>
      <c r="C1118" s="31"/>
      <c r="D1118" s="32"/>
      <c r="E1118" s="28"/>
      <c r="F1118" s="28"/>
      <c r="G1118" s="28"/>
      <c r="H1118" s="28"/>
      <c r="I1118" s="28"/>
      <c r="J1118" s="28"/>
    </row>
    <row r="1119" spans="1:10" x14ac:dyDescent="0.25">
      <c r="A1119" s="30"/>
      <c r="B1119" s="36"/>
      <c r="C1119" s="31"/>
      <c r="D1119" s="32"/>
      <c r="E1119" s="28"/>
      <c r="F1119" s="28"/>
      <c r="G1119" s="28"/>
      <c r="H1119" s="28"/>
      <c r="I1119" s="28"/>
      <c r="J1119" s="28"/>
    </row>
    <row r="1120" spans="1:10" x14ac:dyDescent="0.25">
      <c r="A1120" s="30"/>
      <c r="B1120" s="36"/>
      <c r="C1120" s="31"/>
      <c r="D1120" s="32"/>
      <c r="E1120" s="28"/>
      <c r="F1120" s="28"/>
      <c r="G1120" s="28"/>
      <c r="H1120" s="28"/>
      <c r="I1120" s="28"/>
      <c r="J1120" s="28"/>
    </row>
    <row r="1121" spans="1:10" x14ac:dyDescent="0.25">
      <c r="A1121" s="30"/>
      <c r="B1121" s="36"/>
      <c r="C1121" s="31"/>
      <c r="D1121" s="32"/>
      <c r="E1121" s="28"/>
      <c r="F1121" s="28"/>
      <c r="G1121" s="28"/>
      <c r="H1121" s="28"/>
      <c r="I1121" s="28"/>
      <c r="J1121" s="28"/>
    </row>
    <row r="1122" spans="1:10" x14ac:dyDescent="0.25">
      <c r="A1122" s="30"/>
      <c r="B1122" s="36"/>
      <c r="C1122" s="31"/>
      <c r="D1122" s="32"/>
      <c r="E1122" s="28"/>
      <c r="F1122" s="28"/>
      <c r="G1122" s="28"/>
      <c r="H1122" s="28"/>
      <c r="I1122" s="28"/>
      <c r="J1122" s="28"/>
    </row>
    <row r="1123" spans="1:10" x14ac:dyDescent="0.25">
      <c r="A1123" s="30"/>
      <c r="B1123" s="36"/>
      <c r="C1123" s="31"/>
      <c r="D1123" s="32"/>
      <c r="E1123" s="28"/>
      <c r="F1123" s="28"/>
      <c r="G1123" s="28"/>
      <c r="H1123" s="28"/>
      <c r="I1123" s="28"/>
      <c r="J1123" s="28"/>
    </row>
    <row r="1124" spans="1:10" x14ac:dyDescent="0.25">
      <c r="A1124" s="30"/>
      <c r="B1124" s="36"/>
      <c r="C1124" s="31"/>
      <c r="D1124" s="32"/>
      <c r="E1124" s="28"/>
      <c r="F1124" s="28"/>
      <c r="G1124" s="28"/>
      <c r="H1124" s="28"/>
      <c r="I1124" s="28"/>
      <c r="J1124" s="28"/>
    </row>
    <row r="1125" spans="1:10" x14ac:dyDescent="0.25">
      <c r="A1125" s="30"/>
      <c r="B1125" s="36"/>
      <c r="C1125" s="31"/>
      <c r="D1125" s="32"/>
      <c r="E1125" s="28"/>
      <c r="F1125" s="28"/>
      <c r="G1125" s="28"/>
      <c r="H1125" s="28"/>
      <c r="I1125" s="28"/>
      <c r="J1125" s="28"/>
    </row>
    <row r="1126" spans="1:10" x14ac:dyDescent="0.25">
      <c r="A1126" s="30"/>
      <c r="B1126" s="36"/>
      <c r="C1126" s="31"/>
      <c r="D1126" s="32"/>
      <c r="E1126" s="28"/>
      <c r="F1126" s="28"/>
      <c r="G1126" s="28"/>
      <c r="H1126" s="28"/>
      <c r="I1126" s="28"/>
      <c r="J1126" s="28"/>
    </row>
    <row r="1127" spans="1:10" x14ac:dyDescent="0.25">
      <c r="A1127" s="30"/>
      <c r="B1127" s="36"/>
      <c r="C1127" s="31"/>
      <c r="D1127" s="32"/>
      <c r="E1127" s="28"/>
      <c r="F1127" s="28"/>
      <c r="G1127" s="28"/>
      <c r="H1127" s="28"/>
      <c r="I1127" s="28"/>
      <c r="J1127" s="28"/>
    </row>
    <row r="1128" spans="1:10" x14ac:dyDescent="0.25">
      <c r="A1128" s="30"/>
      <c r="B1128" s="36"/>
      <c r="C1128" s="31"/>
      <c r="D1128" s="32"/>
      <c r="E1128" s="28"/>
      <c r="F1128" s="28"/>
      <c r="G1128" s="28"/>
      <c r="H1128" s="28"/>
      <c r="I1128" s="28"/>
      <c r="J1128" s="28"/>
    </row>
    <row r="1129" spans="1:10" x14ac:dyDescent="0.25">
      <c r="A1129" s="30"/>
      <c r="B1129" s="36"/>
      <c r="C1129" s="31"/>
      <c r="D1129" s="32"/>
      <c r="E1129" s="28"/>
      <c r="F1129" s="28"/>
      <c r="G1129" s="28"/>
      <c r="H1129" s="28"/>
      <c r="I1129" s="28"/>
      <c r="J1129" s="28"/>
    </row>
    <row r="1130" spans="1:10" x14ac:dyDescent="0.25">
      <c r="A1130" s="30"/>
      <c r="B1130" s="36"/>
      <c r="C1130" s="31"/>
      <c r="D1130" s="32"/>
      <c r="E1130" s="28"/>
      <c r="F1130" s="28"/>
      <c r="G1130" s="28"/>
      <c r="H1130" s="28"/>
      <c r="I1130" s="28"/>
      <c r="J1130" s="28"/>
    </row>
    <row r="1131" spans="1:10" x14ac:dyDescent="0.25">
      <c r="A1131" s="30"/>
      <c r="B1131" s="36"/>
      <c r="C1131" s="31"/>
      <c r="D1131" s="32"/>
      <c r="E1131" s="28"/>
      <c r="F1131" s="28"/>
      <c r="G1131" s="28"/>
      <c r="H1131" s="28"/>
      <c r="I1131" s="28"/>
      <c r="J1131" s="28"/>
    </row>
    <row r="1132" spans="1:10" x14ac:dyDescent="0.25">
      <c r="A1132" s="30"/>
      <c r="B1132" s="36"/>
      <c r="C1132" s="31"/>
      <c r="D1132" s="32"/>
      <c r="E1132" s="28"/>
      <c r="F1132" s="28"/>
      <c r="G1132" s="28"/>
      <c r="H1132" s="28"/>
      <c r="I1132" s="28"/>
      <c r="J1132" s="28"/>
    </row>
    <row r="1133" spans="1:10" x14ac:dyDescent="0.25">
      <c r="A1133" s="30"/>
      <c r="B1133" s="36"/>
      <c r="C1133" s="31"/>
      <c r="D1133" s="32"/>
      <c r="E1133" s="28"/>
      <c r="F1133" s="28"/>
      <c r="G1133" s="28"/>
      <c r="H1133" s="28"/>
      <c r="I1133" s="28"/>
      <c r="J1133" s="28"/>
    </row>
    <row r="1134" spans="1:10" x14ac:dyDescent="0.25">
      <c r="A1134" s="30"/>
      <c r="B1134" s="36"/>
      <c r="C1134" s="31"/>
      <c r="D1134" s="32"/>
      <c r="E1134" s="28"/>
      <c r="F1134" s="28"/>
      <c r="G1134" s="28"/>
      <c r="H1134" s="28"/>
      <c r="I1134" s="28"/>
      <c r="J1134" s="28"/>
    </row>
    <row r="1135" spans="1:10" x14ac:dyDescent="0.25">
      <c r="A1135" s="30"/>
      <c r="B1135" s="36"/>
      <c r="C1135" s="31"/>
      <c r="D1135" s="32"/>
      <c r="E1135" s="28"/>
      <c r="F1135" s="28"/>
      <c r="G1135" s="28"/>
      <c r="H1135" s="28"/>
      <c r="I1135" s="28"/>
      <c r="J1135" s="28"/>
    </row>
    <row r="1136" spans="1:10" x14ac:dyDescent="0.25">
      <c r="A1136" s="30"/>
      <c r="B1136" s="36"/>
      <c r="C1136" s="31"/>
      <c r="D1136" s="32"/>
      <c r="E1136" s="28"/>
      <c r="F1136" s="28"/>
      <c r="G1136" s="28"/>
      <c r="H1136" s="28"/>
      <c r="I1136" s="28"/>
      <c r="J1136" s="28"/>
    </row>
    <row r="1137" spans="1:10" x14ac:dyDescent="0.25">
      <c r="A1137" s="30"/>
      <c r="B1137" s="36"/>
      <c r="C1137" s="31"/>
      <c r="D1137" s="32"/>
      <c r="E1137" s="28"/>
      <c r="F1137" s="28"/>
      <c r="G1137" s="28"/>
      <c r="H1137" s="28"/>
      <c r="I1137" s="28"/>
      <c r="J1137" s="28"/>
    </row>
    <row r="1138" spans="1:10" x14ac:dyDescent="0.25">
      <c r="A1138" s="30"/>
      <c r="B1138" s="36"/>
      <c r="C1138" s="31"/>
      <c r="D1138" s="32"/>
      <c r="E1138" s="28"/>
      <c r="F1138" s="28"/>
      <c r="G1138" s="28"/>
      <c r="H1138" s="28"/>
      <c r="I1138" s="28"/>
      <c r="J1138" s="28"/>
    </row>
    <row r="1139" spans="1:10" x14ac:dyDescent="0.25">
      <c r="A1139" s="30"/>
      <c r="B1139" s="36"/>
      <c r="C1139" s="31"/>
      <c r="D1139" s="32"/>
      <c r="E1139" s="28"/>
      <c r="F1139" s="28"/>
      <c r="G1139" s="28"/>
      <c r="H1139" s="28"/>
      <c r="I1139" s="28"/>
      <c r="J1139" s="28"/>
    </row>
    <row r="1140" spans="1:10" x14ac:dyDescent="0.25">
      <c r="A1140" s="30"/>
      <c r="B1140" s="36"/>
      <c r="C1140" s="31"/>
      <c r="D1140" s="32"/>
      <c r="E1140" s="28"/>
      <c r="F1140" s="28"/>
      <c r="G1140" s="28"/>
      <c r="H1140" s="28"/>
      <c r="I1140" s="28"/>
      <c r="J1140" s="28"/>
    </row>
    <row r="1141" spans="1:10" x14ac:dyDescent="0.25">
      <c r="A1141" s="30"/>
      <c r="B1141" s="36"/>
      <c r="C1141" s="31"/>
      <c r="D1141" s="32"/>
      <c r="E1141" s="28"/>
      <c r="F1141" s="28"/>
      <c r="G1141" s="28"/>
      <c r="H1141" s="28"/>
      <c r="I1141" s="28"/>
      <c r="J1141" s="28"/>
    </row>
    <row r="1142" spans="1:10" x14ac:dyDescent="0.25">
      <c r="A1142" s="30"/>
      <c r="B1142" s="36"/>
      <c r="C1142" s="31"/>
      <c r="D1142" s="32"/>
      <c r="E1142" s="28"/>
      <c r="F1142" s="28"/>
      <c r="G1142" s="28"/>
      <c r="H1142" s="28"/>
      <c r="I1142" s="28"/>
      <c r="J1142" s="28"/>
    </row>
    <row r="1143" spans="1:10" x14ac:dyDescent="0.25">
      <c r="A1143" s="30"/>
      <c r="B1143" s="36"/>
      <c r="C1143" s="31"/>
      <c r="D1143" s="32"/>
      <c r="E1143" s="28"/>
      <c r="F1143" s="28"/>
      <c r="G1143" s="28"/>
      <c r="H1143" s="28"/>
      <c r="I1143" s="28"/>
      <c r="J1143" s="28"/>
    </row>
    <row r="1144" spans="1:10" x14ac:dyDescent="0.25">
      <c r="A1144" s="30"/>
      <c r="B1144" s="36"/>
      <c r="C1144" s="31"/>
      <c r="D1144" s="32"/>
      <c r="E1144" s="28"/>
      <c r="F1144" s="28"/>
      <c r="G1144" s="28"/>
      <c r="H1144" s="28"/>
      <c r="I1144" s="28"/>
      <c r="J1144" s="28"/>
    </row>
    <row r="1145" spans="1:10" x14ac:dyDescent="0.25">
      <c r="A1145" s="30"/>
      <c r="B1145" s="36"/>
      <c r="C1145" s="31"/>
      <c r="D1145" s="32"/>
      <c r="E1145" s="28"/>
      <c r="F1145" s="28"/>
      <c r="G1145" s="28"/>
      <c r="H1145" s="28"/>
      <c r="I1145" s="28"/>
      <c r="J1145" s="28"/>
    </row>
    <row r="1146" spans="1:10" x14ac:dyDescent="0.25">
      <c r="A1146" s="30"/>
      <c r="B1146" s="36"/>
      <c r="C1146" s="31"/>
      <c r="D1146" s="32"/>
      <c r="E1146" s="28"/>
      <c r="F1146" s="28"/>
      <c r="G1146" s="28"/>
      <c r="H1146" s="28"/>
      <c r="I1146" s="28"/>
      <c r="J1146" s="28"/>
    </row>
    <row r="1147" spans="1:10" x14ac:dyDescent="0.25">
      <c r="A1147" s="30"/>
      <c r="B1147" s="36"/>
      <c r="C1147" s="31"/>
      <c r="D1147" s="32"/>
      <c r="E1147" s="28"/>
      <c r="F1147" s="28"/>
      <c r="G1147" s="28"/>
      <c r="H1147" s="28"/>
      <c r="I1147" s="28"/>
      <c r="J1147" s="28"/>
    </row>
    <row r="1148" spans="1:10" x14ac:dyDescent="0.25">
      <c r="A1148" s="30"/>
      <c r="B1148" s="36"/>
      <c r="C1148" s="31"/>
      <c r="D1148" s="32"/>
      <c r="E1148" s="28"/>
      <c r="F1148" s="28"/>
      <c r="G1148" s="28"/>
      <c r="H1148" s="28"/>
      <c r="I1148" s="28"/>
      <c r="J1148" s="28"/>
    </row>
    <row r="1149" spans="1:10" x14ac:dyDescent="0.25">
      <c r="A1149" s="30"/>
      <c r="B1149" s="36"/>
      <c r="C1149" s="31"/>
      <c r="D1149" s="32"/>
      <c r="E1149" s="28"/>
      <c r="F1149" s="28"/>
      <c r="G1149" s="28"/>
      <c r="H1149" s="28"/>
      <c r="I1149" s="28"/>
      <c r="J1149" s="28"/>
    </row>
    <row r="1150" spans="1:10" x14ac:dyDescent="0.25">
      <c r="A1150" s="30"/>
      <c r="B1150" s="36"/>
      <c r="C1150" s="31"/>
      <c r="D1150" s="32"/>
      <c r="E1150" s="28"/>
      <c r="F1150" s="28"/>
      <c r="G1150" s="28"/>
      <c r="H1150" s="28"/>
      <c r="I1150" s="28"/>
      <c r="J1150" s="28"/>
    </row>
    <row r="1151" spans="1:10" x14ac:dyDescent="0.25">
      <c r="A1151" s="30"/>
      <c r="B1151" s="36"/>
      <c r="C1151" s="31"/>
      <c r="D1151" s="32"/>
      <c r="E1151" s="28"/>
      <c r="F1151" s="28"/>
      <c r="G1151" s="28"/>
      <c r="H1151" s="28"/>
      <c r="I1151" s="28"/>
      <c r="J1151" s="28"/>
    </row>
    <row r="1152" spans="1:10" x14ac:dyDescent="0.25">
      <c r="A1152" s="30"/>
      <c r="B1152" s="36"/>
      <c r="C1152" s="31"/>
      <c r="D1152" s="32"/>
      <c r="E1152" s="28"/>
      <c r="F1152" s="28"/>
      <c r="G1152" s="28"/>
      <c r="H1152" s="28"/>
      <c r="I1152" s="28"/>
      <c r="J1152" s="28"/>
    </row>
    <row r="1153" spans="1:10" x14ac:dyDescent="0.25">
      <c r="A1153" s="30"/>
      <c r="B1153" s="36"/>
      <c r="C1153" s="31"/>
      <c r="D1153" s="32"/>
      <c r="E1153" s="28"/>
      <c r="F1153" s="28"/>
      <c r="G1153" s="28"/>
      <c r="H1153" s="28"/>
      <c r="I1153" s="28"/>
      <c r="J1153" s="28"/>
    </row>
    <row r="1154" spans="1:10" x14ac:dyDescent="0.25">
      <c r="A1154" s="30"/>
      <c r="B1154" s="36"/>
      <c r="C1154" s="31"/>
      <c r="D1154" s="32"/>
      <c r="E1154" s="28"/>
      <c r="F1154" s="28"/>
      <c r="G1154" s="28"/>
      <c r="H1154" s="28"/>
      <c r="I1154" s="28"/>
      <c r="J1154" s="28"/>
    </row>
    <row r="1155" spans="1:10" x14ac:dyDescent="0.25">
      <c r="A1155" s="30"/>
      <c r="B1155" s="36"/>
      <c r="C1155" s="31"/>
      <c r="D1155" s="32"/>
      <c r="E1155" s="28"/>
      <c r="F1155" s="28"/>
      <c r="G1155" s="28"/>
      <c r="H1155" s="28"/>
      <c r="I1155" s="28"/>
      <c r="J1155" s="28"/>
    </row>
    <row r="1156" spans="1:10" x14ac:dyDescent="0.25">
      <c r="A1156" s="30"/>
      <c r="B1156" s="36"/>
      <c r="C1156" s="31"/>
      <c r="D1156" s="32"/>
      <c r="E1156" s="28"/>
      <c r="F1156" s="28"/>
      <c r="G1156" s="28"/>
      <c r="H1156" s="28"/>
      <c r="I1156" s="28"/>
      <c r="J1156" s="28"/>
    </row>
    <row r="1157" spans="1:10" x14ac:dyDescent="0.25">
      <c r="A1157" s="30"/>
      <c r="B1157" s="36"/>
      <c r="C1157" s="31"/>
      <c r="D1157" s="32"/>
      <c r="E1157" s="28"/>
      <c r="F1157" s="28"/>
      <c r="G1157" s="28"/>
      <c r="H1157" s="28"/>
      <c r="I1157" s="28"/>
      <c r="J1157" s="28"/>
    </row>
    <row r="1158" spans="1:10" x14ac:dyDescent="0.25">
      <c r="A1158" s="30"/>
      <c r="B1158" s="36"/>
      <c r="C1158" s="31"/>
      <c r="D1158" s="32"/>
      <c r="E1158" s="28"/>
      <c r="F1158" s="28"/>
      <c r="G1158" s="28"/>
      <c r="H1158" s="28"/>
      <c r="I1158" s="28"/>
      <c r="J1158" s="28"/>
    </row>
    <row r="1159" spans="1:10" x14ac:dyDescent="0.25">
      <c r="A1159" s="30"/>
      <c r="B1159" s="36"/>
      <c r="C1159" s="31"/>
      <c r="D1159" s="32"/>
      <c r="E1159" s="28"/>
      <c r="F1159" s="28"/>
      <c r="G1159" s="28"/>
      <c r="H1159" s="28"/>
      <c r="I1159" s="28"/>
      <c r="J1159" s="28"/>
    </row>
    <row r="1160" spans="1:10" x14ac:dyDescent="0.25">
      <c r="A1160" s="30"/>
      <c r="B1160" s="36"/>
      <c r="C1160" s="31"/>
      <c r="D1160" s="32"/>
      <c r="E1160" s="28"/>
      <c r="F1160" s="28"/>
      <c r="G1160" s="28"/>
      <c r="H1160" s="28"/>
      <c r="I1160" s="28"/>
      <c r="J1160" s="28"/>
    </row>
    <row r="1161" spans="1:10" x14ac:dyDescent="0.25">
      <c r="A1161" s="30"/>
      <c r="B1161" s="36"/>
      <c r="C1161" s="31"/>
      <c r="D1161" s="32"/>
      <c r="E1161" s="28"/>
      <c r="F1161" s="28"/>
      <c r="G1161" s="28"/>
      <c r="H1161" s="28"/>
      <c r="I1161" s="28"/>
      <c r="J1161" s="28"/>
    </row>
    <row r="1162" spans="1:10" x14ac:dyDescent="0.25">
      <c r="A1162" s="30"/>
      <c r="B1162" s="36"/>
      <c r="C1162" s="31"/>
      <c r="D1162" s="32"/>
      <c r="E1162" s="28"/>
      <c r="F1162" s="28"/>
      <c r="G1162" s="28"/>
      <c r="H1162" s="28"/>
      <c r="I1162" s="28"/>
      <c r="J1162" s="28"/>
    </row>
    <row r="1163" spans="1:10" x14ac:dyDescent="0.25">
      <c r="A1163" s="30"/>
      <c r="B1163" s="36"/>
      <c r="C1163" s="31"/>
      <c r="D1163" s="32"/>
      <c r="E1163" s="28"/>
      <c r="F1163" s="28"/>
      <c r="G1163" s="28"/>
      <c r="H1163" s="28"/>
      <c r="I1163" s="28"/>
      <c r="J1163" s="28"/>
    </row>
    <row r="1164" spans="1:10" x14ac:dyDescent="0.25">
      <c r="A1164" s="30"/>
      <c r="B1164" s="36"/>
      <c r="C1164" s="31"/>
      <c r="D1164" s="32"/>
      <c r="E1164" s="28"/>
      <c r="F1164" s="28"/>
      <c r="G1164" s="28"/>
      <c r="H1164" s="28"/>
      <c r="I1164" s="28"/>
      <c r="J1164" s="28"/>
    </row>
    <row r="1165" spans="1:10" x14ac:dyDescent="0.25">
      <c r="A1165" s="30"/>
      <c r="B1165" s="36"/>
      <c r="C1165" s="31"/>
      <c r="D1165" s="32"/>
      <c r="E1165" s="28"/>
      <c r="F1165" s="28"/>
      <c r="G1165" s="28"/>
      <c r="H1165" s="28"/>
      <c r="I1165" s="28"/>
      <c r="J1165" s="28"/>
    </row>
    <row r="1166" spans="1:10" x14ac:dyDescent="0.25">
      <c r="A1166" s="30"/>
      <c r="B1166" s="36"/>
      <c r="C1166" s="31"/>
      <c r="D1166" s="32"/>
      <c r="E1166" s="28"/>
      <c r="F1166" s="28"/>
      <c r="G1166" s="28"/>
      <c r="H1166" s="28"/>
      <c r="I1166" s="28"/>
      <c r="J1166" s="28"/>
    </row>
    <row r="1167" spans="1:10" x14ac:dyDescent="0.25">
      <c r="A1167" s="30"/>
      <c r="B1167" s="36"/>
      <c r="C1167" s="31"/>
      <c r="D1167" s="32"/>
      <c r="E1167" s="28"/>
      <c r="F1167" s="28"/>
      <c r="G1167" s="28"/>
      <c r="H1167" s="28"/>
      <c r="I1167" s="28"/>
      <c r="J1167" s="28"/>
    </row>
    <row r="1168" spans="1:10" x14ac:dyDescent="0.25">
      <c r="A1168" s="30"/>
      <c r="B1168" s="36"/>
      <c r="C1168" s="31"/>
      <c r="D1168" s="32"/>
      <c r="E1168" s="28"/>
      <c r="F1168" s="28"/>
      <c r="G1168" s="28"/>
      <c r="H1168" s="28"/>
      <c r="I1168" s="28"/>
      <c r="J1168" s="28"/>
    </row>
    <row r="1169" spans="1:10" x14ac:dyDescent="0.25">
      <c r="A1169" s="30"/>
      <c r="B1169" s="36"/>
      <c r="C1169" s="31"/>
      <c r="D1169" s="32"/>
      <c r="E1169" s="28"/>
      <c r="F1169" s="28"/>
      <c r="G1169" s="28"/>
      <c r="H1169" s="28"/>
      <c r="I1169" s="28"/>
      <c r="J1169" s="28"/>
    </row>
    <row r="1170" spans="1:10" x14ac:dyDescent="0.25">
      <c r="A1170" s="30"/>
      <c r="B1170" s="36"/>
      <c r="C1170" s="31"/>
      <c r="D1170" s="32"/>
      <c r="E1170" s="28"/>
      <c r="F1170" s="28"/>
      <c r="G1170" s="28"/>
      <c r="H1170" s="28"/>
      <c r="I1170" s="28"/>
      <c r="J1170" s="28"/>
    </row>
    <row r="1171" spans="1:10" x14ac:dyDescent="0.25">
      <c r="A1171" s="30"/>
      <c r="B1171" s="36"/>
      <c r="C1171" s="31"/>
      <c r="D1171" s="32"/>
      <c r="E1171" s="28"/>
      <c r="F1171" s="28"/>
      <c r="G1171" s="28"/>
      <c r="H1171" s="28"/>
      <c r="I1171" s="28"/>
      <c r="J1171" s="28"/>
    </row>
    <row r="1172" spans="1:10" x14ac:dyDescent="0.25">
      <c r="A1172" s="30"/>
      <c r="B1172" s="36"/>
      <c r="C1172" s="31"/>
      <c r="D1172" s="32"/>
      <c r="E1172" s="28"/>
      <c r="F1172" s="28"/>
      <c r="G1172" s="28"/>
      <c r="H1172" s="28"/>
      <c r="I1172" s="28"/>
      <c r="J1172" s="28"/>
    </row>
    <row r="1173" spans="1:10" x14ac:dyDescent="0.25">
      <c r="A1173" s="30"/>
      <c r="B1173" s="36"/>
      <c r="C1173" s="31"/>
      <c r="D1173" s="32"/>
      <c r="E1173" s="28"/>
      <c r="F1173" s="28"/>
      <c r="G1173" s="28"/>
      <c r="H1173" s="28"/>
      <c r="I1173" s="28"/>
      <c r="J1173" s="28"/>
    </row>
    <row r="1174" spans="1:10" x14ac:dyDescent="0.25">
      <c r="A1174" s="30"/>
      <c r="B1174" s="36"/>
      <c r="C1174" s="31"/>
      <c r="D1174" s="32"/>
      <c r="E1174" s="28"/>
      <c r="F1174" s="28"/>
      <c r="G1174" s="28"/>
      <c r="H1174" s="28"/>
      <c r="I1174" s="28"/>
      <c r="J1174" s="28"/>
    </row>
    <row r="1175" spans="1:10" x14ac:dyDescent="0.25">
      <c r="A1175" s="30"/>
      <c r="B1175" s="36"/>
      <c r="C1175" s="31"/>
      <c r="D1175" s="32"/>
      <c r="E1175" s="28"/>
      <c r="F1175" s="28"/>
      <c r="G1175" s="28"/>
      <c r="H1175" s="28"/>
      <c r="I1175" s="28"/>
      <c r="J1175" s="28"/>
    </row>
    <row r="1176" spans="1:10" x14ac:dyDescent="0.25">
      <c r="A1176" s="30"/>
      <c r="B1176" s="36"/>
      <c r="C1176" s="31"/>
      <c r="D1176" s="32"/>
      <c r="E1176" s="28"/>
      <c r="F1176" s="28"/>
      <c r="G1176" s="28"/>
      <c r="H1176" s="28"/>
      <c r="I1176" s="28"/>
      <c r="J1176" s="28"/>
    </row>
    <row r="1177" spans="1:10" x14ac:dyDescent="0.25">
      <c r="A1177" s="30"/>
      <c r="B1177" s="36"/>
      <c r="C1177" s="31"/>
      <c r="D1177" s="32"/>
      <c r="E1177" s="28"/>
      <c r="F1177" s="28"/>
      <c r="G1177" s="28"/>
      <c r="H1177" s="28"/>
      <c r="I1177" s="28"/>
      <c r="J1177" s="28"/>
    </row>
    <row r="1178" spans="1:10" x14ac:dyDescent="0.25">
      <c r="A1178" s="30"/>
      <c r="B1178" s="36"/>
      <c r="C1178" s="31"/>
      <c r="D1178" s="32"/>
      <c r="E1178" s="28"/>
      <c r="F1178" s="28"/>
      <c r="G1178" s="28"/>
      <c r="H1178" s="28"/>
      <c r="I1178" s="28"/>
      <c r="J1178" s="28"/>
    </row>
    <row r="1179" spans="1:10" x14ac:dyDescent="0.25">
      <c r="A1179" s="30"/>
      <c r="B1179" s="36"/>
      <c r="C1179" s="31"/>
      <c r="D1179" s="32"/>
      <c r="E1179" s="28"/>
      <c r="F1179" s="28"/>
      <c r="G1179" s="28"/>
      <c r="H1179" s="28"/>
      <c r="I1179" s="28"/>
      <c r="J1179" s="28"/>
    </row>
    <row r="1180" spans="1:10" x14ac:dyDescent="0.25">
      <c r="A1180" s="30"/>
      <c r="B1180" s="36"/>
      <c r="C1180" s="31"/>
      <c r="D1180" s="32"/>
      <c r="E1180" s="28"/>
      <c r="F1180" s="28"/>
      <c r="G1180" s="28"/>
      <c r="H1180" s="28"/>
      <c r="I1180" s="28"/>
      <c r="J1180" s="28"/>
    </row>
    <row r="1181" spans="1:10" x14ac:dyDescent="0.25">
      <c r="A1181" s="30"/>
      <c r="B1181" s="36"/>
      <c r="C1181" s="31"/>
      <c r="D1181" s="32"/>
      <c r="E1181" s="28"/>
      <c r="F1181" s="28"/>
      <c r="G1181" s="28"/>
      <c r="H1181" s="28"/>
      <c r="I1181" s="28"/>
      <c r="J1181" s="28"/>
    </row>
    <row r="1182" spans="1:10" x14ac:dyDescent="0.25">
      <c r="A1182" s="30"/>
      <c r="B1182" s="36"/>
      <c r="C1182" s="31"/>
      <c r="D1182" s="32"/>
      <c r="E1182" s="28"/>
      <c r="F1182" s="28"/>
      <c r="G1182" s="28"/>
      <c r="H1182" s="28"/>
      <c r="I1182" s="28"/>
      <c r="J1182" s="28"/>
    </row>
    <row r="1183" spans="1:10" x14ac:dyDescent="0.25">
      <c r="A1183" s="30"/>
      <c r="B1183" s="36"/>
      <c r="C1183" s="31"/>
      <c r="D1183" s="32"/>
      <c r="E1183" s="28"/>
      <c r="F1183" s="28"/>
      <c r="G1183" s="28"/>
      <c r="H1183" s="28"/>
      <c r="I1183" s="28"/>
      <c r="J1183" s="28"/>
    </row>
    <row r="1184" spans="1:10" x14ac:dyDescent="0.25">
      <c r="A1184" s="30"/>
      <c r="B1184" s="36"/>
      <c r="C1184" s="31"/>
      <c r="D1184" s="32"/>
      <c r="E1184" s="28"/>
      <c r="F1184" s="28"/>
      <c r="G1184" s="28"/>
      <c r="H1184" s="28"/>
      <c r="I1184" s="28"/>
      <c r="J1184" s="28"/>
    </row>
    <row r="1185" spans="1:10" x14ac:dyDescent="0.25">
      <c r="A1185" s="30"/>
      <c r="B1185" s="36"/>
      <c r="C1185" s="31"/>
      <c r="D1185" s="32"/>
      <c r="E1185" s="28"/>
      <c r="F1185" s="28"/>
      <c r="G1185" s="28"/>
      <c r="H1185" s="28"/>
      <c r="I1185" s="28"/>
      <c r="J1185" s="28"/>
    </row>
    <row r="1186" spans="1:10" x14ac:dyDescent="0.25">
      <c r="A1186" s="30"/>
      <c r="B1186" s="36"/>
      <c r="C1186" s="31"/>
      <c r="D1186" s="32"/>
      <c r="E1186" s="28"/>
      <c r="F1186" s="28"/>
      <c r="G1186" s="28"/>
      <c r="H1186" s="28"/>
      <c r="I1186" s="28"/>
      <c r="J1186" s="28"/>
    </row>
    <row r="1187" spans="1:10" x14ac:dyDescent="0.25">
      <c r="A1187" s="30"/>
      <c r="B1187" s="36"/>
      <c r="C1187" s="31"/>
      <c r="D1187" s="32"/>
      <c r="E1187" s="28"/>
      <c r="F1187" s="28"/>
      <c r="G1187" s="28"/>
      <c r="H1187" s="28"/>
      <c r="I1187" s="28"/>
      <c r="J1187" s="28"/>
    </row>
    <row r="1188" spans="1:10" x14ac:dyDescent="0.25">
      <c r="A1188" s="30"/>
      <c r="B1188" s="36"/>
      <c r="C1188" s="31"/>
      <c r="D1188" s="32"/>
      <c r="E1188" s="28"/>
      <c r="F1188" s="28"/>
      <c r="G1188" s="28"/>
      <c r="H1188" s="28"/>
      <c r="I1188" s="28"/>
      <c r="J1188" s="28"/>
    </row>
    <row r="1189" spans="1:10" x14ac:dyDescent="0.25">
      <c r="A1189" s="30"/>
      <c r="B1189" s="36"/>
      <c r="C1189" s="31"/>
      <c r="D1189" s="32"/>
      <c r="E1189" s="28"/>
      <c r="F1189" s="28"/>
      <c r="G1189" s="28"/>
      <c r="H1189" s="28"/>
      <c r="I1189" s="28"/>
      <c r="J1189" s="28"/>
    </row>
    <row r="1190" spans="1:10" x14ac:dyDescent="0.25">
      <c r="A1190" s="30"/>
      <c r="B1190" s="36"/>
      <c r="C1190" s="31"/>
      <c r="D1190" s="32"/>
      <c r="E1190" s="28"/>
      <c r="F1190" s="28"/>
      <c r="G1190" s="28"/>
      <c r="H1190" s="28"/>
      <c r="I1190" s="28"/>
      <c r="J1190" s="28"/>
    </row>
    <row r="1191" spans="1:10" x14ac:dyDescent="0.25">
      <c r="A1191" s="30"/>
      <c r="B1191" s="36"/>
      <c r="C1191" s="31"/>
      <c r="D1191" s="32"/>
      <c r="E1191" s="28"/>
      <c r="F1191" s="28"/>
      <c r="G1191" s="28"/>
      <c r="H1191" s="28"/>
      <c r="I1191" s="28"/>
      <c r="J1191" s="28"/>
    </row>
    <row r="1192" spans="1:10" x14ac:dyDescent="0.25">
      <c r="A1192" s="30"/>
      <c r="B1192" s="36"/>
      <c r="C1192" s="31"/>
      <c r="D1192" s="32"/>
      <c r="E1192" s="28"/>
      <c r="F1192" s="28"/>
      <c r="G1192" s="28"/>
      <c r="H1192" s="28"/>
      <c r="I1192" s="28"/>
      <c r="J1192" s="28"/>
    </row>
    <row r="1193" spans="1:10" x14ac:dyDescent="0.25">
      <c r="A1193" s="30"/>
      <c r="B1193" s="36"/>
      <c r="C1193" s="31"/>
      <c r="D1193" s="32"/>
      <c r="E1193" s="28"/>
      <c r="F1193" s="28"/>
      <c r="G1193" s="28"/>
      <c r="H1193" s="28"/>
      <c r="I1193" s="28"/>
      <c r="J1193" s="28"/>
    </row>
    <row r="1194" spans="1:10" x14ac:dyDescent="0.25">
      <c r="A1194" s="30"/>
      <c r="B1194" s="36"/>
      <c r="C1194" s="31"/>
      <c r="D1194" s="32"/>
      <c r="E1194" s="28"/>
      <c r="F1194" s="28"/>
      <c r="G1194" s="28"/>
      <c r="H1194" s="28"/>
      <c r="I1194" s="28"/>
      <c r="J1194" s="28"/>
    </row>
    <row r="1195" spans="1:10" x14ac:dyDescent="0.25">
      <c r="A1195" s="30"/>
      <c r="B1195" s="36"/>
      <c r="C1195" s="31"/>
      <c r="D1195" s="32"/>
      <c r="E1195" s="28"/>
      <c r="F1195" s="28"/>
      <c r="G1195" s="28"/>
      <c r="H1195" s="28"/>
      <c r="I1195" s="28"/>
      <c r="J1195" s="28"/>
    </row>
    <row r="1196" spans="1:10" x14ac:dyDescent="0.25">
      <c r="A1196" s="30"/>
      <c r="B1196" s="36"/>
      <c r="C1196" s="31"/>
      <c r="D1196" s="32"/>
      <c r="E1196" s="28"/>
      <c r="F1196" s="28"/>
      <c r="G1196" s="28"/>
      <c r="H1196" s="28"/>
      <c r="I1196" s="28"/>
      <c r="J1196" s="28"/>
    </row>
    <row r="1197" spans="1:10" x14ac:dyDescent="0.25">
      <c r="A1197" s="30"/>
      <c r="B1197" s="36"/>
      <c r="C1197" s="31"/>
      <c r="D1197" s="32"/>
      <c r="E1197" s="28"/>
      <c r="F1197" s="28"/>
      <c r="G1197" s="28"/>
      <c r="H1197" s="28"/>
      <c r="I1197" s="28"/>
      <c r="J1197" s="28"/>
    </row>
    <row r="1198" spans="1:10" x14ac:dyDescent="0.25">
      <c r="A1198" s="30"/>
      <c r="B1198" s="36"/>
      <c r="C1198" s="31"/>
      <c r="D1198" s="32"/>
      <c r="E1198" s="28"/>
      <c r="F1198" s="28"/>
      <c r="G1198" s="28"/>
      <c r="H1198" s="28"/>
      <c r="I1198" s="28"/>
      <c r="J1198" s="28"/>
    </row>
    <row r="1199" spans="1:10" x14ac:dyDescent="0.25">
      <c r="A1199" s="30"/>
      <c r="B1199" s="36"/>
      <c r="C1199" s="31"/>
      <c r="D1199" s="32"/>
      <c r="E1199" s="28"/>
      <c r="F1199" s="28"/>
      <c r="G1199" s="28"/>
      <c r="H1199" s="28"/>
      <c r="I1199" s="28"/>
      <c r="J1199" s="28"/>
    </row>
    <row r="1200" spans="1:10" x14ac:dyDescent="0.25">
      <c r="A1200" s="30"/>
      <c r="B1200" s="36"/>
      <c r="C1200" s="31"/>
      <c r="D1200" s="32"/>
      <c r="E1200" s="28"/>
      <c r="F1200" s="28"/>
      <c r="G1200" s="28"/>
      <c r="H1200" s="28"/>
      <c r="I1200" s="28"/>
      <c r="J1200" s="28"/>
    </row>
    <row r="1201" spans="1:10" x14ac:dyDescent="0.25">
      <c r="A1201" s="30"/>
      <c r="B1201" s="36"/>
      <c r="C1201" s="31"/>
      <c r="D1201" s="32"/>
      <c r="E1201" s="28"/>
      <c r="F1201" s="28"/>
      <c r="G1201" s="28"/>
      <c r="H1201" s="28"/>
      <c r="I1201" s="28"/>
      <c r="J1201" s="28"/>
    </row>
    <row r="1202" spans="1:10" x14ac:dyDescent="0.25">
      <c r="A1202" s="30"/>
      <c r="B1202" s="36"/>
      <c r="C1202" s="31"/>
      <c r="D1202" s="32"/>
      <c r="E1202" s="28"/>
      <c r="F1202" s="28"/>
      <c r="G1202" s="28"/>
      <c r="H1202" s="28"/>
      <c r="I1202" s="28"/>
      <c r="J1202" s="28"/>
    </row>
    <row r="1203" spans="1:10" x14ac:dyDescent="0.25">
      <c r="A1203" s="30"/>
      <c r="B1203" s="36"/>
      <c r="C1203" s="31"/>
      <c r="D1203" s="32"/>
      <c r="E1203" s="28"/>
      <c r="F1203" s="28"/>
      <c r="G1203" s="28"/>
      <c r="H1203" s="28"/>
      <c r="I1203" s="28"/>
      <c r="J1203" s="28"/>
    </row>
    <row r="1204" spans="1:10" x14ac:dyDescent="0.25">
      <c r="A1204" s="30"/>
      <c r="B1204" s="36"/>
      <c r="C1204" s="31"/>
      <c r="D1204" s="32"/>
      <c r="E1204" s="28"/>
      <c r="F1204" s="28"/>
      <c r="G1204" s="28"/>
      <c r="H1204" s="28"/>
      <c r="I1204" s="28"/>
      <c r="J1204" s="28"/>
    </row>
    <row r="1205" spans="1:10" x14ac:dyDescent="0.25">
      <c r="A1205" s="30"/>
      <c r="B1205" s="36"/>
      <c r="C1205" s="31"/>
      <c r="D1205" s="32"/>
      <c r="E1205" s="28"/>
      <c r="F1205" s="28"/>
      <c r="G1205" s="28"/>
      <c r="H1205" s="28"/>
      <c r="I1205" s="28"/>
      <c r="J1205" s="28"/>
    </row>
    <row r="1206" spans="1:10" x14ac:dyDescent="0.25">
      <c r="A1206" s="30"/>
      <c r="B1206" s="36"/>
      <c r="C1206" s="31"/>
      <c r="D1206" s="32"/>
      <c r="E1206" s="28"/>
      <c r="F1206" s="28"/>
      <c r="G1206" s="28"/>
      <c r="H1206" s="28"/>
      <c r="I1206" s="28"/>
      <c r="J1206" s="28"/>
    </row>
    <row r="1207" spans="1:10" x14ac:dyDescent="0.25">
      <c r="A1207" s="30"/>
      <c r="B1207" s="36"/>
      <c r="C1207" s="31"/>
      <c r="D1207" s="32"/>
      <c r="E1207" s="28"/>
      <c r="F1207" s="28"/>
      <c r="G1207" s="28"/>
      <c r="H1207" s="28"/>
      <c r="I1207" s="28"/>
      <c r="J1207" s="28"/>
    </row>
    <row r="1208" spans="1:10" x14ac:dyDescent="0.25">
      <c r="A1208" s="30"/>
      <c r="B1208" s="36"/>
      <c r="C1208" s="31"/>
      <c r="D1208" s="32"/>
      <c r="E1208" s="28"/>
      <c r="F1208" s="28"/>
      <c r="G1208" s="28"/>
      <c r="H1208" s="28"/>
      <c r="I1208" s="28"/>
      <c r="J1208" s="28"/>
    </row>
    <row r="1209" spans="1:10" x14ac:dyDescent="0.25">
      <c r="A1209" s="30"/>
      <c r="B1209" s="36"/>
      <c r="C1209" s="31"/>
      <c r="D1209" s="32"/>
      <c r="E1209" s="28"/>
      <c r="F1209" s="28"/>
      <c r="G1209" s="28"/>
      <c r="H1209" s="28"/>
      <c r="I1209" s="28"/>
      <c r="J1209" s="28"/>
    </row>
    <row r="1210" spans="1:10" x14ac:dyDescent="0.25">
      <c r="A1210" s="30"/>
      <c r="B1210" s="36"/>
      <c r="C1210" s="31"/>
      <c r="D1210" s="32"/>
      <c r="E1210" s="28"/>
      <c r="F1210" s="28"/>
      <c r="G1210" s="28"/>
      <c r="H1210" s="28"/>
      <c r="I1210" s="28"/>
      <c r="J1210" s="28"/>
    </row>
    <row r="1211" spans="1:10" x14ac:dyDescent="0.25">
      <c r="A1211" s="30"/>
      <c r="B1211" s="36"/>
      <c r="C1211" s="31"/>
      <c r="D1211" s="32"/>
      <c r="E1211" s="28"/>
      <c r="F1211" s="28"/>
      <c r="G1211" s="28"/>
      <c r="H1211" s="28"/>
      <c r="I1211" s="28"/>
      <c r="J1211" s="28"/>
    </row>
    <row r="1212" spans="1:10" x14ac:dyDescent="0.25">
      <c r="A1212" s="30"/>
      <c r="B1212" s="36"/>
      <c r="C1212" s="31"/>
      <c r="D1212" s="32"/>
      <c r="E1212" s="28"/>
      <c r="F1212" s="28"/>
      <c r="G1212" s="28"/>
      <c r="H1212" s="28"/>
      <c r="I1212" s="28"/>
      <c r="J1212" s="28"/>
    </row>
    <row r="1213" spans="1:10" x14ac:dyDescent="0.25">
      <c r="A1213" s="30"/>
      <c r="B1213" s="36"/>
      <c r="C1213" s="31"/>
      <c r="D1213" s="32"/>
      <c r="E1213" s="28"/>
      <c r="F1213" s="28"/>
      <c r="G1213" s="28"/>
      <c r="H1213" s="28"/>
      <c r="I1213" s="28"/>
      <c r="J1213" s="28"/>
    </row>
    <row r="1214" spans="1:10" x14ac:dyDescent="0.25">
      <c r="A1214" s="30"/>
      <c r="B1214" s="36"/>
      <c r="C1214" s="31"/>
      <c r="D1214" s="32"/>
      <c r="E1214" s="28"/>
      <c r="F1214" s="28"/>
      <c r="G1214" s="28"/>
      <c r="H1214" s="28"/>
      <c r="I1214" s="28"/>
      <c r="J1214" s="28"/>
    </row>
    <row r="1215" spans="1:10" x14ac:dyDescent="0.25">
      <c r="A1215" s="30"/>
      <c r="B1215" s="36"/>
      <c r="C1215" s="31"/>
      <c r="D1215" s="32"/>
      <c r="E1215" s="28"/>
      <c r="F1215" s="28"/>
      <c r="G1215" s="28"/>
      <c r="H1215" s="28"/>
      <c r="I1215" s="28"/>
      <c r="J1215" s="28"/>
    </row>
    <row r="1216" spans="1:10" x14ac:dyDescent="0.25">
      <c r="A1216" s="30"/>
      <c r="B1216" s="36"/>
      <c r="C1216" s="31"/>
      <c r="D1216" s="32"/>
      <c r="E1216" s="28"/>
      <c r="F1216" s="28"/>
      <c r="G1216" s="28"/>
      <c r="H1216" s="28"/>
      <c r="I1216" s="28"/>
      <c r="J1216" s="28"/>
    </row>
    <row r="1217" spans="1:10" x14ac:dyDescent="0.25">
      <c r="A1217" s="30"/>
      <c r="B1217" s="36"/>
      <c r="C1217" s="31"/>
      <c r="D1217" s="32"/>
      <c r="E1217" s="28"/>
      <c r="F1217" s="28"/>
      <c r="G1217" s="28"/>
      <c r="H1217" s="28"/>
      <c r="I1217" s="28"/>
      <c r="J1217" s="28"/>
    </row>
    <row r="1218" spans="1:10" x14ac:dyDescent="0.25">
      <c r="A1218" s="30"/>
      <c r="B1218" s="36"/>
      <c r="C1218" s="31"/>
      <c r="D1218" s="32"/>
      <c r="E1218" s="28"/>
      <c r="F1218" s="28"/>
      <c r="G1218" s="28"/>
      <c r="H1218" s="28"/>
      <c r="I1218" s="28"/>
      <c r="J1218" s="28"/>
    </row>
    <row r="1219" spans="1:10" x14ac:dyDescent="0.25">
      <c r="A1219" s="30"/>
      <c r="B1219" s="36"/>
      <c r="C1219" s="31"/>
      <c r="D1219" s="32"/>
      <c r="E1219" s="28"/>
      <c r="F1219" s="28"/>
      <c r="G1219" s="28"/>
      <c r="H1219" s="28"/>
      <c r="I1219" s="28"/>
      <c r="J1219" s="28"/>
    </row>
    <row r="1220" spans="1:10" x14ac:dyDescent="0.25">
      <c r="A1220" s="30"/>
      <c r="B1220" s="36"/>
      <c r="C1220" s="31"/>
      <c r="D1220" s="32"/>
      <c r="E1220" s="28"/>
      <c r="F1220" s="28"/>
      <c r="G1220" s="28"/>
      <c r="H1220" s="28"/>
      <c r="I1220" s="28"/>
      <c r="J1220" s="28"/>
    </row>
    <row r="1221" spans="1:10" x14ac:dyDescent="0.25">
      <c r="A1221" s="30"/>
      <c r="B1221" s="36"/>
      <c r="C1221" s="31"/>
      <c r="D1221" s="32"/>
      <c r="E1221" s="28"/>
      <c r="F1221" s="28"/>
      <c r="G1221" s="28"/>
      <c r="H1221" s="28"/>
      <c r="I1221" s="28"/>
      <c r="J1221" s="28"/>
    </row>
    <row r="1222" spans="1:10" x14ac:dyDescent="0.25">
      <c r="A1222" s="30"/>
      <c r="B1222" s="36"/>
      <c r="C1222" s="31"/>
      <c r="D1222" s="32"/>
      <c r="E1222" s="28"/>
      <c r="F1222" s="28"/>
      <c r="G1222" s="28"/>
      <c r="H1222" s="28"/>
      <c r="I1222" s="28"/>
      <c r="J1222" s="28"/>
    </row>
    <row r="1223" spans="1:10" x14ac:dyDescent="0.25">
      <c r="A1223" s="30"/>
      <c r="B1223" s="36"/>
      <c r="C1223" s="31"/>
      <c r="D1223" s="32"/>
      <c r="E1223" s="28"/>
      <c r="F1223" s="28"/>
      <c r="G1223" s="28"/>
      <c r="H1223" s="28"/>
      <c r="I1223" s="28"/>
      <c r="J1223" s="28"/>
    </row>
    <row r="1224" spans="1:10" x14ac:dyDescent="0.25">
      <c r="A1224" s="30"/>
      <c r="B1224" s="36"/>
      <c r="C1224" s="31"/>
      <c r="D1224" s="32"/>
      <c r="E1224" s="28"/>
      <c r="F1224" s="28"/>
      <c r="G1224" s="28"/>
      <c r="H1224" s="28"/>
      <c r="I1224" s="28"/>
      <c r="J1224" s="28"/>
    </row>
    <row r="1225" spans="1:10" x14ac:dyDescent="0.25">
      <c r="A1225" s="30"/>
      <c r="B1225" s="36"/>
      <c r="C1225" s="31"/>
      <c r="D1225" s="32"/>
      <c r="E1225" s="28"/>
      <c r="F1225" s="28"/>
      <c r="G1225" s="28"/>
      <c r="H1225" s="28"/>
      <c r="I1225" s="28"/>
      <c r="J1225" s="28"/>
    </row>
    <row r="1226" spans="1:10" x14ac:dyDescent="0.25">
      <c r="A1226" s="30"/>
      <c r="B1226" s="36"/>
      <c r="C1226" s="31"/>
      <c r="D1226" s="32"/>
      <c r="E1226" s="28"/>
      <c r="F1226" s="28"/>
      <c r="G1226" s="28"/>
      <c r="H1226" s="28"/>
      <c r="I1226" s="28"/>
      <c r="J1226" s="28"/>
    </row>
    <row r="1227" spans="1:10" x14ac:dyDescent="0.25">
      <c r="A1227" s="30"/>
      <c r="B1227" s="36"/>
      <c r="C1227" s="31"/>
      <c r="D1227" s="32"/>
      <c r="E1227" s="28"/>
      <c r="F1227" s="28"/>
      <c r="G1227" s="28"/>
      <c r="H1227" s="28"/>
      <c r="I1227" s="28"/>
      <c r="J1227" s="28"/>
    </row>
    <row r="1228" spans="1:10" x14ac:dyDescent="0.25">
      <c r="A1228" s="30"/>
      <c r="B1228" s="36"/>
      <c r="C1228" s="31"/>
      <c r="D1228" s="32"/>
      <c r="E1228" s="28"/>
      <c r="F1228" s="28"/>
      <c r="G1228" s="28"/>
      <c r="H1228" s="28"/>
      <c r="I1228" s="28"/>
      <c r="J1228" s="28"/>
    </row>
    <row r="1229" spans="1:10" x14ac:dyDescent="0.25">
      <c r="A1229" s="30"/>
      <c r="B1229" s="36"/>
      <c r="C1229" s="31"/>
      <c r="D1229" s="32"/>
      <c r="E1229" s="28"/>
      <c r="F1229" s="28"/>
      <c r="G1229" s="28"/>
      <c r="H1229" s="28"/>
      <c r="I1229" s="28"/>
      <c r="J1229" s="28"/>
    </row>
    <row r="1230" spans="1:10" x14ac:dyDescent="0.25">
      <c r="A1230" s="30"/>
      <c r="B1230" s="36"/>
      <c r="C1230" s="31"/>
      <c r="D1230" s="32"/>
      <c r="E1230" s="28"/>
      <c r="F1230" s="28"/>
      <c r="G1230" s="28"/>
      <c r="H1230" s="28"/>
      <c r="I1230" s="28"/>
      <c r="J1230" s="28"/>
    </row>
    <row r="1231" spans="1:10" x14ac:dyDescent="0.25">
      <c r="A1231" s="30"/>
      <c r="B1231" s="36"/>
      <c r="C1231" s="31"/>
      <c r="D1231" s="32"/>
      <c r="E1231" s="28"/>
      <c r="F1231" s="28"/>
      <c r="G1231" s="28"/>
      <c r="H1231" s="28"/>
      <c r="I1231" s="28"/>
      <c r="J1231" s="28"/>
    </row>
    <row r="1232" spans="1:10" x14ac:dyDescent="0.25">
      <c r="A1232" s="30"/>
      <c r="B1232" s="36"/>
      <c r="C1232" s="31"/>
      <c r="D1232" s="32"/>
      <c r="E1232" s="28"/>
      <c r="F1232" s="28"/>
      <c r="G1232" s="28"/>
      <c r="H1232" s="28"/>
      <c r="I1232" s="28"/>
      <c r="J1232" s="28"/>
    </row>
    <row r="1233" spans="1:10" x14ac:dyDescent="0.25">
      <c r="A1233" s="30"/>
      <c r="B1233" s="36"/>
      <c r="C1233" s="31"/>
      <c r="D1233" s="32"/>
      <c r="E1233" s="28"/>
      <c r="F1233" s="28"/>
      <c r="G1233" s="28"/>
      <c r="H1233" s="28"/>
      <c r="I1233" s="28"/>
      <c r="J1233" s="28"/>
    </row>
    <row r="1234" spans="1:10" x14ac:dyDescent="0.25">
      <c r="A1234" s="30"/>
      <c r="B1234" s="36"/>
      <c r="C1234" s="31"/>
      <c r="D1234" s="32"/>
      <c r="E1234" s="28"/>
      <c r="F1234" s="28"/>
      <c r="G1234" s="28"/>
      <c r="H1234" s="28"/>
      <c r="I1234" s="28"/>
      <c r="J1234" s="28"/>
    </row>
    <row r="1235" spans="1:10" x14ac:dyDescent="0.25">
      <c r="A1235" s="30"/>
      <c r="B1235" s="36"/>
      <c r="C1235" s="31"/>
      <c r="D1235" s="32"/>
      <c r="E1235" s="28"/>
      <c r="F1235" s="28"/>
      <c r="G1235" s="28"/>
      <c r="H1235" s="28"/>
      <c r="I1235" s="28"/>
      <c r="J1235" s="28"/>
    </row>
    <row r="1236" spans="1:10" x14ac:dyDescent="0.25">
      <c r="A1236" s="30"/>
      <c r="B1236" s="36"/>
      <c r="C1236" s="31"/>
      <c r="D1236" s="32"/>
      <c r="E1236" s="28"/>
      <c r="F1236" s="28"/>
      <c r="G1236" s="28"/>
      <c r="H1236" s="28"/>
      <c r="I1236" s="28"/>
      <c r="J1236" s="28"/>
    </row>
    <row r="1237" spans="1:10" x14ac:dyDescent="0.25">
      <c r="A1237" s="30"/>
      <c r="B1237" s="36"/>
      <c r="C1237" s="31"/>
      <c r="D1237" s="32"/>
      <c r="E1237" s="28"/>
      <c r="F1237" s="28"/>
      <c r="G1237" s="28"/>
      <c r="H1237" s="28"/>
      <c r="I1237" s="28"/>
      <c r="J1237" s="28"/>
    </row>
    <row r="1238" spans="1:10" x14ac:dyDescent="0.25">
      <c r="A1238" s="30"/>
      <c r="B1238" s="36"/>
      <c r="C1238" s="31"/>
      <c r="D1238" s="32"/>
      <c r="E1238" s="28"/>
      <c r="F1238" s="28"/>
      <c r="G1238" s="28"/>
      <c r="H1238" s="28"/>
      <c r="I1238" s="28"/>
      <c r="J1238" s="28"/>
    </row>
    <row r="1239" spans="1:10" x14ac:dyDescent="0.25">
      <c r="A1239" s="30"/>
      <c r="B1239" s="36"/>
      <c r="C1239" s="31"/>
      <c r="D1239" s="32"/>
      <c r="E1239" s="28"/>
      <c r="F1239" s="28"/>
      <c r="G1239" s="28"/>
      <c r="H1239" s="28"/>
      <c r="I1239" s="28"/>
      <c r="J1239" s="28"/>
    </row>
    <row r="1240" spans="1:10" x14ac:dyDescent="0.25">
      <c r="A1240" s="30"/>
      <c r="B1240" s="36"/>
      <c r="C1240" s="31"/>
      <c r="D1240" s="32"/>
      <c r="E1240" s="28"/>
      <c r="F1240" s="28"/>
      <c r="G1240" s="28"/>
      <c r="H1240" s="28"/>
      <c r="I1240" s="28"/>
      <c r="J1240" s="28"/>
    </row>
    <row r="1241" spans="1:10" x14ac:dyDescent="0.25">
      <c r="A1241" s="30"/>
      <c r="B1241" s="36"/>
      <c r="C1241" s="31"/>
      <c r="D1241" s="32"/>
      <c r="E1241" s="28"/>
      <c r="F1241" s="28"/>
      <c r="G1241" s="28"/>
      <c r="H1241" s="28"/>
      <c r="I1241" s="28"/>
      <c r="J1241" s="28"/>
    </row>
    <row r="1242" spans="1:10" x14ac:dyDescent="0.25">
      <c r="A1242" s="30"/>
      <c r="B1242" s="36"/>
      <c r="C1242" s="31"/>
      <c r="D1242" s="32"/>
      <c r="E1242" s="28"/>
      <c r="F1242" s="28"/>
      <c r="G1242" s="28"/>
      <c r="H1242" s="28"/>
      <c r="I1242" s="28"/>
      <c r="J1242" s="28"/>
    </row>
    <row r="1243" spans="1:10" x14ac:dyDescent="0.25">
      <c r="A1243" s="30"/>
      <c r="B1243" s="36"/>
      <c r="C1243" s="31"/>
      <c r="D1243" s="32"/>
      <c r="E1243" s="28"/>
      <c r="F1243" s="28"/>
      <c r="G1243" s="28"/>
      <c r="H1243" s="28"/>
      <c r="I1243" s="28"/>
      <c r="J1243" s="28"/>
    </row>
    <row r="1244" spans="1:10" x14ac:dyDescent="0.25">
      <c r="A1244" s="30"/>
      <c r="B1244" s="36"/>
      <c r="C1244" s="31"/>
      <c r="D1244" s="32"/>
      <c r="E1244" s="28"/>
      <c r="F1244" s="28"/>
      <c r="G1244" s="28"/>
      <c r="H1244" s="28"/>
      <c r="I1244" s="28"/>
      <c r="J1244" s="28"/>
    </row>
    <row r="1245" spans="1:10" x14ac:dyDescent="0.25">
      <c r="A1245" s="30"/>
      <c r="B1245" s="36"/>
      <c r="C1245" s="31"/>
      <c r="D1245" s="32"/>
      <c r="E1245" s="28"/>
      <c r="F1245" s="28"/>
      <c r="G1245" s="28"/>
      <c r="H1245" s="28"/>
      <c r="I1245" s="28"/>
      <c r="J1245" s="28"/>
    </row>
    <row r="1246" spans="1:10" x14ac:dyDescent="0.25">
      <c r="A1246" s="30"/>
      <c r="B1246" s="36"/>
      <c r="C1246" s="31"/>
      <c r="D1246" s="32"/>
      <c r="E1246" s="28"/>
      <c r="F1246" s="28"/>
      <c r="G1246" s="28"/>
      <c r="H1246" s="28"/>
      <c r="I1246" s="28"/>
      <c r="J1246" s="28"/>
    </row>
    <row r="1247" spans="1:10" x14ac:dyDescent="0.25">
      <c r="A1247" s="30"/>
      <c r="B1247" s="36"/>
      <c r="C1247" s="31"/>
      <c r="D1247" s="32"/>
      <c r="E1247" s="28"/>
      <c r="F1247" s="28"/>
      <c r="G1247" s="28"/>
      <c r="H1247" s="28"/>
      <c r="I1247" s="28"/>
      <c r="J1247" s="28"/>
    </row>
    <row r="1248" spans="1:10" x14ac:dyDescent="0.25">
      <c r="A1248" s="30"/>
      <c r="B1248" s="36"/>
      <c r="C1248" s="31"/>
      <c r="D1248" s="32"/>
      <c r="E1248" s="28"/>
      <c r="F1248" s="28"/>
      <c r="G1248" s="28"/>
      <c r="H1248" s="28"/>
      <c r="I1248" s="28"/>
      <c r="J1248" s="28"/>
    </row>
    <row r="1249" spans="1:10" x14ac:dyDescent="0.25">
      <c r="A1249" s="30"/>
      <c r="B1249" s="36"/>
      <c r="C1249" s="31"/>
      <c r="D1249" s="32"/>
      <c r="E1249" s="28"/>
      <c r="F1249" s="28"/>
      <c r="G1249" s="28"/>
      <c r="H1249" s="28"/>
      <c r="I1249" s="28"/>
      <c r="J1249" s="28"/>
    </row>
    <row r="1250" spans="1:10" x14ac:dyDescent="0.25">
      <c r="A1250" s="30"/>
      <c r="B1250" s="36"/>
      <c r="C1250" s="31"/>
      <c r="D1250" s="32"/>
      <c r="E1250" s="28"/>
      <c r="F1250" s="28"/>
      <c r="G1250" s="28"/>
      <c r="H1250" s="28"/>
      <c r="I1250" s="28"/>
      <c r="J1250" s="28"/>
    </row>
    <row r="1251" spans="1:10" x14ac:dyDescent="0.25">
      <c r="A1251" s="30"/>
      <c r="B1251" s="36"/>
      <c r="C1251" s="31"/>
      <c r="D1251" s="32"/>
      <c r="E1251" s="28"/>
      <c r="F1251" s="28"/>
      <c r="G1251" s="28"/>
      <c r="H1251" s="28"/>
      <c r="I1251" s="28"/>
      <c r="J1251" s="28"/>
    </row>
    <row r="1252" spans="1:10" x14ac:dyDescent="0.25">
      <c r="A1252" s="30"/>
      <c r="B1252" s="36"/>
      <c r="C1252" s="31"/>
      <c r="D1252" s="32"/>
      <c r="E1252" s="28"/>
      <c r="F1252" s="28"/>
      <c r="G1252" s="28"/>
      <c r="H1252" s="28"/>
      <c r="I1252" s="28"/>
      <c r="J1252" s="28"/>
    </row>
    <row r="1253" spans="1:10" x14ac:dyDescent="0.25">
      <c r="A1253" s="30"/>
      <c r="B1253" s="36"/>
      <c r="C1253" s="31"/>
      <c r="D1253" s="32"/>
      <c r="E1253" s="28"/>
      <c r="F1253" s="28"/>
      <c r="G1253" s="28"/>
      <c r="H1253" s="28"/>
      <c r="I1253" s="28"/>
      <c r="J1253" s="28"/>
    </row>
    <row r="1254" spans="1:10" x14ac:dyDescent="0.25">
      <c r="A1254" s="30"/>
      <c r="B1254" s="36"/>
      <c r="C1254" s="31"/>
      <c r="D1254" s="32"/>
      <c r="E1254" s="28"/>
      <c r="F1254" s="28"/>
      <c r="G1254" s="28"/>
      <c r="H1254" s="28"/>
      <c r="I1254" s="28"/>
      <c r="J1254" s="28"/>
    </row>
    <row r="1255" spans="1:10" x14ac:dyDescent="0.25">
      <c r="A1255" s="30"/>
      <c r="B1255" s="36"/>
      <c r="C1255" s="31"/>
      <c r="D1255" s="32"/>
      <c r="E1255" s="28"/>
      <c r="F1255" s="28"/>
      <c r="G1255" s="28"/>
      <c r="H1255" s="28"/>
      <c r="I1255" s="28"/>
      <c r="J1255" s="28"/>
    </row>
    <row r="1256" spans="1:10" x14ac:dyDescent="0.25">
      <c r="A1256" s="30"/>
      <c r="B1256" s="36"/>
      <c r="C1256" s="31"/>
      <c r="D1256" s="32"/>
      <c r="E1256" s="28"/>
      <c r="F1256" s="28"/>
      <c r="G1256" s="28"/>
      <c r="H1256" s="28"/>
      <c r="I1256" s="28"/>
      <c r="J1256" s="28"/>
    </row>
    <row r="1257" spans="1:10" x14ac:dyDescent="0.25">
      <c r="A1257" s="30"/>
      <c r="B1257" s="36"/>
      <c r="C1257" s="31"/>
      <c r="D1257" s="32"/>
      <c r="E1257" s="28"/>
      <c r="F1257" s="28"/>
      <c r="G1257" s="28"/>
      <c r="H1257" s="28"/>
      <c r="I1257" s="28"/>
      <c r="J1257" s="28"/>
    </row>
    <row r="1258" spans="1:10" x14ac:dyDescent="0.25">
      <c r="A1258" s="30"/>
      <c r="B1258" s="36"/>
      <c r="C1258" s="31"/>
      <c r="D1258" s="32"/>
      <c r="E1258" s="28"/>
      <c r="F1258" s="28"/>
      <c r="G1258" s="28"/>
      <c r="H1258" s="28"/>
      <c r="I1258" s="28"/>
      <c r="J1258" s="28"/>
    </row>
    <row r="1259" spans="1:10" x14ac:dyDescent="0.25">
      <c r="A1259" s="30"/>
      <c r="B1259" s="36"/>
      <c r="C1259" s="31"/>
      <c r="D1259" s="32"/>
      <c r="E1259" s="28"/>
      <c r="F1259" s="28"/>
      <c r="G1259" s="28"/>
      <c r="H1259" s="28"/>
      <c r="I1259" s="28"/>
      <c r="J1259" s="28"/>
    </row>
    <row r="1260" spans="1:10" x14ac:dyDescent="0.25">
      <c r="A1260" s="30"/>
      <c r="B1260" s="36"/>
      <c r="C1260" s="31"/>
      <c r="D1260" s="32"/>
      <c r="E1260" s="28"/>
      <c r="F1260" s="28"/>
      <c r="G1260" s="28"/>
      <c r="H1260" s="28"/>
      <c r="I1260" s="28"/>
      <c r="J1260" s="28"/>
    </row>
    <row r="1261" spans="1:10" x14ac:dyDescent="0.25">
      <c r="A1261" s="30"/>
      <c r="B1261" s="36"/>
      <c r="C1261" s="31"/>
      <c r="D1261" s="32"/>
      <c r="E1261" s="28"/>
      <c r="F1261" s="28"/>
      <c r="G1261" s="28"/>
      <c r="H1261" s="28"/>
      <c r="I1261" s="28"/>
      <c r="J1261" s="28"/>
    </row>
    <row r="1262" spans="1:10" x14ac:dyDescent="0.25">
      <c r="A1262" s="30"/>
      <c r="B1262" s="36"/>
      <c r="C1262" s="31"/>
      <c r="D1262" s="32"/>
      <c r="E1262" s="28"/>
      <c r="F1262" s="28"/>
      <c r="G1262" s="28"/>
      <c r="H1262" s="28"/>
      <c r="I1262" s="28"/>
      <c r="J1262" s="28"/>
    </row>
    <row r="1263" spans="1:10" x14ac:dyDescent="0.25">
      <c r="A1263" s="30"/>
      <c r="B1263" s="36"/>
      <c r="C1263" s="31"/>
      <c r="D1263" s="32"/>
      <c r="E1263" s="28"/>
      <c r="F1263" s="28"/>
      <c r="G1263" s="28"/>
      <c r="H1263" s="28"/>
      <c r="I1263" s="28"/>
      <c r="J1263" s="28"/>
    </row>
    <row r="1264" spans="1:10" x14ac:dyDescent="0.25">
      <c r="A1264" s="30"/>
      <c r="B1264" s="36"/>
      <c r="C1264" s="31"/>
      <c r="D1264" s="32"/>
      <c r="E1264" s="28"/>
      <c r="F1264" s="28"/>
      <c r="G1264" s="28"/>
      <c r="H1264" s="28"/>
      <c r="I1264" s="28"/>
      <c r="J1264" s="28"/>
    </row>
    <row r="1265" spans="1:10" x14ac:dyDescent="0.25">
      <c r="A1265" s="30"/>
      <c r="B1265" s="36"/>
      <c r="C1265" s="31"/>
      <c r="D1265" s="32"/>
      <c r="E1265" s="28"/>
      <c r="F1265" s="28"/>
      <c r="G1265" s="28"/>
      <c r="H1265" s="28"/>
      <c r="I1265" s="28"/>
      <c r="J1265" s="28"/>
    </row>
    <row r="1266" spans="1:10" x14ac:dyDescent="0.25">
      <c r="A1266" s="30"/>
      <c r="B1266" s="36"/>
      <c r="C1266" s="31"/>
      <c r="D1266" s="32"/>
      <c r="E1266" s="28"/>
      <c r="F1266" s="28"/>
      <c r="G1266" s="28"/>
      <c r="H1266" s="28"/>
      <c r="I1266" s="28"/>
      <c r="J1266" s="28"/>
    </row>
    <row r="1267" spans="1:10" x14ac:dyDescent="0.25">
      <c r="A1267" s="30"/>
      <c r="B1267" s="36"/>
      <c r="C1267" s="31"/>
      <c r="D1267" s="32"/>
      <c r="E1267" s="28"/>
      <c r="F1267" s="28"/>
      <c r="G1267" s="28"/>
      <c r="H1267" s="28"/>
      <c r="I1267" s="28"/>
      <c r="J1267" s="28"/>
    </row>
    <row r="1268" spans="1:10" x14ac:dyDescent="0.25">
      <c r="A1268" s="30"/>
      <c r="B1268" s="36"/>
      <c r="C1268" s="31"/>
      <c r="D1268" s="32"/>
      <c r="E1268" s="28"/>
      <c r="F1268" s="28"/>
      <c r="G1268" s="28"/>
      <c r="H1268" s="28"/>
      <c r="I1268" s="28"/>
      <c r="J1268" s="28"/>
    </row>
    <row r="1269" spans="1:10" x14ac:dyDescent="0.25">
      <c r="A1269" s="30"/>
      <c r="B1269" s="36"/>
      <c r="C1269" s="31"/>
      <c r="D1269" s="32"/>
      <c r="E1269" s="28"/>
      <c r="F1269" s="28"/>
      <c r="G1269" s="28"/>
      <c r="H1269" s="28"/>
      <c r="I1269" s="28"/>
      <c r="J1269" s="28"/>
    </row>
    <row r="1270" spans="1:10" x14ac:dyDescent="0.25">
      <c r="A1270" s="30"/>
      <c r="B1270" s="36"/>
      <c r="C1270" s="31"/>
      <c r="D1270" s="32"/>
      <c r="E1270" s="28"/>
      <c r="F1270" s="28"/>
      <c r="G1270" s="28"/>
      <c r="H1270" s="28"/>
      <c r="I1270" s="28"/>
      <c r="J1270" s="28"/>
    </row>
    <row r="1271" spans="1:10" x14ac:dyDescent="0.25">
      <c r="A1271" s="30"/>
      <c r="B1271" s="36"/>
      <c r="C1271" s="31"/>
      <c r="D1271" s="32"/>
      <c r="E1271" s="28"/>
      <c r="F1271" s="28"/>
      <c r="G1271" s="28"/>
      <c r="H1271" s="28"/>
      <c r="I1271" s="28"/>
      <c r="J1271" s="28"/>
    </row>
    <row r="1272" spans="1:10" x14ac:dyDescent="0.25">
      <c r="A1272" s="30"/>
      <c r="B1272" s="36"/>
      <c r="C1272" s="31"/>
      <c r="D1272" s="32"/>
      <c r="E1272" s="28"/>
      <c r="F1272" s="28"/>
      <c r="G1272" s="28"/>
      <c r="H1272" s="28"/>
      <c r="I1272" s="28"/>
      <c r="J1272" s="28"/>
    </row>
    <row r="1273" spans="1:10" x14ac:dyDescent="0.25">
      <c r="A1273" s="30"/>
      <c r="B1273" s="36"/>
      <c r="C1273" s="31"/>
      <c r="D1273" s="32"/>
      <c r="E1273" s="28"/>
      <c r="F1273" s="28"/>
      <c r="G1273" s="28"/>
      <c r="H1273" s="28"/>
      <c r="I1273" s="28"/>
      <c r="J1273" s="28"/>
    </row>
    <row r="1274" spans="1:10" x14ac:dyDescent="0.25">
      <c r="A1274" s="30"/>
      <c r="B1274" s="36"/>
      <c r="C1274" s="31"/>
      <c r="D1274" s="32"/>
      <c r="E1274" s="28"/>
      <c r="F1274" s="28"/>
      <c r="G1274" s="28"/>
      <c r="H1274" s="28"/>
      <c r="I1274" s="28"/>
      <c r="J1274" s="28"/>
    </row>
    <row r="1275" spans="1:10" x14ac:dyDescent="0.25">
      <c r="A1275" s="30"/>
      <c r="B1275" s="36"/>
      <c r="C1275" s="31"/>
      <c r="D1275" s="32"/>
      <c r="E1275" s="28"/>
      <c r="F1275" s="28"/>
      <c r="G1275" s="28"/>
      <c r="H1275" s="28"/>
      <c r="I1275" s="28"/>
      <c r="J1275" s="28"/>
    </row>
    <row r="1276" spans="1:10" x14ac:dyDescent="0.25">
      <c r="A1276" s="30"/>
      <c r="B1276" s="36"/>
      <c r="C1276" s="31"/>
      <c r="D1276" s="32"/>
      <c r="E1276" s="28"/>
      <c r="F1276" s="28"/>
      <c r="G1276" s="28"/>
      <c r="H1276" s="28"/>
      <c r="I1276" s="28"/>
      <c r="J1276" s="28"/>
    </row>
    <row r="1277" spans="1:10" x14ac:dyDescent="0.25">
      <c r="A1277" s="30"/>
      <c r="B1277" s="36"/>
      <c r="C1277" s="31"/>
      <c r="D1277" s="32"/>
      <c r="E1277" s="28"/>
      <c r="F1277" s="28"/>
      <c r="G1277" s="28"/>
      <c r="H1277" s="28"/>
      <c r="I1277" s="28"/>
      <c r="J1277" s="28"/>
    </row>
    <row r="1278" spans="1:10" x14ac:dyDescent="0.25">
      <c r="A1278" s="30"/>
      <c r="B1278" s="36"/>
      <c r="C1278" s="31"/>
      <c r="D1278" s="32"/>
      <c r="E1278" s="28"/>
      <c r="F1278" s="28"/>
      <c r="G1278" s="28"/>
      <c r="H1278" s="28"/>
      <c r="I1278" s="28"/>
      <c r="J1278" s="28"/>
    </row>
    <row r="1279" spans="1:10" x14ac:dyDescent="0.25">
      <c r="A1279" s="30"/>
      <c r="B1279" s="36"/>
      <c r="C1279" s="31"/>
      <c r="D1279" s="32"/>
      <c r="E1279" s="28"/>
      <c r="F1279" s="28"/>
      <c r="G1279" s="28"/>
      <c r="H1279" s="28"/>
      <c r="I1279" s="28"/>
      <c r="J1279" s="28"/>
    </row>
    <row r="1280" spans="1:10" x14ac:dyDescent="0.25">
      <c r="A1280" s="30"/>
      <c r="B1280" s="36"/>
      <c r="C1280" s="31"/>
      <c r="D1280" s="32"/>
      <c r="E1280" s="28"/>
      <c r="F1280" s="28"/>
      <c r="G1280" s="28"/>
      <c r="H1280" s="28"/>
      <c r="I1280" s="28"/>
      <c r="J1280" s="28"/>
    </row>
    <row r="1281" spans="1:10" x14ac:dyDescent="0.25">
      <c r="A1281" s="30"/>
      <c r="B1281" s="36"/>
      <c r="C1281" s="31"/>
      <c r="D1281" s="32"/>
      <c r="E1281" s="28"/>
      <c r="F1281" s="28"/>
      <c r="G1281" s="28"/>
      <c r="H1281" s="28"/>
      <c r="I1281" s="28"/>
      <c r="J1281" s="28"/>
    </row>
    <row r="1282" spans="1:10" x14ac:dyDescent="0.25">
      <c r="A1282" s="30"/>
      <c r="B1282" s="36"/>
      <c r="C1282" s="31"/>
      <c r="D1282" s="32"/>
      <c r="E1282" s="28"/>
      <c r="F1282" s="28"/>
      <c r="G1282" s="28"/>
      <c r="H1282" s="28"/>
      <c r="I1282" s="28"/>
      <c r="J1282" s="28"/>
    </row>
    <row r="1283" spans="1:10" x14ac:dyDescent="0.25">
      <c r="A1283" s="30"/>
      <c r="B1283" s="36"/>
      <c r="C1283" s="31"/>
      <c r="D1283" s="32"/>
      <c r="E1283" s="28"/>
      <c r="F1283" s="28"/>
      <c r="G1283" s="28"/>
      <c r="H1283" s="28"/>
      <c r="I1283" s="28"/>
      <c r="J1283" s="28"/>
    </row>
    <row r="1284" spans="1:10" x14ac:dyDescent="0.25">
      <c r="A1284" s="30"/>
      <c r="B1284" s="36"/>
      <c r="C1284" s="31"/>
      <c r="D1284" s="32"/>
      <c r="E1284" s="28"/>
      <c r="F1284" s="28"/>
      <c r="G1284" s="28"/>
      <c r="H1284" s="28"/>
      <c r="I1284" s="28"/>
      <c r="J1284" s="28"/>
    </row>
    <row r="1285" spans="1:10" x14ac:dyDescent="0.25">
      <c r="A1285" s="30"/>
      <c r="B1285" s="36"/>
      <c r="C1285" s="31"/>
      <c r="D1285" s="32"/>
      <c r="E1285" s="28"/>
      <c r="F1285" s="28"/>
      <c r="G1285" s="28"/>
      <c r="H1285" s="28"/>
      <c r="I1285" s="28"/>
      <c r="J1285" s="28"/>
    </row>
    <row r="1286" spans="1:10" x14ac:dyDescent="0.25">
      <c r="A1286" s="30"/>
      <c r="B1286" s="36"/>
      <c r="C1286" s="31"/>
      <c r="D1286" s="32"/>
      <c r="E1286" s="28"/>
      <c r="F1286" s="28"/>
      <c r="G1286" s="28"/>
      <c r="H1286" s="28"/>
      <c r="I1286" s="28"/>
      <c r="J1286" s="28"/>
    </row>
    <row r="1287" spans="1:10" x14ac:dyDescent="0.25">
      <c r="A1287" s="30"/>
      <c r="B1287" s="36"/>
      <c r="C1287" s="31"/>
      <c r="D1287" s="32"/>
      <c r="E1287" s="28"/>
      <c r="F1287" s="28"/>
      <c r="G1287" s="28"/>
      <c r="H1287" s="28"/>
      <c r="I1287" s="28"/>
      <c r="J1287" s="28"/>
    </row>
    <row r="1288" spans="1:10" x14ac:dyDescent="0.25">
      <c r="A1288" s="30"/>
      <c r="B1288" s="36"/>
      <c r="C1288" s="31"/>
      <c r="D1288" s="32"/>
      <c r="E1288" s="28"/>
      <c r="F1288" s="28"/>
      <c r="G1288" s="28"/>
      <c r="H1288" s="28"/>
      <c r="I1288" s="28"/>
      <c r="J1288" s="28"/>
    </row>
    <row r="1289" spans="1:10" x14ac:dyDescent="0.25">
      <c r="A1289" s="30"/>
      <c r="B1289" s="36"/>
      <c r="C1289" s="31"/>
      <c r="D1289" s="32"/>
      <c r="E1289" s="28"/>
      <c r="F1289" s="28"/>
      <c r="G1289" s="28"/>
      <c r="H1289" s="28"/>
      <c r="I1289" s="28"/>
      <c r="J1289" s="28"/>
    </row>
    <row r="1290" spans="1:10" x14ac:dyDescent="0.25">
      <c r="A1290" s="30"/>
      <c r="B1290" s="36"/>
      <c r="C1290" s="31"/>
      <c r="D1290" s="32"/>
      <c r="E1290" s="28"/>
      <c r="F1290" s="28"/>
      <c r="G1290" s="28"/>
      <c r="H1290" s="28"/>
      <c r="I1290" s="28"/>
      <c r="J1290" s="28"/>
    </row>
    <row r="1291" spans="1:10" x14ac:dyDescent="0.25">
      <c r="A1291" s="30"/>
      <c r="B1291" s="36"/>
      <c r="C1291" s="31"/>
      <c r="D1291" s="32"/>
      <c r="E1291" s="28"/>
      <c r="F1291" s="28"/>
      <c r="G1291" s="28"/>
      <c r="H1291" s="28"/>
      <c r="I1291" s="28"/>
      <c r="J1291" s="28"/>
    </row>
    <row r="1292" spans="1:10" x14ac:dyDescent="0.25">
      <c r="A1292" s="30"/>
      <c r="B1292" s="36"/>
      <c r="C1292" s="31"/>
      <c r="D1292" s="32"/>
      <c r="E1292" s="28"/>
      <c r="F1292" s="28"/>
      <c r="G1292" s="28"/>
      <c r="H1292" s="28"/>
      <c r="I1292" s="28"/>
      <c r="J1292" s="28"/>
    </row>
    <row r="1293" spans="1:10" x14ac:dyDescent="0.25">
      <c r="A1293" s="30"/>
      <c r="B1293" s="36"/>
      <c r="C1293" s="31"/>
      <c r="D1293" s="32"/>
      <c r="E1293" s="28"/>
      <c r="F1293" s="28"/>
      <c r="G1293" s="28"/>
      <c r="H1293" s="28"/>
      <c r="I1293" s="28"/>
      <c r="J1293" s="28"/>
    </row>
    <row r="1294" spans="1:10" x14ac:dyDescent="0.25">
      <c r="A1294" s="30"/>
      <c r="B1294" s="36"/>
      <c r="C1294" s="31"/>
      <c r="D1294" s="32"/>
      <c r="E1294" s="28"/>
      <c r="F1294" s="28"/>
      <c r="G1294" s="28"/>
      <c r="H1294" s="28"/>
      <c r="I1294" s="28"/>
      <c r="J1294" s="28"/>
    </row>
    <row r="1295" spans="1:10" x14ac:dyDescent="0.25">
      <c r="A1295" s="30"/>
      <c r="B1295" s="36"/>
      <c r="C1295" s="31"/>
      <c r="D1295" s="32"/>
      <c r="E1295" s="28"/>
      <c r="F1295" s="28"/>
      <c r="G1295" s="28"/>
      <c r="H1295" s="28"/>
      <c r="I1295" s="28"/>
      <c r="J1295" s="28"/>
    </row>
    <row r="1296" spans="1:10" x14ac:dyDescent="0.25">
      <c r="A1296" s="30"/>
      <c r="B1296" s="36"/>
      <c r="C1296" s="31"/>
      <c r="D1296" s="32"/>
      <c r="E1296" s="28"/>
      <c r="F1296" s="28"/>
      <c r="G1296" s="28"/>
      <c r="H1296" s="28"/>
      <c r="I1296" s="28"/>
      <c r="J1296" s="28"/>
    </row>
    <row r="1297" spans="1:10" x14ac:dyDescent="0.25">
      <c r="A1297" s="30"/>
      <c r="B1297" s="36"/>
      <c r="C1297" s="31"/>
      <c r="D1297" s="32"/>
      <c r="E1297" s="28"/>
      <c r="F1297" s="28"/>
      <c r="G1297" s="28"/>
      <c r="H1297" s="28"/>
      <c r="I1297" s="28"/>
      <c r="J1297" s="28"/>
    </row>
    <row r="1298" spans="1:10" x14ac:dyDescent="0.25">
      <c r="A1298" s="30"/>
      <c r="B1298" s="36"/>
      <c r="C1298" s="31"/>
      <c r="D1298" s="32"/>
      <c r="E1298" s="28"/>
      <c r="F1298" s="28"/>
      <c r="G1298" s="28"/>
      <c r="H1298" s="28"/>
      <c r="I1298" s="28"/>
      <c r="J1298" s="28"/>
    </row>
    <row r="1299" spans="1:10" x14ac:dyDescent="0.25">
      <c r="A1299" s="30"/>
      <c r="B1299" s="36"/>
      <c r="C1299" s="31"/>
      <c r="D1299" s="32"/>
      <c r="E1299" s="28"/>
      <c r="F1299" s="28"/>
      <c r="G1299" s="28"/>
      <c r="H1299" s="28"/>
      <c r="I1299" s="28"/>
      <c r="J1299" s="28"/>
    </row>
    <row r="1300" spans="1:10" x14ac:dyDescent="0.25">
      <c r="A1300" s="30"/>
      <c r="B1300" s="36"/>
      <c r="C1300" s="31"/>
      <c r="D1300" s="32"/>
      <c r="E1300" s="28"/>
      <c r="F1300" s="28"/>
      <c r="G1300" s="28"/>
      <c r="H1300" s="28"/>
      <c r="I1300" s="28"/>
      <c r="J1300" s="28"/>
    </row>
    <row r="1301" spans="1:10" x14ac:dyDescent="0.25">
      <c r="A1301" s="30"/>
      <c r="B1301" s="36"/>
      <c r="C1301" s="31"/>
      <c r="D1301" s="32"/>
      <c r="E1301" s="28"/>
      <c r="F1301" s="28"/>
      <c r="G1301" s="28"/>
      <c r="H1301" s="28"/>
      <c r="I1301" s="28"/>
      <c r="J1301" s="28"/>
    </row>
    <row r="1302" spans="1:10" x14ac:dyDescent="0.25">
      <c r="A1302" s="30"/>
      <c r="B1302" s="36"/>
      <c r="C1302" s="31"/>
      <c r="D1302" s="32"/>
      <c r="E1302" s="28"/>
      <c r="F1302" s="28"/>
      <c r="G1302" s="28"/>
      <c r="H1302" s="28"/>
      <c r="I1302" s="28"/>
      <c r="J1302" s="28"/>
    </row>
    <row r="1303" spans="1:10" x14ac:dyDescent="0.25">
      <c r="A1303" s="30"/>
      <c r="B1303" s="36"/>
      <c r="C1303" s="31"/>
      <c r="D1303" s="32"/>
      <c r="E1303" s="28"/>
      <c r="F1303" s="28"/>
      <c r="G1303" s="28"/>
      <c r="H1303" s="28"/>
      <c r="I1303" s="28"/>
      <c r="J1303" s="28"/>
    </row>
    <row r="1304" spans="1:10" x14ac:dyDescent="0.25">
      <c r="A1304" s="30"/>
      <c r="B1304" s="36"/>
      <c r="C1304" s="31"/>
      <c r="D1304" s="32"/>
      <c r="E1304" s="28"/>
      <c r="F1304" s="28"/>
      <c r="G1304" s="28"/>
      <c r="H1304" s="28"/>
      <c r="I1304" s="28"/>
      <c r="J1304" s="28"/>
    </row>
    <row r="1305" spans="1:10" x14ac:dyDescent="0.25">
      <c r="A1305" s="30"/>
      <c r="B1305" s="36"/>
      <c r="C1305" s="31"/>
      <c r="D1305" s="32"/>
      <c r="E1305" s="28"/>
      <c r="F1305" s="28"/>
      <c r="G1305" s="28"/>
      <c r="H1305" s="28"/>
      <c r="I1305" s="28"/>
      <c r="J1305" s="28"/>
    </row>
    <row r="1306" spans="1:10" x14ac:dyDescent="0.25">
      <c r="A1306" s="30"/>
      <c r="B1306" s="36"/>
      <c r="C1306" s="31"/>
      <c r="D1306" s="32"/>
      <c r="E1306" s="28"/>
      <c r="F1306" s="28"/>
      <c r="G1306" s="28"/>
      <c r="H1306" s="28"/>
      <c r="I1306" s="28"/>
      <c r="J1306" s="28"/>
    </row>
    <row r="1307" spans="1:10" x14ac:dyDescent="0.25">
      <c r="A1307" s="30"/>
      <c r="B1307" s="36"/>
      <c r="C1307" s="31"/>
      <c r="D1307" s="32"/>
      <c r="E1307" s="28"/>
      <c r="F1307" s="28"/>
      <c r="G1307" s="28"/>
      <c r="H1307" s="28"/>
      <c r="I1307" s="28"/>
      <c r="J1307" s="28"/>
    </row>
    <row r="1308" spans="1:10" x14ac:dyDescent="0.25">
      <c r="A1308" s="30"/>
      <c r="B1308" s="36"/>
      <c r="C1308" s="31"/>
      <c r="D1308" s="32"/>
      <c r="E1308" s="28"/>
      <c r="F1308" s="28"/>
      <c r="G1308" s="28"/>
      <c r="H1308" s="28"/>
      <c r="I1308" s="28"/>
      <c r="J1308" s="28"/>
    </row>
    <row r="1309" spans="1:10" x14ac:dyDescent="0.25">
      <c r="A1309" s="30"/>
      <c r="B1309" s="36"/>
      <c r="C1309" s="31"/>
      <c r="D1309" s="32"/>
      <c r="E1309" s="28"/>
      <c r="F1309" s="28"/>
      <c r="G1309" s="28"/>
      <c r="H1309" s="28"/>
      <c r="I1309" s="28"/>
      <c r="J1309" s="28"/>
    </row>
    <row r="1310" spans="1:10" x14ac:dyDescent="0.25">
      <c r="A1310" s="30"/>
      <c r="B1310" s="36"/>
      <c r="C1310" s="31"/>
      <c r="D1310" s="32"/>
      <c r="E1310" s="28"/>
      <c r="F1310" s="28"/>
      <c r="G1310" s="28"/>
      <c r="H1310" s="28"/>
      <c r="I1310" s="28"/>
      <c r="J1310" s="28"/>
    </row>
    <row r="1311" spans="1:10" x14ac:dyDescent="0.25">
      <c r="A1311" s="30"/>
      <c r="B1311" s="36"/>
      <c r="C1311" s="31"/>
      <c r="D1311" s="32"/>
      <c r="E1311" s="28"/>
      <c r="F1311" s="28"/>
      <c r="G1311" s="28"/>
      <c r="H1311" s="28"/>
      <c r="I1311" s="28"/>
      <c r="J1311" s="28"/>
    </row>
    <row r="1312" spans="1:10" x14ac:dyDescent="0.25">
      <c r="A1312" s="30"/>
      <c r="B1312" s="36"/>
      <c r="C1312" s="31"/>
      <c r="D1312" s="32"/>
      <c r="E1312" s="28"/>
      <c r="F1312" s="28"/>
      <c r="G1312" s="28"/>
      <c r="H1312" s="28"/>
      <c r="I1312" s="28"/>
      <c r="J1312" s="28"/>
    </row>
    <row r="1313" spans="1:10" x14ac:dyDescent="0.25">
      <c r="A1313" s="30"/>
      <c r="B1313" s="36"/>
      <c r="C1313" s="31"/>
      <c r="D1313" s="32"/>
      <c r="E1313" s="28"/>
      <c r="F1313" s="28"/>
      <c r="G1313" s="28"/>
      <c r="H1313" s="28"/>
      <c r="I1313" s="28"/>
      <c r="J1313" s="28"/>
    </row>
    <row r="1314" spans="1:10" x14ac:dyDescent="0.25">
      <c r="A1314" s="30"/>
      <c r="B1314" s="36"/>
      <c r="C1314" s="31"/>
      <c r="D1314" s="32"/>
      <c r="E1314" s="28"/>
      <c r="F1314" s="28"/>
      <c r="G1314" s="28"/>
      <c r="H1314" s="28"/>
      <c r="I1314" s="28"/>
      <c r="J1314" s="28"/>
    </row>
    <row r="1315" spans="1:10" x14ac:dyDescent="0.25">
      <c r="A1315" s="30"/>
      <c r="B1315" s="36"/>
      <c r="C1315" s="31"/>
      <c r="D1315" s="32"/>
      <c r="E1315" s="28"/>
      <c r="F1315" s="28"/>
      <c r="G1315" s="28"/>
      <c r="H1315" s="28"/>
      <c r="I1315" s="28"/>
      <c r="J1315" s="28"/>
    </row>
    <row r="1316" spans="1:10" x14ac:dyDescent="0.25">
      <c r="A1316" s="30"/>
      <c r="B1316" s="36"/>
      <c r="C1316" s="31"/>
      <c r="D1316" s="32"/>
      <c r="E1316" s="28"/>
      <c r="F1316" s="28"/>
      <c r="G1316" s="28"/>
      <c r="H1316" s="28"/>
      <c r="I1316" s="28"/>
      <c r="J1316" s="28"/>
    </row>
    <row r="1317" spans="1:10" x14ac:dyDescent="0.25">
      <c r="A1317" s="30"/>
      <c r="B1317" s="36"/>
      <c r="C1317" s="31"/>
      <c r="D1317" s="32"/>
      <c r="E1317" s="28"/>
      <c r="F1317" s="28"/>
      <c r="G1317" s="28"/>
      <c r="H1317" s="28"/>
      <c r="I1317" s="28"/>
      <c r="J1317" s="28"/>
    </row>
    <row r="1318" spans="1:10" x14ac:dyDescent="0.25">
      <c r="A1318" s="30"/>
      <c r="B1318" s="36"/>
      <c r="C1318" s="31"/>
      <c r="D1318" s="32"/>
      <c r="E1318" s="28"/>
      <c r="F1318" s="28"/>
      <c r="G1318" s="28"/>
      <c r="H1318" s="28"/>
      <c r="I1318" s="28"/>
      <c r="J1318" s="28"/>
    </row>
    <row r="1319" spans="1:10" x14ac:dyDescent="0.25">
      <c r="A1319" s="30"/>
      <c r="B1319" s="36"/>
      <c r="C1319" s="31"/>
      <c r="D1319" s="32"/>
      <c r="E1319" s="28"/>
      <c r="F1319" s="28"/>
      <c r="G1319" s="28"/>
      <c r="H1319" s="28"/>
      <c r="I1319" s="28"/>
      <c r="J1319" s="28"/>
    </row>
    <row r="1320" spans="1:10" x14ac:dyDescent="0.25">
      <c r="A1320" s="30"/>
      <c r="B1320" s="36"/>
      <c r="C1320" s="31"/>
      <c r="D1320" s="32"/>
      <c r="E1320" s="28"/>
      <c r="F1320" s="28"/>
      <c r="G1320" s="28"/>
      <c r="H1320" s="28"/>
      <c r="I1320" s="28"/>
      <c r="J1320" s="28"/>
    </row>
    <row r="1321" spans="1:10" x14ac:dyDescent="0.25">
      <c r="A1321" s="30"/>
      <c r="B1321" s="36"/>
      <c r="C1321" s="31"/>
      <c r="D1321" s="32"/>
      <c r="E1321" s="28"/>
      <c r="F1321" s="28"/>
      <c r="G1321" s="28"/>
      <c r="H1321" s="28"/>
      <c r="I1321" s="28"/>
      <c r="J1321" s="28"/>
    </row>
    <row r="1322" spans="1:10" x14ac:dyDescent="0.25">
      <c r="A1322" s="30"/>
      <c r="B1322" s="36"/>
      <c r="C1322" s="31"/>
      <c r="D1322" s="32"/>
      <c r="E1322" s="28"/>
      <c r="F1322" s="28"/>
      <c r="G1322" s="28"/>
      <c r="H1322" s="28"/>
      <c r="I1322" s="28"/>
      <c r="J1322" s="28"/>
    </row>
    <row r="1323" spans="1:10" x14ac:dyDescent="0.25">
      <c r="A1323" s="30"/>
      <c r="B1323" s="36"/>
      <c r="C1323" s="31"/>
      <c r="D1323" s="32"/>
      <c r="E1323" s="28"/>
      <c r="F1323" s="28"/>
      <c r="G1323" s="28"/>
      <c r="H1323" s="28"/>
      <c r="I1323" s="28"/>
      <c r="J1323" s="28"/>
    </row>
    <row r="1324" spans="1:10" x14ac:dyDescent="0.25">
      <c r="A1324" s="30"/>
      <c r="B1324" s="36"/>
      <c r="C1324" s="31"/>
      <c r="D1324" s="32"/>
      <c r="E1324" s="28"/>
      <c r="F1324" s="28"/>
      <c r="G1324" s="28"/>
      <c r="H1324" s="28"/>
      <c r="I1324" s="28"/>
      <c r="J1324" s="28"/>
    </row>
    <row r="1325" spans="1:10" x14ac:dyDescent="0.25">
      <c r="A1325" s="30"/>
      <c r="B1325" s="36"/>
      <c r="C1325" s="31"/>
      <c r="D1325" s="32"/>
      <c r="E1325" s="28"/>
      <c r="F1325" s="28"/>
      <c r="G1325" s="28"/>
      <c r="H1325" s="28"/>
      <c r="I1325" s="28"/>
      <c r="J1325" s="28"/>
    </row>
    <row r="1326" spans="1:10" x14ac:dyDescent="0.25">
      <c r="A1326" s="30"/>
      <c r="B1326" s="36"/>
      <c r="C1326" s="31"/>
      <c r="D1326" s="32"/>
      <c r="E1326" s="28"/>
      <c r="F1326" s="28"/>
      <c r="G1326" s="28"/>
      <c r="H1326" s="28"/>
      <c r="I1326" s="28"/>
      <c r="J1326" s="28"/>
    </row>
    <row r="1327" spans="1:10" x14ac:dyDescent="0.25">
      <c r="A1327" s="30"/>
      <c r="B1327" s="36"/>
      <c r="C1327" s="31"/>
      <c r="D1327" s="32"/>
      <c r="E1327" s="28"/>
      <c r="F1327" s="28"/>
      <c r="G1327" s="28"/>
      <c r="H1327" s="28"/>
      <c r="I1327" s="28"/>
      <c r="J1327" s="28"/>
    </row>
    <row r="1328" spans="1:10" x14ac:dyDescent="0.25">
      <c r="A1328" s="30"/>
      <c r="B1328" s="36"/>
      <c r="C1328" s="31"/>
      <c r="D1328" s="32"/>
      <c r="E1328" s="28"/>
      <c r="F1328" s="28"/>
      <c r="G1328" s="28"/>
      <c r="H1328" s="28"/>
      <c r="I1328" s="28"/>
      <c r="J1328" s="28"/>
    </row>
    <row r="1329" spans="1:10" x14ac:dyDescent="0.25">
      <c r="A1329" s="30"/>
      <c r="B1329" s="36"/>
      <c r="C1329" s="31"/>
      <c r="D1329" s="32"/>
      <c r="E1329" s="28"/>
      <c r="F1329" s="28"/>
      <c r="G1329" s="28"/>
      <c r="H1329" s="28"/>
      <c r="I1329" s="28"/>
      <c r="J1329" s="28"/>
    </row>
    <row r="1330" spans="1:10" x14ac:dyDescent="0.25">
      <c r="A1330" s="30"/>
      <c r="B1330" s="36"/>
      <c r="C1330" s="31"/>
      <c r="D1330" s="32"/>
      <c r="E1330" s="28"/>
      <c r="F1330" s="28"/>
      <c r="G1330" s="28"/>
      <c r="H1330" s="28"/>
      <c r="I1330" s="28"/>
      <c r="J1330" s="28"/>
    </row>
    <row r="1331" spans="1:10" x14ac:dyDescent="0.25">
      <c r="A1331" s="30"/>
      <c r="B1331" s="36"/>
      <c r="C1331" s="31"/>
      <c r="D1331" s="32"/>
      <c r="E1331" s="28"/>
      <c r="F1331" s="28"/>
      <c r="G1331" s="28"/>
      <c r="H1331" s="28"/>
      <c r="I1331" s="28"/>
      <c r="J1331" s="28"/>
    </row>
    <row r="1332" spans="1:10" x14ac:dyDescent="0.25">
      <c r="A1332" s="30"/>
      <c r="B1332" s="36"/>
      <c r="C1332" s="31"/>
      <c r="D1332" s="32"/>
      <c r="E1332" s="28"/>
      <c r="F1332" s="28"/>
      <c r="G1332" s="28"/>
      <c r="H1332" s="28"/>
      <c r="I1332" s="28"/>
      <c r="J1332" s="28"/>
    </row>
    <row r="1333" spans="1:10" x14ac:dyDescent="0.25">
      <c r="A1333" s="30"/>
      <c r="B1333" s="36"/>
      <c r="C1333" s="31"/>
      <c r="D1333" s="32"/>
      <c r="E1333" s="28"/>
      <c r="F1333" s="28"/>
      <c r="G1333" s="28"/>
      <c r="H1333" s="28"/>
      <c r="I1333" s="28"/>
      <c r="J1333" s="28"/>
    </row>
    <row r="1334" spans="1:10" x14ac:dyDescent="0.25">
      <c r="A1334" s="30"/>
      <c r="B1334" s="36"/>
      <c r="C1334" s="31"/>
      <c r="D1334" s="32"/>
      <c r="E1334" s="28"/>
      <c r="F1334" s="28"/>
      <c r="G1334" s="28"/>
      <c r="H1334" s="28"/>
      <c r="I1334" s="28"/>
      <c r="J1334" s="28"/>
    </row>
    <row r="1335" spans="1:10" x14ac:dyDescent="0.25">
      <c r="A1335" s="30"/>
      <c r="B1335" s="36"/>
      <c r="C1335" s="31"/>
      <c r="D1335" s="32"/>
      <c r="E1335" s="28"/>
      <c r="F1335" s="28"/>
      <c r="G1335" s="28"/>
      <c r="H1335" s="28"/>
      <c r="I1335" s="28"/>
      <c r="J1335" s="28"/>
    </row>
    <row r="1336" spans="1:10" x14ac:dyDescent="0.25">
      <c r="A1336" s="30"/>
      <c r="B1336" s="36"/>
      <c r="C1336" s="31"/>
      <c r="D1336" s="32"/>
      <c r="E1336" s="28"/>
      <c r="F1336" s="28"/>
      <c r="G1336" s="28"/>
      <c r="H1336" s="28"/>
      <c r="I1336" s="28"/>
      <c r="J1336" s="28"/>
    </row>
    <row r="1337" spans="1:10" x14ac:dyDescent="0.25">
      <c r="A1337" s="30"/>
      <c r="B1337" s="36"/>
      <c r="C1337" s="31"/>
      <c r="D1337" s="32"/>
      <c r="E1337" s="28"/>
      <c r="F1337" s="28"/>
      <c r="G1337" s="28"/>
      <c r="H1337" s="28"/>
      <c r="I1337" s="28"/>
      <c r="J1337" s="28"/>
    </row>
    <row r="1338" spans="1:10" x14ac:dyDescent="0.25">
      <c r="A1338" s="30"/>
      <c r="B1338" s="36"/>
      <c r="C1338" s="31"/>
      <c r="D1338" s="32"/>
      <c r="E1338" s="28"/>
      <c r="F1338" s="28"/>
      <c r="G1338" s="28"/>
      <c r="H1338" s="28"/>
      <c r="I1338" s="28"/>
      <c r="J1338" s="28"/>
    </row>
    <row r="1339" spans="1:10" x14ac:dyDescent="0.25">
      <c r="A1339" s="30"/>
      <c r="B1339" s="36"/>
      <c r="C1339" s="31"/>
      <c r="D1339" s="32"/>
      <c r="E1339" s="28"/>
      <c r="F1339" s="28"/>
      <c r="G1339" s="28"/>
      <c r="H1339" s="28"/>
      <c r="I1339" s="28"/>
      <c r="J1339" s="28"/>
    </row>
    <row r="1340" spans="1:10" x14ac:dyDescent="0.25">
      <c r="A1340" s="30"/>
      <c r="B1340" s="36"/>
      <c r="C1340" s="31"/>
      <c r="D1340" s="32"/>
      <c r="E1340" s="28"/>
      <c r="F1340" s="28"/>
      <c r="G1340" s="28"/>
      <c r="H1340" s="28"/>
      <c r="I1340" s="28"/>
      <c r="J1340" s="28"/>
    </row>
    <row r="1341" spans="1:10" x14ac:dyDescent="0.25">
      <c r="A1341" s="30"/>
      <c r="B1341" s="36"/>
      <c r="C1341" s="31"/>
      <c r="D1341" s="32"/>
      <c r="E1341" s="28"/>
      <c r="F1341" s="28"/>
      <c r="G1341" s="28"/>
      <c r="H1341" s="28"/>
      <c r="I1341" s="28"/>
      <c r="J1341" s="28"/>
    </row>
    <row r="1342" spans="1:10" x14ac:dyDescent="0.25">
      <c r="A1342" s="30"/>
      <c r="B1342" s="36"/>
      <c r="C1342" s="31"/>
      <c r="D1342" s="32"/>
      <c r="E1342" s="28"/>
      <c r="F1342" s="28"/>
      <c r="G1342" s="28"/>
      <c r="H1342" s="28"/>
      <c r="I1342" s="28"/>
      <c r="J1342" s="28"/>
    </row>
    <row r="1343" spans="1:10" x14ac:dyDescent="0.25">
      <c r="A1343" s="30"/>
      <c r="B1343" s="36"/>
      <c r="C1343" s="31"/>
      <c r="D1343" s="32"/>
      <c r="E1343" s="28"/>
      <c r="F1343" s="28"/>
      <c r="G1343" s="28"/>
      <c r="H1343" s="28"/>
      <c r="I1343" s="28"/>
      <c r="J1343" s="28"/>
    </row>
    <row r="1344" spans="1:10" x14ac:dyDescent="0.25">
      <c r="A1344" s="30"/>
      <c r="B1344" s="36"/>
      <c r="C1344" s="31"/>
      <c r="D1344" s="32"/>
      <c r="E1344" s="28"/>
      <c r="F1344" s="28"/>
      <c r="G1344" s="28"/>
      <c r="H1344" s="28"/>
      <c r="I1344" s="28"/>
      <c r="J1344" s="28"/>
    </row>
    <row r="1345" spans="1:10" x14ac:dyDescent="0.25">
      <c r="A1345" s="30"/>
      <c r="B1345" s="36"/>
      <c r="C1345" s="31"/>
      <c r="D1345" s="32"/>
      <c r="E1345" s="28"/>
      <c r="F1345" s="28"/>
      <c r="G1345" s="28"/>
      <c r="H1345" s="28"/>
      <c r="I1345" s="28"/>
      <c r="J1345" s="28"/>
    </row>
    <row r="1346" spans="1:10" x14ac:dyDescent="0.25">
      <c r="A1346" s="30"/>
      <c r="B1346" s="36"/>
      <c r="C1346" s="31"/>
      <c r="D1346" s="32"/>
      <c r="E1346" s="28"/>
      <c r="F1346" s="28"/>
      <c r="G1346" s="28"/>
      <c r="H1346" s="28"/>
      <c r="I1346" s="28"/>
      <c r="J1346" s="28"/>
    </row>
    <row r="1347" spans="1:10" x14ac:dyDescent="0.25">
      <c r="A1347" s="30"/>
      <c r="B1347" s="36"/>
      <c r="C1347" s="31"/>
      <c r="D1347" s="32"/>
      <c r="E1347" s="28"/>
      <c r="F1347" s="28"/>
      <c r="G1347" s="28"/>
      <c r="H1347" s="28"/>
      <c r="I1347" s="28"/>
      <c r="J1347" s="28"/>
    </row>
    <row r="1348" spans="1:10" x14ac:dyDescent="0.25">
      <c r="A1348" s="30"/>
      <c r="B1348" s="36"/>
      <c r="C1348" s="31"/>
      <c r="D1348" s="32"/>
      <c r="E1348" s="28"/>
      <c r="F1348" s="28"/>
      <c r="G1348" s="28"/>
      <c r="H1348" s="28"/>
      <c r="I1348" s="28"/>
      <c r="J1348" s="28"/>
    </row>
    <row r="1349" spans="1:10" x14ac:dyDescent="0.25">
      <c r="A1349" s="30"/>
      <c r="B1349" s="36"/>
      <c r="C1349" s="31"/>
      <c r="D1349" s="32"/>
      <c r="E1349" s="28"/>
      <c r="F1349" s="28"/>
      <c r="G1349" s="28"/>
      <c r="H1349" s="28"/>
      <c r="I1349" s="28"/>
      <c r="J1349" s="28"/>
    </row>
    <row r="1350" spans="1:10" x14ac:dyDescent="0.25">
      <c r="A1350" s="30"/>
      <c r="B1350" s="36"/>
      <c r="C1350" s="31"/>
      <c r="D1350" s="32"/>
      <c r="E1350" s="28"/>
      <c r="F1350" s="28"/>
      <c r="G1350" s="28"/>
      <c r="H1350" s="28"/>
      <c r="I1350" s="28"/>
      <c r="J1350" s="28"/>
    </row>
    <row r="1351" spans="1:10" x14ac:dyDescent="0.25">
      <c r="A1351" s="30"/>
      <c r="B1351" s="36"/>
      <c r="C1351" s="31"/>
      <c r="D1351" s="32"/>
      <c r="E1351" s="28"/>
      <c r="F1351" s="28"/>
      <c r="G1351" s="28"/>
      <c r="H1351" s="28"/>
      <c r="I1351" s="28"/>
      <c r="J1351" s="28"/>
    </row>
    <row r="1352" spans="1:10" x14ac:dyDescent="0.25">
      <c r="A1352" s="30"/>
      <c r="B1352" s="36"/>
      <c r="C1352" s="31"/>
      <c r="D1352" s="32"/>
      <c r="E1352" s="28"/>
      <c r="F1352" s="28"/>
      <c r="G1352" s="28"/>
      <c r="H1352" s="28"/>
      <c r="I1352" s="28"/>
      <c r="J1352" s="28"/>
    </row>
    <row r="1353" spans="1:10" x14ac:dyDescent="0.25">
      <c r="A1353" s="30"/>
      <c r="B1353" s="36"/>
      <c r="C1353" s="31"/>
      <c r="D1353" s="32"/>
      <c r="E1353" s="28"/>
      <c r="F1353" s="28"/>
      <c r="G1353" s="28"/>
      <c r="H1353" s="28"/>
      <c r="I1353" s="28"/>
      <c r="J1353" s="28"/>
    </row>
    <row r="1354" spans="1:10" x14ac:dyDescent="0.25">
      <c r="A1354" s="30"/>
      <c r="B1354" s="36"/>
      <c r="C1354" s="31"/>
      <c r="D1354" s="32"/>
      <c r="E1354" s="28"/>
      <c r="F1354" s="28"/>
      <c r="G1354" s="28"/>
      <c r="H1354" s="28"/>
      <c r="I1354" s="28"/>
      <c r="J1354" s="28"/>
    </row>
    <row r="1355" spans="1:10" x14ac:dyDescent="0.25">
      <c r="A1355" s="30"/>
      <c r="B1355" s="36"/>
      <c r="C1355" s="31"/>
      <c r="D1355" s="32"/>
      <c r="E1355" s="28"/>
      <c r="F1355" s="28"/>
      <c r="G1355" s="28"/>
      <c r="H1355" s="28"/>
      <c r="I1355" s="28"/>
      <c r="J1355" s="28"/>
    </row>
    <row r="1356" spans="1:10" x14ac:dyDescent="0.25">
      <c r="A1356" s="30"/>
      <c r="B1356" s="36"/>
      <c r="C1356" s="31"/>
      <c r="D1356" s="32"/>
      <c r="E1356" s="28"/>
      <c r="F1356" s="28"/>
      <c r="G1356" s="28"/>
      <c r="H1356" s="28"/>
      <c r="I1356" s="28"/>
      <c r="J1356" s="28"/>
    </row>
    <row r="1357" spans="1:10" x14ac:dyDescent="0.25">
      <c r="A1357" s="30"/>
      <c r="B1357" s="36"/>
      <c r="C1357" s="31"/>
      <c r="D1357" s="32"/>
      <c r="E1357" s="28"/>
      <c r="F1357" s="28"/>
      <c r="G1357" s="28"/>
      <c r="H1357" s="28"/>
      <c r="I1357" s="28"/>
      <c r="J1357" s="28"/>
    </row>
    <row r="1358" spans="1:10" x14ac:dyDescent="0.25">
      <c r="A1358" s="30"/>
      <c r="B1358" s="36"/>
      <c r="C1358" s="31"/>
      <c r="D1358" s="32"/>
      <c r="E1358" s="28"/>
      <c r="F1358" s="28"/>
      <c r="G1358" s="28"/>
      <c r="H1358" s="28"/>
      <c r="I1358" s="28"/>
      <c r="J1358" s="28"/>
    </row>
    <row r="1359" spans="1:10" x14ac:dyDescent="0.25">
      <c r="A1359" s="30"/>
      <c r="B1359" s="36"/>
      <c r="C1359" s="31"/>
      <c r="D1359" s="32"/>
      <c r="E1359" s="28"/>
      <c r="F1359" s="28"/>
      <c r="G1359" s="28"/>
      <c r="H1359" s="28"/>
      <c r="I1359" s="28"/>
      <c r="J1359" s="28"/>
    </row>
    <row r="1360" spans="1:10" x14ac:dyDescent="0.25">
      <c r="A1360" s="30"/>
      <c r="B1360" s="36"/>
      <c r="C1360" s="31"/>
      <c r="D1360" s="32"/>
      <c r="E1360" s="28"/>
      <c r="F1360" s="28"/>
      <c r="G1360" s="28"/>
      <c r="H1360" s="28"/>
      <c r="I1360" s="28"/>
      <c r="J1360" s="28"/>
    </row>
    <row r="1361" spans="1:10" x14ac:dyDescent="0.25">
      <c r="A1361" s="30"/>
      <c r="B1361" s="36"/>
      <c r="C1361" s="31"/>
      <c r="D1361" s="32"/>
      <c r="E1361" s="28"/>
      <c r="F1361" s="28"/>
      <c r="G1361" s="28"/>
      <c r="H1361" s="28"/>
      <c r="I1361" s="28"/>
      <c r="J1361" s="28"/>
    </row>
    <row r="1362" spans="1:10" x14ac:dyDescent="0.25">
      <c r="A1362" s="30"/>
      <c r="B1362" s="36"/>
      <c r="C1362" s="31"/>
      <c r="D1362" s="32"/>
      <c r="E1362" s="28"/>
      <c r="F1362" s="28"/>
      <c r="G1362" s="28"/>
      <c r="H1362" s="28"/>
      <c r="I1362" s="28"/>
      <c r="J1362" s="28"/>
    </row>
    <row r="1363" spans="1:10" x14ac:dyDescent="0.25">
      <c r="A1363" s="30"/>
      <c r="B1363" s="36"/>
      <c r="C1363" s="31"/>
      <c r="D1363" s="32"/>
      <c r="E1363" s="28"/>
      <c r="F1363" s="28"/>
      <c r="G1363" s="28"/>
      <c r="H1363" s="28"/>
      <c r="I1363" s="28"/>
      <c r="J1363" s="28"/>
    </row>
    <row r="1364" spans="1:10" x14ac:dyDescent="0.25">
      <c r="A1364" s="30"/>
      <c r="B1364" s="36"/>
      <c r="C1364" s="31"/>
      <c r="D1364" s="32"/>
      <c r="E1364" s="28"/>
      <c r="F1364" s="28"/>
      <c r="G1364" s="28"/>
      <c r="H1364" s="28"/>
      <c r="I1364" s="28"/>
      <c r="J1364" s="28"/>
    </row>
    <row r="1365" spans="1:10" x14ac:dyDescent="0.25">
      <c r="A1365" s="30"/>
      <c r="B1365" s="36"/>
      <c r="C1365" s="31"/>
      <c r="D1365" s="32"/>
      <c r="E1365" s="28"/>
      <c r="F1365" s="28"/>
      <c r="G1365" s="28"/>
      <c r="H1365" s="28"/>
      <c r="I1365" s="28"/>
      <c r="J1365" s="28"/>
    </row>
    <row r="1366" spans="1:10" x14ac:dyDescent="0.25">
      <c r="A1366" s="30"/>
      <c r="B1366" s="36"/>
      <c r="C1366" s="31"/>
      <c r="D1366" s="32"/>
      <c r="E1366" s="28"/>
      <c r="F1366" s="28"/>
      <c r="G1366" s="28"/>
      <c r="H1366" s="28"/>
      <c r="I1366" s="28"/>
      <c r="J1366" s="28"/>
    </row>
    <row r="1367" spans="1:10" x14ac:dyDescent="0.25">
      <c r="A1367" s="30"/>
      <c r="B1367" s="36"/>
      <c r="C1367" s="31"/>
      <c r="D1367" s="32"/>
      <c r="E1367" s="28"/>
      <c r="F1367" s="28"/>
      <c r="G1367" s="28"/>
      <c r="H1367" s="28"/>
      <c r="I1367" s="28"/>
      <c r="J1367" s="28"/>
    </row>
    <row r="1368" spans="1:10" x14ac:dyDescent="0.25">
      <c r="A1368" s="30"/>
      <c r="B1368" s="36"/>
      <c r="C1368" s="31"/>
      <c r="D1368" s="32"/>
      <c r="E1368" s="28"/>
      <c r="F1368" s="28"/>
      <c r="G1368" s="28"/>
      <c r="H1368" s="28"/>
      <c r="I1368" s="28"/>
      <c r="J1368" s="28"/>
    </row>
    <row r="1369" spans="1:10" x14ac:dyDescent="0.25">
      <c r="A1369" s="30"/>
      <c r="B1369" s="36"/>
      <c r="C1369" s="31"/>
      <c r="D1369" s="32"/>
      <c r="E1369" s="28"/>
      <c r="F1369" s="28"/>
      <c r="G1369" s="28"/>
      <c r="H1369" s="28"/>
      <c r="I1369" s="28"/>
      <c r="J1369" s="28"/>
    </row>
    <row r="1370" spans="1:10" x14ac:dyDescent="0.25">
      <c r="A1370" s="30"/>
      <c r="B1370" s="36"/>
      <c r="C1370" s="31"/>
      <c r="D1370" s="32"/>
      <c r="E1370" s="28"/>
      <c r="F1370" s="28"/>
      <c r="G1370" s="28"/>
      <c r="H1370" s="28"/>
      <c r="I1370" s="28"/>
      <c r="J1370" s="28"/>
    </row>
    <row r="1371" spans="1:10" x14ac:dyDescent="0.25">
      <c r="A1371" s="30"/>
      <c r="B1371" s="36"/>
      <c r="C1371" s="31"/>
      <c r="D1371" s="32"/>
      <c r="E1371" s="28"/>
      <c r="F1371" s="28"/>
      <c r="G1371" s="28"/>
      <c r="H1371" s="28"/>
      <c r="I1371" s="28"/>
      <c r="J1371" s="28"/>
    </row>
    <row r="1372" spans="1:10" x14ac:dyDescent="0.25">
      <c r="A1372" s="30"/>
      <c r="B1372" s="36"/>
      <c r="C1372" s="31"/>
      <c r="D1372" s="32"/>
      <c r="E1372" s="28"/>
      <c r="F1372" s="28"/>
      <c r="G1372" s="28"/>
      <c r="H1372" s="28"/>
      <c r="I1372" s="28"/>
      <c r="J1372" s="28"/>
    </row>
    <row r="1373" spans="1:10" x14ac:dyDescent="0.25">
      <c r="A1373" s="30"/>
      <c r="B1373" s="36"/>
      <c r="C1373" s="31"/>
      <c r="D1373" s="32"/>
      <c r="E1373" s="28"/>
      <c r="F1373" s="28"/>
      <c r="G1373" s="28"/>
      <c r="H1373" s="28"/>
      <c r="I1373" s="28"/>
      <c r="J1373" s="28"/>
    </row>
    <row r="1374" spans="1:10" x14ac:dyDescent="0.25">
      <c r="A1374" s="30"/>
      <c r="B1374" s="36"/>
      <c r="C1374" s="31"/>
      <c r="D1374" s="32"/>
      <c r="E1374" s="28"/>
      <c r="F1374" s="28"/>
      <c r="G1374" s="28"/>
      <c r="H1374" s="28"/>
      <c r="I1374" s="28"/>
      <c r="J1374" s="28"/>
    </row>
    <row r="1375" spans="1:10" x14ac:dyDescent="0.25">
      <c r="A1375" s="30"/>
      <c r="B1375" s="36"/>
      <c r="C1375" s="31"/>
      <c r="D1375" s="32"/>
      <c r="E1375" s="28"/>
      <c r="F1375" s="28"/>
      <c r="G1375" s="28"/>
      <c r="H1375" s="28"/>
      <c r="I1375" s="28"/>
      <c r="J1375" s="28"/>
    </row>
    <row r="1376" spans="1:10" x14ac:dyDescent="0.25">
      <c r="A1376" s="30"/>
      <c r="B1376" s="36"/>
      <c r="C1376" s="31"/>
      <c r="D1376" s="32"/>
      <c r="E1376" s="28"/>
      <c r="F1376" s="28"/>
      <c r="G1376" s="28"/>
      <c r="H1376" s="28"/>
      <c r="I1376" s="28"/>
      <c r="J1376" s="28"/>
    </row>
    <row r="1377" spans="1:10" x14ac:dyDescent="0.25">
      <c r="A1377" s="30"/>
      <c r="B1377" s="36"/>
      <c r="C1377" s="31"/>
      <c r="D1377" s="32"/>
      <c r="E1377" s="28"/>
      <c r="F1377" s="28"/>
      <c r="G1377" s="28"/>
      <c r="H1377" s="28"/>
      <c r="I1377" s="28"/>
      <c r="J1377" s="28"/>
    </row>
    <row r="1378" spans="1:10" x14ac:dyDescent="0.25">
      <c r="A1378" s="30"/>
      <c r="B1378" s="36"/>
      <c r="C1378" s="31"/>
      <c r="D1378" s="32"/>
      <c r="E1378" s="28"/>
      <c r="F1378" s="28"/>
      <c r="G1378" s="28"/>
      <c r="H1378" s="28"/>
      <c r="I1378" s="28"/>
      <c r="J1378" s="28"/>
    </row>
    <row r="1379" spans="1:10" x14ac:dyDescent="0.25">
      <c r="A1379" s="30"/>
      <c r="B1379" s="36"/>
      <c r="C1379" s="31"/>
      <c r="D1379" s="32"/>
      <c r="E1379" s="28"/>
      <c r="F1379" s="28"/>
      <c r="G1379" s="28"/>
      <c r="H1379" s="28"/>
      <c r="I1379" s="28"/>
      <c r="J1379" s="28"/>
    </row>
    <row r="1380" spans="1:10" x14ac:dyDescent="0.25">
      <c r="A1380" s="30"/>
      <c r="B1380" s="36"/>
      <c r="C1380" s="31"/>
      <c r="D1380" s="32"/>
      <c r="E1380" s="28"/>
      <c r="F1380" s="28"/>
      <c r="G1380" s="28"/>
      <c r="H1380" s="28"/>
      <c r="I1380" s="28"/>
      <c r="J1380" s="28"/>
    </row>
    <row r="1381" spans="1:10" x14ac:dyDescent="0.25">
      <c r="A1381" s="30"/>
      <c r="B1381" s="36"/>
      <c r="C1381" s="31"/>
      <c r="D1381" s="32"/>
      <c r="E1381" s="28"/>
      <c r="F1381" s="28"/>
      <c r="G1381" s="28"/>
      <c r="H1381" s="28"/>
      <c r="I1381" s="28"/>
      <c r="J1381" s="28"/>
    </row>
    <row r="1382" spans="1:10" x14ac:dyDescent="0.25">
      <c r="A1382" s="30"/>
      <c r="B1382" s="36"/>
      <c r="C1382" s="31"/>
      <c r="D1382" s="32"/>
      <c r="E1382" s="28"/>
      <c r="F1382" s="28"/>
      <c r="G1382" s="28"/>
      <c r="H1382" s="28"/>
      <c r="I1382" s="28"/>
      <c r="J1382" s="28"/>
    </row>
    <row r="1383" spans="1:10" x14ac:dyDescent="0.25">
      <c r="A1383" s="30"/>
      <c r="B1383" s="36"/>
      <c r="C1383" s="31"/>
      <c r="D1383" s="32"/>
      <c r="E1383" s="28"/>
      <c r="F1383" s="28"/>
      <c r="G1383" s="28"/>
      <c r="H1383" s="28"/>
      <c r="I1383" s="28"/>
      <c r="J1383" s="28"/>
    </row>
    <row r="1384" spans="1:10" x14ac:dyDescent="0.25">
      <c r="A1384" s="30"/>
      <c r="B1384" s="36"/>
      <c r="C1384" s="31"/>
      <c r="D1384" s="32"/>
      <c r="E1384" s="28"/>
      <c r="F1384" s="28"/>
      <c r="G1384" s="28"/>
      <c r="H1384" s="28"/>
      <c r="I1384" s="28"/>
      <c r="J1384" s="28"/>
    </row>
    <row r="1385" spans="1:10" x14ac:dyDescent="0.25">
      <c r="A1385" s="30"/>
      <c r="B1385" s="36"/>
      <c r="C1385" s="31"/>
      <c r="D1385" s="32"/>
      <c r="E1385" s="28"/>
      <c r="F1385" s="28"/>
      <c r="G1385" s="28"/>
      <c r="H1385" s="28"/>
      <c r="I1385" s="28"/>
      <c r="J1385" s="28"/>
    </row>
    <row r="1386" spans="1:10" x14ac:dyDescent="0.25">
      <c r="A1386" s="30"/>
      <c r="B1386" s="36"/>
      <c r="C1386" s="31"/>
      <c r="D1386" s="32"/>
      <c r="E1386" s="28"/>
      <c r="F1386" s="28"/>
      <c r="G1386" s="28"/>
      <c r="H1386" s="28"/>
      <c r="I1386" s="28"/>
      <c r="J1386" s="28"/>
    </row>
    <row r="1387" spans="1:10" x14ac:dyDescent="0.25">
      <c r="A1387" s="30"/>
      <c r="B1387" s="36"/>
      <c r="C1387" s="31"/>
      <c r="D1387" s="32"/>
      <c r="E1387" s="28"/>
      <c r="F1387" s="28"/>
      <c r="G1387" s="28"/>
      <c r="H1387" s="28"/>
      <c r="I1387" s="28"/>
      <c r="J1387" s="28"/>
    </row>
    <row r="1388" spans="1:10" x14ac:dyDescent="0.25">
      <c r="A1388" s="30"/>
      <c r="B1388" s="36"/>
      <c r="C1388" s="31"/>
      <c r="D1388" s="32"/>
      <c r="E1388" s="28"/>
      <c r="F1388" s="28"/>
      <c r="G1388" s="28"/>
      <c r="H1388" s="28"/>
      <c r="I1388" s="28"/>
      <c r="J1388" s="28"/>
    </row>
    <row r="1389" spans="1:10" x14ac:dyDescent="0.25">
      <c r="A1389" s="30"/>
      <c r="B1389" s="36"/>
      <c r="C1389" s="31"/>
      <c r="D1389" s="32"/>
      <c r="E1389" s="28"/>
      <c r="F1389" s="28"/>
      <c r="G1389" s="28"/>
      <c r="H1389" s="28"/>
      <c r="I1389" s="28"/>
      <c r="J1389" s="28"/>
    </row>
    <row r="1390" spans="1:10" x14ac:dyDescent="0.25">
      <c r="A1390" s="30"/>
      <c r="B1390" s="36"/>
      <c r="C1390" s="31"/>
      <c r="D1390" s="32"/>
      <c r="E1390" s="28"/>
      <c r="F1390" s="28"/>
      <c r="G1390" s="28"/>
      <c r="H1390" s="28"/>
      <c r="I1390" s="28"/>
      <c r="J1390" s="28"/>
    </row>
    <row r="1391" spans="1:10" x14ac:dyDescent="0.25">
      <c r="A1391" s="30"/>
      <c r="B1391" s="36"/>
      <c r="C1391" s="31"/>
      <c r="D1391" s="32"/>
      <c r="E1391" s="28"/>
      <c r="F1391" s="28"/>
      <c r="G1391" s="28"/>
      <c r="H1391" s="28"/>
      <c r="I1391" s="28"/>
      <c r="J1391" s="28"/>
    </row>
    <row r="1392" spans="1:10" x14ac:dyDescent="0.25">
      <c r="A1392" s="30"/>
      <c r="B1392" s="36"/>
      <c r="C1392" s="31"/>
      <c r="D1392" s="32"/>
      <c r="E1392" s="28"/>
      <c r="F1392" s="28"/>
      <c r="G1392" s="28"/>
      <c r="H1392" s="28"/>
      <c r="I1392" s="28"/>
      <c r="J1392" s="28"/>
    </row>
    <row r="1393" spans="1:10" x14ac:dyDescent="0.25">
      <c r="A1393" s="30"/>
      <c r="B1393" s="36"/>
      <c r="C1393" s="31"/>
      <c r="D1393" s="32"/>
      <c r="E1393" s="28"/>
      <c r="F1393" s="28"/>
      <c r="G1393" s="28"/>
      <c r="H1393" s="28"/>
      <c r="I1393" s="28"/>
      <c r="J1393" s="28"/>
    </row>
    <row r="1394" spans="1:10" x14ac:dyDescent="0.25">
      <c r="A1394" s="30"/>
      <c r="B1394" s="36"/>
      <c r="C1394" s="31"/>
      <c r="D1394" s="32"/>
      <c r="E1394" s="28"/>
      <c r="F1394" s="28"/>
      <c r="G1394" s="28"/>
      <c r="H1394" s="28"/>
      <c r="I1394" s="28"/>
      <c r="J1394" s="28"/>
    </row>
    <row r="1395" spans="1:10" x14ac:dyDescent="0.25">
      <c r="A1395" s="30"/>
      <c r="B1395" s="36"/>
      <c r="C1395" s="31"/>
      <c r="D1395" s="32"/>
      <c r="E1395" s="28"/>
      <c r="F1395" s="28"/>
      <c r="G1395" s="28"/>
      <c r="H1395" s="28"/>
      <c r="I1395" s="28"/>
      <c r="J1395" s="28"/>
    </row>
    <row r="1396" spans="1:10" x14ac:dyDescent="0.25">
      <c r="A1396" s="30"/>
      <c r="B1396" s="36"/>
      <c r="C1396" s="31"/>
      <c r="D1396" s="32"/>
      <c r="E1396" s="28"/>
      <c r="F1396" s="28"/>
      <c r="G1396" s="28"/>
      <c r="H1396" s="28"/>
      <c r="I1396" s="28"/>
      <c r="J1396" s="28"/>
    </row>
    <row r="1397" spans="1:10" x14ac:dyDescent="0.25">
      <c r="A1397" s="30"/>
      <c r="B1397" s="36"/>
      <c r="C1397" s="31"/>
      <c r="D1397" s="32"/>
      <c r="E1397" s="28"/>
      <c r="F1397" s="28"/>
      <c r="G1397" s="28"/>
      <c r="H1397" s="28"/>
      <c r="I1397" s="28"/>
      <c r="J1397" s="28"/>
    </row>
    <row r="1398" spans="1:10" x14ac:dyDescent="0.25">
      <c r="A1398" s="30"/>
      <c r="B1398" s="36"/>
      <c r="C1398" s="31"/>
      <c r="D1398" s="32"/>
      <c r="E1398" s="28"/>
      <c r="F1398" s="28"/>
      <c r="G1398" s="28"/>
      <c r="H1398" s="28"/>
      <c r="I1398" s="28"/>
      <c r="J1398" s="28"/>
    </row>
    <row r="1399" spans="1:10" x14ac:dyDescent="0.25">
      <c r="A1399" s="30"/>
      <c r="B1399" s="36"/>
      <c r="C1399" s="31"/>
      <c r="D1399" s="32"/>
      <c r="E1399" s="28"/>
      <c r="F1399" s="28"/>
      <c r="G1399" s="28"/>
      <c r="H1399" s="28"/>
      <c r="I1399" s="28"/>
      <c r="J1399" s="28"/>
    </row>
    <row r="1400" spans="1:10" x14ac:dyDescent="0.25">
      <c r="A1400" s="30"/>
      <c r="B1400" s="36"/>
      <c r="C1400" s="31"/>
      <c r="D1400" s="32"/>
      <c r="E1400" s="28"/>
      <c r="F1400" s="28"/>
      <c r="G1400" s="28"/>
      <c r="H1400" s="28"/>
      <c r="I1400" s="28"/>
      <c r="J1400" s="28"/>
    </row>
    <row r="1401" spans="1:10" x14ac:dyDescent="0.25">
      <c r="A1401" s="30"/>
      <c r="B1401" s="36"/>
      <c r="C1401" s="31"/>
      <c r="D1401" s="32"/>
      <c r="E1401" s="28"/>
      <c r="F1401" s="28"/>
      <c r="G1401" s="28"/>
      <c r="H1401" s="28"/>
      <c r="I1401" s="28"/>
      <c r="J1401" s="28"/>
    </row>
    <row r="1402" spans="1:10" x14ac:dyDescent="0.25">
      <c r="A1402" s="30"/>
      <c r="B1402" s="36"/>
      <c r="C1402" s="31"/>
      <c r="D1402" s="32"/>
      <c r="E1402" s="28"/>
      <c r="F1402" s="28"/>
      <c r="G1402" s="28"/>
      <c r="H1402" s="28"/>
      <c r="I1402" s="28"/>
      <c r="J1402" s="28"/>
    </row>
    <row r="1403" spans="1:10" x14ac:dyDescent="0.25">
      <c r="A1403" s="30"/>
      <c r="B1403" s="36"/>
      <c r="C1403" s="31"/>
      <c r="D1403" s="32"/>
      <c r="E1403" s="28"/>
      <c r="F1403" s="28"/>
      <c r="G1403" s="28"/>
      <c r="H1403" s="28"/>
      <c r="I1403" s="28"/>
      <c r="J1403" s="28"/>
    </row>
    <row r="1404" spans="1:10" x14ac:dyDescent="0.25">
      <c r="A1404" s="30"/>
      <c r="B1404" s="36"/>
      <c r="C1404" s="31"/>
      <c r="D1404" s="32"/>
      <c r="E1404" s="28"/>
      <c r="F1404" s="28"/>
      <c r="G1404" s="28"/>
      <c r="H1404" s="28"/>
      <c r="I1404" s="28"/>
      <c r="J1404" s="28"/>
    </row>
    <row r="1405" spans="1:10" x14ac:dyDescent="0.25">
      <c r="A1405" s="30"/>
      <c r="B1405" s="36"/>
      <c r="C1405" s="31"/>
      <c r="D1405" s="32"/>
      <c r="E1405" s="28"/>
      <c r="F1405" s="28"/>
      <c r="G1405" s="28"/>
      <c r="H1405" s="28"/>
      <c r="I1405" s="28"/>
      <c r="J1405" s="28"/>
    </row>
    <row r="1406" spans="1:10" x14ac:dyDescent="0.25">
      <c r="A1406" s="30"/>
      <c r="B1406" s="36"/>
      <c r="C1406" s="31"/>
      <c r="D1406" s="32"/>
      <c r="E1406" s="28"/>
      <c r="F1406" s="28"/>
      <c r="G1406" s="28"/>
      <c r="H1406" s="28"/>
      <c r="I1406" s="28"/>
      <c r="J1406" s="28"/>
    </row>
    <row r="1407" spans="1:10" x14ac:dyDescent="0.25">
      <c r="A1407" s="30"/>
      <c r="B1407" s="36"/>
      <c r="C1407" s="31"/>
      <c r="D1407" s="32"/>
      <c r="E1407" s="28"/>
      <c r="F1407" s="28"/>
      <c r="G1407" s="28"/>
      <c r="H1407" s="28"/>
      <c r="I1407" s="28"/>
      <c r="J1407" s="28"/>
    </row>
    <row r="1408" spans="1:10" x14ac:dyDescent="0.25">
      <c r="A1408" s="30"/>
      <c r="B1408" s="36"/>
      <c r="C1408" s="31"/>
      <c r="D1408" s="32"/>
      <c r="E1408" s="28"/>
      <c r="F1408" s="28"/>
      <c r="G1408" s="28"/>
      <c r="H1408" s="28"/>
      <c r="I1408" s="28"/>
      <c r="J1408" s="28"/>
    </row>
    <row r="1409" spans="1:10" x14ac:dyDescent="0.25">
      <c r="A1409" s="30"/>
      <c r="B1409" s="36"/>
      <c r="C1409" s="31"/>
      <c r="D1409" s="32"/>
      <c r="E1409" s="28"/>
      <c r="F1409" s="28"/>
      <c r="G1409" s="28"/>
      <c r="H1409" s="28"/>
      <c r="I1409" s="28"/>
      <c r="J1409" s="28"/>
    </row>
    <row r="1410" spans="1:10" x14ac:dyDescent="0.25">
      <c r="A1410" s="30"/>
      <c r="B1410" s="36"/>
      <c r="C1410" s="31"/>
      <c r="D1410" s="32"/>
      <c r="E1410" s="28"/>
      <c r="F1410" s="28"/>
      <c r="G1410" s="28"/>
      <c r="H1410" s="28"/>
      <c r="I1410" s="28"/>
      <c r="J1410" s="28"/>
    </row>
    <row r="1411" spans="1:10" x14ac:dyDescent="0.25">
      <c r="A1411" s="30"/>
      <c r="B1411" s="36"/>
      <c r="C1411" s="31"/>
      <c r="D1411" s="32"/>
      <c r="E1411" s="28"/>
      <c r="F1411" s="28"/>
      <c r="G1411" s="28"/>
      <c r="H1411" s="28"/>
      <c r="I1411" s="28"/>
      <c r="J1411" s="28"/>
    </row>
    <row r="1412" spans="1:10" x14ac:dyDescent="0.25">
      <c r="A1412" s="30"/>
      <c r="B1412" s="36"/>
      <c r="C1412" s="31"/>
      <c r="D1412" s="32"/>
      <c r="E1412" s="28"/>
      <c r="F1412" s="28"/>
      <c r="G1412" s="28"/>
      <c r="H1412" s="28"/>
      <c r="I1412" s="28"/>
      <c r="J1412" s="28"/>
    </row>
    <row r="1413" spans="1:10" x14ac:dyDescent="0.25">
      <c r="A1413" s="30"/>
      <c r="B1413" s="36"/>
      <c r="C1413" s="31"/>
      <c r="D1413" s="32"/>
      <c r="E1413" s="28"/>
      <c r="F1413" s="28"/>
      <c r="G1413" s="28"/>
      <c r="H1413" s="28"/>
      <c r="I1413" s="28"/>
      <c r="J1413" s="28"/>
    </row>
    <row r="1414" spans="1:10" x14ac:dyDescent="0.25">
      <c r="A1414" s="30"/>
      <c r="B1414" s="36"/>
      <c r="C1414" s="31"/>
      <c r="D1414" s="32"/>
      <c r="E1414" s="28"/>
      <c r="F1414" s="28"/>
      <c r="G1414" s="28"/>
      <c r="H1414" s="28"/>
      <c r="I1414" s="28"/>
      <c r="J1414" s="28"/>
    </row>
    <row r="1415" spans="1:10" x14ac:dyDescent="0.25">
      <c r="A1415" s="30"/>
      <c r="B1415" s="36"/>
      <c r="C1415" s="31"/>
      <c r="D1415" s="32"/>
      <c r="E1415" s="28"/>
      <c r="F1415" s="28"/>
      <c r="G1415" s="28"/>
      <c r="H1415" s="28"/>
      <c r="I1415" s="28"/>
      <c r="J1415" s="28"/>
    </row>
    <row r="1416" spans="1:10" x14ac:dyDescent="0.25">
      <c r="A1416" s="30"/>
      <c r="B1416" s="36"/>
      <c r="C1416" s="31"/>
      <c r="D1416" s="32"/>
      <c r="E1416" s="28"/>
      <c r="F1416" s="28"/>
      <c r="G1416" s="28"/>
      <c r="H1416" s="28"/>
      <c r="I1416" s="28"/>
      <c r="J1416" s="28"/>
    </row>
    <row r="1417" spans="1:10" x14ac:dyDescent="0.25">
      <c r="A1417" s="30"/>
      <c r="B1417" s="36"/>
      <c r="C1417" s="31"/>
      <c r="D1417" s="32"/>
      <c r="E1417" s="28"/>
      <c r="F1417" s="28"/>
      <c r="G1417" s="28"/>
      <c r="H1417" s="28"/>
      <c r="I1417" s="28"/>
      <c r="J1417" s="28"/>
    </row>
    <row r="1418" spans="1:10" x14ac:dyDescent="0.25">
      <c r="A1418" s="30"/>
      <c r="B1418" s="36"/>
      <c r="C1418" s="31"/>
      <c r="D1418" s="32"/>
      <c r="E1418" s="28"/>
      <c r="F1418" s="28"/>
      <c r="G1418" s="28"/>
      <c r="H1418" s="28"/>
      <c r="I1418" s="28"/>
      <c r="J1418" s="28"/>
    </row>
    <row r="1419" spans="1:10" x14ac:dyDescent="0.25">
      <c r="A1419" s="30"/>
      <c r="B1419" s="36"/>
      <c r="C1419" s="31"/>
      <c r="D1419" s="32"/>
      <c r="E1419" s="28"/>
      <c r="F1419" s="28"/>
      <c r="G1419" s="28"/>
      <c r="H1419" s="28"/>
      <c r="I1419" s="28"/>
      <c r="J1419" s="28"/>
    </row>
    <row r="1420" spans="1:10" x14ac:dyDescent="0.25">
      <c r="A1420" s="30"/>
      <c r="B1420" s="36"/>
      <c r="C1420" s="31"/>
      <c r="D1420" s="32"/>
      <c r="E1420" s="28"/>
      <c r="F1420" s="28"/>
      <c r="G1420" s="28"/>
      <c r="H1420" s="28"/>
      <c r="I1420" s="28"/>
      <c r="J1420" s="28"/>
    </row>
    <row r="1421" spans="1:10" x14ac:dyDescent="0.25">
      <c r="A1421" s="30"/>
      <c r="B1421" s="36"/>
      <c r="C1421" s="31"/>
      <c r="D1421" s="32"/>
      <c r="E1421" s="28"/>
      <c r="F1421" s="28"/>
      <c r="G1421" s="28"/>
      <c r="H1421" s="28"/>
      <c r="I1421" s="28"/>
      <c r="J1421" s="28"/>
    </row>
    <row r="1422" spans="1:10" x14ac:dyDescent="0.25">
      <c r="A1422" s="30"/>
      <c r="B1422" s="36"/>
      <c r="C1422" s="31"/>
      <c r="D1422" s="32"/>
      <c r="E1422" s="28"/>
      <c r="F1422" s="28"/>
      <c r="G1422" s="28"/>
      <c r="H1422" s="28"/>
      <c r="I1422" s="28"/>
      <c r="J1422" s="28"/>
    </row>
    <row r="1423" spans="1:10" x14ac:dyDescent="0.25">
      <c r="A1423" s="30"/>
      <c r="B1423" s="36"/>
      <c r="C1423" s="31"/>
      <c r="D1423" s="32"/>
      <c r="E1423" s="28"/>
      <c r="F1423" s="28"/>
      <c r="G1423" s="28"/>
      <c r="H1423" s="28"/>
      <c r="I1423" s="28"/>
      <c r="J1423" s="28"/>
    </row>
    <row r="1424" spans="1:10" x14ac:dyDescent="0.25">
      <c r="A1424" s="30"/>
      <c r="B1424" s="36"/>
      <c r="C1424" s="31"/>
      <c r="D1424" s="32"/>
      <c r="E1424" s="28"/>
      <c r="F1424" s="28"/>
      <c r="G1424" s="28"/>
      <c r="H1424" s="28"/>
      <c r="I1424" s="28"/>
      <c r="J1424" s="28"/>
    </row>
    <row r="1425" spans="1:10" x14ac:dyDescent="0.25">
      <c r="A1425" s="30"/>
      <c r="B1425" s="36"/>
      <c r="C1425" s="31"/>
      <c r="D1425" s="32"/>
      <c r="E1425" s="28"/>
      <c r="F1425" s="28"/>
      <c r="G1425" s="28"/>
      <c r="H1425" s="28"/>
      <c r="I1425" s="28"/>
      <c r="J1425" s="28"/>
    </row>
    <row r="1426" spans="1:10" x14ac:dyDescent="0.25">
      <c r="A1426" s="30"/>
      <c r="B1426" s="36"/>
      <c r="C1426" s="31"/>
      <c r="D1426" s="32"/>
      <c r="E1426" s="28"/>
      <c r="F1426" s="28"/>
      <c r="G1426" s="28"/>
      <c r="H1426" s="28"/>
      <c r="I1426" s="28"/>
      <c r="J1426" s="28"/>
    </row>
    <row r="1427" spans="1:10" x14ac:dyDescent="0.25">
      <c r="A1427" s="30"/>
      <c r="B1427" s="36"/>
      <c r="C1427" s="31"/>
      <c r="D1427" s="32"/>
      <c r="E1427" s="28"/>
      <c r="F1427" s="28"/>
      <c r="G1427" s="28"/>
      <c r="H1427" s="28"/>
      <c r="I1427" s="28"/>
      <c r="J1427" s="28"/>
    </row>
    <row r="1428" spans="1:10" x14ac:dyDescent="0.25">
      <c r="A1428" s="30"/>
      <c r="B1428" s="36"/>
      <c r="C1428" s="31"/>
      <c r="D1428" s="32"/>
      <c r="E1428" s="28"/>
      <c r="F1428" s="28"/>
      <c r="G1428" s="28"/>
      <c r="H1428" s="28"/>
      <c r="I1428" s="28"/>
      <c r="J1428" s="28"/>
    </row>
    <row r="1429" spans="1:10" x14ac:dyDescent="0.25">
      <c r="A1429" s="30"/>
      <c r="B1429" s="36"/>
      <c r="C1429" s="31"/>
      <c r="D1429" s="32"/>
      <c r="E1429" s="28"/>
      <c r="F1429" s="28"/>
      <c r="G1429" s="28"/>
      <c r="H1429" s="28"/>
      <c r="I1429" s="28"/>
      <c r="J1429" s="28"/>
    </row>
    <row r="1430" spans="1:10" x14ac:dyDescent="0.25">
      <c r="A1430" s="30"/>
      <c r="B1430" s="36"/>
      <c r="C1430" s="31"/>
      <c r="D1430" s="32"/>
      <c r="E1430" s="28"/>
      <c r="F1430" s="28"/>
      <c r="G1430" s="28"/>
      <c r="H1430" s="28"/>
      <c r="I1430" s="28"/>
      <c r="J1430" s="28"/>
    </row>
    <row r="1431" spans="1:10" x14ac:dyDescent="0.25">
      <c r="A1431" s="30"/>
      <c r="B1431" s="36"/>
      <c r="C1431" s="31"/>
      <c r="D1431" s="32"/>
      <c r="E1431" s="28"/>
      <c r="F1431" s="28"/>
      <c r="G1431" s="28"/>
      <c r="H1431" s="28"/>
      <c r="I1431" s="28"/>
      <c r="J1431" s="28"/>
    </row>
    <row r="1432" spans="1:10" x14ac:dyDescent="0.25">
      <c r="A1432" s="30"/>
      <c r="B1432" s="36"/>
      <c r="C1432" s="31"/>
      <c r="D1432" s="32"/>
      <c r="E1432" s="28"/>
      <c r="F1432" s="28"/>
      <c r="G1432" s="28"/>
      <c r="H1432" s="28"/>
      <c r="I1432" s="28"/>
      <c r="J1432" s="28"/>
    </row>
    <row r="1433" spans="1:10" x14ac:dyDescent="0.25">
      <c r="A1433" s="30"/>
      <c r="B1433" s="36"/>
      <c r="C1433" s="31"/>
      <c r="D1433" s="32"/>
      <c r="E1433" s="28"/>
      <c r="F1433" s="28"/>
      <c r="G1433" s="28"/>
      <c r="H1433" s="28"/>
      <c r="I1433" s="28"/>
      <c r="J1433" s="28"/>
    </row>
    <row r="1434" spans="1:10" x14ac:dyDescent="0.25">
      <c r="A1434" s="30"/>
      <c r="B1434" s="36"/>
      <c r="C1434" s="31"/>
      <c r="D1434" s="32"/>
      <c r="E1434" s="28"/>
      <c r="F1434" s="28"/>
      <c r="G1434" s="28"/>
      <c r="H1434" s="28"/>
      <c r="I1434" s="28"/>
      <c r="J1434" s="28"/>
    </row>
    <row r="1435" spans="1:10" x14ac:dyDescent="0.25">
      <c r="A1435" s="30"/>
      <c r="B1435" s="36"/>
      <c r="C1435" s="31"/>
      <c r="D1435" s="32"/>
      <c r="E1435" s="28"/>
      <c r="F1435" s="28"/>
      <c r="G1435" s="28"/>
      <c r="H1435" s="28"/>
      <c r="I1435" s="28"/>
      <c r="J1435" s="28"/>
    </row>
    <row r="1436" spans="1:10" x14ac:dyDescent="0.25">
      <c r="A1436" s="30"/>
      <c r="B1436" s="36"/>
      <c r="C1436" s="31"/>
      <c r="D1436" s="32"/>
      <c r="E1436" s="28"/>
      <c r="F1436" s="28"/>
      <c r="G1436" s="28"/>
      <c r="H1436" s="28"/>
      <c r="I1436" s="28"/>
      <c r="J1436" s="28"/>
    </row>
    <row r="1437" spans="1:10" x14ac:dyDescent="0.25">
      <c r="A1437" s="30"/>
      <c r="B1437" s="36"/>
      <c r="C1437" s="31"/>
      <c r="D1437" s="32"/>
      <c r="E1437" s="28"/>
      <c r="F1437" s="28"/>
      <c r="G1437" s="28"/>
      <c r="H1437" s="28"/>
      <c r="I1437" s="28"/>
      <c r="J1437" s="28"/>
    </row>
    <row r="1438" spans="1:10" x14ac:dyDescent="0.25">
      <c r="A1438" s="30"/>
      <c r="B1438" s="36"/>
      <c r="C1438" s="31"/>
      <c r="D1438" s="32"/>
      <c r="E1438" s="28"/>
      <c r="F1438" s="28"/>
      <c r="G1438" s="28"/>
      <c r="H1438" s="28"/>
      <c r="I1438" s="28"/>
      <c r="J1438" s="28"/>
    </row>
    <row r="1439" spans="1:10" x14ac:dyDescent="0.25">
      <c r="A1439" s="30"/>
      <c r="B1439" s="36"/>
      <c r="C1439" s="31"/>
      <c r="D1439" s="32"/>
      <c r="E1439" s="28"/>
      <c r="F1439" s="28"/>
      <c r="G1439" s="28"/>
      <c r="H1439" s="28"/>
      <c r="I1439" s="28"/>
      <c r="J1439" s="28"/>
    </row>
    <row r="1440" spans="1:10" x14ac:dyDescent="0.25">
      <c r="A1440" s="30"/>
      <c r="B1440" s="36"/>
      <c r="C1440" s="31"/>
      <c r="D1440" s="32"/>
      <c r="E1440" s="28"/>
      <c r="F1440" s="28"/>
      <c r="G1440" s="28"/>
      <c r="H1440" s="28"/>
      <c r="I1440" s="28"/>
      <c r="J1440" s="28"/>
    </row>
    <row r="1441" spans="1:10" x14ac:dyDescent="0.25">
      <c r="A1441" s="30"/>
      <c r="B1441" s="36"/>
      <c r="C1441" s="31"/>
      <c r="D1441" s="32"/>
      <c r="E1441" s="28"/>
      <c r="F1441" s="28"/>
      <c r="G1441" s="28"/>
      <c r="H1441" s="28"/>
      <c r="I1441" s="28"/>
      <c r="J1441" s="28"/>
    </row>
    <row r="1442" spans="1:10" x14ac:dyDescent="0.25">
      <c r="A1442" s="30"/>
      <c r="B1442" s="36"/>
      <c r="C1442" s="31"/>
      <c r="D1442" s="32"/>
      <c r="E1442" s="28"/>
      <c r="F1442" s="28"/>
      <c r="G1442" s="28"/>
      <c r="H1442" s="28"/>
      <c r="I1442" s="28"/>
      <c r="J1442" s="28"/>
    </row>
    <row r="1443" spans="1:10" x14ac:dyDescent="0.25">
      <c r="A1443" s="30"/>
      <c r="B1443" s="36"/>
      <c r="C1443" s="31"/>
      <c r="D1443" s="32"/>
      <c r="E1443" s="28"/>
      <c r="F1443" s="28"/>
      <c r="G1443" s="28"/>
      <c r="H1443" s="28"/>
      <c r="I1443" s="28"/>
      <c r="J1443" s="28"/>
    </row>
    <row r="1444" spans="1:10" x14ac:dyDescent="0.25">
      <c r="A1444" s="30"/>
      <c r="B1444" s="36"/>
      <c r="C1444" s="31"/>
      <c r="D1444" s="32"/>
      <c r="E1444" s="28"/>
      <c r="F1444" s="28"/>
      <c r="G1444" s="28"/>
      <c r="H1444" s="28"/>
      <c r="I1444" s="28"/>
      <c r="J1444" s="28"/>
    </row>
    <row r="1445" spans="1:10" x14ac:dyDescent="0.25">
      <c r="A1445" s="30"/>
      <c r="B1445" s="36"/>
      <c r="C1445" s="31"/>
      <c r="D1445" s="32"/>
      <c r="E1445" s="28"/>
      <c r="F1445" s="28"/>
      <c r="G1445" s="28"/>
      <c r="H1445" s="28"/>
      <c r="I1445" s="28"/>
      <c r="J1445" s="28"/>
    </row>
    <row r="1446" spans="1:10" x14ac:dyDescent="0.25">
      <c r="A1446" s="30"/>
      <c r="B1446" s="36"/>
      <c r="C1446" s="31"/>
      <c r="D1446" s="32"/>
      <c r="E1446" s="28"/>
      <c r="F1446" s="28"/>
      <c r="G1446" s="28"/>
      <c r="H1446" s="28"/>
      <c r="I1446" s="28"/>
      <c r="J1446" s="28"/>
    </row>
    <row r="1447" spans="1:10" x14ac:dyDescent="0.25">
      <c r="A1447" s="30"/>
      <c r="B1447" s="36"/>
      <c r="C1447" s="31"/>
      <c r="D1447" s="32"/>
      <c r="E1447" s="28"/>
      <c r="F1447" s="28"/>
      <c r="G1447" s="28"/>
      <c r="H1447" s="28"/>
      <c r="I1447" s="28"/>
      <c r="J1447" s="28"/>
    </row>
    <row r="1448" spans="1:10" x14ac:dyDescent="0.25">
      <c r="A1448" s="30"/>
      <c r="B1448" s="36"/>
      <c r="C1448" s="31"/>
      <c r="D1448" s="32"/>
      <c r="E1448" s="28"/>
      <c r="F1448" s="28"/>
      <c r="G1448" s="28"/>
      <c r="H1448" s="28"/>
      <c r="I1448" s="28"/>
      <c r="J1448" s="28"/>
    </row>
    <row r="1449" spans="1:10" x14ac:dyDescent="0.25">
      <c r="A1449" s="30"/>
      <c r="B1449" s="36"/>
      <c r="C1449" s="31"/>
      <c r="D1449" s="32"/>
      <c r="E1449" s="28"/>
      <c r="F1449" s="28"/>
      <c r="G1449" s="28"/>
      <c r="H1449" s="28"/>
      <c r="I1449" s="28"/>
      <c r="J1449" s="28"/>
    </row>
    <row r="1450" spans="1:10" x14ac:dyDescent="0.25">
      <c r="A1450" s="30"/>
      <c r="B1450" s="36"/>
      <c r="C1450" s="31"/>
      <c r="D1450" s="32"/>
      <c r="E1450" s="28"/>
      <c r="F1450" s="28"/>
      <c r="G1450" s="28"/>
      <c r="H1450" s="28"/>
      <c r="I1450" s="28"/>
      <c r="J1450" s="28"/>
    </row>
    <row r="1451" spans="1:10" x14ac:dyDescent="0.25">
      <c r="A1451" s="30"/>
      <c r="B1451" s="36"/>
      <c r="C1451" s="31"/>
      <c r="D1451" s="32"/>
      <c r="E1451" s="28"/>
      <c r="F1451" s="28"/>
      <c r="G1451" s="28"/>
      <c r="H1451" s="28"/>
      <c r="I1451" s="28"/>
      <c r="J1451" s="28"/>
    </row>
    <row r="1452" spans="1:10" x14ac:dyDescent="0.25">
      <c r="A1452" s="30"/>
      <c r="B1452" s="36"/>
      <c r="C1452" s="31"/>
      <c r="D1452" s="32"/>
      <c r="E1452" s="28"/>
      <c r="F1452" s="28"/>
      <c r="G1452" s="28"/>
      <c r="H1452" s="28"/>
      <c r="I1452" s="28"/>
      <c r="J1452" s="28"/>
    </row>
    <row r="1453" spans="1:10" x14ac:dyDescent="0.25">
      <c r="A1453" s="30"/>
      <c r="B1453" s="36"/>
      <c r="C1453" s="31"/>
      <c r="D1453" s="32"/>
      <c r="E1453" s="28"/>
      <c r="F1453" s="28"/>
      <c r="G1453" s="28"/>
      <c r="H1453" s="28"/>
      <c r="I1453" s="28"/>
      <c r="J1453" s="28"/>
    </row>
    <row r="1454" spans="1:10" x14ac:dyDescent="0.25">
      <c r="A1454" s="30"/>
      <c r="B1454" s="36"/>
      <c r="C1454" s="31"/>
      <c r="D1454" s="32"/>
      <c r="E1454" s="28"/>
      <c r="F1454" s="28"/>
      <c r="G1454" s="28"/>
      <c r="H1454" s="28"/>
      <c r="I1454" s="28"/>
      <c r="J1454" s="28"/>
    </row>
    <row r="1455" spans="1:10" x14ac:dyDescent="0.25">
      <c r="A1455" s="30"/>
      <c r="B1455" s="36"/>
      <c r="C1455" s="31"/>
      <c r="D1455" s="32"/>
      <c r="E1455" s="28"/>
      <c r="F1455" s="28"/>
      <c r="G1455" s="28"/>
      <c r="H1455" s="28"/>
      <c r="I1455" s="28"/>
      <c r="J1455" s="28"/>
    </row>
    <row r="1456" spans="1:10" x14ac:dyDescent="0.25">
      <c r="A1456" s="30"/>
      <c r="B1456" s="36"/>
      <c r="C1456" s="31"/>
      <c r="D1456" s="32"/>
      <c r="E1456" s="28"/>
      <c r="F1456" s="28"/>
      <c r="G1456" s="28"/>
      <c r="H1456" s="28"/>
      <c r="I1456" s="28"/>
      <c r="J1456" s="28"/>
    </row>
    <row r="1457" spans="1:10" x14ac:dyDescent="0.25">
      <c r="A1457" s="30"/>
      <c r="B1457" s="36"/>
      <c r="C1457" s="31"/>
      <c r="D1457" s="32"/>
      <c r="E1457" s="28"/>
      <c r="F1457" s="28"/>
      <c r="G1457" s="28"/>
      <c r="H1457" s="28"/>
      <c r="I1457" s="28"/>
      <c r="J1457" s="28"/>
    </row>
    <row r="1458" spans="1:10" x14ac:dyDescent="0.25">
      <c r="A1458" s="30"/>
      <c r="B1458" s="36"/>
      <c r="C1458" s="31"/>
      <c r="D1458" s="32"/>
      <c r="E1458" s="28"/>
      <c r="F1458" s="28"/>
      <c r="G1458" s="28"/>
      <c r="H1458" s="28"/>
      <c r="I1458" s="28"/>
      <c r="J1458" s="28"/>
    </row>
    <row r="1459" spans="1:10" x14ac:dyDescent="0.25">
      <c r="A1459" s="30"/>
      <c r="B1459" s="36"/>
      <c r="C1459" s="31"/>
      <c r="D1459" s="32"/>
      <c r="E1459" s="28"/>
      <c r="F1459" s="28"/>
      <c r="G1459" s="28"/>
      <c r="H1459" s="28"/>
      <c r="I1459" s="28"/>
      <c r="J1459" s="28"/>
    </row>
    <row r="1460" spans="1:10" x14ac:dyDescent="0.25">
      <c r="A1460" s="30"/>
      <c r="B1460" s="36"/>
      <c r="C1460" s="31"/>
      <c r="D1460" s="32"/>
      <c r="E1460" s="28"/>
      <c r="F1460" s="28"/>
      <c r="G1460" s="28"/>
      <c r="H1460" s="28"/>
      <c r="I1460" s="28"/>
      <c r="J1460" s="28"/>
    </row>
    <row r="1461" spans="1:10" x14ac:dyDescent="0.25">
      <c r="A1461" s="30"/>
      <c r="B1461" s="36"/>
      <c r="C1461" s="31"/>
      <c r="D1461" s="32"/>
      <c r="E1461" s="28"/>
      <c r="F1461" s="28"/>
      <c r="G1461" s="28"/>
      <c r="H1461" s="28"/>
      <c r="I1461" s="28"/>
      <c r="J1461" s="28"/>
    </row>
    <row r="1462" spans="1:10" x14ac:dyDescent="0.25">
      <c r="A1462" s="30"/>
      <c r="B1462" s="36"/>
      <c r="C1462" s="31"/>
      <c r="D1462" s="32"/>
      <c r="E1462" s="28"/>
      <c r="F1462" s="28"/>
      <c r="G1462" s="28"/>
      <c r="H1462" s="28"/>
      <c r="I1462" s="28"/>
      <c r="J1462" s="28"/>
    </row>
    <row r="1463" spans="1:10" x14ac:dyDescent="0.25">
      <c r="A1463" s="30"/>
      <c r="B1463" s="36"/>
      <c r="C1463" s="31"/>
      <c r="D1463" s="32"/>
      <c r="E1463" s="28"/>
      <c r="F1463" s="28"/>
      <c r="G1463" s="28"/>
      <c r="H1463" s="28"/>
      <c r="I1463" s="28"/>
      <c r="J1463" s="28"/>
    </row>
    <row r="1464" spans="1:10" x14ac:dyDescent="0.25">
      <c r="A1464" s="30"/>
      <c r="B1464" s="36"/>
      <c r="C1464" s="31"/>
      <c r="D1464" s="32"/>
      <c r="E1464" s="28"/>
      <c r="F1464" s="28"/>
      <c r="G1464" s="28"/>
      <c r="H1464" s="28"/>
      <c r="I1464" s="28"/>
      <c r="J1464" s="28"/>
    </row>
    <row r="1465" spans="1:10" x14ac:dyDescent="0.25">
      <c r="A1465" s="30"/>
      <c r="B1465" s="36"/>
      <c r="C1465" s="31"/>
      <c r="D1465" s="32"/>
      <c r="E1465" s="28"/>
      <c r="F1465" s="28"/>
      <c r="G1465" s="28"/>
      <c r="H1465" s="28"/>
      <c r="I1465" s="28"/>
      <c r="J1465" s="28"/>
    </row>
    <row r="1466" spans="1:10" x14ac:dyDescent="0.25">
      <c r="A1466" s="30"/>
      <c r="B1466" s="36"/>
      <c r="C1466" s="31"/>
      <c r="D1466" s="32"/>
      <c r="E1466" s="28"/>
      <c r="F1466" s="28"/>
      <c r="G1466" s="28"/>
      <c r="H1466" s="28"/>
      <c r="I1466" s="28"/>
      <c r="J1466" s="28"/>
    </row>
    <row r="1467" spans="1:10" x14ac:dyDescent="0.25">
      <c r="A1467" s="30"/>
      <c r="B1467" s="36"/>
      <c r="C1467" s="31"/>
      <c r="D1467" s="32"/>
      <c r="E1467" s="28"/>
      <c r="F1467" s="28"/>
      <c r="G1467" s="28"/>
      <c r="H1467" s="28"/>
      <c r="I1467" s="28"/>
      <c r="J1467" s="28"/>
    </row>
    <row r="1468" spans="1:10" x14ac:dyDescent="0.25">
      <c r="A1468" s="30"/>
      <c r="B1468" s="36"/>
      <c r="C1468" s="31"/>
      <c r="D1468" s="32"/>
      <c r="E1468" s="28"/>
      <c r="F1468" s="28"/>
      <c r="G1468" s="28"/>
      <c r="H1468" s="28"/>
      <c r="I1468" s="28"/>
      <c r="J1468" s="28"/>
    </row>
    <row r="1469" spans="1:10" x14ac:dyDescent="0.25">
      <c r="A1469" s="30"/>
      <c r="B1469" s="36"/>
      <c r="C1469" s="31"/>
      <c r="D1469" s="32"/>
      <c r="E1469" s="28"/>
      <c r="F1469" s="28"/>
      <c r="G1469" s="28"/>
      <c r="H1469" s="28"/>
      <c r="I1469" s="28"/>
      <c r="J1469" s="28"/>
    </row>
    <row r="1470" spans="1:10" x14ac:dyDescent="0.25">
      <c r="A1470" s="30"/>
      <c r="B1470" s="36"/>
      <c r="C1470" s="31"/>
      <c r="D1470" s="32"/>
      <c r="E1470" s="28"/>
      <c r="F1470" s="28"/>
      <c r="G1470" s="28"/>
      <c r="H1470" s="28"/>
      <c r="I1470" s="28"/>
      <c r="J1470" s="28"/>
    </row>
    <row r="1471" spans="1:10" x14ac:dyDescent="0.25">
      <c r="A1471" s="30"/>
      <c r="B1471" s="36"/>
      <c r="C1471" s="31"/>
      <c r="D1471" s="32"/>
      <c r="E1471" s="28"/>
      <c r="F1471" s="28"/>
      <c r="G1471" s="28"/>
      <c r="H1471" s="28"/>
      <c r="I1471" s="28"/>
      <c r="J1471" s="28"/>
    </row>
    <row r="1472" spans="1:10" x14ac:dyDescent="0.25">
      <c r="A1472" s="30"/>
      <c r="B1472" s="36"/>
      <c r="C1472" s="31"/>
      <c r="D1472" s="32"/>
      <c r="E1472" s="28"/>
      <c r="F1472" s="28"/>
      <c r="G1472" s="28"/>
      <c r="H1472" s="28"/>
      <c r="I1472" s="28"/>
      <c r="J1472" s="28"/>
    </row>
    <row r="1473" spans="1:10" x14ac:dyDescent="0.25">
      <c r="A1473" s="30"/>
      <c r="B1473" s="36"/>
      <c r="C1473" s="31"/>
      <c r="D1473" s="32"/>
      <c r="E1473" s="28"/>
      <c r="F1473" s="28"/>
      <c r="G1473" s="28"/>
      <c r="H1473" s="28"/>
      <c r="I1473" s="28"/>
      <c r="J1473" s="28"/>
    </row>
    <row r="1474" spans="1:10" x14ac:dyDescent="0.25">
      <c r="A1474" s="30"/>
      <c r="B1474" s="36"/>
      <c r="C1474" s="31"/>
      <c r="D1474" s="32"/>
      <c r="E1474" s="28"/>
      <c r="F1474" s="28"/>
      <c r="G1474" s="28"/>
      <c r="H1474" s="28"/>
      <c r="I1474" s="28"/>
      <c r="J1474" s="28"/>
    </row>
    <row r="1475" spans="1:10" x14ac:dyDescent="0.25">
      <c r="A1475" s="30"/>
      <c r="B1475" s="36"/>
      <c r="C1475" s="31"/>
      <c r="D1475" s="32"/>
      <c r="E1475" s="28"/>
      <c r="F1475" s="28"/>
      <c r="G1475" s="28"/>
      <c r="H1475" s="28"/>
      <c r="I1475" s="28"/>
      <c r="J1475" s="28"/>
    </row>
    <row r="1476" spans="1:10" x14ac:dyDescent="0.25">
      <c r="A1476" s="30"/>
      <c r="B1476" s="36"/>
      <c r="C1476" s="31"/>
      <c r="D1476" s="32"/>
      <c r="E1476" s="28"/>
      <c r="F1476" s="28"/>
      <c r="G1476" s="28"/>
      <c r="H1476" s="28"/>
      <c r="I1476" s="28"/>
      <c r="J1476" s="28"/>
    </row>
    <row r="1477" spans="1:10" x14ac:dyDescent="0.25">
      <c r="A1477" s="30"/>
      <c r="B1477" s="36"/>
      <c r="C1477" s="31"/>
      <c r="D1477" s="32"/>
      <c r="E1477" s="28"/>
      <c r="F1477" s="28"/>
      <c r="G1477" s="28"/>
      <c r="H1477" s="28"/>
      <c r="I1477" s="28"/>
      <c r="J1477" s="28"/>
    </row>
    <row r="1478" spans="1:10" x14ac:dyDescent="0.25">
      <c r="A1478" s="30"/>
      <c r="B1478" s="36"/>
      <c r="C1478" s="31"/>
      <c r="D1478" s="32"/>
      <c r="E1478" s="28"/>
      <c r="F1478" s="28"/>
      <c r="G1478" s="28"/>
      <c r="H1478" s="28"/>
      <c r="I1478" s="28"/>
      <c r="J1478" s="28"/>
    </row>
    <row r="1479" spans="1:10" x14ac:dyDescent="0.25">
      <c r="A1479" s="30"/>
      <c r="B1479" s="36"/>
      <c r="C1479" s="31"/>
      <c r="D1479" s="32"/>
      <c r="E1479" s="28"/>
      <c r="F1479" s="28"/>
      <c r="G1479" s="28"/>
      <c r="H1479" s="28"/>
      <c r="I1479" s="28"/>
      <c r="J1479" s="28"/>
    </row>
    <row r="1480" spans="1:10" x14ac:dyDescent="0.25">
      <c r="A1480" s="30"/>
      <c r="B1480" s="36"/>
      <c r="C1480" s="31"/>
      <c r="D1480" s="32"/>
      <c r="E1480" s="28"/>
      <c r="F1480" s="28"/>
      <c r="G1480" s="28"/>
      <c r="H1480" s="28"/>
      <c r="I1480" s="28"/>
      <c r="J1480" s="28"/>
    </row>
    <row r="1481" spans="1:10" x14ac:dyDescent="0.25">
      <c r="A1481" s="30"/>
      <c r="B1481" s="36"/>
      <c r="C1481" s="31"/>
      <c r="D1481" s="32"/>
      <c r="E1481" s="28"/>
      <c r="F1481" s="28"/>
      <c r="G1481" s="28"/>
      <c r="H1481" s="28"/>
      <c r="I1481" s="28"/>
      <c r="J1481" s="28"/>
    </row>
    <row r="1482" spans="1:10" x14ac:dyDescent="0.25">
      <c r="A1482" s="30"/>
      <c r="B1482" s="36"/>
      <c r="C1482" s="31"/>
      <c r="D1482" s="32"/>
      <c r="E1482" s="28"/>
      <c r="F1482" s="28"/>
      <c r="G1482" s="28"/>
      <c r="H1482" s="28"/>
      <c r="I1482" s="28"/>
      <c r="J1482" s="28"/>
    </row>
    <row r="1483" spans="1:10" x14ac:dyDescent="0.25">
      <c r="A1483" s="30"/>
      <c r="B1483" s="36"/>
      <c r="C1483" s="31"/>
      <c r="D1483" s="32"/>
      <c r="E1483" s="28"/>
      <c r="F1483" s="28"/>
      <c r="G1483" s="28"/>
      <c r="H1483" s="28"/>
      <c r="I1483" s="28"/>
      <c r="J1483" s="28"/>
    </row>
    <row r="1484" spans="1:10" x14ac:dyDescent="0.25">
      <c r="A1484" s="30"/>
      <c r="B1484" s="36"/>
      <c r="C1484" s="31"/>
      <c r="D1484" s="32"/>
      <c r="E1484" s="28"/>
      <c r="F1484" s="28"/>
      <c r="G1484" s="28"/>
      <c r="H1484" s="28"/>
      <c r="I1484" s="28"/>
      <c r="J1484" s="28"/>
    </row>
    <row r="1485" spans="1:10" x14ac:dyDescent="0.25">
      <c r="A1485" s="30"/>
      <c r="B1485" s="36"/>
      <c r="C1485" s="31"/>
      <c r="D1485" s="32"/>
      <c r="E1485" s="28"/>
      <c r="F1485" s="28"/>
      <c r="G1485" s="28"/>
      <c r="H1485" s="28"/>
      <c r="I1485" s="28"/>
      <c r="J1485" s="28"/>
    </row>
    <row r="1486" spans="1:10" x14ac:dyDescent="0.25">
      <c r="A1486" s="30"/>
      <c r="B1486" s="36"/>
      <c r="C1486" s="31"/>
      <c r="D1486" s="32"/>
      <c r="E1486" s="28"/>
      <c r="F1486" s="28"/>
      <c r="G1486" s="28"/>
      <c r="H1486" s="28"/>
      <c r="I1486" s="28"/>
      <c r="J1486" s="28"/>
    </row>
    <row r="1487" spans="1:10" x14ac:dyDescent="0.25">
      <c r="A1487" s="30"/>
      <c r="B1487" s="36"/>
      <c r="C1487" s="31"/>
      <c r="D1487" s="32"/>
      <c r="E1487" s="28"/>
      <c r="F1487" s="28"/>
      <c r="G1487" s="28"/>
      <c r="H1487" s="28"/>
      <c r="I1487" s="28"/>
      <c r="J1487" s="28"/>
    </row>
    <row r="1488" spans="1:10" x14ac:dyDescent="0.25">
      <c r="A1488" s="30"/>
      <c r="B1488" s="36"/>
      <c r="C1488" s="31"/>
      <c r="D1488" s="32"/>
      <c r="E1488" s="28"/>
      <c r="F1488" s="28"/>
      <c r="G1488" s="28"/>
      <c r="H1488" s="28"/>
      <c r="I1488" s="28"/>
      <c r="J1488" s="28"/>
    </row>
    <row r="1489" spans="1:10" x14ac:dyDescent="0.25">
      <c r="A1489" s="30"/>
      <c r="B1489" s="36"/>
      <c r="C1489" s="31"/>
      <c r="D1489" s="32"/>
      <c r="E1489" s="28"/>
      <c r="F1489" s="28"/>
      <c r="G1489" s="28"/>
      <c r="H1489" s="28"/>
      <c r="I1489" s="28"/>
      <c r="J1489" s="28"/>
    </row>
    <row r="1490" spans="1:10" x14ac:dyDescent="0.25">
      <c r="A1490" s="30"/>
      <c r="B1490" s="36"/>
      <c r="C1490" s="31"/>
      <c r="D1490" s="32"/>
      <c r="E1490" s="28"/>
      <c r="F1490" s="28"/>
      <c r="G1490" s="28"/>
      <c r="H1490" s="28"/>
      <c r="I1490" s="28"/>
      <c r="J1490" s="28"/>
    </row>
    <row r="1491" spans="1:10" x14ac:dyDescent="0.25">
      <c r="A1491" s="30"/>
      <c r="B1491" s="36"/>
      <c r="C1491" s="31"/>
      <c r="D1491" s="32"/>
      <c r="E1491" s="28"/>
      <c r="F1491" s="28"/>
      <c r="G1491" s="28"/>
      <c r="H1491" s="28"/>
      <c r="I1491" s="28"/>
      <c r="J1491" s="28"/>
    </row>
    <row r="1492" spans="1:10" x14ac:dyDescent="0.25">
      <c r="A1492" s="30"/>
      <c r="B1492" s="36"/>
      <c r="C1492" s="31"/>
      <c r="D1492" s="32"/>
      <c r="E1492" s="28"/>
      <c r="F1492" s="28"/>
      <c r="G1492" s="28"/>
      <c r="H1492" s="28"/>
      <c r="I1492" s="28"/>
      <c r="J1492" s="28"/>
    </row>
    <row r="1493" spans="1:10" x14ac:dyDescent="0.25">
      <c r="A1493" s="30"/>
      <c r="B1493" s="36"/>
      <c r="C1493" s="31"/>
      <c r="D1493" s="32"/>
      <c r="E1493" s="28"/>
      <c r="F1493" s="28"/>
      <c r="G1493" s="28"/>
      <c r="H1493" s="28"/>
      <c r="I1493" s="28"/>
      <c r="J1493" s="28"/>
    </row>
    <row r="1494" spans="1:10" x14ac:dyDescent="0.25">
      <c r="A1494" s="30"/>
      <c r="B1494" s="36"/>
      <c r="C1494" s="31"/>
      <c r="D1494" s="32"/>
      <c r="E1494" s="28"/>
      <c r="F1494" s="28"/>
      <c r="G1494" s="28"/>
      <c r="H1494" s="28"/>
      <c r="I1494" s="28"/>
      <c r="J1494" s="28"/>
    </row>
    <row r="1495" spans="1:10" x14ac:dyDescent="0.25">
      <c r="A1495" s="30"/>
      <c r="B1495" s="36"/>
      <c r="C1495" s="31"/>
      <c r="D1495" s="32"/>
      <c r="E1495" s="28"/>
      <c r="F1495" s="28"/>
      <c r="G1495" s="28"/>
      <c r="H1495" s="28"/>
      <c r="I1495" s="28"/>
      <c r="J1495" s="28"/>
    </row>
    <row r="1496" spans="1:10" x14ac:dyDescent="0.25">
      <c r="A1496" s="30"/>
      <c r="B1496" s="36"/>
      <c r="C1496" s="31"/>
      <c r="D1496" s="32"/>
      <c r="E1496" s="28"/>
      <c r="F1496" s="28"/>
      <c r="G1496" s="28"/>
      <c r="H1496" s="28"/>
      <c r="I1496" s="28"/>
      <c r="J1496" s="28"/>
    </row>
    <row r="1497" spans="1:10" x14ac:dyDescent="0.25">
      <c r="A1497" s="30"/>
      <c r="B1497" s="36"/>
      <c r="C1497" s="31"/>
      <c r="D1497" s="32"/>
      <c r="E1497" s="28"/>
      <c r="F1497" s="28"/>
      <c r="G1497" s="28"/>
      <c r="H1497" s="28"/>
      <c r="I1497" s="28"/>
      <c r="J1497" s="28"/>
    </row>
    <row r="1498" spans="1:10" x14ac:dyDescent="0.25">
      <c r="A1498" s="30"/>
      <c r="B1498" s="36"/>
      <c r="C1498" s="31"/>
      <c r="D1498" s="32"/>
      <c r="E1498" s="28"/>
      <c r="F1498" s="28"/>
      <c r="G1498" s="28"/>
      <c r="H1498" s="28"/>
      <c r="I1498" s="28"/>
      <c r="J1498" s="28"/>
    </row>
    <row r="1499" spans="1:10" x14ac:dyDescent="0.25">
      <c r="A1499" s="30"/>
      <c r="B1499" s="36"/>
      <c r="C1499" s="31"/>
      <c r="D1499" s="32"/>
      <c r="E1499" s="28"/>
      <c r="F1499" s="28"/>
      <c r="G1499" s="28"/>
      <c r="H1499" s="28"/>
      <c r="I1499" s="28"/>
      <c r="J1499" s="28"/>
    </row>
    <row r="1500" spans="1:10" x14ac:dyDescent="0.25">
      <c r="A1500" s="30"/>
      <c r="B1500" s="36"/>
      <c r="C1500" s="31"/>
      <c r="D1500" s="32"/>
      <c r="E1500" s="28"/>
      <c r="F1500" s="28"/>
      <c r="G1500" s="28"/>
      <c r="H1500" s="28"/>
      <c r="I1500" s="28"/>
      <c r="J1500" s="28"/>
    </row>
    <row r="1501" spans="1:10" x14ac:dyDescent="0.25">
      <c r="A1501" s="30"/>
      <c r="B1501" s="36"/>
      <c r="C1501" s="31"/>
      <c r="D1501" s="32"/>
      <c r="E1501" s="28"/>
      <c r="F1501" s="28"/>
      <c r="G1501" s="28"/>
      <c r="H1501" s="28"/>
      <c r="I1501" s="28"/>
      <c r="J1501" s="28"/>
    </row>
    <row r="1502" spans="1:10" x14ac:dyDescent="0.25">
      <c r="A1502" s="30"/>
      <c r="B1502" s="36"/>
      <c r="C1502" s="31"/>
      <c r="D1502" s="32"/>
      <c r="E1502" s="28"/>
      <c r="F1502" s="28"/>
      <c r="G1502" s="28"/>
      <c r="H1502" s="28"/>
      <c r="I1502" s="28"/>
      <c r="J1502" s="28"/>
    </row>
    <row r="1503" spans="1:10" x14ac:dyDescent="0.25">
      <c r="A1503" s="30"/>
      <c r="B1503" s="36"/>
      <c r="C1503" s="31"/>
      <c r="D1503" s="32"/>
      <c r="E1503" s="28"/>
      <c r="F1503" s="28"/>
      <c r="G1503" s="28"/>
      <c r="H1503" s="28"/>
      <c r="I1503" s="28"/>
      <c r="J1503" s="28"/>
    </row>
    <row r="1504" spans="1:10" x14ac:dyDescent="0.25">
      <c r="A1504" s="30"/>
      <c r="B1504" s="36"/>
      <c r="C1504" s="31"/>
      <c r="D1504" s="32"/>
      <c r="E1504" s="28"/>
      <c r="F1504" s="28"/>
      <c r="G1504" s="28"/>
      <c r="H1504" s="28"/>
      <c r="I1504" s="28"/>
      <c r="J1504" s="28"/>
    </row>
    <row r="1505" spans="1:10" x14ac:dyDescent="0.25">
      <c r="A1505" s="30"/>
      <c r="B1505" s="36"/>
      <c r="C1505" s="31"/>
      <c r="D1505" s="32"/>
      <c r="E1505" s="28"/>
      <c r="F1505" s="28"/>
      <c r="G1505" s="28"/>
      <c r="H1505" s="28"/>
      <c r="I1505" s="28"/>
      <c r="J1505" s="28"/>
    </row>
    <row r="1506" spans="1:10" x14ac:dyDescent="0.25">
      <c r="A1506" s="30"/>
      <c r="B1506" s="36"/>
      <c r="C1506" s="31"/>
      <c r="D1506" s="32"/>
      <c r="E1506" s="28"/>
      <c r="F1506" s="28"/>
      <c r="G1506" s="28"/>
      <c r="H1506" s="28"/>
      <c r="I1506" s="28"/>
      <c r="J1506" s="28"/>
    </row>
    <row r="1507" spans="1:10" x14ac:dyDescent="0.25">
      <c r="A1507" s="30"/>
      <c r="B1507" s="36"/>
      <c r="C1507" s="31"/>
      <c r="D1507" s="32"/>
      <c r="E1507" s="28"/>
      <c r="F1507" s="28"/>
      <c r="G1507" s="28"/>
      <c r="H1507" s="28"/>
      <c r="I1507" s="28"/>
      <c r="J1507" s="28"/>
    </row>
    <row r="1508" spans="1:10" x14ac:dyDescent="0.25">
      <c r="A1508" s="30"/>
      <c r="B1508" s="36"/>
      <c r="C1508" s="31"/>
      <c r="D1508" s="32"/>
      <c r="E1508" s="28"/>
      <c r="F1508" s="28"/>
      <c r="G1508" s="28"/>
      <c r="H1508" s="28"/>
      <c r="I1508" s="28"/>
      <c r="J1508" s="28"/>
    </row>
    <row r="1509" spans="1:10" x14ac:dyDescent="0.25">
      <c r="A1509" s="30"/>
      <c r="B1509" s="36"/>
      <c r="C1509" s="31"/>
      <c r="D1509" s="32"/>
      <c r="E1509" s="28"/>
      <c r="F1509" s="28"/>
      <c r="G1509" s="28"/>
      <c r="H1509" s="28"/>
      <c r="I1509" s="28"/>
      <c r="J1509" s="28"/>
    </row>
    <row r="1510" spans="1:10" x14ac:dyDescent="0.25">
      <c r="A1510" s="30"/>
      <c r="B1510" s="36"/>
      <c r="C1510" s="31"/>
      <c r="D1510" s="32"/>
      <c r="E1510" s="28"/>
      <c r="F1510" s="28"/>
      <c r="G1510" s="28"/>
      <c r="H1510" s="28"/>
      <c r="I1510" s="28"/>
      <c r="J1510" s="28"/>
    </row>
    <row r="1511" spans="1:10" x14ac:dyDescent="0.25">
      <c r="A1511" s="30"/>
      <c r="B1511" s="36"/>
      <c r="C1511" s="31"/>
      <c r="D1511" s="32"/>
      <c r="E1511" s="28"/>
      <c r="F1511" s="28"/>
      <c r="G1511" s="28"/>
      <c r="H1511" s="28"/>
      <c r="I1511" s="28"/>
      <c r="J1511" s="28"/>
    </row>
    <row r="1512" spans="1:10" x14ac:dyDescent="0.25">
      <c r="A1512" s="30"/>
      <c r="B1512" s="36"/>
      <c r="C1512" s="31"/>
      <c r="D1512" s="32"/>
      <c r="E1512" s="28"/>
      <c r="F1512" s="28"/>
      <c r="G1512" s="28"/>
      <c r="H1512" s="28"/>
      <c r="I1512" s="28"/>
      <c r="J1512" s="28"/>
    </row>
    <row r="1513" spans="1:10" x14ac:dyDescent="0.25">
      <c r="A1513" s="30"/>
      <c r="B1513" s="36"/>
      <c r="C1513" s="31"/>
      <c r="D1513" s="32"/>
      <c r="E1513" s="28"/>
      <c r="F1513" s="28"/>
      <c r="G1513" s="28"/>
      <c r="H1513" s="28"/>
      <c r="I1513" s="28"/>
      <c r="J1513" s="28"/>
    </row>
    <row r="1514" spans="1:10" x14ac:dyDescent="0.25">
      <c r="A1514" s="30"/>
      <c r="B1514" s="36"/>
      <c r="C1514" s="31"/>
      <c r="D1514" s="32"/>
      <c r="E1514" s="28"/>
      <c r="F1514" s="28"/>
      <c r="G1514" s="28"/>
      <c r="H1514" s="28"/>
      <c r="I1514" s="28"/>
      <c r="J1514" s="28"/>
    </row>
    <row r="1515" spans="1:10" x14ac:dyDescent="0.25">
      <c r="A1515" s="30"/>
      <c r="B1515" s="36"/>
      <c r="C1515" s="31"/>
      <c r="D1515" s="32"/>
      <c r="E1515" s="28"/>
      <c r="F1515" s="28"/>
      <c r="G1515" s="28"/>
      <c r="H1515" s="28"/>
      <c r="I1515" s="28"/>
      <c r="J1515" s="28"/>
    </row>
    <row r="1516" spans="1:10" x14ac:dyDescent="0.25">
      <c r="A1516" s="30"/>
      <c r="B1516" s="36"/>
      <c r="C1516" s="31"/>
      <c r="D1516" s="32"/>
      <c r="E1516" s="28"/>
      <c r="F1516" s="28"/>
      <c r="G1516" s="28"/>
      <c r="H1516" s="28"/>
      <c r="I1516" s="28"/>
      <c r="J1516" s="28"/>
    </row>
    <row r="1517" spans="1:10" x14ac:dyDescent="0.25">
      <c r="A1517" s="30"/>
      <c r="B1517" s="36"/>
      <c r="C1517" s="31"/>
      <c r="D1517" s="32"/>
      <c r="E1517" s="28"/>
      <c r="F1517" s="28"/>
      <c r="G1517" s="28"/>
      <c r="H1517" s="28"/>
      <c r="I1517" s="28"/>
      <c r="J1517" s="28"/>
    </row>
    <row r="1518" spans="1:10" x14ac:dyDescent="0.25">
      <c r="A1518" s="30"/>
      <c r="B1518" s="36"/>
      <c r="C1518" s="31"/>
      <c r="D1518" s="32"/>
      <c r="E1518" s="28"/>
      <c r="F1518" s="28"/>
      <c r="G1518" s="28"/>
      <c r="H1518" s="28"/>
      <c r="I1518" s="28"/>
      <c r="J1518" s="28"/>
    </row>
    <row r="1519" spans="1:10" x14ac:dyDescent="0.25">
      <c r="A1519" s="30"/>
      <c r="B1519" s="36"/>
      <c r="C1519" s="31"/>
      <c r="D1519" s="32"/>
      <c r="E1519" s="28"/>
      <c r="F1519" s="28"/>
      <c r="G1519" s="28"/>
      <c r="H1519" s="28"/>
      <c r="I1519" s="28"/>
      <c r="J1519" s="28"/>
    </row>
    <row r="1520" spans="1:10" x14ac:dyDescent="0.25">
      <c r="A1520" s="30"/>
      <c r="B1520" s="36"/>
      <c r="C1520" s="31"/>
      <c r="D1520" s="32"/>
      <c r="E1520" s="28"/>
      <c r="F1520" s="28"/>
      <c r="G1520" s="28"/>
      <c r="H1520" s="28"/>
      <c r="I1520" s="28"/>
      <c r="J1520" s="28"/>
    </row>
    <row r="1521" spans="1:10" x14ac:dyDescent="0.25">
      <c r="A1521" s="30"/>
      <c r="B1521" s="36"/>
      <c r="C1521" s="31"/>
      <c r="D1521" s="32"/>
      <c r="E1521" s="28"/>
      <c r="F1521" s="28"/>
      <c r="G1521" s="28"/>
      <c r="H1521" s="28"/>
      <c r="I1521" s="28"/>
      <c r="J1521" s="28"/>
    </row>
    <row r="1522" spans="1:10" x14ac:dyDescent="0.25">
      <c r="A1522" s="30"/>
      <c r="B1522" s="36"/>
      <c r="C1522" s="31"/>
      <c r="D1522" s="32"/>
      <c r="E1522" s="28"/>
      <c r="F1522" s="28"/>
      <c r="G1522" s="28"/>
      <c r="H1522" s="28"/>
      <c r="I1522" s="28"/>
      <c r="J1522" s="28"/>
    </row>
    <row r="1523" spans="1:10" x14ac:dyDescent="0.25">
      <c r="A1523" s="30"/>
      <c r="B1523" s="36"/>
      <c r="C1523" s="31"/>
      <c r="D1523" s="32"/>
      <c r="E1523" s="28"/>
      <c r="F1523" s="28"/>
      <c r="G1523" s="28"/>
      <c r="H1523" s="28"/>
      <c r="I1523" s="28"/>
      <c r="J1523" s="28"/>
    </row>
    <row r="1524" spans="1:10" x14ac:dyDescent="0.25">
      <c r="A1524" s="30"/>
      <c r="B1524" s="36"/>
      <c r="C1524" s="31"/>
      <c r="D1524" s="32"/>
      <c r="E1524" s="28"/>
      <c r="F1524" s="28"/>
      <c r="G1524" s="28"/>
      <c r="H1524" s="28"/>
      <c r="I1524" s="28"/>
      <c r="J1524" s="28"/>
    </row>
    <row r="1525" spans="1:10" x14ac:dyDescent="0.25">
      <c r="A1525" s="30"/>
      <c r="B1525" s="36"/>
      <c r="C1525" s="31"/>
      <c r="D1525" s="32"/>
      <c r="E1525" s="28"/>
      <c r="F1525" s="28"/>
      <c r="G1525" s="28"/>
      <c r="H1525" s="28"/>
      <c r="I1525" s="28"/>
      <c r="J1525" s="28"/>
    </row>
    <row r="1526" spans="1:10" x14ac:dyDescent="0.25">
      <c r="A1526" s="30"/>
      <c r="B1526" s="36"/>
      <c r="C1526" s="31"/>
      <c r="D1526" s="32"/>
      <c r="E1526" s="28"/>
      <c r="F1526" s="28"/>
      <c r="G1526" s="28"/>
      <c r="H1526" s="28"/>
      <c r="I1526" s="28"/>
      <c r="J1526" s="28"/>
    </row>
    <row r="1527" spans="1:10" x14ac:dyDescent="0.25">
      <c r="A1527" s="30"/>
      <c r="B1527" s="36"/>
      <c r="C1527" s="31"/>
      <c r="D1527" s="32"/>
      <c r="E1527" s="28"/>
      <c r="F1527" s="28"/>
      <c r="G1527" s="28"/>
      <c r="H1527" s="28"/>
      <c r="I1527" s="28"/>
      <c r="J1527" s="28"/>
    </row>
    <row r="1528" spans="1:10" x14ac:dyDescent="0.25">
      <c r="A1528" s="30"/>
      <c r="B1528" s="36"/>
      <c r="C1528" s="31"/>
      <c r="D1528" s="32"/>
      <c r="E1528" s="28"/>
      <c r="F1528" s="28"/>
      <c r="G1528" s="28"/>
      <c r="H1528" s="28"/>
      <c r="I1528" s="28"/>
      <c r="J1528" s="28"/>
    </row>
    <row r="1529" spans="1:10" x14ac:dyDescent="0.25">
      <c r="A1529" s="30"/>
      <c r="B1529" s="36"/>
      <c r="C1529" s="31"/>
      <c r="D1529" s="32"/>
      <c r="E1529" s="28"/>
      <c r="F1529" s="28"/>
      <c r="G1529" s="28"/>
      <c r="H1529" s="28"/>
      <c r="I1529" s="28"/>
      <c r="J1529" s="28"/>
    </row>
    <row r="1530" spans="1:10" x14ac:dyDescent="0.25">
      <c r="A1530" s="30"/>
      <c r="B1530" s="36"/>
      <c r="C1530" s="31"/>
      <c r="D1530" s="32"/>
      <c r="E1530" s="28"/>
      <c r="F1530" s="28"/>
      <c r="G1530" s="28"/>
      <c r="H1530" s="28"/>
      <c r="I1530" s="28"/>
      <c r="J1530" s="28"/>
    </row>
    <row r="1531" spans="1:10" x14ac:dyDescent="0.25">
      <c r="A1531" s="30"/>
      <c r="B1531" s="36"/>
      <c r="C1531" s="31"/>
      <c r="D1531" s="32"/>
      <c r="E1531" s="28"/>
      <c r="F1531" s="28"/>
      <c r="G1531" s="28"/>
      <c r="H1531" s="28"/>
      <c r="I1531" s="28"/>
      <c r="J1531" s="28"/>
    </row>
    <row r="1532" spans="1:10" x14ac:dyDescent="0.25">
      <c r="A1532" s="30"/>
      <c r="B1532" s="36"/>
      <c r="C1532" s="31"/>
      <c r="D1532" s="32"/>
      <c r="E1532" s="28"/>
      <c r="F1532" s="28"/>
      <c r="G1532" s="28"/>
      <c r="H1532" s="28"/>
      <c r="I1532" s="28"/>
      <c r="J1532" s="28"/>
    </row>
    <row r="1533" spans="1:10" x14ac:dyDescent="0.25">
      <c r="A1533" s="30"/>
      <c r="B1533" s="36"/>
      <c r="C1533" s="31"/>
      <c r="D1533" s="32"/>
      <c r="E1533" s="28"/>
      <c r="F1533" s="28"/>
      <c r="G1533" s="28"/>
      <c r="H1533" s="28"/>
      <c r="I1533" s="28"/>
      <c r="J1533" s="28"/>
    </row>
    <row r="1534" spans="1:10" x14ac:dyDescent="0.25">
      <c r="A1534" s="30"/>
      <c r="B1534" s="36"/>
      <c r="C1534" s="31"/>
      <c r="D1534" s="32"/>
      <c r="E1534" s="28"/>
      <c r="F1534" s="28"/>
      <c r="G1534" s="28"/>
      <c r="H1534" s="28"/>
      <c r="I1534" s="28"/>
      <c r="J1534" s="28"/>
    </row>
    <row r="1535" spans="1:10" x14ac:dyDescent="0.25">
      <c r="A1535" s="30"/>
      <c r="B1535" s="36"/>
      <c r="C1535" s="31"/>
      <c r="D1535" s="32"/>
      <c r="E1535" s="28"/>
      <c r="F1535" s="28"/>
      <c r="G1535" s="28"/>
      <c r="H1535" s="28"/>
      <c r="I1535" s="28"/>
      <c r="J1535" s="28"/>
    </row>
    <row r="1536" spans="1:10" x14ac:dyDescent="0.25">
      <c r="A1536" s="30"/>
      <c r="B1536" s="36"/>
      <c r="C1536" s="31"/>
      <c r="D1536" s="32"/>
      <c r="E1536" s="28"/>
      <c r="F1536" s="28"/>
      <c r="G1536" s="28"/>
      <c r="H1536" s="28"/>
      <c r="I1536" s="28"/>
      <c r="J1536" s="28"/>
    </row>
    <row r="1537" spans="1:10" x14ac:dyDescent="0.25">
      <c r="A1537" s="30"/>
      <c r="B1537" s="36"/>
      <c r="C1537" s="31"/>
      <c r="D1537" s="32"/>
      <c r="E1537" s="28"/>
      <c r="F1537" s="28"/>
      <c r="G1537" s="28"/>
      <c r="H1537" s="28"/>
      <c r="I1537" s="28"/>
      <c r="J1537" s="28"/>
    </row>
    <row r="1538" spans="1:10" x14ac:dyDescent="0.25">
      <c r="A1538" s="30"/>
      <c r="B1538" s="36"/>
      <c r="C1538" s="31"/>
      <c r="D1538" s="32"/>
      <c r="E1538" s="28"/>
      <c r="F1538" s="28"/>
      <c r="G1538" s="28"/>
      <c r="H1538" s="28"/>
      <c r="I1538" s="28"/>
      <c r="J1538" s="28"/>
    </row>
    <row r="1539" spans="1:10" x14ac:dyDescent="0.25">
      <c r="A1539" s="30"/>
      <c r="B1539" s="36"/>
      <c r="C1539" s="31"/>
      <c r="D1539" s="32"/>
      <c r="E1539" s="28"/>
      <c r="F1539" s="28"/>
      <c r="G1539" s="28"/>
      <c r="H1539" s="28"/>
      <c r="I1539" s="28"/>
      <c r="J1539" s="28"/>
    </row>
    <row r="1540" spans="1:10" x14ac:dyDescent="0.25">
      <c r="A1540" s="30"/>
      <c r="B1540" s="36"/>
      <c r="C1540" s="31"/>
      <c r="D1540" s="32"/>
      <c r="E1540" s="28"/>
      <c r="F1540" s="28"/>
      <c r="G1540" s="28"/>
      <c r="H1540" s="28"/>
      <c r="I1540" s="28"/>
      <c r="J1540" s="28"/>
    </row>
    <row r="1541" spans="1:10" x14ac:dyDescent="0.25">
      <c r="A1541" s="30"/>
      <c r="B1541" s="36"/>
      <c r="C1541" s="31"/>
      <c r="D1541" s="32"/>
      <c r="E1541" s="28"/>
      <c r="F1541" s="28"/>
      <c r="G1541" s="28"/>
      <c r="H1541" s="28"/>
      <c r="I1541" s="28"/>
      <c r="J1541" s="28"/>
    </row>
    <row r="1542" spans="1:10" x14ac:dyDescent="0.25">
      <c r="A1542" s="30"/>
      <c r="B1542" s="36"/>
      <c r="C1542" s="31"/>
      <c r="D1542" s="32"/>
      <c r="E1542" s="28"/>
      <c r="F1542" s="28"/>
      <c r="G1542" s="28"/>
      <c r="H1542" s="28"/>
      <c r="I1542" s="28"/>
      <c r="J1542" s="28"/>
    </row>
    <row r="1543" spans="1:10" x14ac:dyDescent="0.25">
      <c r="A1543" s="30"/>
      <c r="B1543" s="36"/>
      <c r="C1543" s="31"/>
      <c r="D1543" s="32"/>
      <c r="E1543" s="28"/>
      <c r="F1543" s="28"/>
      <c r="G1543" s="28"/>
      <c r="H1543" s="28"/>
      <c r="I1543" s="28"/>
      <c r="J1543" s="28"/>
    </row>
    <row r="1544" spans="1:10" x14ac:dyDescent="0.25">
      <c r="A1544" s="30"/>
      <c r="B1544" s="36"/>
      <c r="C1544" s="31"/>
      <c r="D1544" s="32"/>
      <c r="E1544" s="28"/>
      <c r="F1544" s="28"/>
      <c r="G1544" s="28"/>
      <c r="H1544" s="28"/>
      <c r="I1544" s="28"/>
      <c r="J1544" s="28"/>
    </row>
    <row r="1545" spans="1:10" x14ac:dyDescent="0.25">
      <c r="A1545" s="30"/>
      <c r="B1545" s="36"/>
      <c r="C1545" s="31"/>
      <c r="D1545" s="32"/>
      <c r="E1545" s="28"/>
      <c r="F1545" s="28"/>
      <c r="G1545" s="28"/>
      <c r="H1545" s="28"/>
      <c r="I1545" s="28"/>
      <c r="J1545" s="28"/>
    </row>
    <row r="1546" spans="1:10" x14ac:dyDescent="0.25">
      <c r="A1546" s="30"/>
      <c r="B1546" s="36"/>
      <c r="C1546" s="31"/>
      <c r="D1546" s="32"/>
      <c r="E1546" s="28"/>
      <c r="F1546" s="28"/>
      <c r="G1546" s="28"/>
      <c r="H1546" s="28"/>
      <c r="I1546" s="28"/>
      <c r="J1546" s="28"/>
    </row>
    <row r="1547" spans="1:10" x14ac:dyDescent="0.25">
      <c r="A1547" s="30"/>
      <c r="B1547" s="36"/>
      <c r="C1547" s="31"/>
      <c r="D1547" s="32"/>
      <c r="E1547" s="28"/>
      <c r="F1547" s="28"/>
      <c r="G1547" s="28"/>
      <c r="H1547" s="28"/>
      <c r="I1547" s="28"/>
      <c r="J1547" s="28"/>
    </row>
    <row r="1548" spans="1:10" x14ac:dyDescent="0.25">
      <c r="A1548" s="30"/>
      <c r="B1548" s="36"/>
      <c r="C1548" s="31"/>
      <c r="D1548" s="32"/>
      <c r="E1548" s="28"/>
      <c r="F1548" s="28"/>
      <c r="G1548" s="28"/>
      <c r="H1548" s="28"/>
      <c r="I1548" s="28"/>
      <c r="J1548" s="28"/>
    </row>
    <row r="1549" spans="1:10" x14ac:dyDescent="0.25">
      <c r="A1549" s="30"/>
      <c r="B1549" s="36"/>
      <c r="C1549" s="31"/>
      <c r="D1549" s="32"/>
      <c r="E1549" s="28"/>
      <c r="F1549" s="28"/>
      <c r="G1549" s="28"/>
      <c r="H1549" s="28"/>
      <c r="I1549" s="28"/>
      <c r="J1549" s="28"/>
    </row>
    <row r="1550" spans="1:10" x14ac:dyDescent="0.25">
      <c r="A1550" s="30"/>
      <c r="B1550" s="36"/>
      <c r="C1550" s="31"/>
      <c r="D1550" s="32"/>
      <c r="E1550" s="28"/>
      <c r="F1550" s="28"/>
      <c r="G1550" s="28"/>
      <c r="H1550" s="28"/>
      <c r="I1550" s="28"/>
      <c r="J1550" s="28"/>
    </row>
    <row r="1551" spans="1:10" x14ac:dyDescent="0.25">
      <c r="A1551" s="30"/>
      <c r="B1551" s="36"/>
      <c r="C1551" s="31"/>
      <c r="D1551" s="32"/>
      <c r="E1551" s="28"/>
      <c r="F1551" s="28"/>
      <c r="G1551" s="28"/>
      <c r="H1551" s="28"/>
      <c r="I1551" s="28"/>
      <c r="J1551" s="28"/>
    </row>
    <row r="1552" spans="1:10" x14ac:dyDescent="0.25">
      <c r="A1552" s="30"/>
      <c r="B1552" s="36"/>
      <c r="C1552" s="31"/>
      <c r="D1552" s="32"/>
      <c r="E1552" s="28"/>
      <c r="F1552" s="28"/>
      <c r="G1552" s="28"/>
      <c r="H1552" s="28"/>
      <c r="I1552" s="28"/>
      <c r="J1552" s="28"/>
    </row>
    <row r="1553" spans="1:10" x14ac:dyDescent="0.25">
      <c r="A1553" s="30"/>
      <c r="B1553" s="36"/>
      <c r="C1553" s="31"/>
      <c r="D1553" s="32"/>
      <c r="E1553" s="28"/>
      <c r="F1553" s="28"/>
      <c r="G1553" s="28"/>
      <c r="H1553" s="28"/>
      <c r="I1553" s="28"/>
      <c r="J1553" s="28"/>
    </row>
    <row r="1554" spans="1:10" x14ac:dyDescent="0.25">
      <c r="A1554" s="30"/>
      <c r="B1554" s="36"/>
      <c r="C1554" s="31"/>
      <c r="D1554" s="32"/>
      <c r="E1554" s="28"/>
      <c r="F1554" s="28"/>
      <c r="G1554" s="28"/>
      <c r="H1554" s="28"/>
      <c r="I1554" s="28"/>
      <c r="J1554" s="28"/>
    </row>
    <row r="1555" spans="1:10" x14ac:dyDescent="0.25">
      <c r="A1555" s="30"/>
      <c r="B1555" s="36"/>
      <c r="C1555" s="31"/>
      <c r="D1555" s="32"/>
      <c r="E1555" s="28"/>
      <c r="F1555" s="28"/>
      <c r="G1555" s="28"/>
      <c r="H1555" s="28"/>
      <c r="I1555" s="28"/>
      <c r="J1555" s="28"/>
    </row>
    <row r="1556" spans="1:10" x14ac:dyDescent="0.25">
      <c r="A1556" s="30"/>
      <c r="B1556" s="36"/>
      <c r="C1556" s="31"/>
      <c r="D1556" s="32"/>
      <c r="E1556" s="28"/>
      <c r="F1556" s="28"/>
      <c r="G1556" s="28"/>
      <c r="H1556" s="28"/>
      <c r="I1556" s="28"/>
      <c r="J1556" s="28"/>
    </row>
    <row r="1557" spans="1:10" x14ac:dyDescent="0.25">
      <c r="A1557" s="30"/>
      <c r="B1557" s="36"/>
      <c r="C1557" s="31"/>
      <c r="D1557" s="32"/>
      <c r="E1557" s="28"/>
      <c r="F1557" s="28"/>
      <c r="G1557" s="28"/>
      <c r="H1557" s="28"/>
      <c r="I1557" s="28"/>
      <c r="J1557" s="28"/>
    </row>
    <row r="1558" spans="1:10" x14ac:dyDescent="0.25">
      <c r="A1558" s="30"/>
      <c r="B1558" s="36"/>
      <c r="C1558" s="31"/>
      <c r="D1558" s="32"/>
      <c r="E1558" s="28"/>
      <c r="F1558" s="28"/>
      <c r="G1558" s="28"/>
      <c r="H1558" s="28"/>
      <c r="I1558" s="28"/>
      <c r="J1558" s="28"/>
    </row>
    <row r="1559" spans="1:10" x14ac:dyDescent="0.25">
      <c r="A1559" s="30"/>
      <c r="B1559" s="36"/>
      <c r="C1559" s="31"/>
      <c r="D1559" s="32"/>
      <c r="E1559" s="28"/>
      <c r="F1559" s="28"/>
      <c r="G1559" s="28"/>
      <c r="H1559" s="28"/>
      <c r="I1559" s="28"/>
      <c r="J1559" s="28"/>
    </row>
    <row r="1560" spans="1:10" x14ac:dyDescent="0.25">
      <c r="A1560" s="30"/>
      <c r="B1560" s="36"/>
      <c r="C1560" s="31"/>
      <c r="D1560" s="32"/>
      <c r="E1560" s="28"/>
      <c r="F1560" s="28"/>
      <c r="G1560" s="28"/>
      <c r="H1560" s="28"/>
      <c r="I1560" s="28"/>
      <c r="J1560" s="28"/>
    </row>
    <row r="1561" spans="1:10" x14ac:dyDescent="0.25">
      <c r="A1561" s="30"/>
      <c r="B1561" s="36"/>
      <c r="C1561" s="31"/>
      <c r="D1561" s="32"/>
      <c r="E1561" s="28"/>
      <c r="F1561" s="28"/>
      <c r="G1561" s="28"/>
      <c r="H1561" s="28"/>
      <c r="I1561" s="28"/>
      <c r="J1561" s="28"/>
    </row>
    <row r="1562" spans="1:10" x14ac:dyDescent="0.25">
      <c r="A1562" s="30"/>
      <c r="B1562" s="36"/>
      <c r="C1562" s="31"/>
      <c r="D1562" s="32"/>
      <c r="E1562" s="28"/>
      <c r="F1562" s="28"/>
      <c r="G1562" s="28"/>
      <c r="H1562" s="28"/>
      <c r="I1562" s="28"/>
      <c r="J1562" s="28"/>
    </row>
    <row r="1563" spans="1:10" x14ac:dyDescent="0.25">
      <c r="A1563" s="30"/>
      <c r="B1563" s="36"/>
      <c r="C1563" s="31"/>
      <c r="D1563" s="32"/>
      <c r="E1563" s="28"/>
      <c r="F1563" s="28"/>
      <c r="G1563" s="28"/>
      <c r="H1563" s="28"/>
      <c r="I1563" s="28"/>
      <c r="J1563" s="28"/>
    </row>
    <row r="1564" spans="1:10" x14ac:dyDescent="0.25">
      <c r="A1564" s="30"/>
      <c r="B1564" s="36"/>
      <c r="C1564" s="31"/>
      <c r="D1564" s="32"/>
      <c r="E1564" s="28"/>
      <c r="F1564" s="28"/>
      <c r="G1564" s="28"/>
      <c r="H1564" s="28"/>
      <c r="I1564" s="28"/>
      <c r="J1564" s="28"/>
    </row>
    <row r="1565" spans="1:10" x14ac:dyDescent="0.25">
      <c r="A1565" s="30"/>
      <c r="B1565" s="36"/>
      <c r="C1565" s="31"/>
      <c r="D1565" s="32"/>
      <c r="E1565" s="28"/>
      <c r="F1565" s="28"/>
      <c r="G1565" s="28"/>
      <c r="H1565" s="28"/>
      <c r="I1565" s="28"/>
      <c r="J1565" s="28"/>
    </row>
    <row r="1566" spans="1:10" x14ac:dyDescent="0.25">
      <c r="A1566" s="30"/>
      <c r="B1566" s="36"/>
      <c r="C1566" s="31"/>
      <c r="D1566" s="32"/>
      <c r="E1566" s="28"/>
      <c r="F1566" s="28"/>
      <c r="G1566" s="28"/>
      <c r="H1566" s="28"/>
      <c r="I1566" s="28"/>
      <c r="J1566" s="28"/>
    </row>
    <row r="1567" spans="1:10" x14ac:dyDescent="0.25">
      <c r="A1567" s="30"/>
      <c r="B1567" s="36"/>
      <c r="C1567" s="31"/>
      <c r="D1567" s="32"/>
      <c r="E1567" s="28"/>
      <c r="F1567" s="28"/>
      <c r="G1567" s="28"/>
      <c r="H1567" s="28"/>
      <c r="I1567" s="28"/>
      <c r="J1567" s="28"/>
    </row>
    <row r="1568" spans="1:10" x14ac:dyDescent="0.25">
      <c r="A1568" s="30"/>
      <c r="B1568" s="36"/>
      <c r="C1568" s="31"/>
      <c r="D1568" s="32"/>
      <c r="E1568" s="28"/>
      <c r="F1568" s="28"/>
      <c r="G1568" s="28"/>
      <c r="H1568" s="28"/>
      <c r="I1568" s="28"/>
      <c r="J1568" s="28"/>
    </row>
    <row r="1569" spans="1:10" x14ac:dyDescent="0.25">
      <c r="A1569" s="30"/>
      <c r="B1569" s="36"/>
      <c r="C1569" s="31"/>
      <c r="D1569" s="32"/>
      <c r="E1569" s="28"/>
      <c r="F1569" s="28"/>
      <c r="G1569" s="28"/>
      <c r="H1569" s="28"/>
      <c r="I1569" s="28"/>
      <c r="J1569" s="28"/>
    </row>
    <row r="1570" spans="1:10" x14ac:dyDescent="0.25">
      <c r="A1570" s="30"/>
      <c r="B1570" s="36"/>
      <c r="C1570" s="31"/>
      <c r="D1570" s="32"/>
      <c r="E1570" s="28"/>
      <c r="F1570" s="28"/>
      <c r="G1570" s="28"/>
      <c r="H1570" s="28"/>
      <c r="I1570" s="28"/>
      <c r="J1570" s="28"/>
    </row>
    <row r="1571" spans="1:10" x14ac:dyDescent="0.25">
      <c r="A1571" s="30"/>
      <c r="B1571" s="36"/>
      <c r="C1571" s="31"/>
      <c r="D1571" s="32"/>
      <c r="E1571" s="28"/>
      <c r="F1571" s="28"/>
      <c r="G1571" s="28"/>
      <c r="H1571" s="28"/>
      <c r="I1571" s="28"/>
      <c r="J1571" s="28"/>
    </row>
    <row r="1572" spans="1:10" x14ac:dyDescent="0.25">
      <c r="A1572" s="30"/>
      <c r="B1572" s="36"/>
      <c r="C1572" s="31"/>
      <c r="D1572" s="32"/>
      <c r="E1572" s="28"/>
      <c r="F1572" s="28"/>
      <c r="G1572" s="28"/>
      <c r="H1572" s="28"/>
      <c r="I1572" s="28"/>
      <c r="J1572" s="28"/>
    </row>
    <row r="1573" spans="1:10" x14ac:dyDescent="0.25">
      <c r="A1573" s="30"/>
      <c r="B1573" s="36"/>
      <c r="C1573" s="31"/>
      <c r="D1573" s="32"/>
      <c r="E1573" s="28"/>
      <c r="F1573" s="28"/>
      <c r="G1573" s="28"/>
      <c r="H1573" s="28"/>
      <c r="I1573" s="28"/>
      <c r="J1573" s="28"/>
    </row>
    <row r="1574" spans="1:10" x14ac:dyDescent="0.25">
      <c r="A1574" s="30"/>
      <c r="B1574" s="36"/>
      <c r="C1574" s="31"/>
      <c r="D1574" s="32"/>
      <c r="E1574" s="28"/>
      <c r="F1574" s="28"/>
      <c r="G1574" s="28"/>
      <c r="H1574" s="28"/>
      <c r="I1574" s="28"/>
      <c r="J1574" s="28"/>
    </row>
    <row r="1575" spans="1:10" x14ac:dyDescent="0.25">
      <c r="A1575" s="30"/>
      <c r="B1575" s="36"/>
      <c r="C1575" s="31"/>
      <c r="D1575" s="32"/>
      <c r="E1575" s="28"/>
      <c r="F1575" s="28"/>
      <c r="G1575" s="28"/>
      <c r="H1575" s="28"/>
      <c r="I1575" s="28"/>
      <c r="J1575" s="28"/>
    </row>
    <row r="1576" spans="1:10" x14ac:dyDescent="0.25">
      <c r="A1576" s="30"/>
      <c r="B1576" s="36"/>
      <c r="C1576" s="31"/>
      <c r="D1576" s="32"/>
      <c r="E1576" s="28"/>
      <c r="F1576" s="28"/>
      <c r="G1576" s="28"/>
      <c r="H1576" s="28"/>
      <c r="I1576" s="28"/>
      <c r="J1576" s="28"/>
    </row>
    <row r="1577" spans="1:10" x14ac:dyDescent="0.25">
      <c r="A1577" s="30"/>
      <c r="B1577" s="36"/>
      <c r="C1577" s="31"/>
      <c r="D1577" s="32"/>
      <c r="E1577" s="28"/>
      <c r="F1577" s="28"/>
      <c r="G1577" s="28"/>
      <c r="H1577" s="28"/>
      <c r="I1577" s="28"/>
      <c r="J1577" s="28"/>
    </row>
    <row r="1578" spans="1:10" x14ac:dyDescent="0.25">
      <c r="A1578" s="30"/>
      <c r="B1578" s="36"/>
      <c r="C1578" s="31"/>
      <c r="D1578" s="32"/>
      <c r="E1578" s="28"/>
      <c r="F1578" s="28"/>
      <c r="G1578" s="28"/>
      <c r="H1578" s="28"/>
      <c r="I1578" s="28"/>
      <c r="J1578" s="28"/>
    </row>
    <row r="1579" spans="1:10" x14ac:dyDescent="0.25">
      <c r="A1579" s="30"/>
      <c r="B1579" s="36"/>
      <c r="C1579" s="31"/>
      <c r="D1579" s="32"/>
      <c r="E1579" s="28"/>
      <c r="F1579" s="28"/>
      <c r="G1579" s="28"/>
      <c r="H1579" s="28"/>
      <c r="I1579" s="28"/>
      <c r="J1579" s="28"/>
    </row>
    <row r="1580" spans="1:10" x14ac:dyDescent="0.25">
      <c r="A1580" s="30"/>
      <c r="B1580" s="36"/>
      <c r="C1580" s="31"/>
      <c r="D1580" s="32"/>
      <c r="E1580" s="28"/>
      <c r="F1580" s="28"/>
      <c r="G1580" s="28"/>
      <c r="H1580" s="28"/>
      <c r="I1580" s="28"/>
      <c r="J1580" s="28"/>
    </row>
    <row r="1581" spans="1:10" x14ac:dyDescent="0.25">
      <c r="A1581" s="30"/>
      <c r="B1581" s="36"/>
      <c r="C1581" s="31"/>
      <c r="D1581" s="32"/>
      <c r="E1581" s="28"/>
      <c r="F1581" s="28"/>
      <c r="G1581" s="28"/>
      <c r="H1581" s="28"/>
      <c r="I1581" s="28"/>
      <c r="J1581" s="28"/>
    </row>
    <row r="1582" spans="1:10" x14ac:dyDescent="0.25">
      <c r="A1582" s="30"/>
      <c r="B1582" s="36"/>
      <c r="C1582" s="31"/>
      <c r="D1582" s="32"/>
      <c r="E1582" s="28"/>
      <c r="F1582" s="28"/>
      <c r="G1582" s="28"/>
      <c r="H1582" s="28"/>
      <c r="I1582" s="28"/>
      <c r="J1582" s="28"/>
    </row>
    <row r="1583" spans="1:10" x14ac:dyDescent="0.25">
      <c r="A1583" s="30"/>
      <c r="B1583" s="36"/>
      <c r="C1583" s="31"/>
      <c r="D1583" s="32"/>
      <c r="E1583" s="28"/>
      <c r="F1583" s="28"/>
      <c r="G1583" s="28"/>
      <c r="H1583" s="28"/>
      <c r="I1583" s="28"/>
      <c r="J1583" s="28"/>
    </row>
    <row r="1584" spans="1:10" x14ac:dyDescent="0.25">
      <c r="A1584" s="30"/>
      <c r="B1584" s="36"/>
      <c r="C1584" s="31"/>
      <c r="D1584" s="32"/>
      <c r="E1584" s="28"/>
      <c r="F1584" s="28"/>
      <c r="G1584" s="28"/>
      <c r="H1584" s="28"/>
      <c r="I1584" s="28"/>
      <c r="J1584" s="28"/>
    </row>
    <row r="1585" spans="1:10" x14ac:dyDescent="0.25">
      <c r="A1585" s="30"/>
      <c r="B1585" s="36"/>
      <c r="C1585" s="31"/>
      <c r="D1585" s="32"/>
      <c r="E1585" s="28"/>
      <c r="F1585" s="28"/>
      <c r="G1585" s="28"/>
      <c r="H1585" s="28"/>
      <c r="I1585" s="28"/>
      <c r="J1585" s="28"/>
    </row>
    <row r="1586" spans="1:10" x14ac:dyDescent="0.25">
      <c r="A1586" s="30"/>
      <c r="B1586" s="36"/>
      <c r="C1586" s="31"/>
      <c r="D1586" s="32"/>
      <c r="E1586" s="28"/>
      <c r="F1586" s="28"/>
      <c r="G1586" s="28"/>
      <c r="H1586" s="28"/>
      <c r="I1586" s="28"/>
      <c r="J1586" s="28"/>
    </row>
    <row r="1587" spans="1:10" x14ac:dyDescent="0.25">
      <c r="A1587" s="30"/>
      <c r="B1587" s="36"/>
      <c r="C1587" s="31"/>
      <c r="D1587" s="32"/>
      <c r="E1587" s="28"/>
      <c r="F1587" s="28"/>
      <c r="G1587" s="28"/>
      <c r="H1587" s="28"/>
      <c r="I1587" s="28"/>
      <c r="J1587" s="28"/>
    </row>
    <row r="1588" spans="1:10" x14ac:dyDescent="0.25">
      <c r="A1588" s="30"/>
      <c r="B1588" s="36"/>
      <c r="C1588" s="31"/>
      <c r="D1588" s="32"/>
      <c r="E1588" s="28"/>
      <c r="F1588" s="28"/>
      <c r="G1588" s="28"/>
      <c r="H1588" s="28"/>
      <c r="I1588" s="28"/>
      <c r="J1588" s="28"/>
    </row>
    <row r="1589" spans="1:10" x14ac:dyDescent="0.25">
      <c r="A1589" s="30"/>
      <c r="B1589" s="36"/>
      <c r="C1589" s="31"/>
      <c r="D1589" s="32"/>
      <c r="E1589" s="28"/>
      <c r="F1589" s="28"/>
      <c r="G1589" s="28"/>
      <c r="H1589" s="28"/>
      <c r="I1589" s="28"/>
      <c r="J1589" s="28"/>
    </row>
    <row r="1590" spans="1:10" x14ac:dyDescent="0.25">
      <c r="A1590" s="30"/>
      <c r="B1590" s="36"/>
      <c r="C1590" s="31"/>
      <c r="D1590" s="32"/>
      <c r="E1590" s="28"/>
      <c r="F1590" s="28"/>
      <c r="G1590" s="28"/>
      <c r="H1590" s="28"/>
      <c r="I1590" s="28"/>
      <c r="J1590" s="28"/>
    </row>
    <row r="1591" spans="1:10" x14ac:dyDescent="0.25">
      <c r="A1591" s="30"/>
      <c r="B1591" s="36"/>
      <c r="C1591" s="31"/>
      <c r="D1591" s="32"/>
      <c r="E1591" s="28"/>
      <c r="F1591" s="28"/>
      <c r="G1591" s="28"/>
      <c r="H1591" s="28"/>
      <c r="I1591" s="28"/>
      <c r="J1591" s="28"/>
    </row>
    <row r="1592" spans="1:10" x14ac:dyDescent="0.25">
      <c r="A1592" s="30"/>
      <c r="B1592" s="36"/>
      <c r="C1592" s="31"/>
      <c r="D1592" s="32"/>
      <c r="E1592" s="28"/>
      <c r="F1592" s="28"/>
      <c r="G1592" s="28"/>
      <c r="H1592" s="28"/>
      <c r="I1592" s="28"/>
      <c r="J1592" s="28"/>
    </row>
    <row r="1593" spans="1:10" x14ac:dyDescent="0.25">
      <c r="A1593" s="30"/>
      <c r="B1593" s="36"/>
      <c r="C1593" s="31"/>
      <c r="D1593" s="32"/>
      <c r="E1593" s="28"/>
      <c r="F1593" s="28"/>
      <c r="G1593" s="28"/>
      <c r="H1593" s="28"/>
      <c r="I1593" s="28"/>
      <c r="J1593" s="28"/>
    </row>
    <row r="1594" spans="1:10" x14ac:dyDescent="0.25">
      <c r="A1594" s="30"/>
      <c r="B1594" s="36"/>
      <c r="C1594" s="31"/>
      <c r="D1594" s="32"/>
      <c r="E1594" s="28"/>
      <c r="F1594" s="28"/>
      <c r="G1594" s="28"/>
      <c r="H1594" s="28"/>
      <c r="I1594" s="28"/>
      <c r="J1594" s="28"/>
    </row>
    <row r="1595" spans="1:10" x14ac:dyDescent="0.25">
      <c r="A1595" s="30"/>
      <c r="B1595" s="36"/>
      <c r="C1595" s="31"/>
      <c r="D1595" s="32"/>
      <c r="E1595" s="28"/>
      <c r="F1595" s="28"/>
      <c r="G1595" s="28"/>
      <c r="H1595" s="28"/>
      <c r="I1595" s="28"/>
      <c r="J1595" s="28"/>
    </row>
    <row r="1596" spans="1:10" x14ac:dyDescent="0.25">
      <c r="A1596" s="30"/>
      <c r="B1596" s="36"/>
      <c r="C1596" s="31"/>
      <c r="D1596" s="32"/>
      <c r="E1596" s="28"/>
      <c r="F1596" s="28"/>
      <c r="G1596" s="28"/>
      <c r="H1596" s="28"/>
      <c r="I1596" s="28"/>
      <c r="J1596" s="28"/>
    </row>
    <row r="1597" spans="1:10" x14ac:dyDescent="0.25">
      <c r="A1597" s="30"/>
      <c r="B1597" s="36"/>
      <c r="C1597" s="31"/>
      <c r="D1597" s="32"/>
      <c r="E1597" s="28"/>
      <c r="F1597" s="28"/>
      <c r="G1597" s="28"/>
      <c r="H1597" s="28"/>
      <c r="I1597" s="28"/>
      <c r="J1597" s="28"/>
    </row>
    <row r="1598" spans="1:10" x14ac:dyDescent="0.25">
      <c r="A1598" s="30"/>
      <c r="B1598" s="36"/>
      <c r="C1598" s="31"/>
      <c r="D1598" s="32"/>
      <c r="E1598" s="28"/>
      <c r="F1598" s="28"/>
      <c r="G1598" s="28"/>
      <c r="H1598" s="28"/>
      <c r="I1598" s="28"/>
      <c r="J1598" s="28"/>
    </row>
    <row r="1599" spans="1:10" x14ac:dyDescent="0.25">
      <c r="A1599" s="30"/>
      <c r="B1599" s="36"/>
      <c r="C1599" s="31"/>
      <c r="D1599" s="32"/>
      <c r="E1599" s="28"/>
      <c r="F1599" s="28"/>
      <c r="G1599" s="28"/>
      <c r="H1599" s="28"/>
      <c r="I1599" s="28"/>
      <c r="J1599" s="28"/>
    </row>
    <row r="1600" spans="1:10" x14ac:dyDescent="0.25">
      <c r="A1600" s="30"/>
      <c r="B1600" s="36"/>
      <c r="C1600" s="31"/>
      <c r="D1600" s="32"/>
      <c r="E1600" s="28"/>
      <c r="F1600" s="28"/>
      <c r="G1600" s="28"/>
      <c r="H1600" s="28"/>
      <c r="I1600" s="28"/>
      <c r="J1600" s="28"/>
    </row>
    <row r="1601" spans="1:10" x14ac:dyDescent="0.25">
      <c r="A1601" s="30"/>
      <c r="B1601" s="36"/>
      <c r="C1601" s="31"/>
      <c r="D1601" s="32"/>
      <c r="E1601" s="28"/>
      <c r="F1601" s="28"/>
      <c r="G1601" s="28"/>
      <c r="H1601" s="28"/>
      <c r="I1601" s="28"/>
      <c r="J1601" s="28"/>
    </row>
    <row r="1602" spans="1:10" x14ac:dyDescent="0.25">
      <c r="A1602" s="30"/>
      <c r="B1602" s="36"/>
      <c r="C1602" s="31"/>
      <c r="D1602" s="32"/>
      <c r="E1602" s="28"/>
      <c r="F1602" s="28"/>
      <c r="G1602" s="28"/>
      <c r="H1602" s="28"/>
      <c r="I1602" s="28"/>
      <c r="J1602" s="28"/>
    </row>
    <row r="1603" spans="1:10" x14ac:dyDescent="0.25">
      <c r="A1603" s="30"/>
      <c r="B1603" s="36"/>
      <c r="C1603" s="31"/>
      <c r="D1603" s="32"/>
      <c r="E1603" s="28"/>
      <c r="F1603" s="28"/>
      <c r="G1603" s="28"/>
      <c r="H1603" s="28"/>
      <c r="I1603" s="28"/>
      <c r="J1603" s="28"/>
    </row>
    <row r="1604" spans="1:10" x14ac:dyDescent="0.25">
      <c r="A1604" s="30"/>
      <c r="B1604" s="36"/>
      <c r="C1604" s="31"/>
      <c r="D1604" s="32"/>
      <c r="E1604" s="28"/>
      <c r="F1604" s="28"/>
      <c r="G1604" s="28"/>
      <c r="H1604" s="28"/>
      <c r="I1604" s="28"/>
      <c r="J1604" s="28"/>
    </row>
    <row r="1605" spans="1:10" x14ac:dyDescent="0.25">
      <c r="A1605" s="30"/>
      <c r="B1605" s="36"/>
      <c r="C1605" s="31"/>
      <c r="D1605" s="32"/>
      <c r="E1605" s="28"/>
      <c r="F1605" s="28"/>
      <c r="G1605" s="28"/>
      <c r="H1605" s="28"/>
      <c r="I1605" s="28"/>
      <c r="J1605" s="28"/>
    </row>
    <row r="1606" spans="1:10" x14ac:dyDescent="0.25">
      <c r="A1606" s="30"/>
      <c r="B1606" s="36"/>
      <c r="C1606" s="31"/>
      <c r="D1606" s="32"/>
      <c r="E1606" s="28"/>
      <c r="F1606" s="28"/>
      <c r="G1606" s="28"/>
      <c r="H1606" s="28"/>
      <c r="I1606" s="28"/>
      <c r="J1606" s="28"/>
    </row>
    <row r="1607" spans="1:10" x14ac:dyDescent="0.25">
      <c r="A1607" s="30"/>
      <c r="B1607" s="36"/>
      <c r="C1607" s="31"/>
      <c r="D1607" s="32"/>
      <c r="E1607" s="28"/>
      <c r="F1607" s="28"/>
      <c r="G1607" s="28"/>
      <c r="H1607" s="28"/>
      <c r="I1607" s="28"/>
      <c r="J1607" s="28"/>
    </row>
    <row r="1608" spans="1:10" x14ac:dyDescent="0.25">
      <c r="A1608" s="30"/>
      <c r="B1608" s="36"/>
      <c r="C1608" s="31"/>
      <c r="D1608" s="32"/>
      <c r="E1608" s="28"/>
      <c r="F1608" s="28"/>
      <c r="G1608" s="28"/>
      <c r="H1608" s="28"/>
      <c r="I1608" s="28"/>
      <c r="J1608" s="28"/>
    </row>
    <row r="1609" spans="1:10" x14ac:dyDescent="0.25">
      <c r="A1609" s="30"/>
      <c r="B1609" s="36"/>
      <c r="C1609" s="31"/>
      <c r="D1609" s="32"/>
      <c r="E1609" s="28"/>
      <c r="F1609" s="28"/>
      <c r="G1609" s="28"/>
      <c r="H1609" s="28"/>
      <c r="I1609" s="28"/>
      <c r="J1609" s="28"/>
    </row>
    <row r="1610" spans="1:10" x14ac:dyDescent="0.25">
      <c r="A1610" s="30"/>
      <c r="B1610" s="36"/>
      <c r="C1610" s="31"/>
      <c r="D1610" s="32"/>
      <c r="E1610" s="28"/>
      <c r="F1610" s="28"/>
      <c r="G1610" s="28"/>
      <c r="H1610" s="28"/>
      <c r="I1610" s="28"/>
      <c r="J1610" s="28"/>
    </row>
    <row r="1611" spans="1:10" x14ac:dyDescent="0.25">
      <c r="A1611" s="30"/>
      <c r="B1611" s="36"/>
      <c r="C1611" s="31"/>
      <c r="D1611" s="32"/>
      <c r="E1611" s="28"/>
      <c r="F1611" s="28"/>
      <c r="G1611" s="28"/>
      <c r="H1611" s="28"/>
      <c r="I1611" s="28"/>
      <c r="J1611" s="28"/>
    </row>
    <row r="1612" spans="1:10" x14ac:dyDescent="0.25">
      <c r="A1612" s="30"/>
      <c r="B1612" s="36"/>
      <c r="C1612" s="31"/>
      <c r="D1612" s="32"/>
      <c r="E1612" s="28"/>
      <c r="F1612" s="28"/>
      <c r="G1612" s="28"/>
      <c r="H1612" s="28"/>
      <c r="I1612" s="28"/>
      <c r="J1612" s="28"/>
    </row>
    <row r="1613" spans="1:10" x14ac:dyDescent="0.25">
      <c r="A1613" s="30"/>
      <c r="B1613" s="36"/>
      <c r="C1613" s="31"/>
      <c r="D1613" s="32"/>
      <c r="E1613" s="28"/>
      <c r="F1613" s="28"/>
      <c r="G1613" s="28"/>
      <c r="H1613" s="28"/>
      <c r="I1613" s="28"/>
      <c r="J1613" s="28"/>
    </row>
    <row r="1614" spans="1:10" x14ac:dyDescent="0.25">
      <c r="A1614" s="30"/>
      <c r="B1614" s="36"/>
      <c r="C1614" s="31"/>
      <c r="D1614" s="32"/>
      <c r="E1614" s="28"/>
      <c r="F1614" s="28"/>
      <c r="G1614" s="28"/>
      <c r="H1614" s="28"/>
      <c r="I1614" s="28"/>
      <c r="J1614" s="28"/>
    </row>
    <row r="1615" spans="1:10" x14ac:dyDescent="0.25">
      <c r="A1615" s="30"/>
      <c r="B1615" s="36"/>
      <c r="C1615" s="31"/>
      <c r="D1615" s="32"/>
      <c r="E1615" s="28"/>
      <c r="F1615" s="28"/>
      <c r="G1615" s="28"/>
      <c r="H1615" s="28"/>
      <c r="I1615" s="28"/>
      <c r="J1615" s="28"/>
    </row>
    <row r="1616" spans="1:10" x14ac:dyDescent="0.25">
      <c r="A1616" s="30"/>
      <c r="B1616" s="36"/>
      <c r="C1616" s="31"/>
      <c r="D1616" s="32"/>
      <c r="E1616" s="28"/>
      <c r="F1616" s="28"/>
      <c r="G1616" s="28"/>
      <c r="H1616" s="28"/>
      <c r="I1616" s="28"/>
      <c r="J1616" s="28"/>
    </row>
    <row r="1617" spans="1:10" x14ac:dyDescent="0.25">
      <c r="A1617" s="30"/>
      <c r="B1617" s="36"/>
      <c r="C1617" s="31"/>
      <c r="D1617" s="32"/>
      <c r="E1617" s="28"/>
      <c r="F1617" s="28"/>
      <c r="G1617" s="28"/>
      <c r="H1617" s="28"/>
      <c r="I1617" s="28"/>
      <c r="J1617" s="28"/>
    </row>
    <row r="1618" spans="1:10" x14ac:dyDescent="0.25">
      <c r="A1618" s="30"/>
      <c r="B1618" s="36"/>
      <c r="C1618" s="31"/>
      <c r="D1618" s="32"/>
      <c r="E1618" s="28"/>
      <c r="F1618" s="28"/>
      <c r="G1618" s="28"/>
      <c r="H1618" s="28"/>
      <c r="I1618" s="28"/>
      <c r="J1618" s="28"/>
    </row>
    <row r="1619" spans="1:10" x14ac:dyDescent="0.25">
      <c r="A1619" s="30"/>
      <c r="B1619" s="36"/>
      <c r="C1619" s="31"/>
      <c r="D1619" s="32"/>
      <c r="E1619" s="28"/>
      <c r="F1619" s="28"/>
      <c r="G1619" s="28"/>
      <c r="H1619" s="28"/>
      <c r="I1619" s="28"/>
      <c r="J1619" s="28"/>
    </row>
    <row r="1620" spans="1:10" x14ac:dyDescent="0.25">
      <c r="A1620" s="30"/>
      <c r="B1620" s="36"/>
      <c r="C1620" s="31"/>
      <c r="D1620" s="32"/>
      <c r="E1620" s="28"/>
      <c r="F1620" s="28"/>
      <c r="G1620" s="28"/>
      <c r="H1620" s="28"/>
      <c r="I1620" s="28"/>
      <c r="J1620" s="28"/>
    </row>
    <row r="1621" spans="1:10" x14ac:dyDescent="0.25">
      <c r="A1621" s="30"/>
      <c r="B1621" s="36"/>
      <c r="C1621" s="31"/>
      <c r="D1621" s="32"/>
      <c r="E1621" s="28"/>
      <c r="F1621" s="28"/>
      <c r="G1621" s="28"/>
      <c r="H1621" s="28"/>
      <c r="I1621" s="28"/>
      <c r="J1621" s="28"/>
    </row>
    <row r="1622" spans="1:10" x14ac:dyDescent="0.25">
      <c r="A1622" s="30"/>
      <c r="B1622" s="36"/>
      <c r="C1622" s="31"/>
      <c r="D1622" s="32"/>
      <c r="E1622" s="28"/>
      <c r="F1622" s="28"/>
      <c r="G1622" s="28"/>
      <c r="H1622" s="28"/>
      <c r="I1622" s="28"/>
      <c r="J1622" s="28"/>
    </row>
    <row r="1623" spans="1:10" x14ac:dyDescent="0.25">
      <c r="A1623" s="30"/>
      <c r="B1623" s="36"/>
      <c r="C1623" s="31"/>
      <c r="D1623" s="32"/>
      <c r="E1623" s="28"/>
      <c r="F1623" s="28"/>
      <c r="G1623" s="28"/>
      <c r="H1623" s="28"/>
      <c r="I1623" s="28"/>
      <c r="J1623" s="28"/>
    </row>
    <row r="1624" spans="1:10" x14ac:dyDescent="0.25">
      <c r="A1624" s="30"/>
      <c r="B1624" s="36"/>
      <c r="C1624" s="31"/>
      <c r="D1624" s="32"/>
      <c r="E1624" s="28"/>
      <c r="F1624" s="28"/>
      <c r="G1624" s="28"/>
      <c r="H1624" s="28"/>
      <c r="I1624" s="28"/>
      <c r="J1624" s="28"/>
    </row>
    <row r="1625" spans="1:10" x14ac:dyDescent="0.25">
      <c r="A1625" s="30"/>
      <c r="B1625" s="36"/>
      <c r="C1625" s="31"/>
      <c r="D1625" s="32"/>
      <c r="E1625" s="28"/>
      <c r="F1625" s="28"/>
      <c r="G1625" s="28"/>
      <c r="H1625" s="28"/>
      <c r="I1625" s="28"/>
      <c r="J1625" s="28"/>
    </row>
    <row r="1626" spans="1:10" x14ac:dyDescent="0.25">
      <c r="A1626" s="30"/>
      <c r="B1626" s="36"/>
      <c r="C1626" s="31"/>
      <c r="D1626" s="32"/>
      <c r="E1626" s="28"/>
      <c r="F1626" s="28"/>
      <c r="G1626" s="28"/>
      <c r="H1626" s="28"/>
      <c r="I1626" s="28"/>
      <c r="J1626" s="28"/>
    </row>
    <row r="1627" spans="1:10" x14ac:dyDescent="0.25">
      <c r="A1627" s="30"/>
      <c r="B1627" s="36"/>
      <c r="C1627" s="31"/>
      <c r="D1627" s="32"/>
      <c r="E1627" s="28"/>
      <c r="F1627" s="28"/>
      <c r="G1627" s="28"/>
      <c r="H1627" s="28"/>
      <c r="I1627" s="28"/>
      <c r="J1627" s="28"/>
    </row>
    <row r="1628" spans="1:10" x14ac:dyDescent="0.25">
      <c r="A1628" s="30"/>
      <c r="B1628" s="36"/>
      <c r="C1628" s="31"/>
      <c r="D1628" s="32"/>
      <c r="E1628" s="28"/>
      <c r="F1628" s="28"/>
      <c r="G1628" s="28"/>
      <c r="H1628" s="28"/>
      <c r="I1628" s="28"/>
      <c r="J1628" s="28"/>
    </row>
    <row r="1629" spans="1:10" x14ac:dyDescent="0.25">
      <c r="A1629" s="30"/>
      <c r="B1629" s="36"/>
      <c r="C1629" s="31"/>
      <c r="D1629" s="32"/>
      <c r="E1629" s="28"/>
      <c r="F1629" s="28"/>
      <c r="G1629" s="28"/>
      <c r="H1629" s="28"/>
      <c r="I1629" s="28"/>
      <c r="J1629" s="28"/>
    </row>
    <row r="1630" spans="1:10" x14ac:dyDescent="0.25">
      <c r="A1630" s="30"/>
      <c r="B1630" s="36"/>
      <c r="C1630" s="31"/>
      <c r="D1630" s="32"/>
      <c r="E1630" s="28"/>
      <c r="F1630" s="28"/>
      <c r="G1630" s="28"/>
      <c r="H1630" s="28"/>
      <c r="I1630" s="28"/>
      <c r="J1630" s="28"/>
    </row>
    <row r="1631" spans="1:10" x14ac:dyDescent="0.25">
      <c r="A1631" s="30"/>
      <c r="B1631" s="36"/>
      <c r="C1631" s="31"/>
      <c r="D1631" s="32"/>
      <c r="E1631" s="28"/>
      <c r="F1631" s="28"/>
      <c r="G1631" s="28"/>
      <c r="H1631" s="28"/>
      <c r="I1631" s="28"/>
      <c r="J1631" s="28"/>
    </row>
    <row r="1632" spans="1:10" x14ac:dyDescent="0.25">
      <c r="A1632" s="30"/>
      <c r="B1632" s="36"/>
      <c r="C1632" s="31"/>
      <c r="D1632" s="32"/>
      <c r="E1632" s="28"/>
      <c r="F1632" s="28"/>
      <c r="G1632" s="28"/>
      <c r="H1632" s="28"/>
      <c r="I1632" s="28"/>
      <c r="J1632" s="28"/>
    </row>
    <row r="1633" spans="1:10" x14ac:dyDescent="0.25">
      <c r="A1633" s="30"/>
      <c r="B1633" s="36"/>
      <c r="C1633" s="31"/>
      <c r="D1633" s="32"/>
      <c r="E1633" s="28"/>
      <c r="F1633" s="28"/>
      <c r="G1633" s="28"/>
      <c r="H1633" s="28"/>
      <c r="I1633" s="28"/>
      <c r="J1633" s="28"/>
    </row>
    <row r="1634" spans="1:10" x14ac:dyDescent="0.25">
      <c r="A1634" s="30"/>
      <c r="B1634" s="36"/>
      <c r="C1634" s="31"/>
      <c r="D1634" s="32"/>
      <c r="E1634" s="28"/>
      <c r="F1634" s="28"/>
      <c r="G1634" s="28"/>
      <c r="H1634" s="28"/>
      <c r="I1634" s="28"/>
      <c r="J1634" s="28"/>
    </row>
    <row r="1635" spans="1:10" x14ac:dyDescent="0.25">
      <c r="A1635" s="30"/>
      <c r="B1635" s="36"/>
      <c r="C1635" s="31"/>
      <c r="D1635" s="32"/>
      <c r="E1635" s="28"/>
      <c r="F1635" s="28"/>
      <c r="G1635" s="28"/>
      <c r="H1635" s="28"/>
      <c r="I1635" s="28"/>
      <c r="J1635" s="28"/>
    </row>
    <row r="1636" spans="1:10" x14ac:dyDescent="0.25">
      <c r="A1636" s="30"/>
      <c r="B1636" s="36"/>
      <c r="C1636" s="31"/>
      <c r="D1636" s="32"/>
      <c r="E1636" s="28"/>
      <c r="F1636" s="28"/>
      <c r="G1636" s="28"/>
      <c r="H1636" s="28"/>
      <c r="I1636" s="28"/>
      <c r="J1636" s="28"/>
    </row>
    <row r="1637" spans="1:10" x14ac:dyDescent="0.25">
      <c r="A1637" s="30"/>
      <c r="B1637" s="36"/>
      <c r="C1637" s="31"/>
      <c r="D1637" s="32"/>
      <c r="E1637" s="28"/>
      <c r="F1637" s="28"/>
      <c r="G1637" s="28"/>
      <c r="H1637" s="28"/>
      <c r="I1637" s="28"/>
      <c r="J1637" s="28"/>
    </row>
    <row r="1638" spans="1:10" x14ac:dyDescent="0.25">
      <c r="A1638" s="30"/>
      <c r="B1638" s="36"/>
      <c r="C1638" s="31"/>
      <c r="D1638" s="32"/>
      <c r="E1638" s="28"/>
      <c r="F1638" s="28"/>
      <c r="G1638" s="28"/>
      <c r="H1638" s="28"/>
      <c r="I1638" s="28"/>
      <c r="J1638" s="28"/>
    </row>
    <row r="1639" spans="1:10" x14ac:dyDescent="0.25">
      <c r="A1639" s="30"/>
      <c r="B1639" s="36"/>
      <c r="C1639" s="31"/>
      <c r="D1639" s="32"/>
      <c r="E1639" s="28"/>
      <c r="F1639" s="28"/>
      <c r="G1639" s="28"/>
      <c r="H1639" s="28"/>
      <c r="I1639" s="28"/>
      <c r="J1639" s="28"/>
    </row>
    <row r="1640" spans="1:10" x14ac:dyDescent="0.25">
      <c r="A1640" s="30"/>
      <c r="B1640" s="36"/>
      <c r="C1640" s="31"/>
      <c r="D1640" s="32"/>
      <c r="E1640" s="28"/>
      <c r="F1640" s="28"/>
      <c r="G1640" s="28"/>
      <c r="H1640" s="28"/>
      <c r="I1640" s="28"/>
      <c r="J1640" s="28"/>
    </row>
    <row r="1641" spans="1:10" x14ac:dyDescent="0.25">
      <c r="A1641" s="30"/>
      <c r="B1641" s="36"/>
      <c r="C1641" s="31"/>
      <c r="D1641" s="32"/>
      <c r="E1641" s="28"/>
      <c r="F1641" s="28"/>
      <c r="G1641" s="28"/>
      <c r="H1641" s="28"/>
      <c r="I1641" s="28"/>
      <c r="J1641" s="28"/>
    </row>
    <row r="1642" spans="1:10" x14ac:dyDescent="0.25">
      <c r="A1642" s="30"/>
      <c r="B1642" s="36"/>
      <c r="C1642" s="31"/>
      <c r="D1642" s="32"/>
      <c r="E1642" s="28"/>
      <c r="F1642" s="28"/>
      <c r="G1642" s="28"/>
      <c r="H1642" s="28"/>
      <c r="I1642" s="28"/>
      <c r="J1642" s="28"/>
    </row>
    <row r="1643" spans="1:10" x14ac:dyDescent="0.25">
      <c r="A1643" s="30"/>
      <c r="B1643" s="36"/>
      <c r="C1643" s="31"/>
      <c r="D1643" s="32"/>
      <c r="E1643" s="28"/>
      <c r="F1643" s="28"/>
      <c r="G1643" s="28"/>
      <c r="H1643" s="28"/>
      <c r="I1643" s="28"/>
      <c r="J1643" s="28"/>
    </row>
    <row r="1644" spans="1:10" x14ac:dyDescent="0.25">
      <c r="A1644" s="30"/>
      <c r="B1644" s="36"/>
      <c r="C1644" s="31"/>
      <c r="D1644" s="32"/>
      <c r="E1644" s="28"/>
      <c r="F1644" s="28"/>
      <c r="G1644" s="28"/>
      <c r="H1644" s="28"/>
      <c r="I1644" s="28"/>
      <c r="J1644" s="28"/>
    </row>
    <row r="1645" spans="1:10" x14ac:dyDescent="0.25">
      <c r="A1645" s="30"/>
      <c r="B1645" s="36"/>
      <c r="C1645" s="31"/>
      <c r="D1645" s="32"/>
      <c r="E1645" s="28"/>
      <c r="F1645" s="28"/>
      <c r="G1645" s="28"/>
      <c r="H1645" s="28"/>
      <c r="I1645" s="28"/>
      <c r="J1645" s="28"/>
    </row>
    <row r="1646" spans="1:10" x14ac:dyDescent="0.25">
      <c r="A1646" s="30"/>
      <c r="B1646" s="36"/>
      <c r="C1646" s="31"/>
      <c r="D1646" s="32"/>
      <c r="E1646" s="28"/>
      <c r="F1646" s="28"/>
      <c r="G1646" s="28"/>
      <c r="H1646" s="28"/>
      <c r="I1646" s="28"/>
      <c r="J1646" s="28"/>
    </row>
    <row r="1647" spans="1:10" x14ac:dyDescent="0.25">
      <c r="A1647" s="30"/>
      <c r="B1647" s="36"/>
      <c r="C1647" s="31"/>
      <c r="D1647" s="32"/>
      <c r="E1647" s="28"/>
      <c r="F1647" s="28"/>
      <c r="G1647" s="28"/>
      <c r="H1647" s="28"/>
      <c r="I1647" s="28"/>
      <c r="J1647" s="28"/>
    </row>
    <row r="1648" spans="1:10" x14ac:dyDescent="0.25">
      <c r="A1648" s="30"/>
      <c r="B1648" s="36"/>
      <c r="C1648" s="31"/>
      <c r="D1648" s="32"/>
      <c r="E1648" s="28"/>
      <c r="F1648" s="28"/>
      <c r="G1648" s="28"/>
      <c r="H1648" s="28"/>
      <c r="I1648" s="28"/>
      <c r="J1648" s="28"/>
    </row>
    <row r="1649" spans="1:10" x14ac:dyDescent="0.25">
      <c r="A1649" s="30"/>
      <c r="B1649" s="36"/>
      <c r="C1649" s="31"/>
      <c r="D1649" s="32"/>
      <c r="E1649" s="28"/>
      <c r="F1649" s="28"/>
      <c r="G1649" s="28"/>
      <c r="H1649" s="28"/>
      <c r="I1649" s="28"/>
      <c r="J1649" s="28"/>
    </row>
    <row r="1650" spans="1:10" x14ac:dyDescent="0.25">
      <c r="A1650" s="30"/>
      <c r="B1650" s="36"/>
      <c r="C1650" s="31"/>
      <c r="D1650" s="32"/>
      <c r="E1650" s="28"/>
      <c r="F1650" s="28"/>
      <c r="G1650" s="28"/>
      <c r="H1650" s="28"/>
      <c r="I1650" s="28"/>
      <c r="J1650" s="28"/>
    </row>
    <row r="1651" spans="1:10" x14ac:dyDescent="0.25">
      <c r="A1651" s="30"/>
      <c r="B1651" s="36"/>
      <c r="C1651" s="31"/>
      <c r="D1651" s="32"/>
      <c r="E1651" s="28"/>
      <c r="F1651" s="28"/>
      <c r="G1651" s="28"/>
      <c r="H1651" s="28"/>
      <c r="I1651" s="28"/>
      <c r="J1651" s="28"/>
    </row>
    <row r="1652" spans="1:10" x14ac:dyDescent="0.25">
      <c r="A1652" s="30"/>
      <c r="B1652" s="36"/>
      <c r="C1652" s="31"/>
      <c r="D1652" s="32"/>
      <c r="E1652" s="28"/>
      <c r="F1652" s="28"/>
      <c r="G1652" s="28"/>
      <c r="H1652" s="28"/>
      <c r="I1652" s="28"/>
      <c r="J1652" s="28"/>
    </row>
    <row r="1653" spans="1:10" x14ac:dyDescent="0.25">
      <c r="A1653" s="30"/>
      <c r="B1653" s="36"/>
      <c r="C1653" s="31"/>
      <c r="D1653" s="32"/>
      <c r="E1653" s="28"/>
      <c r="F1653" s="28"/>
      <c r="G1653" s="28"/>
      <c r="H1653" s="28"/>
      <c r="I1653" s="28"/>
      <c r="J1653" s="28"/>
    </row>
    <row r="1654" spans="1:10" x14ac:dyDescent="0.25">
      <c r="A1654" s="30"/>
      <c r="B1654" s="36"/>
      <c r="C1654" s="31"/>
      <c r="D1654" s="32"/>
      <c r="E1654" s="28"/>
      <c r="F1654" s="28"/>
      <c r="G1654" s="28"/>
      <c r="H1654" s="28"/>
      <c r="I1654" s="28"/>
      <c r="J1654" s="28"/>
    </row>
    <row r="1655" spans="1:10" x14ac:dyDescent="0.25">
      <c r="A1655" s="30"/>
      <c r="B1655" s="36"/>
      <c r="C1655" s="31"/>
      <c r="D1655" s="32"/>
      <c r="E1655" s="28"/>
      <c r="F1655" s="28"/>
      <c r="G1655" s="28"/>
      <c r="H1655" s="28"/>
      <c r="I1655" s="28"/>
      <c r="J1655" s="28"/>
    </row>
    <row r="1656" spans="1:10" x14ac:dyDescent="0.25">
      <c r="A1656" s="30"/>
      <c r="B1656" s="36"/>
      <c r="C1656" s="31"/>
      <c r="D1656" s="32"/>
      <c r="E1656" s="28"/>
      <c r="F1656" s="28"/>
      <c r="G1656" s="28"/>
      <c r="H1656" s="28"/>
      <c r="I1656" s="28"/>
      <c r="J1656" s="28"/>
    </row>
    <row r="1657" spans="1:10" x14ac:dyDescent="0.25">
      <c r="A1657" s="30"/>
      <c r="B1657" s="36"/>
      <c r="C1657" s="31"/>
      <c r="D1657" s="32"/>
      <c r="E1657" s="28"/>
      <c r="F1657" s="28"/>
      <c r="G1657" s="28"/>
      <c r="H1657" s="28"/>
      <c r="I1657" s="28"/>
      <c r="J1657" s="28"/>
    </row>
    <row r="1658" spans="1:10" x14ac:dyDescent="0.25">
      <c r="A1658" s="30"/>
      <c r="B1658" s="36"/>
      <c r="C1658" s="31"/>
      <c r="D1658" s="32"/>
      <c r="E1658" s="28"/>
      <c r="F1658" s="28"/>
      <c r="G1658" s="28"/>
      <c r="H1658" s="28"/>
      <c r="I1658" s="28"/>
      <c r="J1658" s="28"/>
    </row>
    <row r="1659" spans="1:10" x14ac:dyDescent="0.25">
      <c r="A1659" s="30"/>
      <c r="B1659" s="36"/>
      <c r="C1659" s="31"/>
      <c r="D1659" s="32"/>
      <c r="E1659" s="28"/>
      <c r="F1659" s="28"/>
      <c r="G1659" s="28"/>
      <c r="H1659" s="28"/>
      <c r="I1659" s="28"/>
      <c r="J1659" s="28"/>
    </row>
    <row r="1660" spans="1:10" x14ac:dyDescent="0.25">
      <c r="A1660" s="30"/>
      <c r="B1660" s="36"/>
      <c r="C1660" s="31"/>
      <c r="D1660" s="32"/>
      <c r="E1660" s="28"/>
      <c r="F1660" s="28"/>
      <c r="G1660" s="28"/>
      <c r="H1660" s="28"/>
      <c r="I1660" s="28"/>
      <c r="J1660" s="28"/>
    </row>
    <row r="1661" spans="1:10" x14ac:dyDescent="0.25">
      <c r="A1661" s="30"/>
      <c r="B1661" s="36"/>
      <c r="C1661" s="31"/>
      <c r="D1661" s="32"/>
      <c r="E1661" s="28"/>
      <c r="F1661" s="28"/>
      <c r="G1661" s="28"/>
      <c r="H1661" s="28"/>
      <c r="I1661" s="28"/>
      <c r="J1661" s="28"/>
    </row>
    <row r="1662" spans="1:10" x14ac:dyDescent="0.25">
      <c r="A1662" s="30"/>
      <c r="B1662" s="36"/>
      <c r="C1662" s="31"/>
      <c r="D1662" s="32"/>
      <c r="E1662" s="28"/>
      <c r="F1662" s="28"/>
      <c r="G1662" s="28"/>
      <c r="H1662" s="28"/>
      <c r="I1662" s="28"/>
      <c r="J1662" s="28"/>
    </row>
    <row r="1663" spans="1:10" x14ac:dyDescent="0.25">
      <c r="A1663" s="30"/>
      <c r="B1663" s="36"/>
      <c r="C1663" s="31"/>
      <c r="D1663" s="32"/>
      <c r="E1663" s="28"/>
      <c r="F1663" s="28"/>
      <c r="G1663" s="28"/>
      <c r="H1663" s="28"/>
      <c r="I1663" s="28"/>
      <c r="J1663" s="28"/>
    </row>
    <row r="1664" spans="1:10" x14ac:dyDescent="0.25">
      <c r="A1664" s="30"/>
      <c r="B1664" s="36"/>
      <c r="C1664" s="31"/>
      <c r="D1664" s="32"/>
      <c r="E1664" s="28"/>
      <c r="F1664" s="28"/>
      <c r="G1664" s="28"/>
      <c r="H1664" s="28"/>
      <c r="I1664" s="28"/>
      <c r="J1664" s="28"/>
    </row>
    <row r="1665" spans="1:10" x14ac:dyDescent="0.25">
      <c r="A1665" s="30"/>
      <c r="B1665" s="36"/>
      <c r="C1665" s="31"/>
      <c r="D1665" s="32"/>
      <c r="E1665" s="28"/>
      <c r="F1665" s="28"/>
      <c r="G1665" s="28"/>
      <c r="H1665" s="28"/>
      <c r="I1665" s="28"/>
      <c r="J1665" s="28"/>
    </row>
    <row r="1666" spans="1:10" x14ac:dyDescent="0.25">
      <c r="A1666" s="30"/>
      <c r="B1666" s="36"/>
      <c r="C1666" s="31"/>
      <c r="D1666" s="32"/>
      <c r="E1666" s="28"/>
      <c r="F1666" s="28"/>
      <c r="G1666" s="28"/>
      <c r="H1666" s="28"/>
      <c r="I1666" s="28"/>
      <c r="J1666" s="28"/>
    </row>
    <row r="1667" spans="1:10" x14ac:dyDescent="0.25">
      <c r="A1667" s="30"/>
      <c r="B1667" s="36"/>
      <c r="C1667" s="31"/>
      <c r="D1667" s="32"/>
      <c r="E1667" s="28"/>
      <c r="F1667" s="28"/>
      <c r="G1667" s="28"/>
      <c r="H1667" s="28"/>
      <c r="I1667" s="28"/>
      <c r="J1667" s="28"/>
    </row>
    <row r="1668" spans="1:10" x14ac:dyDescent="0.25">
      <c r="A1668" s="30"/>
      <c r="B1668" s="36"/>
      <c r="C1668" s="31"/>
      <c r="D1668" s="32"/>
      <c r="E1668" s="28"/>
      <c r="F1668" s="28"/>
      <c r="G1668" s="28"/>
      <c r="H1668" s="28"/>
      <c r="I1668" s="28"/>
      <c r="J1668" s="28"/>
    </row>
    <row r="1669" spans="1:10" x14ac:dyDescent="0.25">
      <c r="A1669" s="30"/>
      <c r="B1669" s="36"/>
      <c r="C1669" s="31"/>
      <c r="D1669" s="32"/>
      <c r="E1669" s="28"/>
      <c r="F1669" s="28"/>
      <c r="G1669" s="28"/>
      <c r="H1669" s="28"/>
      <c r="I1669" s="28"/>
      <c r="J1669" s="28"/>
    </row>
    <row r="1670" spans="1:10" x14ac:dyDescent="0.25">
      <c r="A1670" s="30"/>
      <c r="B1670" s="36"/>
      <c r="C1670" s="31"/>
      <c r="D1670" s="32"/>
      <c r="E1670" s="28"/>
      <c r="F1670" s="28"/>
      <c r="G1670" s="28"/>
      <c r="H1670" s="28"/>
      <c r="I1670" s="28"/>
      <c r="J1670" s="28"/>
    </row>
    <row r="1671" spans="1:10" x14ac:dyDescent="0.25">
      <c r="A1671" s="30"/>
      <c r="B1671" s="36"/>
      <c r="C1671" s="31"/>
      <c r="D1671" s="32"/>
      <c r="E1671" s="28"/>
      <c r="F1671" s="28"/>
      <c r="G1671" s="28"/>
      <c r="H1671" s="28"/>
      <c r="I1671" s="28"/>
      <c r="J1671" s="28"/>
    </row>
    <row r="1672" spans="1:10" x14ac:dyDescent="0.25">
      <c r="A1672" s="30"/>
      <c r="B1672" s="36"/>
      <c r="C1672" s="31"/>
      <c r="D1672" s="32"/>
      <c r="E1672" s="28"/>
      <c r="F1672" s="28"/>
      <c r="G1672" s="28"/>
      <c r="H1672" s="28"/>
      <c r="I1672" s="28"/>
      <c r="J1672" s="28"/>
    </row>
    <row r="1673" spans="1:10" x14ac:dyDescent="0.25">
      <c r="A1673" s="30"/>
      <c r="B1673" s="36"/>
      <c r="C1673" s="31"/>
      <c r="D1673" s="32"/>
      <c r="E1673" s="28"/>
      <c r="F1673" s="28"/>
      <c r="G1673" s="28"/>
      <c r="H1673" s="28"/>
      <c r="I1673" s="28"/>
      <c r="J1673" s="28"/>
    </row>
    <row r="1674" spans="1:10" x14ac:dyDescent="0.25">
      <c r="A1674" s="30"/>
      <c r="B1674" s="36"/>
      <c r="C1674" s="31"/>
      <c r="D1674" s="32"/>
      <c r="E1674" s="28"/>
      <c r="F1674" s="28"/>
      <c r="G1674" s="28"/>
      <c r="H1674" s="28"/>
      <c r="I1674" s="28"/>
      <c r="J1674" s="28"/>
    </row>
    <row r="1675" spans="1:10" x14ac:dyDescent="0.25">
      <c r="A1675" s="30"/>
      <c r="B1675" s="36"/>
      <c r="C1675" s="31"/>
      <c r="D1675" s="32"/>
      <c r="E1675" s="28"/>
      <c r="F1675" s="28"/>
      <c r="G1675" s="28"/>
      <c r="H1675" s="28"/>
      <c r="I1675" s="28"/>
      <c r="J1675" s="28"/>
    </row>
    <row r="1676" spans="1:10" x14ac:dyDescent="0.25">
      <c r="A1676" s="30"/>
      <c r="B1676" s="36"/>
      <c r="C1676" s="31"/>
      <c r="D1676" s="32"/>
      <c r="E1676" s="28"/>
      <c r="F1676" s="28"/>
      <c r="G1676" s="28"/>
      <c r="H1676" s="28"/>
      <c r="I1676" s="28"/>
      <c r="J1676" s="28"/>
    </row>
    <row r="1677" spans="1:10" x14ac:dyDescent="0.25">
      <c r="A1677" s="30"/>
      <c r="B1677" s="36"/>
      <c r="C1677" s="31"/>
      <c r="D1677" s="32"/>
      <c r="E1677" s="28"/>
      <c r="F1677" s="28"/>
      <c r="G1677" s="28"/>
      <c r="H1677" s="28"/>
      <c r="I1677" s="28"/>
      <c r="J1677" s="28"/>
    </row>
    <row r="1678" spans="1:10" x14ac:dyDescent="0.25">
      <c r="A1678" s="30"/>
      <c r="B1678" s="36"/>
      <c r="C1678" s="31"/>
      <c r="D1678" s="32"/>
      <c r="E1678" s="28"/>
      <c r="F1678" s="28"/>
      <c r="G1678" s="28"/>
      <c r="H1678" s="28"/>
      <c r="I1678" s="28"/>
      <c r="J1678" s="28"/>
    </row>
    <row r="1679" spans="1:10" x14ac:dyDescent="0.25">
      <c r="A1679" s="30"/>
      <c r="B1679" s="36"/>
      <c r="C1679" s="31"/>
      <c r="D1679" s="32"/>
      <c r="E1679" s="28"/>
      <c r="F1679" s="28"/>
      <c r="G1679" s="28"/>
      <c r="H1679" s="28"/>
      <c r="I1679" s="28"/>
      <c r="J1679" s="28"/>
    </row>
    <row r="1680" spans="1:10" x14ac:dyDescent="0.25">
      <c r="A1680" s="30"/>
      <c r="B1680" s="36"/>
      <c r="C1680" s="31"/>
      <c r="D1680" s="32"/>
      <c r="E1680" s="28"/>
      <c r="F1680" s="28"/>
      <c r="G1680" s="28"/>
      <c r="H1680" s="28"/>
      <c r="I1680" s="28"/>
      <c r="J1680" s="28"/>
    </row>
    <row r="1681" spans="1:10" x14ac:dyDescent="0.25">
      <c r="A1681" s="30"/>
      <c r="B1681" s="36"/>
      <c r="C1681" s="31"/>
      <c r="D1681" s="32"/>
      <c r="E1681" s="28"/>
      <c r="F1681" s="28"/>
      <c r="G1681" s="28"/>
      <c r="H1681" s="28"/>
      <c r="I1681" s="28"/>
      <c r="J1681" s="28"/>
    </row>
    <row r="1682" spans="1:10" x14ac:dyDescent="0.25">
      <c r="A1682" s="30"/>
      <c r="B1682" s="36"/>
      <c r="C1682" s="31"/>
      <c r="D1682" s="32"/>
      <c r="E1682" s="28"/>
      <c r="F1682" s="28"/>
      <c r="G1682" s="28"/>
      <c r="H1682" s="28"/>
      <c r="I1682" s="28"/>
      <c r="J1682" s="28"/>
    </row>
    <row r="1683" spans="1:10" x14ac:dyDescent="0.25">
      <c r="A1683" s="30"/>
      <c r="B1683" s="36"/>
      <c r="C1683" s="31"/>
      <c r="D1683" s="32"/>
      <c r="E1683" s="28"/>
      <c r="F1683" s="28"/>
      <c r="G1683" s="28"/>
      <c r="H1683" s="28"/>
      <c r="I1683" s="28"/>
      <c r="J1683" s="28"/>
    </row>
    <row r="1684" spans="1:10" x14ac:dyDescent="0.25">
      <c r="A1684" s="30"/>
      <c r="B1684" s="36"/>
      <c r="C1684" s="31"/>
      <c r="D1684" s="32"/>
      <c r="E1684" s="28"/>
      <c r="F1684" s="28"/>
      <c r="G1684" s="28"/>
      <c r="H1684" s="28"/>
      <c r="I1684" s="28"/>
      <c r="J1684" s="28"/>
    </row>
    <row r="1685" spans="1:10" x14ac:dyDescent="0.25">
      <c r="A1685" s="30"/>
      <c r="B1685" s="36"/>
      <c r="C1685" s="31"/>
      <c r="D1685" s="32"/>
      <c r="E1685" s="28"/>
      <c r="F1685" s="28"/>
      <c r="G1685" s="28"/>
      <c r="H1685" s="28"/>
      <c r="I1685" s="28"/>
      <c r="J1685" s="28"/>
    </row>
    <row r="1686" spans="1:10" x14ac:dyDescent="0.25">
      <c r="A1686" s="30"/>
      <c r="B1686" s="36"/>
      <c r="C1686" s="31"/>
      <c r="D1686" s="32"/>
      <c r="E1686" s="28"/>
      <c r="F1686" s="28"/>
      <c r="G1686" s="28"/>
      <c r="H1686" s="28"/>
      <c r="I1686" s="28"/>
      <c r="J1686" s="28"/>
    </row>
    <row r="1687" spans="1:10" x14ac:dyDescent="0.25">
      <c r="A1687" s="30"/>
      <c r="B1687" s="36"/>
      <c r="C1687" s="31"/>
      <c r="D1687" s="32"/>
      <c r="E1687" s="28"/>
      <c r="F1687" s="28"/>
      <c r="G1687" s="28"/>
      <c r="H1687" s="28"/>
      <c r="I1687" s="28"/>
      <c r="J1687" s="28"/>
    </row>
    <row r="1688" spans="1:10" x14ac:dyDescent="0.25">
      <c r="A1688" s="30"/>
      <c r="B1688" s="36"/>
      <c r="C1688" s="31"/>
      <c r="D1688" s="32"/>
      <c r="E1688" s="28"/>
      <c r="F1688" s="28"/>
      <c r="G1688" s="28"/>
      <c r="H1688" s="28"/>
      <c r="I1688" s="28"/>
      <c r="J1688" s="28"/>
    </row>
    <row r="1689" spans="1:10" x14ac:dyDescent="0.25">
      <c r="A1689" s="30"/>
      <c r="B1689" s="36"/>
      <c r="C1689" s="31"/>
      <c r="D1689" s="32"/>
      <c r="E1689" s="28"/>
      <c r="F1689" s="28"/>
      <c r="G1689" s="28"/>
      <c r="H1689" s="28"/>
      <c r="I1689" s="28"/>
      <c r="J1689" s="28"/>
    </row>
    <row r="1690" spans="1:10" x14ac:dyDescent="0.25">
      <c r="A1690" s="30"/>
      <c r="B1690" s="36"/>
      <c r="C1690" s="31"/>
      <c r="D1690" s="32"/>
      <c r="E1690" s="28"/>
      <c r="F1690" s="28"/>
      <c r="G1690" s="28"/>
      <c r="H1690" s="28"/>
      <c r="I1690" s="28"/>
      <c r="J1690" s="28"/>
    </row>
    <row r="1691" spans="1:10" x14ac:dyDescent="0.25">
      <c r="A1691" s="30"/>
      <c r="B1691" s="36"/>
      <c r="C1691" s="31"/>
      <c r="D1691" s="32"/>
      <c r="E1691" s="28"/>
      <c r="F1691" s="28"/>
      <c r="G1691" s="28"/>
      <c r="H1691" s="28"/>
      <c r="I1691" s="28"/>
      <c r="J1691" s="28"/>
    </row>
    <row r="1692" spans="1:10" x14ac:dyDescent="0.25">
      <c r="A1692" s="30"/>
      <c r="B1692" s="36"/>
      <c r="C1692" s="31"/>
      <c r="D1692" s="32"/>
      <c r="E1692" s="28"/>
      <c r="F1692" s="28"/>
      <c r="G1692" s="28"/>
      <c r="H1692" s="28"/>
      <c r="I1692" s="28"/>
      <c r="J1692" s="28"/>
    </row>
    <row r="1693" spans="1:10" x14ac:dyDescent="0.25">
      <c r="A1693" s="30"/>
      <c r="B1693" s="36"/>
      <c r="C1693" s="31"/>
      <c r="D1693" s="32"/>
      <c r="E1693" s="28"/>
      <c r="F1693" s="28"/>
      <c r="G1693" s="28"/>
      <c r="H1693" s="28"/>
      <c r="I1693" s="28"/>
      <c r="J1693" s="28"/>
    </row>
    <row r="1694" spans="1:10" x14ac:dyDescent="0.25">
      <c r="A1694" s="30"/>
      <c r="B1694" s="36"/>
      <c r="C1694" s="31"/>
      <c r="D1694" s="32"/>
      <c r="E1694" s="28"/>
      <c r="F1694" s="28"/>
      <c r="G1694" s="28"/>
      <c r="H1694" s="28"/>
      <c r="I1694" s="28"/>
      <c r="J1694" s="28"/>
    </row>
    <row r="1695" spans="1:10" x14ac:dyDescent="0.25">
      <c r="A1695" s="30"/>
      <c r="B1695" s="36"/>
      <c r="C1695" s="31"/>
      <c r="D1695" s="32"/>
      <c r="E1695" s="28"/>
      <c r="F1695" s="28"/>
      <c r="G1695" s="28"/>
      <c r="H1695" s="28"/>
      <c r="I1695" s="28"/>
      <c r="J1695" s="28"/>
    </row>
    <row r="1696" spans="1:10" x14ac:dyDescent="0.25">
      <c r="A1696" s="30"/>
      <c r="B1696" s="36"/>
      <c r="C1696" s="31"/>
      <c r="D1696" s="32"/>
      <c r="E1696" s="28"/>
      <c r="F1696" s="28"/>
      <c r="G1696" s="28"/>
      <c r="H1696" s="28"/>
      <c r="I1696" s="28"/>
      <c r="J1696" s="28"/>
    </row>
    <row r="1697" spans="1:10" x14ac:dyDescent="0.25">
      <c r="A1697" s="30"/>
      <c r="B1697" s="36"/>
      <c r="C1697" s="31"/>
      <c r="D1697" s="32"/>
      <c r="E1697" s="28"/>
      <c r="F1697" s="28"/>
      <c r="G1697" s="28"/>
      <c r="H1697" s="28"/>
      <c r="I1697" s="28"/>
      <c r="J1697" s="28"/>
    </row>
    <row r="1698" spans="1:10" x14ac:dyDescent="0.25">
      <c r="A1698" s="30"/>
      <c r="B1698" s="36"/>
      <c r="C1698" s="31"/>
      <c r="D1698" s="32"/>
      <c r="E1698" s="28"/>
      <c r="F1698" s="28"/>
      <c r="G1698" s="28"/>
      <c r="H1698" s="28"/>
      <c r="I1698" s="28"/>
      <c r="J1698" s="28"/>
    </row>
    <row r="1699" spans="1:10" x14ac:dyDescent="0.25">
      <c r="A1699" s="30"/>
      <c r="B1699" s="36"/>
      <c r="C1699" s="31"/>
      <c r="D1699" s="32"/>
      <c r="E1699" s="28"/>
      <c r="F1699" s="28"/>
      <c r="G1699" s="28"/>
      <c r="H1699" s="28"/>
      <c r="I1699" s="28"/>
      <c r="J1699" s="28"/>
    </row>
    <row r="1700" spans="1:10" x14ac:dyDescent="0.25">
      <c r="A1700" s="30"/>
      <c r="B1700" s="36"/>
      <c r="C1700" s="31"/>
      <c r="D1700" s="32"/>
      <c r="E1700" s="28"/>
      <c r="F1700" s="28"/>
      <c r="G1700" s="28"/>
      <c r="H1700" s="28"/>
      <c r="I1700" s="28"/>
      <c r="J1700" s="28"/>
    </row>
    <row r="1701" spans="1:10" x14ac:dyDescent="0.25">
      <c r="A1701" s="30"/>
      <c r="B1701" s="36"/>
      <c r="C1701" s="31"/>
      <c r="D1701" s="32"/>
      <c r="E1701" s="28"/>
      <c r="F1701" s="28"/>
      <c r="G1701" s="28"/>
      <c r="H1701" s="28"/>
      <c r="I1701" s="28"/>
      <c r="J1701" s="28"/>
    </row>
    <row r="1702" spans="1:10" x14ac:dyDescent="0.25">
      <c r="A1702" s="30"/>
      <c r="B1702" s="36"/>
      <c r="C1702" s="31"/>
      <c r="D1702" s="32"/>
      <c r="E1702" s="28"/>
      <c r="F1702" s="28"/>
      <c r="G1702" s="28"/>
      <c r="H1702" s="28"/>
      <c r="I1702" s="28"/>
      <c r="J1702" s="28"/>
    </row>
    <row r="1703" spans="1:10" x14ac:dyDescent="0.25">
      <c r="A1703" s="30"/>
      <c r="B1703" s="36"/>
      <c r="C1703" s="31"/>
      <c r="D1703" s="32"/>
      <c r="E1703" s="28"/>
      <c r="F1703" s="28"/>
      <c r="G1703" s="28"/>
      <c r="H1703" s="28"/>
      <c r="I1703" s="28"/>
      <c r="J1703" s="28"/>
    </row>
    <row r="1704" spans="1:10" x14ac:dyDescent="0.25">
      <c r="A1704" s="30"/>
      <c r="B1704" s="36"/>
      <c r="C1704" s="31"/>
      <c r="D1704" s="32"/>
      <c r="E1704" s="28"/>
      <c r="F1704" s="28"/>
      <c r="G1704" s="28"/>
      <c r="H1704" s="28"/>
      <c r="I1704" s="28"/>
      <c r="J1704" s="28"/>
    </row>
    <row r="1705" spans="1:10" x14ac:dyDescent="0.25">
      <c r="A1705" s="30"/>
      <c r="B1705" s="36"/>
      <c r="C1705" s="31"/>
      <c r="D1705" s="32"/>
      <c r="E1705" s="28"/>
      <c r="F1705" s="28"/>
      <c r="G1705" s="28"/>
      <c r="H1705" s="28"/>
      <c r="I1705" s="28"/>
      <c r="J1705" s="28"/>
    </row>
    <row r="1706" spans="1:10" x14ac:dyDescent="0.25">
      <c r="A1706" s="30"/>
      <c r="B1706" s="36"/>
      <c r="C1706" s="31"/>
      <c r="D1706" s="32"/>
      <c r="E1706" s="28"/>
      <c r="F1706" s="28"/>
      <c r="G1706" s="28"/>
      <c r="H1706" s="28"/>
      <c r="I1706" s="28"/>
      <c r="J1706" s="28"/>
    </row>
    <row r="1707" spans="1:10" x14ac:dyDescent="0.25">
      <c r="A1707" s="30"/>
      <c r="B1707" s="36"/>
      <c r="C1707" s="31"/>
      <c r="D1707" s="32"/>
      <c r="E1707" s="28"/>
      <c r="F1707" s="28"/>
      <c r="G1707" s="28"/>
      <c r="H1707" s="28"/>
      <c r="I1707" s="28"/>
      <c r="J1707" s="28"/>
    </row>
    <row r="1708" spans="1:10" x14ac:dyDescent="0.25">
      <c r="A1708" s="30"/>
      <c r="B1708" s="36"/>
      <c r="C1708" s="31"/>
      <c r="D1708" s="32"/>
      <c r="E1708" s="28"/>
      <c r="F1708" s="28"/>
      <c r="G1708" s="28"/>
      <c r="H1708" s="28"/>
      <c r="I1708" s="28"/>
      <c r="J1708" s="28"/>
    </row>
    <row r="1709" spans="1:10" x14ac:dyDescent="0.25">
      <c r="A1709" s="30"/>
      <c r="B1709" s="36"/>
      <c r="C1709" s="31"/>
      <c r="D1709" s="32"/>
      <c r="E1709" s="28"/>
      <c r="F1709" s="28"/>
      <c r="G1709" s="28"/>
      <c r="H1709" s="28"/>
      <c r="I1709" s="28"/>
      <c r="J1709" s="28"/>
    </row>
    <row r="1710" spans="1:10" x14ac:dyDescent="0.25">
      <c r="A1710" s="30"/>
      <c r="B1710" s="36"/>
      <c r="C1710" s="31"/>
      <c r="D1710" s="32"/>
      <c r="E1710" s="28"/>
      <c r="F1710" s="28"/>
      <c r="G1710" s="28"/>
      <c r="H1710" s="28"/>
      <c r="I1710" s="28"/>
      <c r="J1710" s="28"/>
    </row>
    <row r="1711" spans="1:10" x14ac:dyDescent="0.25">
      <c r="A1711" s="30"/>
      <c r="B1711" s="36"/>
      <c r="C1711" s="31"/>
      <c r="D1711" s="32"/>
      <c r="E1711" s="28"/>
      <c r="F1711" s="28"/>
      <c r="G1711" s="28"/>
      <c r="H1711" s="28"/>
      <c r="I1711" s="28"/>
      <c r="J1711" s="28"/>
    </row>
    <row r="1712" spans="1:10" x14ac:dyDescent="0.25">
      <c r="A1712" s="30"/>
      <c r="B1712" s="36"/>
      <c r="C1712" s="31"/>
      <c r="D1712" s="32"/>
      <c r="E1712" s="28"/>
      <c r="F1712" s="28"/>
      <c r="G1712" s="28"/>
      <c r="H1712" s="28"/>
      <c r="I1712" s="28"/>
      <c r="J1712" s="28"/>
    </row>
    <row r="1713" spans="1:10" x14ac:dyDescent="0.25">
      <c r="A1713" s="30"/>
      <c r="B1713" s="36"/>
      <c r="C1713" s="31"/>
      <c r="D1713" s="32"/>
      <c r="E1713" s="28"/>
      <c r="F1713" s="28"/>
      <c r="G1713" s="28"/>
      <c r="H1713" s="28"/>
      <c r="I1713" s="28"/>
      <c r="J1713" s="28"/>
    </row>
    <row r="1714" spans="1:10" x14ac:dyDescent="0.25">
      <c r="A1714" s="30"/>
      <c r="B1714" s="36"/>
      <c r="C1714" s="31"/>
      <c r="D1714" s="32"/>
      <c r="E1714" s="28"/>
      <c r="F1714" s="28"/>
      <c r="G1714" s="28"/>
      <c r="H1714" s="28"/>
      <c r="I1714" s="28"/>
      <c r="J1714" s="28"/>
    </row>
    <row r="1715" spans="1:10" x14ac:dyDescent="0.25">
      <c r="A1715" s="30"/>
      <c r="B1715" s="36"/>
      <c r="C1715" s="31"/>
      <c r="D1715" s="32"/>
      <c r="E1715" s="28"/>
      <c r="F1715" s="28"/>
      <c r="G1715" s="28"/>
      <c r="H1715" s="28"/>
      <c r="I1715" s="28"/>
      <c r="J1715" s="28"/>
    </row>
    <row r="1716" spans="1:10" x14ac:dyDescent="0.25">
      <c r="A1716" s="30"/>
      <c r="B1716" s="36"/>
      <c r="C1716" s="31"/>
      <c r="D1716" s="32"/>
      <c r="E1716" s="28"/>
      <c r="F1716" s="28"/>
      <c r="G1716" s="28"/>
      <c r="H1716" s="28"/>
      <c r="I1716" s="28"/>
      <c r="J1716" s="28"/>
    </row>
    <row r="1717" spans="1:10" x14ac:dyDescent="0.25">
      <c r="A1717" s="30"/>
      <c r="B1717" s="36"/>
      <c r="C1717" s="31"/>
      <c r="D1717" s="32"/>
      <c r="E1717" s="28"/>
      <c r="F1717" s="28"/>
      <c r="G1717" s="28"/>
      <c r="H1717" s="28"/>
      <c r="I1717" s="28"/>
      <c r="J1717" s="28"/>
    </row>
    <row r="1718" spans="1:10" x14ac:dyDescent="0.25">
      <c r="A1718" s="30"/>
      <c r="B1718" s="36"/>
      <c r="C1718" s="31"/>
      <c r="D1718" s="32"/>
      <c r="E1718" s="28"/>
      <c r="F1718" s="28"/>
      <c r="G1718" s="28"/>
      <c r="H1718" s="28"/>
      <c r="I1718" s="28"/>
      <c r="J1718" s="28"/>
    </row>
    <row r="1719" spans="1:10" x14ac:dyDescent="0.25">
      <c r="A1719" s="30"/>
      <c r="B1719" s="36"/>
      <c r="C1719" s="31"/>
      <c r="D1719" s="32"/>
      <c r="E1719" s="28"/>
      <c r="F1719" s="28"/>
      <c r="G1719" s="28"/>
      <c r="H1719" s="28"/>
      <c r="I1719" s="28"/>
      <c r="J1719" s="28"/>
    </row>
    <row r="1720" spans="1:10" x14ac:dyDescent="0.25">
      <c r="A1720" s="30"/>
      <c r="B1720" s="36"/>
      <c r="C1720" s="31"/>
      <c r="D1720" s="32"/>
      <c r="E1720" s="28"/>
      <c r="F1720" s="28"/>
      <c r="G1720" s="28"/>
      <c r="H1720" s="28"/>
      <c r="I1720" s="28"/>
      <c r="J1720" s="28"/>
    </row>
    <row r="1721" spans="1:10" x14ac:dyDescent="0.25">
      <c r="A1721" s="30"/>
      <c r="B1721" s="36"/>
      <c r="C1721" s="31"/>
      <c r="D1721" s="32"/>
      <c r="E1721" s="28"/>
      <c r="F1721" s="28"/>
      <c r="G1721" s="28"/>
      <c r="H1721" s="28"/>
      <c r="I1721" s="28"/>
      <c r="J1721" s="28"/>
    </row>
    <row r="1722" spans="1:10" x14ac:dyDescent="0.25">
      <c r="A1722" s="30"/>
      <c r="B1722" s="36"/>
      <c r="C1722" s="31"/>
      <c r="D1722" s="32"/>
      <c r="E1722" s="28"/>
      <c r="F1722" s="28"/>
      <c r="G1722" s="28"/>
      <c r="H1722" s="28"/>
      <c r="I1722" s="28"/>
      <c r="J1722" s="28"/>
    </row>
    <row r="1723" spans="1:10" x14ac:dyDescent="0.25">
      <c r="A1723" s="30"/>
      <c r="B1723" s="36"/>
      <c r="C1723" s="31"/>
      <c r="D1723" s="32"/>
      <c r="E1723" s="28"/>
      <c r="F1723" s="28"/>
      <c r="G1723" s="28"/>
      <c r="H1723" s="28"/>
      <c r="I1723" s="28"/>
      <c r="J1723" s="28"/>
    </row>
    <row r="1724" spans="1:10" x14ac:dyDescent="0.25">
      <c r="A1724" s="30"/>
      <c r="B1724" s="36"/>
      <c r="C1724" s="31"/>
      <c r="D1724" s="32"/>
      <c r="E1724" s="28"/>
      <c r="F1724" s="28"/>
      <c r="G1724" s="28"/>
      <c r="H1724" s="28"/>
      <c r="I1724" s="28"/>
      <c r="J1724" s="28"/>
    </row>
    <row r="1725" spans="1:10" x14ac:dyDescent="0.25">
      <c r="A1725" s="30"/>
      <c r="B1725" s="36"/>
      <c r="C1725" s="31"/>
      <c r="D1725" s="32"/>
      <c r="E1725" s="28"/>
      <c r="F1725" s="28"/>
      <c r="G1725" s="28"/>
      <c r="H1725" s="28"/>
      <c r="I1725" s="28"/>
      <c r="J1725" s="28"/>
    </row>
    <row r="1726" spans="1:10" x14ac:dyDescent="0.25">
      <c r="A1726" s="30"/>
      <c r="B1726" s="36"/>
      <c r="C1726" s="31"/>
      <c r="D1726" s="32"/>
      <c r="E1726" s="28"/>
      <c r="F1726" s="28"/>
      <c r="G1726" s="28"/>
      <c r="H1726" s="28"/>
      <c r="I1726" s="28"/>
      <c r="J1726" s="28"/>
    </row>
    <row r="1727" spans="1:10" x14ac:dyDescent="0.25">
      <c r="A1727" s="30"/>
      <c r="B1727" s="36"/>
      <c r="C1727" s="31"/>
      <c r="D1727" s="32"/>
      <c r="E1727" s="28"/>
      <c r="F1727" s="28"/>
      <c r="G1727" s="28"/>
      <c r="H1727" s="28"/>
      <c r="I1727" s="28"/>
      <c r="J1727" s="28"/>
    </row>
    <row r="1728" spans="1:10" x14ac:dyDescent="0.25">
      <c r="A1728" s="30"/>
      <c r="B1728" s="36"/>
      <c r="C1728" s="31"/>
      <c r="D1728" s="32"/>
      <c r="E1728" s="28"/>
      <c r="F1728" s="28"/>
      <c r="G1728" s="28"/>
      <c r="H1728" s="28"/>
      <c r="I1728" s="28"/>
      <c r="J1728" s="28"/>
    </row>
    <row r="1729" spans="1:10" x14ac:dyDescent="0.25">
      <c r="A1729" s="30"/>
      <c r="B1729" s="36"/>
      <c r="C1729" s="31"/>
      <c r="D1729" s="32"/>
      <c r="E1729" s="28"/>
      <c r="F1729" s="28"/>
      <c r="G1729" s="28"/>
      <c r="H1729" s="28"/>
      <c r="I1729" s="28"/>
      <c r="J1729" s="28"/>
    </row>
    <row r="1730" spans="1:10" x14ac:dyDescent="0.25">
      <c r="A1730" s="30"/>
      <c r="B1730" s="36"/>
      <c r="C1730" s="31"/>
      <c r="D1730" s="32"/>
      <c r="E1730" s="28"/>
      <c r="F1730" s="28"/>
      <c r="G1730" s="28"/>
      <c r="H1730" s="28"/>
      <c r="I1730" s="28"/>
      <c r="J1730" s="28"/>
    </row>
    <row r="1731" spans="1:10" x14ac:dyDescent="0.25">
      <c r="A1731" s="30"/>
      <c r="B1731" s="36"/>
      <c r="C1731" s="31"/>
      <c r="D1731" s="32"/>
      <c r="E1731" s="28"/>
      <c r="F1731" s="28"/>
      <c r="G1731" s="28"/>
      <c r="H1731" s="28"/>
      <c r="I1731" s="28"/>
      <c r="J1731" s="28"/>
    </row>
    <row r="1732" spans="1:10" x14ac:dyDescent="0.25">
      <c r="A1732" s="30"/>
      <c r="B1732" s="36"/>
      <c r="C1732" s="31"/>
      <c r="D1732" s="32"/>
      <c r="E1732" s="28"/>
      <c r="F1732" s="28"/>
      <c r="G1732" s="28"/>
      <c r="H1732" s="28"/>
      <c r="I1732" s="28"/>
      <c r="J1732" s="28"/>
    </row>
    <row r="1733" spans="1:10" x14ac:dyDescent="0.25">
      <c r="A1733" s="30"/>
      <c r="B1733" s="36"/>
      <c r="C1733" s="31"/>
      <c r="D1733" s="32"/>
      <c r="E1733" s="28"/>
      <c r="F1733" s="28"/>
      <c r="G1733" s="28"/>
      <c r="H1733" s="28"/>
      <c r="I1733" s="28"/>
      <c r="J1733" s="28"/>
    </row>
    <row r="1734" spans="1:10" x14ac:dyDescent="0.25">
      <c r="A1734" s="30"/>
      <c r="B1734" s="36"/>
      <c r="C1734" s="31"/>
      <c r="D1734" s="32"/>
      <c r="E1734" s="28"/>
      <c r="F1734" s="28"/>
      <c r="G1734" s="28"/>
      <c r="H1734" s="28"/>
      <c r="I1734" s="28"/>
      <c r="J1734" s="28"/>
    </row>
    <row r="1735" spans="1:10" x14ac:dyDescent="0.25">
      <c r="A1735" s="30"/>
      <c r="B1735" s="36"/>
      <c r="C1735" s="31"/>
      <c r="D1735" s="32"/>
      <c r="E1735" s="28"/>
      <c r="F1735" s="28"/>
      <c r="G1735" s="28"/>
      <c r="H1735" s="28"/>
      <c r="I1735" s="28"/>
      <c r="J1735" s="28"/>
    </row>
    <row r="1736" spans="1:10" x14ac:dyDescent="0.25">
      <c r="A1736" s="30"/>
      <c r="B1736" s="36"/>
      <c r="C1736" s="31"/>
      <c r="D1736" s="32"/>
      <c r="E1736" s="28"/>
      <c r="F1736" s="28"/>
      <c r="G1736" s="28"/>
      <c r="H1736" s="28"/>
      <c r="I1736" s="28"/>
      <c r="J1736" s="28"/>
    </row>
    <row r="1737" spans="1:10" x14ac:dyDescent="0.25">
      <c r="A1737" s="30"/>
      <c r="B1737" s="36"/>
      <c r="C1737" s="31"/>
      <c r="D1737" s="32"/>
      <c r="E1737" s="28"/>
      <c r="F1737" s="28"/>
      <c r="G1737" s="28"/>
      <c r="H1737" s="28"/>
      <c r="I1737" s="28"/>
      <c r="J1737" s="28"/>
    </row>
    <row r="1738" spans="1:10" x14ac:dyDescent="0.25">
      <c r="A1738" s="30"/>
      <c r="B1738" s="36"/>
      <c r="C1738" s="31"/>
      <c r="D1738" s="32"/>
      <c r="E1738" s="28"/>
      <c r="F1738" s="28"/>
      <c r="G1738" s="28"/>
      <c r="H1738" s="28"/>
      <c r="I1738" s="28"/>
      <c r="J1738" s="28"/>
    </row>
    <row r="1739" spans="1:10" x14ac:dyDescent="0.25">
      <c r="A1739" s="30"/>
      <c r="B1739" s="36"/>
      <c r="C1739" s="31"/>
      <c r="D1739" s="32"/>
      <c r="E1739" s="28"/>
      <c r="F1739" s="28"/>
      <c r="G1739" s="28"/>
      <c r="H1739" s="28"/>
      <c r="I1739" s="28"/>
      <c r="J1739" s="28"/>
    </row>
    <row r="1740" spans="1:10" x14ac:dyDescent="0.25">
      <c r="A1740" s="30"/>
      <c r="B1740" s="36"/>
      <c r="C1740" s="31"/>
      <c r="D1740" s="32"/>
      <c r="E1740" s="28"/>
      <c r="F1740" s="28"/>
      <c r="G1740" s="28"/>
      <c r="H1740" s="28"/>
      <c r="I1740" s="28"/>
      <c r="J1740" s="28"/>
    </row>
    <row r="1741" spans="1:10" x14ac:dyDescent="0.25">
      <c r="A1741" s="30"/>
      <c r="B1741" s="36"/>
      <c r="C1741" s="31"/>
      <c r="D1741" s="32"/>
      <c r="E1741" s="28"/>
      <c r="F1741" s="28"/>
      <c r="G1741" s="28"/>
      <c r="H1741" s="28"/>
      <c r="I1741" s="28"/>
      <c r="J1741" s="28"/>
    </row>
    <row r="1742" spans="1:10" x14ac:dyDescent="0.25">
      <c r="A1742" s="30"/>
      <c r="B1742" s="36"/>
      <c r="C1742" s="31"/>
      <c r="D1742" s="32"/>
      <c r="E1742" s="28"/>
      <c r="F1742" s="28"/>
      <c r="G1742" s="28"/>
      <c r="H1742" s="28"/>
      <c r="I1742" s="28"/>
      <c r="J1742" s="28"/>
    </row>
    <row r="1743" spans="1:10" x14ac:dyDescent="0.25">
      <c r="A1743" s="30"/>
      <c r="B1743" s="36"/>
      <c r="C1743" s="31"/>
      <c r="D1743" s="32"/>
      <c r="E1743" s="28"/>
      <c r="F1743" s="28"/>
      <c r="G1743" s="28"/>
      <c r="H1743" s="28"/>
      <c r="I1743" s="28"/>
      <c r="J1743" s="28"/>
    </row>
    <row r="1744" spans="1:10" x14ac:dyDescent="0.25">
      <c r="A1744" s="30"/>
      <c r="B1744" s="36"/>
      <c r="C1744" s="31"/>
      <c r="D1744" s="32"/>
      <c r="E1744" s="28"/>
      <c r="F1744" s="28"/>
      <c r="G1744" s="28"/>
      <c r="H1744" s="28"/>
      <c r="I1744" s="28"/>
      <c r="J1744" s="28"/>
    </row>
    <row r="1745" spans="1:10" x14ac:dyDescent="0.25">
      <c r="A1745" s="30"/>
      <c r="B1745" s="36"/>
      <c r="C1745" s="31"/>
      <c r="D1745" s="32"/>
      <c r="E1745" s="28"/>
      <c r="F1745" s="28"/>
      <c r="G1745" s="28"/>
      <c r="H1745" s="28"/>
      <c r="I1745" s="28"/>
      <c r="J1745" s="28"/>
    </row>
    <row r="1746" spans="1:10" x14ac:dyDescent="0.25">
      <c r="A1746" s="30"/>
      <c r="B1746" s="36"/>
      <c r="C1746" s="31"/>
      <c r="D1746" s="32"/>
      <c r="E1746" s="28"/>
      <c r="F1746" s="28"/>
      <c r="G1746" s="28"/>
      <c r="H1746" s="28"/>
      <c r="I1746" s="28"/>
      <c r="J1746" s="28"/>
    </row>
    <row r="1747" spans="1:10" x14ac:dyDescent="0.25">
      <c r="A1747" s="30"/>
      <c r="B1747" s="36"/>
      <c r="C1747" s="31"/>
      <c r="D1747" s="32"/>
      <c r="E1747" s="28"/>
      <c r="F1747" s="28"/>
      <c r="G1747" s="28"/>
      <c r="H1747" s="28"/>
      <c r="I1747" s="28"/>
      <c r="J1747" s="28"/>
    </row>
    <row r="1748" spans="1:10" x14ac:dyDescent="0.25">
      <c r="A1748" s="30"/>
      <c r="B1748" s="36"/>
      <c r="C1748" s="31"/>
      <c r="D1748" s="32"/>
      <c r="E1748" s="28"/>
      <c r="F1748" s="28"/>
      <c r="G1748" s="28"/>
      <c r="H1748" s="28"/>
      <c r="I1748" s="28"/>
      <c r="J1748" s="28"/>
    </row>
    <row r="1749" spans="1:10" x14ac:dyDescent="0.25">
      <c r="A1749" s="30"/>
      <c r="B1749" s="36"/>
      <c r="C1749" s="31"/>
      <c r="D1749" s="32"/>
      <c r="E1749" s="28"/>
      <c r="F1749" s="28"/>
      <c r="G1749" s="28"/>
      <c r="H1749" s="28"/>
      <c r="I1749" s="28"/>
      <c r="J1749" s="28"/>
    </row>
    <row r="1750" spans="1:10" x14ac:dyDescent="0.25">
      <c r="A1750" s="30"/>
      <c r="B1750" s="36"/>
      <c r="C1750" s="31"/>
      <c r="D1750" s="32"/>
      <c r="E1750" s="28"/>
      <c r="F1750" s="28"/>
      <c r="G1750" s="28"/>
      <c r="H1750" s="28"/>
      <c r="I1750" s="28"/>
      <c r="J1750" s="28"/>
    </row>
    <row r="1751" spans="1:10" x14ac:dyDescent="0.25">
      <c r="A1751" s="30"/>
      <c r="B1751" s="36"/>
      <c r="C1751" s="31"/>
      <c r="D1751" s="32"/>
      <c r="E1751" s="28"/>
      <c r="F1751" s="28"/>
      <c r="G1751" s="28"/>
      <c r="H1751" s="28"/>
      <c r="I1751" s="28"/>
      <c r="J1751" s="28"/>
    </row>
    <row r="1752" spans="1:10" x14ac:dyDescent="0.25">
      <c r="A1752" s="30"/>
      <c r="B1752" s="36"/>
      <c r="C1752" s="31"/>
      <c r="D1752" s="32"/>
      <c r="E1752" s="28"/>
      <c r="F1752" s="28"/>
      <c r="G1752" s="28"/>
      <c r="H1752" s="28"/>
      <c r="I1752" s="28"/>
      <c r="J1752" s="28"/>
    </row>
    <row r="1753" spans="1:10" x14ac:dyDescent="0.25">
      <c r="A1753" s="30"/>
      <c r="B1753" s="36"/>
      <c r="C1753" s="31"/>
      <c r="D1753" s="32"/>
      <c r="E1753" s="28"/>
      <c r="F1753" s="28"/>
      <c r="G1753" s="28"/>
      <c r="H1753" s="28"/>
      <c r="I1753" s="28"/>
      <c r="J1753" s="28"/>
    </row>
    <row r="1754" spans="1:10" x14ac:dyDescent="0.25">
      <c r="A1754" s="30"/>
      <c r="B1754" s="36"/>
      <c r="C1754" s="31"/>
      <c r="D1754" s="32"/>
      <c r="E1754" s="28"/>
      <c r="F1754" s="28"/>
      <c r="G1754" s="28"/>
      <c r="H1754" s="28"/>
      <c r="I1754" s="28"/>
      <c r="J1754" s="28"/>
    </row>
    <row r="1755" spans="1:10" x14ac:dyDescent="0.25">
      <c r="A1755" s="30"/>
      <c r="B1755" s="36"/>
      <c r="C1755" s="31"/>
      <c r="D1755" s="32"/>
      <c r="E1755" s="28"/>
      <c r="F1755" s="28"/>
      <c r="G1755" s="28"/>
      <c r="H1755" s="28"/>
      <c r="I1755" s="28"/>
      <c r="J1755" s="28"/>
    </row>
    <row r="1756" spans="1:10" x14ac:dyDescent="0.25">
      <c r="A1756" s="30"/>
      <c r="B1756" s="36"/>
      <c r="C1756" s="31"/>
      <c r="D1756" s="32"/>
      <c r="E1756" s="28"/>
      <c r="F1756" s="28"/>
      <c r="G1756" s="28"/>
      <c r="H1756" s="28"/>
      <c r="I1756" s="28"/>
      <c r="J1756" s="28"/>
    </row>
    <row r="1757" spans="1:10" x14ac:dyDescent="0.25">
      <c r="A1757" s="30"/>
      <c r="B1757" s="36"/>
      <c r="C1757" s="31"/>
      <c r="D1757" s="32"/>
      <c r="E1757" s="28"/>
      <c r="F1757" s="28"/>
      <c r="G1757" s="28"/>
      <c r="H1757" s="28"/>
      <c r="I1757" s="28"/>
      <c r="J1757" s="28"/>
    </row>
    <row r="1758" spans="1:10" x14ac:dyDescent="0.25">
      <c r="A1758" s="30"/>
      <c r="B1758" s="36"/>
      <c r="C1758" s="31"/>
      <c r="D1758" s="32"/>
      <c r="E1758" s="28"/>
      <c r="F1758" s="28"/>
      <c r="G1758" s="28"/>
      <c r="H1758" s="28"/>
      <c r="I1758" s="28"/>
      <c r="J1758" s="28"/>
    </row>
    <row r="1759" spans="1:10" x14ac:dyDescent="0.25">
      <c r="A1759" s="30"/>
      <c r="B1759" s="36"/>
      <c r="C1759" s="31"/>
      <c r="D1759" s="32"/>
      <c r="E1759" s="28"/>
      <c r="F1759" s="28"/>
      <c r="G1759" s="28"/>
      <c r="H1759" s="28"/>
      <c r="I1759" s="28"/>
      <c r="J1759" s="28"/>
    </row>
    <row r="1760" spans="1:10" x14ac:dyDescent="0.25">
      <c r="A1760" s="30"/>
      <c r="B1760" s="36"/>
      <c r="C1760" s="31"/>
      <c r="D1760" s="32"/>
      <c r="E1760" s="28"/>
      <c r="F1760" s="28"/>
      <c r="G1760" s="28"/>
      <c r="H1760" s="28"/>
      <c r="I1760" s="28"/>
      <c r="J1760" s="28"/>
    </row>
    <row r="1761" spans="1:10" x14ac:dyDescent="0.25">
      <c r="A1761" s="30"/>
      <c r="B1761" s="36"/>
      <c r="C1761" s="31"/>
      <c r="D1761" s="32"/>
      <c r="E1761" s="28"/>
      <c r="F1761" s="28"/>
      <c r="G1761" s="28"/>
      <c r="H1761" s="28"/>
      <c r="I1761" s="28"/>
      <c r="J1761" s="28"/>
    </row>
    <row r="1762" spans="1:10" x14ac:dyDescent="0.25">
      <c r="A1762" s="30"/>
      <c r="B1762" s="36"/>
      <c r="C1762" s="31"/>
      <c r="D1762" s="32"/>
      <c r="E1762" s="28"/>
      <c r="F1762" s="28"/>
      <c r="G1762" s="28"/>
      <c r="H1762" s="28"/>
      <c r="I1762" s="28"/>
      <c r="J1762" s="28"/>
    </row>
    <row r="1763" spans="1:10" x14ac:dyDescent="0.25">
      <c r="A1763" s="30"/>
      <c r="B1763" s="36"/>
      <c r="C1763" s="31"/>
      <c r="D1763" s="32"/>
      <c r="E1763" s="28"/>
      <c r="F1763" s="28"/>
      <c r="G1763" s="28"/>
      <c r="H1763" s="28"/>
      <c r="I1763" s="28"/>
      <c r="J1763" s="28"/>
    </row>
    <row r="1764" spans="1:10" x14ac:dyDescent="0.25">
      <c r="A1764" s="30"/>
      <c r="B1764" s="36"/>
      <c r="C1764" s="31"/>
      <c r="D1764" s="32"/>
      <c r="E1764" s="28"/>
      <c r="F1764" s="28"/>
      <c r="G1764" s="28"/>
      <c r="H1764" s="28"/>
      <c r="I1764" s="28"/>
      <c r="J1764" s="28"/>
    </row>
    <row r="1765" spans="1:10" x14ac:dyDescent="0.25">
      <c r="A1765" s="30"/>
      <c r="B1765" s="36"/>
      <c r="C1765" s="31"/>
      <c r="D1765" s="32"/>
      <c r="E1765" s="28"/>
      <c r="F1765" s="28"/>
      <c r="G1765" s="28"/>
      <c r="H1765" s="28"/>
      <c r="I1765" s="28"/>
      <c r="J1765" s="28"/>
    </row>
    <row r="1766" spans="1:10" x14ac:dyDescent="0.25">
      <c r="A1766" s="30"/>
      <c r="B1766" s="36"/>
      <c r="C1766" s="31"/>
      <c r="D1766" s="32"/>
      <c r="E1766" s="28"/>
      <c r="F1766" s="28"/>
      <c r="G1766" s="28"/>
      <c r="H1766" s="28"/>
      <c r="I1766" s="28"/>
      <c r="J1766" s="28"/>
    </row>
    <row r="1767" spans="1:10" x14ac:dyDescent="0.25">
      <c r="A1767" s="30"/>
      <c r="B1767" s="36"/>
      <c r="C1767" s="31"/>
      <c r="D1767" s="32"/>
      <c r="E1767" s="28"/>
      <c r="F1767" s="28"/>
      <c r="G1767" s="28"/>
      <c r="H1767" s="28"/>
      <c r="I1767" s="28"/>
      <c r="J1767" s="28"/>
    </row>
    <row r="1768" spans="1:10" x14ac:dyDescent="0.25">
      <c r="A1768" s="30"/>
      <c r="B1768" s="36"/>
      <c r="C1768" s="31"/>
      <c r="D1768" s="32"/>
      <c r="E1768" s="28"/>
      <c r="F1768" s="28"/>
      <c r="G1768" s="28"/>
      <c r="H1768" s="28"/>
      <c r="I1768" s="28"/>
      <c r="J1768" s="28"/>
    </row>
    <row r="1769" spans="1:10" x14ac:dyDescent="0.25">
      <c r="A1769" s="30"/>
      <c r="B1769" s="36"/>
      <c r="C1769" s="31"/>
      <c r="D1769" s="32"/>
      <c r="E1769" s="28"/>
      <c r="F1769" s="28"/>
      <c r="G1769" s="28"/>
      <c r="H1769" s="28"/>
      <c r="I1769" s="28"/>
      <c r="J1769" s="28"/>
    </row>
    <row r="1770" spans="1:10" x14ac:dyDescent="0.25">
      <c r="A1770" s="30"/>
      <c r="B1770" s="36"/>
      <c r="C1770" s="31"/>
      <c r="D1770" s="32"/>
      <c r="E1770" s="28"/>
      <c r="F1770" s="28"/>
      <c r="G1770" s="28"/>
      <c r="H1770" s="28"/>
      <c r="I1770" s="28"/>
      <c r="J1770" s="28"/>
    </row>
    <row r="1771" spans="1:10" x14ac:dyDescent="0.25">
      <c r="A1771" s="30"/>
      <c r="B1771" s="36"/>
      <c r="C1771" s="31"/>
      <c r="D1771" s="32"/>
      <c r="E1771" s="28"/>
      <c r="F1771" s="28"/>
      <c r="G1771" s="28"/>
      <c r="H1771" s="28"/>
      <c r="I1771" s="28"/>
      <c r="J1771" s="28"/>
    </row>
    <row r="1772" spans="1:10" x14ac:dyDescent="0.25">
      <c r="A1772" s="30"/>
      <c r="B1772" s="36"/>
      <c r="C1772" s="31"/>
      <c r="D1772" s="32"/>
      <c r="E1772" s="28"/>
      <c r="F1772" s="28"/>
      <c r="G1772" s="28"/>
      <c r="H1772" s="28"/>
      <c r="I1772" s="28"/>
      <c r="J1772" s="28"/>
    </row>
    <row r="1773" spans="1:10" x14ac:dyDescent="0.25">
      <c r="A1773" s="30"/>
      <c r="B1773" s="36"/>
      <c r="C1773" s="31"/>
      <c r="D1773" s="32"/>
      <c r="E1773" s="28"/>
      <c r="F1773" s="28"/>
      <c r="G1773" s="28"/>
      <c r="H1773" s="28"/>
      <c r="I1773" s="28"/>
      <c r="J1773" s="28"/>
    </row>
    <row r="1774" spans="1:10" x14ac:dyDescent="0.25">
      <c r="A1774" s="30"/>
      <c r="B1774" s="36"/>
      <c r="C1774" s="31"/>
      <c r="D1774" s="32"/>
      <c r="E1774" s="28"/>
      <c r="F1774" s="28"/>
      <c r="G1774" s="28"/>
      <c r="H1774" s="28"/>
      <c r="I1774" s="28"/>
      <c r="J1774" s="28"/>
    </row>
    <row r="1775" spans="1:10" x14ac:dyDescent="0.25">
      <c r="A1775" s="30"/>
      <c r="B1775" s="36"/>
      <c r="C1775" s="31"/>
      <c r="D1775" s="32"/>
      <c r="E1775" s="28"/>
      <c r="F1775" s="28"/>
      <c r="G1775" s="28"/>
      <c r="H1775" s="28"/>
      <c r="I1775" s="28"/>
      <c r="J1775" s="28"/>
    </row>
    <row r="1776" spans="1:10" x14ac:dyDescent="0.25">
      <c r="A1776" s="30"/>
      <c r="B1776" s="36"/>
      <c r="C1776" s="31"/>
      <c r="D1776" s="32"/>
      <c r="E1776" s="28"/>
      <c r="F1776" s="28"/>
      <c r="G1776" s="28"/>
      <c r="H1776" s="28"/>
      <c r="I1776" s="28"/>
      <c r="J1776" s="28"/>
    </row>
    <row r="1777" spans="1:10" x14ac:dyDescent="0.25">
      <c r="A1777" s="30"/>
      <c r="B1777" s="36"/>
      <c r="C1777" s="31"/>
      <c r="D1777" s="32"/>
      <c r="E1777" s="28"/>
      <c r="F1777" s="28"/>
      <c r="G1777" s="28"/>
      <c r="H1777" s="28"/>
      <c r="I1777" s="28"/>
      <c r="J1777" s="28"/>
    </row>
    <row r="1778" spans="1:10" x14ac:dyDescent="0.25">
      <c r="A1778" s="30"/>
      <c r="B1778" s="36"/>
      <c r="C1778" s="31"/>
      <c r="D1778" s="32"/>
      <c r="E1778" s="28"/>
      <c r="F1778" s="28"/>
      <c r="G1778" s="28"/>
      <c r="H1778" s="28"/>
      <c r="I1778" s="28"/>
      <c r="J1778" s="28"/>
    </row>
    <row r="1779" spans="1:10" x14ac:dyDescent="0.25">
      <c r="A1779" s="30"/>
      <c r="B1779" s="36"/>
      <c r="C1779" s="31"/>
      <c r="D1779" s="32"/>
      <c r="E1779" s="28"/>
      <c r="F1779" s="28"/>
      <c r="G1779" s="28"/>
      <c r="H1779" s="28"/>
      <c r="I1779" s="28"/>
      <c r="J1779" s="28"/>
    </row>
    <row r="1780" spans="1:10" x14ac:dyDescent="0.25">
      <c r="A1780" s="30"/>
      <c r="B1780" s="36"/>
      <c r="C1780" s="31"/>
      <c r="D1780" s="32"/>
      <c r="E1780" s="28"/>
      <c r="F1780" s="28"/>
      <c r="G1780" s="28"/>
      <c r="H1780" s="28"/>
      <c r="I1780" s="28"/>
      <c r="J1780" s="28"/>
    </row>
    <row r="1781" spans="1:10" x14ac:dyDescent="0.25">
      <c r="A1781" s="30"/>
      <c r="B1781" s="36"/>
      <c r="C1781" s="31"/>
      <c r="D1781" s="32"/>
      <c r="E1781" s="28"/>
      <c r="F1781" s="28"/>
      <c r="G1781" s="28"/>
      <c r="H1781" s="28"/>
      <c r="I1781" s="28"/>
      <c r="J1781" s="28"/>
    </row>
    <row r="1782" spans="1:10" x14ac:dyDescent="0.25">
      <c r="A1782" s="30"/>
      <c r="B1782" s="36"/>
      <c r="C1782" s="31"/>
      <c r="D1782" s="32"/>
      <c r="E1782" s="28"/>
      <c r="F1782" s="28"/>
      <c r="G1782" s="28"/>
      <c r="H1782" s="28"/>
      <c r="I1782" s="28"/>
      <c r="J1782" s="28"/>
    </row>
    <row r="1783" spans="1:10" x14ac:dyDescent="0.25">
      <c r="A1783" s="30"/>
      <c r="B1783" s="36"/>
      <c r="C1783" s="31"/>
      <c r="D1783" s="32"/>
      <c r="E1783" s="28"/>
      <c r="F1783" s="28"/>
      <c r="G1783" s="28"/>
      <c r="H1783" s="28"/>
      <c r="I1783" s="28"/>
      <c r="J1783" s="28"/>
    </row>
    <row r="1784" spans="1:10" x14ac:dyDescent="0.25">
      <c r="A1784" s="30"/>
      <c r="B1784" s="36"/>
      <c r="C1784" s="31"/>
      <c r="D1784" s="32"/>
      <c r="E1784" s="28"/>
      <c r="F1784" s="28"/>
      <c r="G1784" s="28"/>
      <c r="H1784" s="28"/>
      <c r="I1784" s="28"/>
      <c r="J1784" s="28"/>
    </row>
    <row r="1785" spans="1:10" x14ac:dyDescent="0.25">
      <c r="A1785" s="30"/>
      <c r="B1785" s="36"/>
      <c r="C1785" s="31"/>
      <c r="D1785" s="32"/>
      <c r="E1785" s="28"/>
      <c r="F1785" s="28"/>
      <c r="G1785" s="28"/>
      <c r="H1785" s="28"/>
      <c r="I1785" s="28"/>
      <c r="J1785" s="28"/>
    </row>
    <row r="1786" spans="1:10" x14ac:dyDescent="0.25">
      <c r="A1786" s="30"/>
      <c r="B1786" s="36"/>
      <c r="C1786" s="31"/>
      <c r="D1786" s="32"/>
      <c r="E1786" s="28"/>
      <c r="F1786" s="28"/>
      <c r="G1786" s="28"/>
      <c r="H1786" s="28"/>
      <c r="I1786" s="28"/>
      <c r="J1786" s="28"/>
    </row>
    <row r="1787" spans="1:10" x14ac:dyDescent="0.25">
      <c r="A1787" s="30"/>
      <c r="B1787" s="36"/>
      <c r="C1787" s="31"/>
      <c r="D1787" s="32"/>
      <c r="E1787" s="28"/>
      <c r="F1787" s="28"/>
      <c r="G1787" s="28"/>
      <c r="H1787" s="28"/>
      <c r="I1787" s="28"/>
      <c r="J1787" s="28"/>
    </row>
    <row r="1788" spans="1:10" x14ac:dyDescent="0.25">
      <c r="A1788" s="30"/>
      <c r="B1788" s="36"/>
      <c r="C1788" s="31"/>
      <c r="D1788" s="32"/>
      <c r="E1788" s="28"/>
      <c r="F1788" s="28"/>
      <c r="G1788" s="28"/>
      <c r="H1788" s="28"/>
      <c r="I1788" s="28"/>
      <c r="J1788" s="28"/>
    </row>
    <row r="1789" spans="1:10" x14ac:dyDescent="0.25">
      <c r="A1789" s="30"/>
      <c r="B1789" s="36"/>
      <c r="C1789" s="31"/>
      <c r="D1789" s="32"/>
      <c r="E1789" s="28"/>
      <c r="F1789" s="28"/>
      <c r="G1789" s="28"/>
      <c r="H1789" s="28"/>
      <c r="I1789" s="28"/>
      <c r="J1789" s="28"/>
    </row>
    <row r="1790" spans="1:10" x14ac:dyDescent="0.25">
      <c r="A1790" s="30"/>
      <c r="B1790" s="36"/>
      <c r="C1790" s="31"/>
      <c r="D1790" s="32"/>
      <c r="E1790" s="28"/>
      <c r="F1790" s="28"/>
      <c r="G1790" s="28"/>
      <c r="H1790" s="28"/>
      <c r="I1790" s="28"/>
      <c r="J1790" s="28"/>
    </row>
    <row r="1791" spans="1:10" x14ac:dyDescent="0.25">
      <c r="A1791" s="30"/>
      <c r="B1791" s="36"/>
      <c r="C1791" s="31"/>
      <c r="D1791" s="32"/>
      <c r="E1791" s="28"/>
      <c r="F1791" s="28"/>
      <c r="G1791" s="28"/>
      <c r="H1791" s="28"/>
      <c r="I1791" s="28"/>
      <c r="J1791" s="28"/>
    </row>
    <row r="1792" spans="1:10" x14ac:dyDescent="0.25">
      <c r="A1792" s="30"/>
      <c r="B1792" s="36"/>
      <c r="C1792" s="31"/>
      <c r="D1792" s="32"/>
      <c r="E1792" s="28"/>
      <c r="F1792" s="28"/>
      <c r="G1792" s="28"/>
      <c r="H1792" s="28"/>
      <c r="I1792" s="28"/>
      <c r="J1792" s="28"/>
    </row>
    <row r="1793" spans="1:10" x14ac:dyDescent="0.25">
      <c r="A1793" s="30"/>
      <c r="B1793" s="36"/>
      <c r="C1793" s="31"/>
      <c r="D1793" s="32"/>
      <c r="E1793" s="28"/>
      <c r="F1793" s="28"/>
      <c r="G1793" s="28"/>
      <c r="H1793" s="28"/>
      <c r="I1793" s="28"/>
      <c r="J1793" s="28"/>
    </row>
    <row r="1794" spans="1:10" x14ac:dyDescent="0.25">
      <c r="A1794" s="30"/>
      <c r="B1794" s="36"/>
      <c r="C1794" s="31"/>
      <c r="D1794" s="32"/>
      <c r="E1794" s="28"/>
      <c r="F1794" s="28"/>
      <c r="G1794" s="28"/>
      <c r="H1794" s="28"/>
      <c r="I1794" s="28"/>
      <c r="J1794" s="28"/>
    </row>
    <row r="1795" spans="1:10" x14ac:dyDescent="0.25">
      <c r="A1795" s="30"/>
      <c r="B1795" s="36"/>
      <c r="C1795" s="31"/>
      <c r="D1795" s="32"/>
      <c r="E1795" s="28"/>
      <c r="F1795" s="28"/>
      <c r="G1795" s="28"/>
      <c r="H1795" s="28"/>
      <c r="I1795" s="28"/>
      <c r="J1795" s="28"/>
    </row>
    <row r="1796" spans="1:10" x14ac:dyDescent="0.25">
      <c r="A1796" s="30"/>
      <c r="B1796" s="36"/>
      <c r="C1796" s="31"/>
      <c r="D1796" s="32"/>
      <c r="E1796" s="28"/>
      <c r="F1796" s="28"/>
      <c r="G1796" s="28"/>
      <c r="H1796" s="28"/>
      <c r="I1796" s="28"/>
      <c r="J1796" s="28"/>
    </row>
    <row r="1797" spans="1:10" x14ac:dyDescent="0.25">
      <c r="A1797" s="30"/>
      <c r="B1797" s="36"/>
      <c r="C1797" s="31"/>
      <c r="D1797" s="32"/>
      <c r="E1797" s="28"/>
      <c r="F1797" s="28"/>
      <c r="G1797" s="28"/>
      <c r="H1797" s="28"/>
      <c r="I1797" s="28"/>
      <c r="J1797" s="28"/>
    </row>
    <row r="1798" spans="1:10" x14ac:dyDescent="0.25">
      <c r="A1798" s="30"/>
      <c r="B1798" s="36"/>
      <c r="C1798" s="31"/>
      <c r="D1798" s="32"/>
      <c r="E1798" s="28"/>
      <c r="F1798" s="28"/>
      <c r="G1798" s="28"/>
      <c r="H1798" s="28"/>
      <c r="I1798" s="28"/>
      <c r="J1798" s="28"/>
    </row>
    <row r="1799" spans="1:10" x14ac:dyDescent="0.25">
      <c r="A1799" s="30"/>
      <c r="B1799" s="36"/>
      <c r="C1799" s="31"/>
      <c r="D1799" s="32"/>
      <c r="E1799" s="28"/>
      <c r="F1799" s="28"/>
      <c r="G1799" s="28"/>
      <c r="H1799" s="28"/>
      <c r="I1799" s="28"/>
      <c r="J1799" s="28"/>
    </row>
    <row r="1800" spans="1:10" x14ac:dyDescent="0.25">
      <c r="A1800" s="30"/>
      <c r="B1800" s="36"/>
      <c r="C1800" s="31"/>
      <c r="D1800" s="32"/>
      <c r="E1800" s="28"/>
      <c r="F1800" s="28"/>
      <c r="G1800" s="28"/>
      <c r="H1800" s="28"/>
      <c r="I1800" s="28"/>
      <c r="J1800" s="28"/>
    </row>
    <row r="1801" spans="1:10" x14ac:dyDescent="0.25">
      <c r="A1801" s="30"/>
      <c r="B1801" s="36"/>
      <c r="C1801" s="31"/>
      <c r="D1801" s="32"/>
      <c r="E1801" s="28"/>
      <c r="F1801" s="28"/>
      <c r="G1801" s="28"/>
      <c r="H1801" s="28"/>
      <c r="I1801" s="28"/>
      <c r="J1801" s="28"/>
    </row>
    <row r="1802" spans="1:10" x14ac:dyDescent="0.25">
      <c r="A1802" s="30"/>
      <c r="B1802" s="36"/>
      <c r="C1802" s="31"/>
      <c r="D1802" s="32"/>
      <c r="E1802" s="28"/>
      <c r="F1802" s="28"/>
      <c r="G1802" s="28"/>
      <c r="H1802" s="28"/>
      <c r="I1802" s="28"/>
      <c r="J1802" s="28"/>
    </row>
    <row r="1803" spans="1:10" x14ac:dyDescent="0.25">
      <c r="A1803" s="30"/>
      <c r="B1803" s="36"/>
      <c r="C1803" s="31"/>
      <c r="D1803" s="32"/>
      <c r="E1803" s="28"/>
      <c r="F1803" s="28"/>
      <c r="G1803" s="28"/>
      <c r="H1803" s="28"/>
      <c r="I1803" s="28"/>
      <c r="J1803" s="28"/>
    </row>
    <row r="1804" spans="1:10" x14ac:dyDescent="0.25">
      <c r="A1804" s="30"/>
      <c r="B1804" s="36"/>
      <c r="C1804" s="31"/>
      <c r="D1804" s="32"/>
      <c r="E1804" s="28"/>
      <c r="F1804" s="28"/>
      <c r="G1804" s="28"/>
      <c r="H1804" s="28"/>
      <c r="I1804" s="28"/>
      <c r="J1804" s="28"/>
    </row>
    <row r="1805" spans="1:10" x14ac:dyDescent="0.25">
      <c r="A1805" s="30"/>
      <c r="B1805" s="36"/>
      <c r="C1805" s="31"/>
      <c r="D1805" s="32"/>
      <c r="E1805" s="28"/>
      <c r="F1805" s="28"/>
      <c r="G1805" s="28"/>
      <c r="H1805" s="28"/>
      <c r="I1805" s="28"/>
      <c r="J1805" s="28"/>
    </row>
    <row r="1806" spans="1:10" x14ac:dyDescent="0.25">
      <c r="A1806" s="30"/>
      <c r="B1806" s="36"/>
      <c r="C1806" s="31"/>
      <c r="D1806" s="32"/>
      <c r="E1806" s="28"/>
      <c r="F1806" s="28"/>
      <c r="G1806" s="28"/>
      <c r="H1806" s="28"/>
      <c r="I1806" s="28"/>
      <c r="J1806" s="28"/>
    </row>
    <row r="1807" spans="1:10" x14ac:dyDescent="0.25">
      <c r="A1807" s="30"/>
      <c r="B1807" s="36"/>
      <c r="C1807" s="31"/>
      <c r="D1807" s="32"/>
      <c r="E1807" s="28"/>
      <c r="F1807" s="28"/>
      <c r="G1807" s="28"/>
      <c r="H1807" s="28"/>
      <c r="I1807" s="28"/>
      <c r="J1807" s="28"/>
    </row>
    <row r="1808" spans="1:10" x14ac:dyDescent="0.25">
      <c r="A1808" s="30"/>
      <c r="B1808" s="36"/>
      <c r="C1808" s="31"/>
      <c r="D1808" s="32"/>
      <c r="E1808" s="28"/>
      <c r="F1808" s="28"/>
      <c r="G1808" s="28"/>
      <c r="H1808" s="28"/>
      <c r="I1808" s="28"/>
      <c r="J1808" s="28"/>
    </row>
    <row r="1809" spans="1:10" x14ac:dyDescent="0.25">
      <c r="A1809" s="30"/>
      <c r="B1809" s="36"/>
      <c r="C1809" s="31"/>
      <c r="D1809" s="32"/>
      <c r="E1809" s="28"/>
      <c r="F1809" s="28"/>
      <c r="G1809" s="28"/>
      <c r="H1809" s="28"/>
      <c r="I1809" s="28"/>
      <c r="J1809" s="28"/>
    </row>
    <row r="1810" spans="1:10" x14ac:dyDescent="0.25">
      <c r="A1810" s="30"/>
      <c r="B1810" s="36"/>
      <c r="C1810" s="31"/>
      <c r="D1810" s="32"/>
      <c r="E1810" s="28"/>
      <c r="F1810" s="28"/>
      <c r="G1810" s="28"/>
      <c r="H1810" s="28"/>
      <c r="I1810" s="28"/>
      <c r="J1810" s="28"/>
    </row>
    <row r="1811" spans="1:10" x14ac:dyDescent="0.25">
      <c r="A1811" s="30"/>
      <c r="B1811" s="36"/>
      <c r="C1811" s="31"/>
      <c r="D1811" s="32"/>
      <c r="E1811" s="28"/>
      <c r="F1811" s="28"/>
      <c r="G1811" s="28"/>
      <c r="H1811" s="28"/>
      <c r="I1811" s="28"/>
      <c r="J1811" s="28"/>
    </row>
    <row r="1812" spans="1:10" x14ac:dyDescent="0.25">
      <c r="A1812" s="30"/>
      <c r="B1812" s="36"/>
      <c r="C1812" s="31"/>
      <c r="D1812" s="32"/>
      <c r="E1812" s="28"/>
      <c r="F1812" s="28"/>
      <c r="G1812" s="28"/>
      <c r="H1812" s="28"/>
      <c r="I1812" s="28"/>
      <c r="J1812" s="28"/>
    </row>
    <row r="1813" spans="1:10" x14ac:dyDescent="0.25">
      <c r="A1813" s="30"/>
      <c r="B1813" s="36"/>
      <c r="C1813" s="31"/>
      <c r="D1813" s="32"/>
      <c r="E1813" s="28"/>
      <c r="F1813" s="28"/>
      <c r="G1813" s="28"/>
      <c r="H1813" s="28"/>
      <c r="I1813" s="28"/>
      <c r="J1813" s="28"/>
    </row>
    <row r="1814" spans="1:10" x14ac:dyDescent="0.25">
      <c r="A1814" s="30"/>
      <c r="B1814" s="36"/>
      <c r="C1814" s="31"/>
      <c r="D1814" s="32"/>
      <c r="E1814" s="28"/>
      <c r="F1814" s="28"/>
      <c r="G1814" s="28"/>
      <c r="H1814" s="28"/>
      <c r="I1814" s="28"/>
      <c r="J1814" s="28"/>
    </row>
    <row r="1815" spans="1:10" x14ac:dyDescent="0.25">
      <c r="A1815" s="30"/>
      <c r="B1815" s="36"/>
      <c r="C1815" s="31"/>
      <c r="D1815" s="32"/>
      <c r="E1815" s="28"/>
      <c r="F1815" s="28"/>
      <c r="G1815" s="28"/>
      <c r="H1815" s="28"/>
      <c r="I1815" s="28"/>
      <c r="J1815" s="28"/>
    </row>
    <row r="1816" spans="1:10" x14ac:dyDescent="0.25">
      <c r="A1816" s="30"/>
      <c r="B1816" s="36"/>
      <c r="C1816" s="31"/>
      <c r="D1816" s="32"/>
      <c r="E1816" s="28"/>
      <c r="F1816" s="28"/>
      <c r="G1816" s="28"/>
      <c r="H1816" s="28"/>
      <c r="I1816" s="28"/>
      <c r="J1816" s="28"/>
    </row>
    <row r="1817" spans="1:10" x14ac:dyDescent="0.25">
      <c r="A1817" s="30"/>
      <c r="B1817" s="36"/>
      <c r="C1817" s="31"/>
      <c r="D1817" s="32"/>
      <c r="E1817" s="28"/>
      <c r="F1817" s="28"/>
      <c r="G1817" s="28"/>
      <c r="H1817" s="28"/>
      <c r="I1817" s="28"/>
      <c r="J1817" s="28"/>
    </row>
    <row r="1818" spans="1:10" x14ac:dyDescent="0.25">
      <c r="A1818" s="30"/>
      <c r="B1818" s="36"/>
      <c r="C1818" s="31"/>
      <c r="D1818" s="32"/>
      <c r="E1818" s="28"/>
      <c r="F1818" s="28"/>
      <c r="G1818" s="28"/>
      <c r="H1818" s="28"/>
      <c r="I1818" s="28"/>
      <c r="J1818" s="28"/>
    </row>
    <row r="1819" spans="1:10" x14ac:dyDescent="0.25">
      <c r="A1819" s="30"/>
      <c r="B1819" s="36"/>
      <c r="C1819" s="31"/>
      <c r="D1819" s="32"/>
      <c r="E1819" s="28"/>
      <c r="F1819" s="28"/>
      <c r="G1819" s="28"/>
      <c r="H1819" s="28"/>
      <c r="I1819" s="28"/>
      <c r="J1819" s="28"/>
    </row>
    <row r="1820" spans="1:10" x14ac:dyDescent="0.25">
      <c r="A1820" s="30"/>
      <c r="B1820" s="36"/>
      <c r="C1820" s="31"/>
      <c r="D1820" s="32"/>
      <c r="E1820" s="28"/>
      <c r="F1820" s="28"/>
      <c r="G1820" s="28"/>
      <c r="H1820" s="28"/>
      <c r="I1820" s="28"/>
      <c r="J1820" s="28"/>
    </row>
    <row r="1821" spans="1:10" x14ac:dyDescent="0.25">
      <c r="A1821" s="30"/>
      <c r="B1821" s="36"/>
      <c r="C1821" s="31"/>
      <c r="D1821" s="32"/>
      <c r="E1821" s="28"/>
      <c r="F1821" s="28"/>
      <c r="G1821" s="28"/>
      <c r="H1821" s="28"/>
      <c r="I1821" s="28"/>
      <c r="J1821" s="28"/>
    </row>
    <row r="1822" spans="1:10" x14ac:dyDescent="0.25">
      <c r="A1822" s="30"/>
      <c r="B1822" s="36"/>
      <c r="C1822" s="31"/>
      <c r="D1822" s="32"/>
      <c r="E1822" s="28"/>
      <c r="F1822" s="28"/>
      <c r="G1822" s="28"/>
      <c r="H1822" s="28"/>
      <c r="I1822" s="28"/>
      <c r="J1822" s="28"/>
    </row>
    <row r="1823" spans="1:10" x14ac:dyDescent="0.25">
      <c r="A1823" s="30"/>
      <c r="B1823" s="36"/>
      <c r="C1823" s="31"/>
      <c r="D1823" s="32"/>
      <c r="E1823" s="28"/>
      <c r="F1823" s="28"/>
      <c r="G1823" s="28"/>
      <c r="H1823" s="28"/>
      <c r="I1823" s="28"/>
      <c r="J1823" s="28"/>
    </row>
    <row r="1824" spans="1:10" x14ac:dyDescent="0.25">
      <c r="A1824" s="30"/>
      <c r="B1824" s="36"/>
      <c r="C1824" s="31"/>
      <c r="D1824" s="32"/>
      <c r="E1824" s="28"/>
      <c r="F1824" s="28"/>
      <c r="G1824" s="28"/>
      <c r="H1824" s="28"/>
      <c r="I1824" s="28"/>
      <c r="J1824" s="28"/>
    </row>
    <row r="1825" spans="1:10" x14ac:dyDescent="0.25">
      <c r="A1825" s="30"/>
      <c r="B1825" s="36"/>
      <c r="C1825" s="31"/>
      <c r="D1825" s="32"/>
      <c r="E1825" s="28"/>
      <c r="F1825" s="28"/>
      <c r="G1825" s="28"/>
      <c r="H1825" s="28"/>
      <c r="I1825" s="28"/>
      <c r="J1825" s="28"/>
    </row>
    <row r="1826" spans="1:10" x14ac:dyDescent="0.25">
      <c r="A1826" s="30"/>
      <c r="B1826" s="36"/>
      <c r="C1826" s="31"/>
      <c r="D1826" s="32"/>
      <c r="E1826" s="28"/>
      <c r="F1826" s="28"/>
      <c r="G1826" s="28"/>
      <c r="H1826" s="28"/>
      <c r="I1826" s="28"/>
      <c r="J1826" s="28"/>
    </row>
    <row r="1827" spans="1:10" x14ac:dyDescent="0.25">
      <c r="A1827" s="30"/>
      <c r="B1827" s="36"/>
      <c r="C1827" s="31"/>
      <c r="D1827" s="32"/>
      <c r="E1827" s="28"/>
      <c r="F1827" s="28"/>
      <c r="G1827" s="28"/>
      <c r="H1827" s="28"/>
      <c r="I1827" s="28"/>
      <c r="J1827" s="28"/>
    </row>
    <row r="1828" spans="1:10" x14ac:dyDescent="0.25">
      <c r="A1828" s="30"/>
      <c r="B1828" s="36"/>
      <c r="C1828" s="31"/>
      <c r="D1828" s="32"/>
      <c r="E1828" s="28"/>
      <c r="F1828" s="28"/>
      <c r="G1828" s="28"/>
      <c r="H1828" s="28"/>
      <c r="I1828" s="28"/>
      <c r="J1828" s="28"/>
    </row>
    <row r="1829" spans="1:10" x14ac:dyDescent="0.25">
      <c r="A1829" s="30"/>
      <c r="B1829" s="36"/>
      <c r="C1829" s="31"/>
      <c r="D1829" s="32"/>
      <c r="E1829" s="28"/>
      <c r="F1829" s="28"/>
      <c r="G1829" s="28"/>
      <c r="H1829" s="28"/>
      <c r="I1829" s="28"/>
      <c r="J1829" s="28"/>
    </row>
    <row r="1830" spans="1:10" x14ac:dyDescent="0.25">
      <c r="A1830" s="30"/>
      <c r="B1830" s="36"/>
      <c r="C1830" s="31"/>
      <c r="D1830" s="32"/>
      <c r="E1830" s="28"/>
      <c r="F1830" s="28"/>
      <c r="G1830" s="28"/>
      <c r="H1830" s="28"/>
      <c r="I1830" s="28"/>
      <c r="J1830" s="28"/>
    </row>
    <row r="1831" spans="1:10" x14ac:dyDescent="0.25">
      <c r="A1831" s="30"/>
      <c r="B1831" s="36"/>
      <c r="C1831" s="31"/>
      <c r="D1831" s="32"/>
      <c r="E1831" s="28"/>
      <c r="F1831" s="28"/>
      <c r="G1831" s="28"/>
      <c r="H1831" s="28"/>
      <c r="I1831" s="28"/>
      <c r="J1831" s="28"/>
    </row>
    <row r="1832" spans="1:10" x14ac:dyDescent="0.25">
      <c r="A1832" s="30"/>
      <c r="B1832" s="36"/>
      <c r="C1832" s="31"/>
      <c r="D1832" s="32"/>
      <c r="E1832" s="28"/>
      <c r="F1832" s="28"/>
      <c r="G1832" s="28"/>
      <c r="H1832" s="28"/>
      <c r="I1832" s="28"/>
      <c r="J1832" s="28"/>
    </row>
    <row r="1833" spans="1:10" x14ac:dyDescent="0.25">
      <c r="A1833" s="30"/>
      <c r="B1833" s="36"/>
      <c r="C1833" s="31"/>
      <c r="D1833" s="32"/>
      <c r="E1833" s="28"/>
      <c r="F1833" s="28"/>
      <c r="G1833" s="28"/>
      <c r="H1833" s="28"/>
      <c r="I1833" s="28"/>
      <c r="J1833" s="28"/>
    </row>
    <row r="1834" spans="1:10" x14ac:dyDescent="0.25">
      <c r="A1834" s="30"/>
      <c r="B1834" s="36"/>
      <c r="C1834" s="31"/>
      <c r="D1834" s="32"/>
      <c r="E1834" s="28"/>
      <c r="F1834" s="28"/>
      <c r="G1834" s="28"/>
      <c r="H1834" s="28"/>
      <c r="I1834" s="28"/>
      <c r="J1834" s="28"/>
    </row>
    <row r="1835" spans="1:10" x14ac:dyDescent="0.25">
      <c r="A1835" s="30"/>
      <c r="B1835" s="36"/>
      <c r="C1835" s="31"/>
      <c r="D1835" s="32"/>
      <c r="E1835" s="28"/>
      <c r="F1835" s="28"/>
      <c r="G1835" s="28"/>
      <c r="H1835" s="28"/>
      <c r="I1835" s="28"/>
      <c r="J1835" s="28"/>
    </row>
    <row r="1836" spans="1:10" x14ac:dyDescent="0.25">
      <c r="A1836" s="30"/>
      <c r="B1836" s="36"/>
      <c r="C1836" s="31"/>
      <c r="D1836" s="32"/>
      <c r="E1836" s="28"/>
      <c r="F1836" s="28"/>
      <c r="G1836" s="28"/>
      <c r="H1836" s="28"/>
      <c r="I1836" s="28"/>
      <c r="J1836" s="28"/>
    </row>
    <row r="1837" spans="1:10" x14ac:dyDescent="0.25">
      <c r="A1837" s="30"/>
      <c r="B1837" s="36"/>
      <c r="C1837" s="31"/>
      <c r="D1837" s="32"/>
      <c r="E1837" s="28"/>
      <c r="F1837" s="28"/>
      <c r="G1837" s="28"/>
      <c r="H1837" s="28"/>
      <c r="I1837" s="28"/>
      <c r="J1837" s="28"/>
    </row>
    <row r="1838" spans="1:10" x14ac:dyDescent="0.25">
      <c r="A1838" s="30"/>
      <c r="B1838" s="36"/>
      <c r="C1838" s="31"/>
      <c r="D1838" s="32"/>
      <c r="E1838" s="28"/>
      <c r="F1838" s="28"/>
      <c r="G1838" s="28"/>
      <c r="H1838" s="28"/>
      <c r="I1838" s="28"/>
      <c r="J1838" s="28"/>
    </row>
    <row r="1839" spans="1:10" x14ac:dyDescent="0.25">
      <c r="A1839" s="30"/>
      <c r="B1839" s="36"/>
      <c r="C1839" s="31"/>
      <c r="D1839" s="32"/>
      <c r="E1839" s="28"/>
      <c r="F1839" s="28"/>
      <c r="G1839" s="28"/>
      <c r="H1839" s="28"/>
      <c r="I1839" s="28"/>
      <c r="J1839" s="28"/>
    </row>
    <row r="1840" spans="1:10" x14ac:dyDescent="0.25">
      <c r="A1840" s="30"/>
      <c r="B1840" s="36"/>
      <c r="C1840" s="31"/>
      <c r="D1840" s="32"/>
      <c r="E1840" s="28"/>
      <c r="F1840" s="28"/>
      <c r="G1840" s="28"/>
      <c r="H1840" s="28"/>
      <c r="I1840" s="28"/>
      <c r="J1840" s="28"/>
    </row>
    <row r="1841" spans="1:10" x14ac:dyDescent="0.25">
      <c r="A1841" s="30"/>
      <c r="B1841" s="36"/>
      <c r="C1841" s="31"/>
      <c r="D1841" s="32"/>
      <c r="E1841" s="28"/>
      <c r="F1841" s="28"/>
      <c r="G1841" s="28"/>
      <c r="H1841" s="28"/>
      <c r="I1841" s="28"/>
      <c r="J1841" s="28"/>
    </row>
    <row r="1842" spans="1:10" x14ac:dyDescent="0.25">
      <c r="A1842" s="30"/>
      <c r="B1842" s="36"/>
      <c r="C1842" s="31"/>
      <c r="D1842" s="32"/>
      <c r="E1842" s="28"/>
      <c r="F1842" s="28"/>
      <c r="G1842" s="28"/>
      <c r="H1842" s="28"/>
      <c r="I1842" s="28"/>
      <c r="J1842" s="28"/>
    </row>
    <row r="1843" spans="1:10" x14ac:dyDescent="0.25">
      <c r="A1843" s="30"/>
      <c r="B1843" s="36"/>
      <c r="C1843" s="31"/>
      <c r="D1843" s="32"/>
      <c r="E1843" s="28"/>
      <c r="F1843" s="28"/>
      <c r="G1843" s="28"/>
      <c r="H1843" s="28"/>
      <c r="I1843" s="28"/>
      <c r="J1843" s="28"/>
    </row>
    <row r="1844" spans="1:10" x14ac:dyDescent="0.25">
      <c r="A1844" s="30"/>
      <c r="B1844" s="36"/>
      <c r="C1844" s="31"/>
      <c r="D1844" s="32"/>
      <c r="E1844" s="28"/>
      <c r="F1844" s="28"/>
      <c r="G1844" s="28"/>
      <c r="H1844" s="28"/>
      <c r="I1844" s="28"/>
      <c r="J1844" s="28"/>
    </row>
    <row r="1845" spans="1:10" x14ac:dyDescent="0.25">
      <c r="A1845" s="30"/>
      <c r="B1845" s="36"/>
      <c r="C1845" s="31"/>
      <c r="D1845" s="32"/>
      <c r="E1845" s="28"/>
      <c r="F1845" s="28"/>
      <c r="G1845" s="28"/>
      <c r="H1845" s="28"/>
      <c r="I1845" s="28"/>
      <c r="J1845" s="28"/>
    </row>
    <row r="1846" spans="1:10" x14ac:dyDescent="0.25">
      <c r="A1846" s="30"/>
      <c r="B1846" s="36"/>
      <c r="C1846" s="31"/>
      <c r="D1846" s="32"/>
      <c r="E1846" s="28"/>
      <c r="F1846" s="28"/>
      <c r="G1846" s="28"/>
      <c r="H1846" s="28"/>
      <c r="I1846" s="28"/>
      <c r="J1846" s="28"/>
    </row>
    <row r="1847" spans="1:10" x14ac:dyDescent="0.25">
      <c r="A1847" s="30"/>
      <c r="B1847" s="36"/>
      <c r="C1847" s="31"/>
      <c r="D1847" s="32"/>
      <c r="E1847" s="28"/>
      <c r="F1847" s="28"/>
      <c r="G1847" s="28"/>
      <c r="H1847" s="28"/>
      <c r="I1847" s="28"/>
      <c r="J1847" s="28"/>
    </row>
    <row r="1848" spans="1:10" x14ac:dyDescent="0.25">
      <c r="A1848" s="30"/>
      <c r="B1848" s="36"/>
      <c r="C1848" s="31"/>
      <c r="D1848" s="32"/>
      <c r="E1848" s="28"/>
      <c r="F1848" s="28"/>
      <c r="G1848" s="28"/>
      <c r="H1848" s="28"/>
      <c r="I1848" s="28"/>
      <c r="J1848" s="28"/>
    </row>
    <row r="1849" spans="1:10" x14ac:dyDescent="0.25">
      <c r="A1849" s="30"/>
      <c r="B1849" s="36"/>
      <c r="C1849" s="31"/>
      <c r="D1849" s="32"/>
      <c r="E1849" s="28"/>
      <c r="F1849" s="28"/>
      <c r="G1849" s="28"/>
      <c r="H1849" s="28"/>
      <c r="I1849" s="28"/>
      <c r="J1849" s="28"/>
    </row>
    <row r="1850" spans="1:10" x14ac:dyDescent="0.25">
      <c r="A1850" s="30"/>
      <c r="B1850" s="36"/>
      <c r="C1850" s="31"/>
      <c r="D1850" s="32"/>
      <c r="E1850" s="28"/>
      <c r="F1850" s="28"/>
      <c r="G1850" s="28"/>
      <c r="H1850" s="28"/>
      <c r="I1850" s="28"/>
      <c r="J1850" s="28"/>
    </row>
    <row r="1851" spans="1:10" x14ac:dyDescent="0.25">
      <c r="A1851" s="30"/>
      <c r="B1851" s="36"/>
      <c r="C1851" s="31"/>
      <c r="D1851" s="32"/>
      <c r="E1851" s="28"/>
      <c r="F1851" s="28"/>
      <c r="G1851" s="28"/>
      <c r="H1851" s="28"/>
      <c r="I1851" s="28"/>
      <c r="J1851" s="28"/>
    </row>
    <row r="1852" spans="1:10" x14ac:dyDescent="0.25">
      <c r="A1852" s="30"/>
      <c r="B1852" s="36"/>
      <c r="C1852" s="31"/>
      <c r="D1852" s="32"/>
      <c r="E1852" s="28"/>
      <c r="F1852" s="28"/>
      <c r="G1852" s="28"/>
      <c r="H1852" s="28"/>
      <c r="I1852" s="28"/>
      <c r="J1852" s="28"/>
    </row>
    <row r="1853" spans="1:10" x14ac:dyDescent="0.25">
      <c r="A1853" s="30"/>
      <c r="B1853" s="36"/>
      <c r="C1853" s="31"/>
      <c r="D1853" s="32"/>
      <c r="E1853" s="28"/>
      <c r="F1853" s="28"/>
      <c r="G1853" s="28"/>
      <c r="H1853" s="28"/>
      <c r="I1853" s="28"/>
      <c r="J1853" s="28"/>
    </row>
    <row r="1854" spans="1:10" x14ac:dyDescent="0.25">
      <c r="A1854" s="30"/>
      <c r="B1854" s="36"/>
      <c r="C1854" s="31"/>
      <c r="D1854" s="32"/>
      <c r="E1854" s="28"/>
      <c r="F1854" s="28"/>
      <c r="G1854" s="28"/>
      <c r="H1854" s="28"/>
      <c r="I1854" s="28"/>
      <c r="J1854" s="28"/>
    </row>
    <row r="1855" spans="1:10" x14ac:dyDescent="0.25">
      <c r="A1855" s="30"/>
      <c r="B1855" s="36"/>
      <c r="C1855" s="31"/>
      <c r="D1855" s="32"/>
      <c r="E1855" s="28"/>
      <c r="F1855" s="28"/>
      <c r="G1855" s="28"/>
      <c r="H1855" s="28"/>
      <c r="I1855" s="28"/>
      <c r="J1855" s="28"/>
    </row>
    <row r="1856" spans="1:10" x14ac:dyDescent="0.25">
      <c r="A1856" s="30"/>
      <c r="B1856" s="36"/>
      <c r="C1856" s="31"/>
      <c r="D1856" s="32"/>
      <c r="E1856" s="28"/>
      <c r="F1856" s="28"/>
      <c r="G1856" s="28"/>
      <c r="H1856" s="28"/>
      <c r="I1856" s="28"/>
      <c r="J1856" s="28"/>
    </row>
    <row r="1857" spans="1:10" x14ac:dyDescent="0.25">
      <c r="A1857" s="30"/>
      <c r="B1857" s="36"/>
      <c r="C1857" s="31"/>
      <c r="D1857" s="32"/>
      <c r="E1857" s="28"/>
      <c r="F1857" s="28"/>
      <c r="G1857" s="28"/>
      <c r="H1857" s="28"/>
      <c r="I1857" s="28"/>
      <c r="J1857" s="28"/>
    </row>
    <row r="1858" spans="1:10" x14ac:dyDescent="0.25">
      <c r="A1858" s="30"/>
      <c r="B1858" s="36"/>
      <c r="C1858" s="31"/>
      <c r="D1858" s="32"/>
      <c r="E1858" s="28"/>
      <c r="F1858" s="28"/>
      <c r="G1858" s="28"/>
      <c r="H1858" s="28"/>
      <c r="I1858" s="28"/>
      <c r="J1858" s="28"/>
    </row>
    <row r="1859" spans="1:10" x14ac:dyDescent="0.25">
      <c r="A1859" s="30"/>
      <c r="B1859" s="36"/>
      <c r="C1859" s="31"/>
      <c r="D1859" s="32"/>
      <c r="E1859" s="28"/>
      <c r="F1859" s="28"/>
      <c r="G1859" s="28"/>
      <c r="H1859" s="28"/>
      <c r="I1859" s="28"/>
      <c r="J1859" s="28"/>
    </row>
    <row r="1860" spans="1:10" x14ac:dyDescent="0.25">
      <c r="A1860" s="30"/>
      <c r="B1860" s="36"/>
      <c r="C1860" s="31"/>
      <c r="D1860" s="32"/>
      <c r="E1860" s="28"/>
      <c r="F1860" s="28"/>
      <c r="G1860" s="28"/>
      <c r="H1860" s="28"/>
      <c r="I1860" s="28"/>
      <c r="J1860" s="28"/>
    </row>
    <row r="1861" spans="1:10" x14ac:dyDescent="0.25">
      <c r="A1861" s="30"/>
      <c r="B1861" s="36"/>
      <c r="C1861" s="31"/>
      <c r="D1861" s="32"/>
      <c r="E1861" s="28"/>
      <c r="F1861" s="28"/>
      <c r="G1861" s="28"/>
      <c r="H1861" s="28"/>
      <c r="I1861" s="28"/>
      <c r="J1861" s="28"/>
    </row>
    <row r="1862" spans="1:10" x14ac:dyDescent="0.25">
      <c r="A1862" s="30"/>
      <c r="B1862" s="36"/>
      <c r="C1862" s="31"/>
      <c r="D1862" s="32"/>
      <c r="E1862" s="28"/>
      <c r="F1862" s="28"/>
      <c r="G1862" s="28"/>
      <c r="H1862" s="28"/>
      <c r="I1862" s="28"/>
      <c r="J1862" s="28"/>
    </row>
    <row r="1863" spans="1:10" x14ac:dyDescent="0.25">
      <c r="A1863" s="30"/>
      <c r="B1863" s="36"/>
      <c r="C1863" s="31"/>
      <c r="D1863" s="32"/>
      <c r="E1863" s="28"/>
      <c r="F1863" s="28"/>
      <c r="G1863" s="28"/>
      <c r="H1863" s="28"/>
      <c r="I1863" s="28"/>
      <c r="J1863" s="28"/>
    </row>
    <row r="1864" spans="1:10" x14ac:dyDescent="0.25">
      <c r="A1864" s="30"/>
      <c r="B1864" s="36"/>
      <c r="C1864" s="31"/>
      <c r="D1864" s="32"/>
      <c r="E1864" s="28"/>
      <c r="F1864" s="28"/>
      <c r="G1864" s="28"/>
      <c r="H1864" s="28"/>
      <c r="I1864" s="28"/>
      <c r="J1864" s="28"/>
    </row>
    <row r="1865" spans="1:10" x14ac:dyDescent="0.25">
      <c r="A1865" s="30"/>
      <c r="B1865" s="36"/>
      <c r="C1865" s="31"/>
      <c r="D1865" s="32"/>
      <c r="E1865" s="28"/>
      <c r="F1865" s="28"/>
      <c r="G1865" s="28"/>
      <c r="H1865" s="28"/>
      <c r="I1865" s="28"/>
      <c r="J1865" s="28"/>
    </row>
    <row r="1866" spans="1:10" x14ac:dyDescent="0.25">
      <c r="A1866" s="30"/>
      <c r="B1866" s="36"/>
      <c r="C1866" s="31"/>
      <c r="D1866" s="32"/>
      <c r="E1866" s="28"/>
      <c r="F1866" s="28"/>
      <c r="G1866" s="28"/>
      <c r="H1866" s="28"/>
      <c r="I1866" s="28"/>
      <c r="J1866" s="28"/>
    </row>
    <row r="1867" spans="1:10" x14ac:dyDescent="0.25">
      <c r="A1867" s="30"/>
      <c r="B1867" s="36"/>
      <c r="C1867" s="31"/>
      <c r="D1867" s="32"/>
      <c r="E1867" s="28"/>
      <c r="F1867" s="28"/>
      <c r="G1867" s="28"/>
      <c r="H1867" s="28"/>
      <c r="I1867" s="28"/>
      <c r="J1867" s="28"/>
    </row>
    <row r="1868" spans="1:10" x14ac:dyDescent="0.25">
      <c r="A1868" s="30"/>
      <c r="B1868" s="36"/>
      <c r="C1868" s="31"/>
      <c r="D1868" s="32"/>
      <c r="E1868" s="28"/>
      <c r="F1868" s="28"/>
      <c r="G1868" s="28"/>
      <c r="H1868" s="28"/>
      <c r="I1868" s="28"/>
      <c r="J1868" s="28"/>
    </row>
    <row r="1869" spans="1:10" x14ac:dyDescent="0.25">
      <c r="A1869" s="30"/>
      <c r="B1869" s="36"/>
      <c r="C1869" s="31"/>
      <c r="D1869" s="32"/>
      <c r="E1869" s="28"/>
      <c r="F1869" s="28"/>
      <c r="G1869" s="28"/>
      <c r="H1869" s="28"/>
      <c r="I1869" s="28"/>
      <c r="J1869" s="28"/>
    </row>
    <row r="1870" spans="1:10" x14ac:dyDescent="0.25">
      <c r="A1870" s="30"/>
      <c r="B1870" s="36"/>
      <c r="C1870" s="31"/>
      <c r="D1870" s="32"/>
      <c r="E1870" s="28"/>
      <c r="F1870" s="28"/>
      <c r="G1870" s="28"/>
      <c r="H1870" s="28"/>
      <c r="I1870" s="28"/>
      <c r="J1870" s="28"/>
    </row>
    <row r="1871" spans="1:10" x14ac:dyDescent="0.25">
      <c r="A1871" s="30"/>
      <c r="B1871" s="36"/>
      <c r="C1871" s="31"/>
      <c r="D1871" s="32"/>
      <c r="E1871" s="28"/>
      <c r="F1871" s="28"/>
      <c r="G1871" s="28"/>
      <c r="H1871" s="28"/>
      <c r="I1871" s="28"/>
      <c r="J1871" s="28"/>
    </row>
    <row r="1872" spans="1:10" x14ac:dyDescent="0.25">
      <c r="A1872" s="30"/>
      <c r="B1872" s="36"/>
      <c r="C1872" s="31"/>
      <c r="D1872" s="32"/>
      <c r="E1872" s="28"/>
      <c r="F1872" s="28"/>
      <c r="G1872" s="28"/>
      <c r="H1872" s="28"/>
      <c r="I1872" s="28"/>
      <c r="J1872" s="28"/>
    </row>
    <row r="1873" spans="1:10" x14ac:dyDescent="0.25">
      <c r="A1873" s="30"/>
      <c r="B1873" s="36"/>
      <c r="C1873" s="31"/>
      <c r="D1873" s="32"/>
      <c r="E1873" s="28"/>
      <c r="F1873" s="28"/>
      <c r="G1873" s="28"/>
      <c r="H1873" s="28"/>
      <c r="I1873" s="28"/>
      <c r="J1873" s="28"/>
    </row>
    <row r="1874" spans="1:10" x14ac:dyDescent="0.25">
      <c r="A1874" s="30"/>
      <c r="B1874" s="36"/>
      <c r="C1874" s="31"/>
      <c r="D1874" s="32"/>
      <c r="E1874" s="28"/>
      <c r="F1874" s="28"/>
      <c r="G1874" s="28"/>
      <c r="H1874" s="28"/>
      <c r="I1874" s="28"/>
      <c r="J1874" s="28"/>
    </row>
    <row r="1875" spans="1:10" x14ac:dyDescent="0.25">
      <c r="A1875" s="30"/>
      <c r="B1875" s="36"/>
      <c r="C1875" s="31"/>
      <c r="D1875" s="32"/>
      <c r="E1875" s="28"/>
      <c r="F1875" s="28"/>
      <c r="G1875" s="28"/>
      <c r="H1875" s="28"/>
      <c r="I1875" s="28"/>
      <c r="J1875" s="28"/>
    </row>
    <row r="1876" spans="1:10" x14ac:dyDescent="0.25">
      <c r="A1876" s="30"/>
      <c r="B1876" s="36"/>
      <c r="C1876" s="31"/>
      <c r="D1876" s="32"/>
      <c r="E1876" s="28"/>
      <c r="F1876" s="28"/>
      <c r="G1876" s="28"/>
      <c r="H1876" s="28"/>
      <c r="I1876" s="28"/>
      <c r="J1876" s="28"/>
    </row>
    <row r="1877" spans="1:10" x14ac:dyDescent="0.25">
      <c r="A1877" s="30"/>
      <c r="B1877" s="36"/>
      <c r="C1877" s="31"/>
      <c r="D1877" s="32"/>
      <c r="E1877" s="28"/>
      <c r="F1877" s="28"/>
      <c r="G1877" s="28"/>
      <c r="H1877" s="28"/>
      <c r="I1877" s="28"/>
      <c r="J1877" s="28"/>
    </row>
    <row r="1878" spans="1:10" x14ac:dyDescent="0.25">
      <c r="A1878" s="30"/>
      <c r="B1878" s="36"/>
      <c r="C1878" s="31"/>
      <c r="D1878" s="32"/>
      <c r="E1878" s="28"/>
      <c r="F1878" s="28"/>
      <c r="G1878" s="28"/>
      <c r="H1878" s="28"/>
      <c r="I1878" s="28"/>
      <c r="J1878" s="28"/>
    </row>
    <row r="1879" spans="1:10" x14ac:dyDescent="0.25">
      <c r="A1879" s="30"/>
      <c r="B1879" s="36"/>
      <c r="C1879" s="31"/>
      <c r="D1879" s="32"/>
      <c r="E1879" s="28"/>
      <c r="F1879" s="28"/>
      <c r="G1879" s="28"/>
      <c r="H1879" s="28"/>
      <c r="I1879" s="28"/>
      <c r="J1879" s="28"/>
    </row>
    <row r="1880" spans="1:10" x14ac:dyDescent="0.25">
      <c r="A1880" s="30"/>
      <c r="B1880" s="36"/>
      <c r="C1880" s="31"/>
      <c r="D1880" s="32"/>
      <c r="E1880" s="28"/>
      <c r="F1880" s="28"/>
      <c r="G1880" s="28"/>
      <c r="H1880" s="28"/>
      <c r="I1880" s="28"/>
      <c r="J1880" s="28"/>
    </row>
    <row r="1881" spans="1:10" x14ac:dyDescent="0.25">
      <c r="A1881" s="30"/>
      <c r="B1881" s="36"/>
      <c r="C1881" s="31"/>
      <c r="D1881" s="32"/>
      <c r="E1881" s="28"/>
      <c r="F1881" s="28"/>
      <c r="G1881" s="28"/>
      <c r="H1881" s="28"/>
      <c r="I1881" s="28"/>
      <c r="J1881" s="28"/>
    </row>
    <row r="1882" spans="1:10" x14ac:dyDescent="0.25">
      <c r="A1882" s="30"/>
      <c r="B1882" s="36"/>
      <c r="C1882" s="31"/>
      <c r="D1882" s="32"/>
      <c r="E1882" s="28"/>
      <c r="F1882" s="28"/>
      <c r="G1882" s="28"/>
      <c r="H1882" s="28"/>
      <c r="I1882" s="28"/>
      <c r="J1882" s="28"/>
    </row>
    <row r="1883" spans="1:10" x14ac:dyDescent="0.25">
      <c r="A1883" s="30"/>
      <c r="B1883" s="36"/>
      <c r="C1883" s="31"/>
      <c r="D1883" s="32"/>
      <c r="E1883" s="28"/>
      <c r="F1883" s="28"/>
      <c r="G1883" s="28"/>
      <c r="H1883" s="28"/>
      <c r="I1883" s="28"/>
      <c r="J1883" s="28"/>
    </row>
    <row r="1884" spans="1:10" x14ac:dyDescent="0.25">
      <c r="A1884" s="30"/>
      <c r="B1884" s="36"/>
      <c r="C1884" s="31"/>
      <c r="D1884" s="32"/>
      <c r="E1884" s="28"/>
      <c r="F1884" s="28"/>
      <c r="G1884" s="28"/>
      <c r="H1884" s="28"/>
      <c r="I1884" s="28"/>
      <c r="J1884" s="28"/>
    </row>
    <row r="1885" spans="1:10" x14ac:dyDescent="0.25">
      <c r="A1885" s="30"/>
      <c r="B1885" s="36"/>
      <c r="C1885" s="31"/>
      <c r="D1885" s="32"/>
      <c r="E1885" s="28"/>
      <c r="F1885" s="28"/>
      <c r="G1885" s="28"/>
      <c r="H1885" s="28"/>
      <c r="I1885" s="28"/>
      <c r="J1885" s="28"/>
    </row>
    <row r="1886" spans="1:10" x14ac:dyDescent="0.25">
      <c r="A1886" s="30"/>
      <c r="B1886" s="36"/>
      <c r="C1886" s="31"/>
      <c r="D1886" s="32"/>
      <c r="E1886" s="28"/>
      <c r="F1886" s="28"/>
      <c r="G1886" s="28"/>
      <c r="H1886" s="28"/>
      <c r="I1886" s="28"/>
      <c r="J1886" s="28"/>
    </row>
    <row r="1887" spans="1:10" x14ac:dyDescent="0.25">
      <c r="A1887" s="30"/>
      <c r="B1887" s="36"/>
      <c r="C1887" s="31"/>
      <c r="D1887" s="32"/>
      <c r="E1887" s="28"/>
      <c r="F1887" s="28"/>
      <c r="G1887" s="28"/>
      <c r="H1887" s="28"/>
      <c r="I1887" s="28"/>
      <c r="J1887" s="28"/>
    </row>
    <row r="1888" spans="1:10" x14ac:dyDescent="0.25">
      <c r="A1888" s="30"/>
      <c r="B1888" s="36"/>
      <c r="C1888" s="31"/>
      <c r="D1888" s="32"/>
      <c r="E1888" s="28"/>
      <c r="F1888" s="28"/>
      <c r="G1888" s="28"/>
      <c r="H1888" s="28"/>
      <c r="I1888" s="28"/>
      <c r="J1888" s="28"/>
    </row>
    <row r="1889" spans="1:10" x14ac:dyDescent="0.25">
      <c r="A1889" s="30"/>
      <c r="B1889" s="36"/>
      <c r="C1889" s="31"/>
      <c r="D1889" s="32"/>
      <c r="E1889" s="28"/>
      <c r="F1889" s="28"/>
      <c r="G1889" s="28"/>
      <c r="H1889" s="28"/>
      <c r="I1889" s="28"/>
      <c r="J1889" s="28"/>
    </row>
    <row r="1890" spans="1:10" x14ac:dyDescent="0.25">
      <c r="A1890" s="30"/>
      <c r="B1890" s="36"/>
      <c r="C1890" s="31"/>
      <c r="D1890" s="32"/>
      <c r="E1890" s="28"/>
      <c r="F1890" s="28"/>
      <c r="G1890" s="28"/>
      <c r="H1890" s="28"/>
      <c r="I1890" s="28"/>
      <c r="J1890" s="28"/>
    </row>
    <row r="1891" spans="1:10" x14ac:dyDescent="0.25">
      <c r="A1891" s="30"/>
      <c r="B1891" s="36"/>
      <c r="C1891" s="31"/>
      <c r="D1891" s="32"/>
      <c r="E1891" s="28"/>
      <c r="F1891" s="28"/>
      <c r="G1891" s="28"/>
      <c r="H1891" s="28"/>
      <c r="I1891" s="28"/>
      <c r="J1891" s="28"/>
    </row>
    <row r="1892" spans="1:10" x14ac:dyDescent="0.25">
      <c r="A1892" s="30"/>
      <c r="B1892" s="36"/>
      <c r="C1892" s="31"/>
      <c r="D1892" s="32"/>
      <c r="E1892" s="28"/>
      <c r="F1892" s="28"/>
      <c r="G1892" s="28"/>
      <c r="H1892" s="28"/>
      <c r="I1892" s="28"/>
      <c r="J1892" s="28"/>
    </row>
    <row r="1893" spans="1:10" x14ac:dyDescent="0.25">
      <c r="A1893" s="30"/>
      <c r="B1893" s="36"/>
      <c r="C1893" s="31"/>
      <c r="D1893" s="32"/>
      <c r="E1893" s="28"/>
      <c r="F1893" s="28"/>
      <c r="G1893" s="28"/>
      <c r="H1893" s="28"/>
      <c r="I1893" s="28"/>
      <c r="J1893" s="28"/>
    </row>
    <row r="1894" spans="1:10" x14ac:dyDescent="0.25">
      <c r="A1894" s="30"/>
      <c r="B1894" s="36"/>
      <c r="C1894" s="31"/>
      <c r="D1894" s="32"/>
      <c r="E1894" s="28"/>
      <c r="F1894" s="28"/>
      <c r="G1894" s="28"/>
      <c r="H1894" s="28"/>
      <c r="I1894" s="28"/>
      <c r="J1894" s="28"/>
    </row>
    <row r="1895" spans="1:10" x14ac:dyDescent="0.25">
      <c r="A1895" s="30"/>
      <c r="B1895" s="36"/>
      <c r="C1895" s="31"/>
      <c r="D1895" s="32"/>
      <c r="E1895" s="28"/>
      <c r="F1895" s="28"/>
      <c r="G1895" s="28"/>
      <c r="H1895" s="28"/>
      <c r="I1895" s="28"/>
      <c r="J1895" s="28"/>
    </row>
    <row r="1896" spans="1:10" x14ac:dyDescent="0.25">
      <c r="A1896" s="30"/>
      <c r="B1896" s="36"/>
      <c r="C1896" s="31"/>
      <c r="D1896" s="32"/>
      <c r="E1896" s="28"/>
      <c r="F1896" s="28"/>
      <c r="G1896" s="28"/>
      <c r="H1896" s="28"/>
      <c r="I1896" s="28"/>
      <c r="J1896" s="28"/>
    </row>
    <row r="1897" spans="1:10" x14ac:dyDescent="0.25">
      <c r="A1897" s="30"/>
      <c r="B1897" s="36"/>
      <c r="C1897" s="31"/>
      <c r="D1897" s="32"/>
      <c r="E1897" s="28"/>
      <c r="F1897" s="28"/>
      <c r="G1897" s="28"/>
      <c r="H1897" s="28"/>
      <c r="I1897" s="28"/>
      <c r="J1897" s="28"/>
    </row>
    <row r="1898" spans="1:10" x14ac:dyDescent="0.25">
      <c r="A1898" s="30"/>
      <c r="B1898" s="36"/>
      <c r="C1898" s="31"/>
      <c r="D1898" s="32"/>
      <c r="E1898" s="28"/>
      <c r="F1898" s="28"/>
      <c r="G1898" s="28"/>
      <c r="H1898" s="28"/>
      <c r="I1898" s="28"/>
      <c r="J1898" s="28"/>
    </row>
    <row r="1899" spans="1:10" x14ac:dyDescent="0.25">
      <c r="A1899" s="30"/>
      <c r="B1899" s="36"/>
      <c r="C1899" s="31"/>
      <c r="D1899" s="32"/>
      <c r="E1899" s="28"/>
      <c r="F1899" s="28"/>
      <c r="G1899" s="28"/>
      <c r="H1899" s="28"/>
      <c r="I1899" s="28"/>
      <c r="J1899" s="28"/>
    </row>
    <row r="1900" spans="1:10" x14ac:dyDescent="0.25">
      <c r="A1900" s="30"/>
      <c r="B1900" s="36"/>
      <c r="C1900" s="31"/>
      <c r="D1900" s="32"/>
      <c r="E1900" s="28"/>
      <c r="F1900" s="28"/>
      <c r="G1900" s="28"/>
      <c r="H1900" s="28"/>
      <c r="I1900" s="28"/>
      <c r="J1900" s="28"/>
    </row>
    <row r="1901" spans="1:10" x14ac:dyDescent="0.25">
      <c r="A1901" s="30"/>
      <c r="B1901" s="36"/>
      <c r="C1901" s="31"/>
      <c r="D1901" s="32"/>
      <c r="E1901" s="28"/>
      <c r="F1901" s="28"/>
      <c r="G1901" s="28"/>
      <c r="H1901" s="28"/>
      <c r="I1901" s="28"/>
      <c r="J1901" s="28"/>
    </row>
    <row r="1902" spans="1:10" x14ac:dyDescent="0.25">
      <c r="A1902" s="30"/>
      <c r="B1902" s="36"/>
      <c r="C1902" s="31"/>
      <c r="D1902" s="32"/>
      <c r="E1902" s="28"/>
      <c r="F1902" s="28"/>
      <c r="G1902" s="28"/>
      <c r="H1902" s="28"/>
      <c r="I1902" s="28"/>
      <c r="J1902" s="28"/>
    </row>
    <row r="1903" spans="1:10" x14ac:dyDescent="0.25">
      <c r="A1903" s="30"/>
      <c r="B1903" s="36"/>
      <c r="C1903" s="31"/>
      <c r="D1903" s="32"/>
      <c r="E1903" s="28"/>
      <c r="F1903" s="28"/>
      <c r="G1903" s="28"/>
      <c r="H1903" s="28"/>
      <c r="I1903" s="28"/>
      <c r="J1903" s="28"/>
    </row>
    <row r="1904" spans="1:10" x14ac:dyDescent="0.25">
      <c r="A1904" s="30"/>
      <c r="B1904" s="36"/>
      <c r="C1904" s="31"/>
      <c r="D1904" s="32"/>
      <c r="E1904" s="28"/>
      <c r="F1904" s="28"/>
      <c r="G1904" s="28"/>
      <c r="H1904" s="28"/>
      <c r="I1904" s="28"/>
      <c r="J1904" s="28"/>
    </row>
    <row r="1905" spans="1:10" x14ac:dyDescent="0.25">
      <c r="A1905" s="30"/>
      <c r="B1905" s="36"/>
      <c r="C1905" s="31"/>
      <c r="D1905" s="32"/>
      <c r="E1905" s="28"/>
      <c r="F1905" s="28"/>
      <c r="G1905" s="28"/>
      <c r="H1905" s="28"/>
      <c r="I1905" s="28"/>
      <c r="J1905" s="28"/>
    </row>
    <row r="1906" spans="1:10" x14ac:dyDescent="0.25">
      <c r="A1906" s="30"/>
      <c r="B1906" s="36"/>
      <c r="C1906" s="31"/>
      <c r="D1906" s="32"/>
      <c r="E1906" s="28"/>
      <c r="F1906" s="28"/>
      <c r="G1906" s="28"/>
      <c r="H1906" s="28"/>
      <c r="I1906" s="28"/>
      <c r="J1906" s="28"/>
    </row>
    <row r="1907" spans="1:10" x14ac:dyDescent="0.25">
      <c r="A1907" s="30"/>
      <c r="B1907" s="36"/>
      <c r="C1907" s="31"/>
      <c r="D1907" s="32"/>
      <c r="E1907" s="28"/>
      <c r="F1907" s="28"/>
      <c r="G1907" s="28"/>
      <c r="H1907" s="28"/>
      <c r="I1907" s="28"/>
      <c r="J1907" s="28"/>
    </row>
    <row r="1908" spans="1:10" x14ac:dyDescent="0.25">
      <c r="A1908" s="30"/>
      <c r="B1908" s="36"/>
      <c r="C1908" s="31"/>
      <c r="D1908" s="32"/>
      <c r="E1908" s="28"/>
      <c r="F1908" s="28"/>
      <c r="G1908" s="28"/>
      <c r="H1908" s="28"/>
      <c r="I1908" s="28"/>
      <c r="J1908" s="28"/>
    </row>
    <row r="1909" spans="1:10" x14ac:dyDescent="0.25">
      <c r="A1909" s="30"/>
      <c r="B1909" s="36"/>
      <c r="C1909" s="31"/>
      <c r="D1909" s="32"/>
      <c r="E1909" s="28"/>
      <c r="F1909" s="28"/>
      <c r="G1909" s="28"/>
      <c r="H1909" s="28"/>
      <c r="I1909" s="28"/>
      <c r="J1909" s="28"/>
    </row>
    <row r="1910" spans="1:10" x14ac:dyDescent="0.25">
      <c r="A1910" s="30"/>
      <c r="B1910" s="36"/>
      <c r="C1910" s="31"/>
      <c r="D1910" s="32"/>
      <c r="E1910" s="28"/>
      <c r="F1910" s="28"/>
      <c r="G1910" s="28"/>
      <c r="H1910" s="28"/>
      <c r="I1910" s="28"/>
      <c r="J1910" s="28"/>
    </row>
    <row r="1911" spans="1:10" x14ac:dyDescent="0.25">
      <c r="A1911" s="30"/>
      <c r="B1911" s="36"/>
      <c r="C1911" s="31"/>
      <c r="D1911" s="32"/>
      <c r="E1911" s="28"/>
      <c r="F1911" s="28"/>
      <c r="G1911" s="28"/>
      <c r="H1911" s="28"/>
      <c r="I1911" s="28"/>
      <c r="J1911" s="28"/>
    </row>
    <row r="1912" spans="1:10" x14ac:dyDescent="0.25">
      <c r="A1912" s="30"/>
      <c r="B1912" s="36"/>
      <c r="C1912" s="31"/>
      <c r="D1912" s="32"/>
      <c r="E1912" s="28"/>
      <c r="F1912" s="28"/>
      <c r="G1912" s="28"/>
      <c r="H1912" s="28"/>
      <c r="I1912" s="28"/>
      <c r="J1912" s="28"/>
    </row>
    <row r="1913" spans="1:10" x14ac:dyDescent="0.25">
      <c r="A1913" s="30"/>
      <c r="B1913" s="36"/>
      <c r="C1913" s="31"/>
      <c r="D1913" s="32"/>
      <c r="E1913" s="28"/>
      <c r="F1913" s="28"/>
      <c r="G1913" s="28"/>
      <c r="H1913" s="28"/>
      <c r="I1913" s="28"/>
      <c r="J1913" s="28"/>
    </row>
    <row r="1914" spans="1:10" x14ac:dyDescent="0.25">
      <c r="A1914" s="30"/>
      <c r="B1914" s="36"/>
      <c r="C1914" s="31"/>
      <c r="D1914" s="32"/>
      <c r="E1914" s="28"/>
      <c r="F1914" s="28"/>
      <c r="G1914" s="28"/>
      <c r="H1914" s="28"/>
      <c r="I1914" s="28"/>
      <c r="J1914" s="28"/>
    </row>
    <row r="1915" spans="1:10" x14ac:dyDescent="0.25">
      <c r="A1915" s="30"/>
      <c r="B1915" s="36"/>
      <c r="C1915" s="31"/>
      <c r="D1915" s="32"/>
      <c r="E1915" s="28"/>
      <c r="F1915" s="28"/>
      <c r="G1915" s="28"/>
      <c r="H1915" s="28"/>
      <c r="I1915" s="28"/>
      <c r="J1915" s="28"/>
    </row>
    <row r="1916" spans="1:10" x14ac:dyDescent="0.25">
      <c r="A1916" s="30"/>
      <c r="B1916" s="36"/>
      <c r="C1916" s="31"/>
      <c r="D1916" s="32"/>
      <c r="E1916" s="28"/>
      <c r="F1916" s="28"/>
      <c r="G1916" s="28"/>
      <c r="H1916" s="28"/>
      <c r="I1916" s="28"/>
      <c r="J1916" s="28"/>
    </row>
    <row r="1917" spans="1:10" x14ac:dyDescent="0.25">
      <c r="A1917" s="30"/>
      <c r="B1917" s="36"/>
      <c r="C1917" s="31"/>
      <c r="D1917" s="32"/>
      <c r="E1917" s="28"/>
      <c r="F1917" s="28"/>
      <c r="G1917" s="28"/>
      <c r="H1917" s="28"/>
      <c r="I1917" s="28"/>
      <c r="J1917" s="28"/>
    </row>
    <row r="1918" spans="1:10" x14ac:dyDescent="0.25">
      <c r="A1918" s="30"/>
      <c r="B1918" s="36"/>
      <c r="C1918" s="31"/>
      <c r="D1918" s="32"/>
      <c r="E1918" s="28"/>
      <c r="F1918" s="28"/>
      <c r="G1918" s="28"/>
      <c r="H1918" s="28"/>
      <c r="I1918" s="28"/>
      <c r="J1918" s="28"/>
    </row>
    <row r="1919" spans="1:10" x14ac:dyDescent="0.25">
      <c r="A1919" s="30"/>
      <c r="B1919" s="36"/>
      <c r="C1919" s="31"/>
      <c r="D1919" s="32"/>
      <c r="E1919" s="28"/>
      <c r="F1919" s="28"/>
      <c r="G1919" s="28"/>
      <c r="H1919" s="28"/>
      <c r="I1919" s="28"/>
      <c r="J1919" s="28"/>
    </row>
    <row r="1920" spans="1:10" x14ac:dyDescent="0.25">
      <c r="A1920" s="30"/>
      <c r="B1920" s="36"/>
      <c r="C1920" s="31"/>
      <c r="D1920" s="32"/>
      <c r="E1920" s="28"/>
      <c r="F1920" s="28"/>
      <c r="G1920" s="28"/>
      <c r="H1920" s="28"/>
      <c r="I1920" s="28"/>
      <c r="J1920" s="28"/>
    </row>
    <row r="1921" spans="1:10" x14ac:dyDescent="0.25">
      <c r="A1921" s="30"/>
      <c r="B1921" s="36"/>
      <c r="C1921" s="31"/>
      <c r="D1921" s="32"/>
      <c r="E1921" s="28"/>
      <c r="F1921" s="28"/>
      <c r="G1921" s="28"/>
      <c r="H1921" s="28"/>
      <c r="I1921" s="28"/>
      <c r="J1921" s="28"/>
    </row>
    <row r="1922" spans="1:10" x14ac:dyDescent="0.25">
      <c r="A1922" s="30"/>
      <c r="B1922" s="36"/>
      <c r="C1922" s="31"/>
      <c r="D1922" s="32"/>
      <c r="E1922" s="28"/>
      <c r="F1922" s="28"/>
      <c r="G1922" s="28"/>
      <c r="H1922" s="28"/>
      <c r="I1922" s="28"/>
      <c r="J1922" s="28"/>
    </row>
    <row r="1923" spans="1:10" x14ac:dyDescent="0.25">
      <c r="A1923" s="30"/>
      <c r="B1923" s="36"/>
      <c r="C1923" s="31"/>
      <c r="D1923" s="32"/>
      <c r="E1923" s="28"/>
      <c r="F1923" s="28"/>
      <c r="G1923" s="28"/>
      <c r="H1923" s="28"/>
      <c r="I1923" s="28"/>
      <c r="J1923" s="28"/>
    </row>
    <row r="1924" spans="1:10" x14ac:dyDescent="0.25">
      <c r="A1924" s="30"/>
      <c r="B1924" s="36"/>
      <c r="C1924" s="31"/>
      <c r="D1924" s="32"/>
      <c r="E1924" s="28"/>
      <c r="F1924" s="28"/>
      <c r="G1924" s="28"/>
      <c r="H1924" s="28"/>
      <c r="I1924" s="28"/>
      <c r="J1924" s="28"/>
    </row>
    <row r="1925" spans="1:10" x14ac:dyDescent="0.25">
      <c r="A1925" s="30"/>
      <c r="B1925" s="36"/>
      <c r="C1925" s="31"/>
      <c r="D1925" s="32"/>
      <c r="E1925" s="28"/>
      <c r="F1925" s="28"/>
      <c r="G1925" s="28"/>
      <c r="H1925" s="28"/>
      <c r="I1925" s="28"/>
      <c r="J1925" s="28"/>
    </row>
    <row r="1926" spans="1:10" x14ac:dyDescent="0.25">
      <c r="A1926" s="30"/>
      <c r="B1926" s="36"/>
      <c r="C1926" s="31"/>
      <c r="D1926" s="32"/>
      <c r="E1926" s="28"/>
      <c r="F1926" s="28"/>
      <c r="G1926" s="28"/>
      <c r="H1926" s="28"/>
      <c r="I1926" s="28"/>
      <c r="J1926" s="28"/>
    </row>
    <row r="1927" spans="1:10" x14ac:dyDescent="0.25">
      <c r="A1927" s="30"/>
      <c r="B1927" s="36"/>
      <c r="C1927" s="31"/>
      <c r="D1927" s="32"/>
      <c r="E1927" s="28"/>
      <c r="F1927" s="28"/>
      <c r="G1927" s="28"/>
      <c r="H1927" s="28"/>
      <c r="I1927" s="28"/>
      <c r="J1927" s="28"/>
    </row>
    <row r="1928" spans="1:10" x14ac:dyDescent="0.25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</row>
    <row r="1929" spans="1:10" x14ac:dyDescent="0.25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</row>
    <row r="1930" spans="1:10" x14ac:dyDescent="0.25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</row>
    <row r="1931" spans="1:10" x14ac:dyDescent="0.25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</row>
    <row r="1932" spans="1:10" x14ac:dyDescent="0.25">
      <c r="A1932" s="28"/>
      <c r="B1932" s="28"/>
      <c r="C1932" s="28"/>
      <c r="D1932" s="28"/>
      <c r="E1932" s="28"/>
      <c r="F1932" s="28"/>
      <c r="G1932" s="38"/>
      <c r="H1932" s="28"/>
      <c r="I1932" s="28"/>
      <c r="J1932" s="28"/>
    </row>
    <row r="1933" spans="1:10" x14ac:dyDescent="0.25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</row>
    <row r="1934" spans="1:10" x14ac:dyDescent="0.25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</row>
    <row r="1935" spans="1:10" x14ac:dyDescent="0.25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</row>
    <row r="1936" spans="1:10" x14ac:dyDescent="0.25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</row>
    <row r="1937" spans="1:10" x14ac:dyDescent="0.25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</row>
    <row r="1938" spans="1:10" x14ac:dyDescent="0.25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</row>
    <row r="1939" spans="1:10" x14ac:dyDescent="0.25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</row>
    <row r="1940" spans="1:10" x14ac:dyDescent="0.25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</row>
    <row r="1941" spans="1:10" x14ac:dyDescent="0.25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</row>
    <row r="1942" spans="1:10" x14ac:dyDescent="0.25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</row>
    <row r="1943" spans="1:10" x14ac:dyDescent="0.25">
      <c r="A1943" s="28"/>
      <c r="B1943" s="28"/>
      <c r="C1943" s="28"/>
      <c r="D1943" s="28"/>
      <c r="E1943" s="28"/>
      <c r="F1943" s="28"/>
      <c r="G1943" s="28"/>
      <c r="H1943" s="28"/>
      <c r="I1943" s="28"/>
      <c r="J1943" s="28"/>
    </row>
    <row r="1944" spans="1:10" x14ac:dyDescent="0.25">
      <c r="A1944" s="28"/>
      <c r="B1944" s="28"/>
      <c r="C1944" s="28"/>
      <c r="D1944" s="28"/>
      <c r="E1944" s="28"/>
      <c r="F1944" s="28"/>
      <c r="G1944" s="28"/>
      <c r="H1944" s="28"/>
      <c r="I1944" s="28"/>
      <c r="J1944" s="28"/>
    </row>
    <row r="1945" spans="1:10" x14ac:dyDescent="0.25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</row>
    <row r="1946" spans="1:10" x14ac:dyDescent="0.25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</row>
    <row r="1947" spans="1:10" x14ac:dyDescent="0.25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</row>
    <row r="1948" spans="1:10" x14ac:dyDescent="0.25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</row>
    <row r="1949" spans="1:10" x14ac:dyDescent="0.25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</row>
    <row r="1950" spans="1:10" x14ac:dyDescent="0.25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</row>
    <row r="1951" spans="1:10" x14ac:dyDescent="0.25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</row>
    <row r="1952" spans="1:10" x14ac:dyDescent="0.25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</row>
    <row r="1953" spans="1:10" x14ac:dyDescent="0.25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</row>
    <row r="1954" spans="1:10" x14ac:dyDescent="0.25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</row>
    <row r="1955" spans="1:10" x14ac:dyDescent="0.25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</row>
    <row r="1956" spans="1:10" x14ac:dyDescent="0.25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</row>
    <row r="1957" spans="1:10" x14ac:dyDescent="0.25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</row>
    <row r="1958" spans="1:10" x14ac:dyDescent="0.25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</row>
    <row r="1959" spans="1:10" x14ac:dyDescent="0.25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</row>
    <row r="1960" spans="1:10" x14ac:dyDescent="0.25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</row>
    <row r="1961" spans="1:10" x14ac:dyDescent="0.25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</row>
    <row r="1962" spans="1:10" x14ac:dyDescent="0.25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</row>
    <row r="1963" spans="1:10" x14ac:dyDescent="0.25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</row>
    <row r="1964" spans="1:10" x14ac:dyDescent="0.25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</row>
    <row r="1965" spans="1:10" x14ac:dyDescent="0.25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</row>
    <row r="1966" spans="1:10" x14ac:dyDescent="0.25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</row>
    <row r="1967" spans="1:10" x14ac:dyDescent="0.25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</row>
    <row r="1968" spans="1:10" x14ac:dyDescent="0.25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</row>
    <row r="1969" spans="1:10" x14ac:dyDescent="0.25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</row>
    <row r="1970" spans="1:10" x14ac:dyDescent="0.25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</row>
    <row r="1971" spans="1:10" x14ac:dyDescent="0.25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</row>
    <row r="1972" spans="1:10" x14ac:dyDescent="0.25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</row>
    <row r="1973" spans="1:10" x14ac:dyDescent="0.25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</row>
    <row r="1974" spans="1:10" x14ac:dyDescent="0.25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</row>
    <row r="1975" spans="1:10" x14ac:dyDescent="0.25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</row>
    <row r="1976" spans="1:10" x14ac:dyDescent="0.25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</row>
    <row r="1977" spans="1:10" x14ac:dyDescent="0.25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</row>
    <row r="1978" spans="1:10" x14ac:dyDescent="0.25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</row>
    <row r="1979" spans="1:10" x14ac:dyDescent="0.25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</row>
    <row r="1980" spans="1:10" x14ac:dyDescent="0.25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</row>
    <row r="1981" spans="1:10" x14ac:dyDescent="0.25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</row>
    <row r="1982" spans="1:10" x14ac:dyDescent="0.25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</row>
    <row r="1983" spans="1:10" x14ac:dyDescent="0.25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</row>
    <row r="1984" spans="1:10" x14ac:dyDescent="0.25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</row>
    <row r="1985" spans="1:10" x14ac:dyDescent="0.25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</row>
    <row r="1986" spans="1:10" x14ac:dyDescent="0.25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</row>
    <row r="1987" spans="1:10" x14ac:dyDescent="0.25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</row>
    <row r="1988" spans="1:10" x14ac:dyDescent="0.25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</row>
    <row r="1989" spans="1:10" x14ac:dyDescent="0.25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</row>
    <row r="1990" spans="1:10" x14ac:dyDescent="0.25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</row>
    <row r="1991" spans="1:10" x14ac:dyDescent="0.25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</row>
    <row r="1992" spans="1:10" x14ac:dyDescent="0.25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</row>
    <row r="1993" spans="1:10" x14ac:dyDescent="0.25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</row>
    <row r="1994" spans="1:10" x14ac:dyDescent="0.25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</row>
    <row r="1995" spans="1:10" x14ac:dyDescent="0.25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</row>
    <row r="1996" spans="1:10" x14ac:dyDescent="0.25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</row>
    <row r="1997" spans="1:10" x14ac:dyDescent="0.25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</row>
    <row r="1998" spans="1:10" x14ac:dyDescent="0.25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</row>
    <row r="1999" spans="1:10" x14ac:dyDescent="0.25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</row>
    <row r="2000" spans="1:10" x14ac:dyDescent="0.25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</row>
    <row r="2001" spans="1:10" x14ac:dyDescent="0.25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</row>
    <row r="2002" spans="1:10" x14ac:dyDescent="0.25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</row>
    <row r="2003" spans="1:10" x14ac:dyDescent="0.25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</row>
    <row r="2004" spans="1:10" x14ac:dyDescent="0.25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</row>
    <row r="2005" spans="1:10" x14ac:dyDescent="0.25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</row>
    <row r="2006" spans="1:10" x14ac:dyDescent="0.25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</row>
    <row r="2007" spans="1:10" x14ac:dyDescent="0.25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</row>
    <row r="2008" spans="1:10" x14ac:dyDescent="0.25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</row>
    <row r="2009" spans="1:10" x14ac:dyDescent="0.25">
      <c r="A2009" s="39"/>
      <c r="B2009" s="39"/>
      <c r="C2009" s="39"/>
      <c r="D2009" s="39"/>
      <c r="E2009" s="28"/>
      <c r="F2009" s="28"/>
      <c r="G2009" s="28"/>
      <c r="H2009" s="28"/>
      <c r="I2009" s="28"/>
      <c r="J2009" s="28"/>
    </row>
    <row r="2010" spans="1:10" x14ac:dyDescent="0.25">
      <c r="A2010" s="54" t="s">
        <v>9</v>
      </c>
      <c r="B2010" s="28"/>
      <c r="C2010" s="28"/>
      <c r="D2010" s="28"/>
      <c r="E2010" s="28"/>
      <c r="F2010" s="28"/>
      <c r="G2010" s="28"/>
      <c r="H2010" s="28"/>
      <c r="I2010" s="28"/>
      <c r="J2010" s="28"/>
    </row>
    <row r="2011" spans="1:10" hidden="1" x14ac:dyDescent="0.25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</row>
    <row r="2012" spans="1:10" hidden="1" x14ac:dyDescent="0.25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</row>
    <row r="2013" spans="1:10" hidden="1" x14ac:dyDescent="0.25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</row>
    <row r="2014" spans="1:10" hidden="1" x14ac:dyDescent="0.25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</row>
    <row r="2015" spans="1:10" hidden="1" x14ac:dyDescent="0.25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</row>
    <row r="2016" spans="1:10" hidden="1" x14ac:dyDescent="0.25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</row>
    <row r="2017" spans="1:10" hidden="1" x14ac:dyDescent="0.25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</row>
    <row r="2018" spans="1:10" hidden="1" x14ac:dyDescent="0.25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</row>
    <row r="2019" spans="1:10" hidden="1" x14ac:dyDescent="0.25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</row>
    <row r="2020" spans="1:10" hidden="1" x14ac:dyDescent="0.25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</row>
    <row r="2021" spans="1:10" hidden="1" x14ac:dyDescent="0.25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</row>
    <row r="2022" spans="1:10" hidden="1" x14ac:dyDescent="0.25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</row>
    <row r="2023" spans="1:10" hidden="1" x14ac:dyDescent="0.25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</row>
    <row r="2024" spans="1:10" hidden="1" x14ac:dyDescent="0.25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</row>
    <row r="2025" spans="1:10" hidden="1" x14ac:dyDescent="0.25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</row>
    <row r="2026" spans="1:10" hidden="1" x14ac:dyDescent="0.25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</row>
    <row r="2027" spans="1:10" hidden="1" x14ac:dyDescent="0.25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</row>
    <row r="2028" spans="1:10" hidden="1" x14ac:dyDescent="0.25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</row>
    <row r="2029" spans="1:10" hidden="1" x14ac:dyDescent="0.25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</row>
    <row r="2030" spans="1:10" hidden="1" x14ac:dyDescent="0.25">
      <c r="A2030" s="28"/>
      <c r="B2030" s="28"/>
      <c r="C2030" s="28"/>
      <c r="D2030" s="28"/>
      <c r="E2030" s="28"/>
      <c r="F2030" s="28"/>
      <c r="G2030" s="28"/>
      <c r="H2030" s="28"/>
      <c r="I2030" s="28"/>
      <c r="J2030" s="28"/>
    </row>
    <row r="2031" spans="1:10" hidden="1" x14ac:dyDescent="0.25">
      <c r="A2031" s="28"/>
      <c r="B2031" s="28"/>
      <c r="C2031" s="28"/>
      <c r="D2031" s="28"/>
      <c r="E2031" s="28"/>
      <c r="F2031" s="28"/>
      <c r="G2031" s="28"/>
      <c r="H2031" s="28"/>
      <c r="I2031" s="28"/>
      <c r="J2031" s="28"/>
    </row>
    <row r="2032" spans="1:10" hidden="1" x14ac:dyDescent="0.25">
      <c r="A2032" s="28"/>
      <c r="B2032" s="28"/>
      <c r="C2032" s="28"/>
      <c r="D2032" s="28"/>
      <c r="E2032" s="28"/>
      <c r="F2032" s="28"/>
      <c r="G2032" s="28"/>
      <c r="H2032" s="28"/>
      <c r="I2032" s="28"/>
      <c r="J2032" s="28"/>
    </row>
    <row r="2033" spans="1:10" hidden="1" x14ac:dyDescent="0.25">
      <c r="A2033" s="28"/>
      <c r="B2033" s="28"/>
      <c r="C2033" s="28"/>
      <c r="D2033" s="28"/>
      <c r="E2033" s="28"/>
      <c r="F2033" s="28"/>
      <c r="G2033" s="28"/>
      <c r="H2033" s="28"/>
      <c r="I2033" s="28"/>
      <c r="J2033" s="28"/>
    </row>
    <row r="2034" spans="1:10" hidden="1" x14ac:dyDescent="0.25">
      <c r="A2034" s="28"/>
      <c r="B2034" s="28"/>
      <c r="C2034" s="28"/>
      <c r="D2034" s="28"/>
      <c r="E2034" s="28"/>
      <c r="F2034" s="28"/>
      <c r="G2034" s="28"/>
      <c r="H2034" s="28"/>
      <c r="I2034" s="28"/>
      <c r="J2034" s="28"/>
    </row>
    <row r="2035" spans="1:10" hidden="1" x14ac:dyDescent="0.25">
      <c r="A2035" s="28"/>
      <c r="B2035" s="28"/>
      <c r="C2035" s="28"/>
      <c r="D2035" s="28"/>
      <c r="E2035" s="28"/>
      <c r="F2035" s="28"/>
      <c r="G2035" s="28"/>
      <c r="H2035" s="28"/>
      <c r="I2035" s="28"/>
      <c r="J2035" s="28"/>
    </row>
    <row r="2036" spans="1:10" hidden="1" x14ac:dyDescent="0.25">
      <c r="A2036" s="28"/>
      <c r="B2036" s="28"/>
      <c r="C2036" s="28"/>
      <c r="D2036" s="28"/>
      <c r="E2036" s="28"/>
      <c r="F2036" s="28"/>
      <c r="G2036" s="28"/>
      <c r="H2036" s="28"/>
      <c r="I2036" s="28"/>
      <c r="J2036" s="28"/>
    </row>
    <row r="2037" spans="1:10" hidden="1" x14ac:dyDescent="0.25">
      <c r="A2037" s="28"/>
      <c r="B2037" s="28"/>
      <c r="C2037" s="28"/>
      <c r="D2037" s="28"/>
      <c r="E2037" s="28"/>
      <c r="F2037" s="28"/>
      <c r="G2037" s="28"/>
      <c r="H2037" s="28"/>
      <c r="I2037" s="28"/>
      <c r="J2037" s="28"/>
    </row>
    <row r="2038" spans="1:10" hidden="1" x14ac:dyDescent="0.25">
      <c r="A2038" s="28"/>
      <c r="B2038" s="28"/>
      <c r="C2038" s="28"/>
      <c r="D2038" s="28"/>
      <c r="E2038" s="28"/>
      <c r="F2038" s="28"/>
      <c r="G2038" s="28"/>
      <c r="H2038" s="28"/>
      <c r="I2038" s="28"/>
      <c r="J2038" s="28"/>
    </row>
    <row r="2039" spans="1:10" hidden="1" x14ac:dyDescent="0.25">
      <c r="A2039" s="28"/>
      <c r="B2039" s="28"/>
      <c r="C2039" s="28"/>
      <c r="D2039" s="28"/>
      <c r="E2039" s="28"/>
      <c r="F2039" s="28"/>
      <c r="G2039" s="28"/>
      <c r="H2039" s="28"/>
      <c r="I2039" s="28"/>
      <c r="J2039" s="28"/>
    </row>
    <row r="2040" spans="1:10" hidden="1" x14ac:dyDescent="0.25">
      <c r="A2040" s="28"/>
      <c r="B2040" s="28"/>
      <c r="C2040" s="28"/>
      <c r="D2040" s="28"/>
      <c r="E2040" s="28"/>
      <c r="F2040" s="28"/>
      <c r="G2040" s="28"/>
      <c r="H2040" s="28"/>
      <c r="I2040" s="28"/>
      <c r="J2040" s="28"/>
    </row>
    <row r="2041" spans="1:10" hidden="1" x14ac:dyDescent="0.25">
      <c r="A2041" s="28"/>
      <c r="B2041" s="28"/>
      <c r="C2041" s="28"/>
      <c r="D2041" s="28"/>
      <c r="E2041" s="28"/>
      <c r="F2041" s="28"/>
      <c r="G2041" s="28"/>
      <c r="H2041" s="28"/>
      <c r="I2041" s="28"/>
      <c r="J2041" s="28"/>
    </row>
    <row r="2042" spans="1:10" hidden="1" x14ac:dyDescent="0.25">
      <c r="A2042" s="28"/>
      <c r="B2042" s="28"/>
      <c r="C2042" s="28"/>
      <c r="D2042" s="28"/>
      <c r="E2042" s="28"/>
      <c r="F2042" s="28"/>
      <c r="G2042" s="28"/>
      <c r="H2042" s="28"/>
      <c r="I2042" s="28"/>
      <c r="J2042" s="28"/>
    </row>
    <row r="2043" spans="1:10" hidden="1" x14ac:dyDescent="0.25">
      <c r="A2043" s="28"/>
      <c r="B2043" s="28"/>
      <c r="C2043" s="28"/>
      <c r="D2043" s="28"/>
      <c r="E2043" s="28"/>
      <c r="F2043" s="28"/>
      <c r="G2043" s="28"/>
      <c r="H2043" s="28"/>
      <c r="I2043" s="28"/>
      <c r="J2043" s="28"/>
    </row>
    <row r="2044" spans="1:10" hidden="1" x14ac:dyDescent="0.25">
      <c r="A2044" s="28"/>
      <c r="B2044" s="28"/>
      <c r="C2044" s="28"/>
      <c r="D2044" s="28"/>
      <c r="E2044" s="28"/>
      <c r="F2044" s="28"/>
      <c r="G2044" s="28"/>
      <c r="H2044" s="28"/>
      <c r="I2044" s="28"/>
      <c r="J2044" s="28"/>
    </row>
    <row r="2045" spans="1:10" hidden="1" x14ac:dyDescent="0.25">
      <c r="A2045" s="28"/>
      <c r="B2045" s="28"/>
      <c r="C2045" s="28"/>
      <c r="D2045" s="28"/>
      <c r="E2045" s="28"/>
      <c r="F2045" s="28"/>
      <c r="G2045" s="28"/>
      <c r="H2045" s="28"/>
      <c r="I2045" s="28"/>
      <c r="J2045" s="28"/>
    </row>
    <row r="2046" spans="1:10" hidden="1" x14ac:dyDescent="0.25">
      <c r="A2046" s="28"/>
      <c r="B2046" s="28"/>
      <c r="C2046" s="28"/>
      <c r="D2046" s="28"/>
      <c r="E2046" s="28"/>
      <c r="F2046" s="28"/>
      <c r="G2046" s="28"/>
      <c r="H2046" s="28"/>
      <c r="I2046" s="28"/>
      <c r="J2046" s="28"/>
    </row>
    <row r="2047" spans="1:10" hidden="1" x14ac:dyDescent="0.25">
      <c r="A2047" s="28"/>
      <c r="B2047" s="28"/>
      <c r="C2047" s="28"/>
      <c r="D2047" s="28"/>
      <c r="E2047" s="28"/>
      <c r="F2047" s="28"/>
      <c r="G2047" s="28"/>
      <c r="H2047" s="28"/>
      <c r="I2047" s="28"/>
      <c r="J2047" s="28"/>
    </row>
    <row r="2048" spans="1:10" hidden="1" x14ac:dyDescent="0.25">
      <c r="A2048" s="28"/>
      <c r="B2048" s="28"/>
      <c r="C2048" s="28"/>
      <c r="D2048" s="28"/>
      <c r="E2048" s="28"/>
      <c r="F2048" s="28"/>
      <c r="G2048" s="28"/>
      <c r="H2048" s="28"/>
      <c r="I2048" s="28"/>
      <c r="J2048" s="28"/>
    </row>
    <row r="2049" spans="1:10" hidden="1" x14ac:dyDescent="0.25">
      <c r="A2049" s="28"/>
      <c r="B2049" s="28"/>
      <c r="C2049" s="28"/>
      <c r="D2049" s="28"/>
      <c r="E2049" s="28"/>
      <c r="F2049" s="28"/>
      <c r="G2049" s="28"/>
      <c r="H2049" s="28"/>
      <c r="I2049" s="28"/>
      <c r="J2049" s="28"/>
    </row>
    <row r="2050" spans="1:10" hidden="1" x14ac:dyDescent="0.25">
      <c r="A2050" s="28"/>
      <c r="B2050" s="28"/>
      <c r="C2050" s="28"/>
      <c r="D2050" s="28"/>
      <c r="E2050" s="28"/>
      <c r="F2050" s="28"/>
      <c r="G2050" s="28"/>
      <c r="H2050" s="28"/>
      <c r="I2050" s="28"/>
      <c r="J2050" s="28"/>
    </row>
    <row r="2051" spans="1:10" hidden="1" x14ac:dyDescent="0.25">
      <c r="A2051" s="28"/>
      <c r="B2051" s="28"/>
      <c r="C2051" s="28"/>
      <c r="D2051" s="28"/>
      <c r="E2051" s="28"/>
      <c r="F2051" s="28"/>
      <c r="G2051" s="28"/>
      <c r="H2051" s="28"/>
      <c r="I2051" s="28"/>
      <c r="J2051" s="28"/>
    </row>
    <row r="2052" spans="1:10" hidden="1" x14ac:dyDescent="0.25">
      <c r="A2052" s="28"/>
      <c r="B2052" s="28"/>
      <c r="C2052" s="28"/>
      <c r="D2052" s="28"/>
      <c r="E2052" s="28"/>
      <c r="F2052" s="28"/>
      <c r="G2052" s="28"/>
      <c r="H2052" s="28"/>
      <c r="I2052" s="28"/>
      <c r="J2052" s="28"/>
    </row>
    <row r="2053" spans="1:10" hidden="1" x14ac:dyDescent="0.25">
      <c r="A2053" s="28"/>
      <c r="B2053" s="28"/>
      <c r="C2053" s="28"/>
      <c r="D2053" s="28"/>
      <c r="E2053" s="28"/>
      <c r="F2053" s="28"/>
      <c r="G2053" s="28"/>
      <c r="H2053" s="28"/>
      <c r="I2053" s="28"/>
      <c r="J2053" s="28"/>
    </row>
    <row r="2054" spans="1:10" hidden="1" x14ac:dyDescent="0.25">
      <c r="A2054" s="28"/>
      <c r="B2054" s="28"/>
      <c r="C2054" s="28"/>
      <c r="D2054" s="28"/>
      <c r="E2054" s="28"/>
      <c r="F2054" s="28"/>
      <c r="G2054" s="28"/>
      <c r="H2054" s="28"/>
      <c r="I2054" s="28"/>
      <c r="J2054" s="28"/>
    </row>
    <row r="2055" spans="1:10" hidden="1" x14ac:dyDescent="0.25">
      <c r="A2055" s="28"/>
      <c r="B2055" s="28"/>
      <c r="C2055" s="28"/>
      <c r="D2055" s="28"/>
      <c r="E2055" s="28"/>
      <c r="F2055" s="28"/>
      <c r="G2055" s="28"/>
      <c r="H2055" s="28"/>
      <c r="I2055" s="28"/>
      <c r="J2055" s="28"/>
    </row>
    <row r="2056" spans="1:10" hidden="1" x14ac:dyDescent="0.25">
      <c r="A2056" s="28"/>
      <c r="B2056" s="28"/>
      <c r="C2056" s="28"/>
      <c r="D2056" s="28"/>
      <c r="E2056" s="28"/>
      <c r="F2056" s="28"/>
      <c r="G2056" s="28"/>
      <c r="H2056" s="28"/>
      <c r="I2056" s="28"/>
      <c r="J2056" s="28"/>
    </row>
    <row r="2057" spans="1:10" hidden="1" x14ac:dyDescent="0.25">
      <c r="A2057" s="28"/>
      <c r="B2057" s="28"/>
      <c r="C2057" s="28"/>
      <c r="D2057" s="28"/>
      <c r="E2057" s="28"/>
      <c r="F2057" s="28"/>
      <c r="G2057" s="28"/>
      <c r="H2057" s="28"/>
      <c r="I2057" s="28"/>
      <c r="J2057" s="28"/>
    </row>
    <row r="2058" spans="1:10" hidden="1" x14ac:dyDescent="0.25">
      <c r="A2058" s="28"/>
      <c r="B2058" s="28"/>
      <c r="C2058" s="28"/>
      <c r="D2058" s="28"/>
      <c r="E2058" s="28"/>
      <c r="F2058" s="28"/>
      <c r="G2058" s="28"/>
      <c r="H2058" s="28"/>
      <c r="I2058" s="28"/>
      <c r="J2058" s="28"/>
    </row>
    <row r="2059" spans="1:10" hidden="1" x14ac:dyDescent="0.25">
      <c r="A2059" s="28"/>
      <c r="B2059" s="28"/>
      <c r="C2059" s="28"/>
      <c r="D2059" s="28"/>
      <c r="E2059" s="28"/>
      <c r="F2059" s="28"/>
      <c r="G2059" s="28"/>
      <c r="H2059" s="28"/>
      <c r="I2059" s="28"/>
      <c r="J2059" s="28"/>
    </row>
    <row r="2060" spans="1:10" hidden="1" x14ac:dyDescent="0.25">
      <c r="A2060" s="28"/>
      <c r="B2060" s="28"/>
      <c r="C2060" s="28"/>
      <c r="D2060" s="28"/>
      <c r="E2060" s="28"/>
      <c r="F2060" s="28"/>
      <c r="G2060" s="28"/>
      <c r="H2060" s="28"/>
      <c r="I2060" s="28"/>
      <c r="J2060" s="28"/>
    </row>
    <row r="2061" spans="1:10" hidden="1" x14ac:dyDescent="0.25">
      <c r="A2061" s="28"/>
      <c r="B2061" s="28"/>
      <c r="C2061" s="28"/>
      <c r="D2061" s="28"/>
      <c r="E2061" s="28"/>
      <c r="F2061" s="28"/>
      <c r="G2061" s="28"/>
      <c r="H2061" s="28"/>
      <c r="I2061" s="28"/>
      <c r="J2061" s="28"/>
    </row>
    <row r="2062" spans="1:10" hidden="1" x14ac:dyDescent="0.25">
      <c r="A2062" s="28"/>
      <c r="B2062" s="28"/>
      <c r="C2062" s="28"/>
      <c r="D2062" s="28"/>
      <c r="E2062" s="28"/>
      <c r="F2062" s="28"/>
      <c r="G2062" s="28"/>
      <c r="H2062" s="28"/>
      <c r="I2062" s="28"/>
      <c r="J2062" s="28"/>
    </row>
    <row r="2063" spans="1:10" hidden="1" x14ac:dyDescent="0.25">
      <c r="A2063" s="28"/>
      <c r="B2063" s="28"/>
      <c r="C2063" s="28"/>
      <c r="D2063" s="28"/>
      <c r="E2063" s="28"/>
      <c r="F2063" s="28"/>
      <c r="G2063" s="28"/>
      <c r="H2063" s="28"/>
      <c r="I2063" s="28"/>
      <c r="J2063" s="28"/>
    </row>
    <row r="2064" spans="1:10" hidden="1" x14ac:dyDescent="0.25">
      <c r="A2064" s="28"/>
      <c r="B2064" s="28"/>
      <c r="C2064" s="28"/>
      <c r="D2064" s="28"/>
      <c r="E2064" s="28"/>
      <c r="F2064" s="28"/>
      <c r="G2064" s="28"/>
      <c r="H2064" s="28"/>
      <c r="I2064" s="28"/>
      <c r="J2064" s="28"/>
    </row>
    <row r="2065" spans="1:10" hidden="1" x14ac:dyDescent="0.25">
      <c r="A2065" s="28"/>
      <c r="B2065" s="28"/>
      <c r="C2065" s="28"/>
      <c r="D2065" s="28"/>
      <c r="E2065" s="28"/>
      <c r="F2065" s="28"/>
      <c r="G2065" s="28"/>
      <c r="H2065" s="28"/>
      <c r="I2065" s="28"/>
      <c r="J2065" s="28"/>
    </row>
    <row r="2066" spans="1:10" hidden="1" x14ac:dyDescent="0.25">
      <c r="A2066" s="28"/>
      <c r="B2066" s="28"/>
      <c r="C2066" s="28"/>
      <c r="D2066" s="28"/>
      <c r="E2066" s="28"/>
      <c r="F2066" s="28"/>
      <c r="G2066" s="28"/>
      <c r="H2066" s="28"/>
      <c r="I2066" s="28"/>
      <c r="J2066" s="28"/>
    </row>
    <row r="2067" spans="1:10" hidden="1" x14ac:dyDescent="0.25">
      <c r="A2067" s="28"/>
      <c r="B2067" s="28"/>
      <c r="C2067" s="28"/>
      <c r="D2067" s="28"/>
      <c r="E2067" s="28"/>
      <c r="F2067" s="28"/>
      <c r="G2067" s="28"/>
      <c r="H2067" s="28"/>
      <c r="I2067" s="28"/>
      <c r="J2067" s="28"/>
    </row>
    <row r="2068" spans="1:10" hidden="1" x14ac:dyDescent="0.25">
      <c r="A2068" s="28"/>
      <c r="B2068" s="28"/>
      <c r="C2068" s="28"/>
      <c r="D2068" s="28"/>
      <c r="E2068" s="28"/>
      <c r="F2068" s="28"/>
      <c r="G2068" s="28"/>
      <c r="H2068" s="28"/>
      <c r="I2068" s="28"/>
      <c r="J2068" s="28"/>
    </row>
    <row r="2069" spans="1:10" hidden="1" x14ac:dyDescent="0.25">
      <c r="A2069" s="28"/>
      <c r="B2069" s="28"/>
      <c r="C2069" s="28"/>
      <c r="D2069" s="28"/>
      <c r="E2069" s="28"/>
      <c r="F2069" s="28"/>
      <c r="G2069" s="28"/>
      <c r="H2069" s="28"/>
      <c r="I2069" s="28"/>
      <c r="J2069" s="28"/>
    </row>
    <row r="2070" spans="1:10" hidden="1" x14ac:dyDescent="0.25">
      <c r="A2070" s="28"/>
      <c r="B2070" s="28"/>
      <c r="C2070" s="28"/>
      <c r="D2070" s="28"/>
      <c r="E2070" s="28"/>
      <c r="F2070" s="28"/>
      <c r="G2070" s="28"/>
      <c r="H2070" s="28"/>
      <c r="I2070" s="28"/>
      <c r="J2070" s="28"/>
    </row>
    <row r="2071" spans="1:10" hidden="1" x14ac:dyDescent="0.25">
      <c r="A2071" s="28"/>
      <c r="B2071" s="28"/>
      <c r="C2071" s="28"/>
      <c r="D2071" s="28"/>
      <c r="E2071" s="28"/>
      <c r="F2071" s="28"/>
      <c r="G2071" s="28"/>
      <c r="H2071" s="28"/>
      <c r="I2071" s="28"/>
      <c r="J2071" s="28"/>
    </row>
    <row r="2072" spans="1:10" hidden="1" x14ac:dyDescent="0.25">
      <c r="A2072" s="28"/>
      <c r="B2072" s="28"/>
      <c r="C2072" s="28"/>
      <c r="D2072" s="28"/>
      <c r="E2072" s="28"/>
      <c r="F2072" s="28"/>
      <c r="G2072" s="28"/>
      <c r="H2072" s="28"/>
      <c r="I2072" s="28"/>
      <c r="J2072" s="28"/>
    </row>
    <row r="2073" spans="1:10" hidden="1" x14ac:dyDescent="0.25">
      <c r="A2073" s="28"/>
      <c r="B2073" s="28"/>
      <c r="C2073" s="28"/>
      <c r="D2073" s="28"/>
      <c r="E2073" s="28"/>
      <c r="F2073" s="28"/>
      <c r="G2073" s="28"/>
      <c r="H2073" s="28"/>
      <c r="I2073" s="28"/>
      <c r="J2073" s="28"/>
    </row>
    <row r="2074" spans="1:10" hidden="1" x14ac:dyDescent="0.25">
      <c r="A2074" s="28"/>
      <c r="B2074" s="28"/>
      <c r="C2074" s="28"/>
      <c r="D2074" s="28"/>
      <c r="E2074" s="28"/>
      <c r="F2074" s="28"/>
      <c r="G2074" s="28"/>
      <c r="H2074" s="28"/>
      <c r="I2074" s="28"/>
      <c r="J2074" s="28"/>
    </row>
    <row r="2075" spans="1:10" hidden="1" x14ac:dyDescent="0.25">
      <c r="A2075" s="28"/>
      <c r="B2075" s="28"/>
      <c r="C2075" s="28"/>
      <c r="D2075" s="28"/>
      <c r="E2075" s="28"/>
      <c r="F2075" s="28"/>
      <c r="G2075" s="28"/>
      <c r="H2075" s="28"/>
      <c r="I2075" s="28"/>
      <c r="J2075" s="28"/>
    </row>
    <row r="2076" spans="1:10" hidden="1" x14ac:dyDescent="0.25">
      <c r="A2076" s="28"/>
      <c r="B2076" s="28"/>
      <c r="C2076" s="28"/>
      <c r="D2076" s="28"/>
      <c r="E2076" s="28"/>
      <c r="F2076" s="28"/>
      <c r="G2076" s="28"/>
      <c r="H2076" s="28"/>
      <c r="I2076" s="28"/>
      <c r="J2076" s="28"/>
    </row>
    <row r="2077" spans="1:10" hidden="1" x14ac:dyDescent="0.25">
      <c r="A2077" s="28"/>
      <c r="B2077" s="28"/>
      <c r="C2077" s="28"/>
      <c r="D2077" s="28"/>
      <c r="E2077" s="28"/>
      <c r="F2077" s="28"/>
      <c r="G2077" s="28"/>
      <c r="H2077" s="28"/>
      <c r="I2077" s="28"/>
      <c r="J2077" s="28"/>
    </row>
    <row r="2078" spans="1:10" hidden="1" x14ac:dyDescent="0.25">
      <c r="A2078" s="28"/>
      <c r="B2078" s="28"/>
      <c r="C2078" s="28"/>
      <c r="D2078" s="28"/>
      <c r="E2078" s="28"/>
      <c r="F2078" s="28"/>
      <c r="G2078" s="28"/>
      <c r="H2078" s="28"/>
      <c r="I2078" s="28"/>
      <c r="J2078" s="28"/>
    </row>
    <row r="2079" spans="1:10" hidden="1" x14ac:dyDescent="0.25">
      <c r="A2079" s="28"/>
      <c r="B2079" s="28"/>
      <c r="C2079" s="28"/>
      <c r="D2079" s="28"/>
      <c r="E2079" s="28"/>
      <c r="F2079" s="28"/>
      <c r="G2079" s="28"/>
      <c r="H2079" s="28"/>
      <c r="I2079" s="28"/>
      <c r="J2079" s="28"/>
    </row>
    <row r="2080" spans="1:10" hidden="1" x14ac:dyDescent="0.25">
      <c r="A2080" s="28"/>
      <c r="B2080" s="28"/>
      <c r="C2080" s="28"/>
      <c r="D2080" s="28"/>
      <c r="E2080" s="28"/>
      <c r="F2080" s="28"/>
      <c r="G2080" s="28"/>
      <c r="H2080" s="28"/>
      <c r="I2080" s="28"/>
      <c r="J2080" s="28"/>
    </row>
    <row r="2081" spans="1:10" hidden="1" x14ac:dyDescent="0.25">
      <c r="A2081" s="28"/>
      <c r="B2081" s="28"/>
      <c r="C2081" s="28"/>
      <c r="D2081" s="28"/>
      <c r="E2081" s="28"/>
      <c r="F2081" s="28"/>
      <c r="G2081" s="28"/>
      <c r="H2081" s="28"/>
      <c r="I2081" s="28"/>
      <c r="J2081" s="28"/>
    </row>
    <row r="2082" spans="1:10" hidden="1" x14ac:dyDescent="0.25">
      <c r="A2082" s="28"/>
      <c r="B2082" s="28"/>
      <c r="C2082" s="28"/>
      <c r="D2082" s="28"/>
      <c r="E2082" s="28"/>
      <c r="F2082" s="28"/>
      <c r="G2082" s="28"/>
      <c r="H2082" s="28"/>
      <c r="I2082" s="28"/>
      <c r="J2082" s="28"/>
    </row>
    <row r="2083" spans="1:10" hidden="1" x14ac:dyDescent="0.25">
      <c r="A2083" s="28"/>
      <c r="B2083" s="28"/>
      <c r="C2083" s="28"/>
      <c r="D2083" s="28"/>
      <c r="E2083" s="28"/>
      <c r="F2083" s="28"/>
      <c r="G2083" s="28"/>
      <c r="H2083" s="28"/>
      <c r="I2083" s="28"/>
      <c r="J2083" s="28"/>
    </row>
    <row r="2084" spans="1:10" hidden="1" x14ac:dyDescent="0.25">
      <c r="A2084" s="28"/>
      <c r="B2084" s="28"/>
      <c r="C2084" s="28"/>
      <c r="D2084" s="28"/>
      <c r="E2084" s="28"/>
      <c r="F2084" s="28"/>
      <c r="G2084" s="28"/>
      <c r="H2084" s="28"/>
      <c r="I2084" s="28"/>
      <c r="J2084" s="28"/>
    </row>
    <row r="2085" spans="1:10" hidden="1" x14ac:dyDescent="0.25">
      <c r="A2085" s="28"/>
      <c r="B2085" s="28"/>
      <c r="C2085" s="28"/>
      <c r="D2085" s="28"/>
      <c r="E2085" s="28"/>
      <c r="F2085" s="28"/>
      <c r="G2085" s="28"/>
      <c r="H2085" s="28"/>
      <c r="I2085" s="28"/>
      <c r="J2085" s="28"/>
    </row>
    <row r="2086" spans="1:10" hidden="1" x14ac:dyDescent="0.25">
      <c r="A2086" s="28"/>
      <c r="B2086" s="28"/>
      <c r="C2086" s="28"/>
      <c r="D2086" s="28"/>
      <c r="E2086" s="28"/>
      <c r="F2086" s="28"/>
      <c r="G2086" s="28"/>
      <c r="H2086" s="28"/>
      <c r="I2086" s="28"/>
      <c r="J2086" s="28"/>
    </row>
    <row r="2087" spans="1:10" hidden="1" x14ac:dyDescent="0.25">
      <c r="A2087" s="28"/>
      <c r="B2087" s="28"/>
      <c r="C2087" s="28"/>
      <c r="D2087" s="28"/>
      <c r="E2087" s="28"/>
      <c r="F2087" s="28"/>
      <c r="G2087" s="28"/>
      <c r="H2087" s="28"/>
      <c r="I2087" s="28"/>
      <c r="J2087" s="28"/>
    </row>
    <row r="2088" spans="1:10" hidden="1" x14ac:dyDescent="0.25">
      <c r="A2088" s="28"/>
      <c r="B2088" s="28"/>
      <c r="C2088" s="28"/>
      <c r="D2088" s="28"/>
      <c r="E2088" s="28"/>
      <c r="F2088" s="28"/>
      <c r="G2088" s="28"/>
      <c r="H2088" s="28"/>
      <c r="I2088" s="28"/>
      <c r="J2088" s="28"/>
    </row>
    <row r="2089" spans="1:10" hidden="1" x14ac:dyDescent="0.25">
      <c r="A2089" s="28"/>
      <c r="B2089" s="28"/>
      <c r="C2089" s="28"/>
      <c r="D2089" s="28"/>
      <c r="E2089" s="28"/>
      <c r="F2089" s="28"/>
      <c r="G2089" s="28"/>
      <c r="H2089" s="28"/>
      <c r="I2089" s="28"/>
      <c r="J2089" s="28"/>
    </row>
    <row r="2090" spans="1:10" hidden="1" x14ac:dyDescent="0.25">
      <c r="A2090" s="28"/>
      <c r="B2090" s="28"/>
      <c r="C2090" s="28"/>
      <c r="D2090" s="28"/>
      <c r="E2090" s="28"/>
      <c r="F2090" s="28"/>
      <c r="G2090" s="28"/>
      <c r="H2090" s="28"/>
      <c r="I2090" s="28"/>
      <c r="J2090" s="28"/>
    </row>
    <row r="2091" spans="1:10" hidden="1" x14ac:dyDescent="0.25">
      <c r="A2091" s="28"/>
      <c r="B2091" s="28"/>
      <c r="C2091" s="28"/>
      <c r="D2091" s="28"/>
      <c r="E2091" s="28"/>
      <c r="F2091" s="28"/>
      <c r="G2091" s="28"/>
      <c r="H2091" s="28"/>
      <c r="I2091" s="28"/>
      <c r="J2091" s="28"/>
    </row>
    <row r="2092" spans="1:10" hidden="1" x14ac:dyDescent="0.25">
      <c r="A2092" s="28"/>
      <c r="B2092" s="28"/>
      <c r="C2092" s="28"/>
      <c r="D2092" s="28"/>
      <c r="E2092" s="28"/>
      <c r="F2092" s="28"/>
      <c r="G2092" s="28"/>
      <c r="H2092" s="28"/>
      <c r="I2092" s="28"/>
      <c r="J2092" s="28"/>
    </row>
    <row r="2093" spans="1:10" hidden="1" x14ac:dyDescent="0.25">
      <c r="A2093" s="28"/>
      <c r="B2093" s="28"/>
      <c r="C2093" s="28"/>
      <c r="D2093" s="28"/>
      <c r="E2093" s="28"/>
      <c r="F2093" s="28"/>
      <c r="G2093" s="28"/>
      <c r="H2093" s="28"/>
      <c r="I2093" s="28"/>
      <c r="J2093" s="28"/>
    </row>
    <row r="2094" spans="1:10" hidden="1" x14ac:dyDescent="0.25">
      <c r="A2094" s="28"/>
      <c r="B2094" s="28"/>
      <c r="C2094" s="28"/>
      <c r="D2094" s="28"/>
      <c r="E2094" s="28"/>
      <c r="F2094" s="28"/>
      <c r="G2094" s="28"/>
      <c r="H2094" s="28"/>
      <c r="I2094" s="28"/>
      <c r="J2094" s="28"/>
    </row>
    <row r="2095" spans="1:10" hidden="1" x14ac:dyDescent="0.25">
      <c r="A2095" s="28"/>
      <c r="B2095" s="28"/>
      <c r="C2095" s="28"/>
      <c r="D2095" s="28"/>
      <c r="E2095" s="28"/>
      <c r="F2095" s="28"/>
      <c r="G2095" s="28"/>
      <c r="H2095" s="28"/>
      <c r="I2095" s="28"/>
      <c r="J2095" s="28"/>
    </row>
    <row r="2096" spans="1:10" hidden="1" x14ac:dyDescent="0.25">
      <c r="A2096" s="28"/>
      <c r="B2096" s="28"/>
      <c r="C2096" s="28"/>
      <c r="D2096" s="28"/>
      <c r="E2096" s="28"/>
      <c r="F2096" s="28"/>
      <c r="G2096" s="28"/>
      <c r="H2096" s="28"/>
      <c r="I2096" s="28"/>
      <c r="J2096" s="28"/>
    </row>
    <row r="2097" spans="1:10" hidden="1" x14ac:dyDescent="0.25">
      <c r="A2097" s="28"/>
      <c r="B2097" s="28"/>
      <c r="C2097" s="28"/>
      <c r="D2097" s="28"/>
      <c r="E2097" s="28"/>
      <c r="F2097" s="28"/>
      <c r="G2097" s="28"/>
      <c r="H2097" s="28"/>
      <c r="I2097" s="28"/>
      <c r="J2097" s="28"/>
    </row>
    <row r="2098" spans="1:10" hidden="1" x14ac:dyDescent="0.25">
      <c r="A2098" s="28"/>
      <c r="B2098" s="28"/>
      <c r="C2098" s="28"/>
      <c r="D2098" s="28"/>
      <c r="E2098" s="28"/>
      <c r="F2098" s="28"/>
      <c r="G2098" s="28"/>
      <c r="H2098" s="28"/>
      <c r="I2098" s="28"/>
      <c r="J2098" s="28"/>
    </row>
    <row r="2099" spans="1:10" hidden="1" x14ac:dyDescent="0.25">
      <c r="A2099" s="28"/>
      <c r="B2099" s="28"/>
      <c r="C2099" s="28"/>
      <c r="D2099" s="28"/>
      <c r="E2099" s="28"/>
      <c r="F2099" s="28"/>
      <c r="G2099" s="28"/>
      <c r="H2099" s="28"/>
      <c r="I2099" s="28"/>
      <c r="J2099" s="28"/>
    </row>
    <row r="2100" spans="1:10" hidden="1" x14ac:dyDescent="0.25">
      <c r="A2100" s="28"/>
      <c r="B2100" s="28"/>
      <c r="C2100" s="28"/>
      <c r="D2100" s="28"/>
      <c r="E2100" s="28"/>
      <c r="F2100" s="28"/>
      <c r="G2100" s="28"/>
      <c r="H2100" s="28"/>
      <c r="I2100" s="28"/>
      <c r="J2100" s="28"/>
    </row>
    <row r="2101" spans="1:10" hidden="1" x14ac:dyDescent="0.25">
      <c r="A2101" s="28"/>
      <c r="B2101" s="28"/>
      <c r="C2101" s="28"/>
      <c r="D2101" s="28"/>
      <c r="E2101" s="28"/>
      <c r="F2101" s="28"/>
      <c r="G2101" s="28"/>
      <c r="H2101" s="28"/>
      <c r="I2101" s="28"/>
      <c r="J2101" s="28"/>
    </row>
    <row r="2102" spans="1:10" hidden="1" x14ac:dyDescent="0.25">
      <c r="A2102" s="28"/>
      <c r="B2102" s="28"/>
      <c r="C2102" s="28"/>
      <c r="D2102" s="28"/>
      <c r="E2102" s="28"/>
      <c r="F2102" s="28"/>
      <c r="G2102" s="28"/>
      <c r="H2102" s="28"/>
      <c r="I2102" s="28"/>
      <c r="J2102" s="28"/>
    </row>
    <row r="2103" spans="1:10" hidden="1" x14ac:dyDescent="0.25">
      <c r="A2103" s="28"/>
      <c r="B2103" s="28"/>
      <c r="C2103" s="28"/>
      <c r="D2103" s="28"/>
      <c r="E2103" s="28"/>
      <c r="F2103" s="28"/>
      <c r="G2103" s="28"/>
      <c r="H2103" s="28"/>
      <c r="I2103" s="28"/>
      <c r="J2103" s="28"/>
    </row>
    <row r="2104" spans="1:10" hidden="1" x14ac:dyDescent="0.25">
      <c r="A2104" s="28"/>
      <c r="B2104" s="28"/>
      <c r="C2104" s="28"/>
      <c r="D2104" s="28"/>
      <c r="E2104" s="28"/>
      <c r="F2104" s="28"/>
      <c r="G2104" s="28"/>
      <c r="H2104" s="28"/>
      <c r="I2104" s="28"/>
      <c r="J2104" s="28"/>
    </row>
    <row r="2105" spans="1:10" hidden="1" x14ac:dyDescent="0.25">
      <c r="A2105" s="28"/>
      <c r="B2105" s="28"/>
      <c r="C2105" s="28"/>
      <c r="D2105" s="28"/>
      <c r="E2105" s="28"/>
      <c r="F2105" s="28"/>
      <c r="G2105" s="28"/>
      <c r="H2105" s="28"/>
      <c r="I2105" s="28"/>
      <c r="J2105" s="28"/>
    </row>
    <row r="2106" spans="1:10" hidden="1" x14ac:dyDescent="0.25">
      <c r="A2106" s="28"/>
      <c r="B2106" s="28"/>
      <c r="C2106" s="28"/>
      <c r="D2106" s="28"/>
      <c r="E2106" s="28"/>
      <c r="F2106" s="28"/>
      <c r="G2106" s="28"/>
      <c r="H2106" s="28"/>
      <c r="I2106" s="28"/>
      <c r="J2106" s="28"/>
    </row>
    <row r="2107" spans="1:10" hidden="1" x14ac:dyDescent="0.25">
      <c r="A2107" s="28"/>
      <c r="B2107" s="28"/>
      <c r="C2107" s="28"/>
      <c r="D2107" s="28"/>
      <c r="E2107" s="28"/>
      <c r="F2107" s="28"/>
      <c r="G2107" s="28"/>
      <c r="H2107" s="28"/>
      <c r="I2107" s="28"/>
      <c r="J2107" s="28"/>
    </row>
    <row r="2108" spans="1:10" hidden="1" x14ac:dyDescent="0.25">
      <c r="A2108" s="28"/>
      <c r="B2108" s="28"/>
      <c r="C2108" s="28"/>
      <c r="D2108" s="28"/>
      <c r="E2108" s="28"/>
      <c r="F2108" s="28"/>
      <c r="G2108" s="28"/>
      <c r="H2108" s="28"/>
      <c r="I2108" s="28"/>
      <c r="J2108" s="28"/>
    </row>
    <row r="2109" spans="1:10" hidden="1" x14ac:dyDescent="0.25">
      <c r="A2109" s="28"/>
      <c r="B2109" s="28"/>
      <c r="C2109" s="28"/>
      <c r="D2109" s="28"/>
      <c r="E2109" s="28"/>
      <c r="F2109" s="28"/>
      <c r="G2109" s="28"/>
      <c r="H2109" s="28"/>
      <c r="I2109" s="28"/>
      <c r="J2109" s="28"/>
    </row>
    <row r="2110" spans="1:10" hidden="1" x14ac:dyDescent="0.25">
      <c r="A2110" s="28"/>
      <c r="B2110" s="28"/>
      <c r="C2110" s="28"/>
      <c r="D2110" s="28"/>
      <c r="E2110" s="28"/>
      <c r="F2110" s="28"/>
      <c r="G2110" s="28"/>
      <c r="H2110" s="28"/>
      <c r="I2110" s="28"/>
      <c r="J2110" s="28"/>
    </row>
    <row r="2111" spans="1:10" hidden="1" x14ac:dyDescent="0.25">
      <c r="A2111" s="28"/>
      <c r="B2111" s="28"/>
      <c r="C2111" s="28"/>
      <c r="D2111" s="28"/>
      <c r="E2111" s="28"/>
      <c r="F2111" s="28"/>
      <c r="G2111" s="28"/>
      <c r="H2111" s="28"/>
      <c r="I2111" s="28"/>
      <c r="J2111" s="28"/>
    </row>
    <row r="2112" spans="1:10" hidden="1" x14ac:dyDescent="0.25">
      <c r="A2112" s="28"/>
      <c r="B2112" s="28"/>
      <c r="C2112" s="28"/>
      <c r="D2112" s="28"/>
      <c r="E2112" s="28"/>
      <c r="F2112" s="28"/>
      <c r="G2112" s="28"/>
      <c r="H2112" s="28"/>
      <c r="I2112" s="28"/>
      <c r="J2112" s="28"/>
    </row>
    <row r="2113" spans="1:10" hidden="1" x14ac:dyDescent="0.25">
      <c r="A2113" s="28"/>
      <c r="B2113" s="28"/>
      <c r="C2113" s="28"/>
      <c r="D2113" s="28"/>
      <c r="E2113" s="28"/>
      <c r="F2113" s="28"/>
      <c r="G2113" s="28"/>
      <c r="H2113" s="28"/>
      <c r="I2113" s="28"/>
      <c r="J2113" s="28"/>
    </row>
    <row r="2114" spans="1:10" hidden="1" x14ac:dyDescent="0.25">
      <c r="A2114" s="28"/>
      <c r="B2114" s="28"/>
      <c r="C2114" s="28"/>
      <c r="D2114" s="28"/>
      <c r="E2114" s="28"/>
      <c r="F2114" s="28"/>
      <c r="G2114" s="28"/>
      <c r="H2114" s="28"/>
      <c r="I2114" s="28"/>
      <c r="J2114" s="28"/>
    </row>
    <row r="2115" spans="1:10" hidden="1" x14ac:dyDescent="0.25">
      <c r="A2115" s="28"/>
      <c r="B2115" s="28"/>
      <c r="C2115" s="28"/>
      <c r="D2115" s="28"/>
      <c r="E2115" s="28"/>
      <c r="F2115" s="28"/>
      <c r="G2115" s="28"/>
      <c r="H2115" s="28"/>
      <c r="I2115" s="28"/>
      <c r="J2115" s="28"/>
    </row>
    <row r="2116" spans="1:10" hidden="1" x14ac:dyDescent="0.25">
      <c r="A2116" s="28"/>
      <c r="B2116" s="28"/>
      <c r="C2116" s="28"/>
      <c r="D2116" s="28"/>
      <c r="E2116" s="28"/>
      <c r="F2116" s="28"/>
      <c r="G2116" s="28"/>
      <c r="H2116" s="28"/>
      <c r="I2116" s="28"/>
      <c r="J2116" s="28"/>
    </row>
    <row r="2117" spans="1:10" hidden="1" x14ac:dyDescent="0.25">
      <c r="A2117" s="28"/>
      <c r="B2117" s="28"/>
      <c r="C2117" s="28"/>
      <c r="D2117" s="28"/>
      <c r="E2117" s="28"/>
      <c r="F2117" s="28"/>
      <c r="G2117" s="28"/>
      <c r="H2117" s="28"/>
      <c r="I2117" s="28"/>
      <c r="J2117" s="28"/>
    </row>
    <row r="2118" spans="1:10" hidden="1" x14ac:dyDescent="0.25">
      <c r="A2118" s="28"/>
      <c r="B2118" s="28"/>
      <c r="C2118" s="28"/>
      <c r="D2118" s="28"/>
      <c r="E2118" s="28"/>
      <c r="F2118" s="28"/>
      <c r="G2118" s="28"/>
      <c r="H2118" s="28"/>
      <c r="I2118" s="28"/>
      <c r="J2118" s="28"/>
    </row>
    <row r="2119" spans="1:10" hidden="1" x14ac:dyDescent="0.25">
      <c r="A2119" s="28"/>
      <c r="B2119" s="28"/>
      <c r="C2119" s="28"/>
      <c r="D2119" s="28"/>
      <c r="E2119" s="28"/>
      <c r="F2119" s="28"/>
      <c r="G2119" s="28"/>
      <c r="H2119" s="28"/>
      <c r="I2119" s="28"/>
      <c r="J2119" s="28"/>
    </row>
    <row r="2120" spans="1:10" hidden="1" x14ac:dyDescent="0.25">
      <c r="A2120" s="28"/>
      <c r="B2120" s="28"/>
      <c r="C2120" s="28"/>
      <c r="D2120" s="28"/>
      <c r="E2120" s="28"/>
      <c r="F2120" s="28"/>
      <c r="G2120" s="28"/>
      <c r="H2120" s="28"/>
      <c r="I2120" s="28"/>
      <c r="J2120" s="28"/>
    </row>
    <row r="2121" spans="1:10" hidden="1" x14ac:dyDescent="0.25">
      <c r="A2121" s="28"/>
      <c r="B2121" s="28"/>
      <c r="C2121" s="28"/>
      <c r="D2121" s="28"/>
      <c r="E2121" s="28"/>
      <c r="F2121" s="28"/>
      <c r="G2121" s="28"/>
      <c r="H2121" s="28"/>
      <c r="I2121" s="28"/>
      <c r="J2121" s="28"/>
    </row>
    <row r="2122" spans="1:10" hidden="1" x14ac:dyDescent="0.25">
      <c r="A2122" s="28"/>
      <c r="B2122" s="28"/>
      <c r="C2122" s="28"/>
      <c r="D2122" s="28"/>
      <c r="E2122" s="28"/>
      <c r="F2122" s="28"/>
      <c r="G2122" s="28"/>
      <c r="H2122" s="28"/>
      <c r="I2122" s="28"/>
      <c r="J2122" s="28"/>
    </row>
    <row r="2123" spans="1:10" hidden="1" x14ac:dyDescent="0.25">
      <c r="A2123" s="28"/>
      <c r="B2123" s="28"/>
      <c r="C2123" s="28"/>
      <c r="D2123" s="28"/>
      <c r="E2123" s="28"/>
      <c r="F2123" s="28"/>
      <c r="G2123" s="28"/>
      <c r="H2123" s="28"/>
      <c r="I2123" s="28"/>
      <c r="J2123" s="28"/>
    </row>
    <row r="2124" spans="1:10" hidden="1" x14ac:dyDescent="0.25">
      <c r="A2124" s="28"/>
      <c r="B2124" s="28"/>
      <c r="C2124" s="28"/>
      <c r="D2124" s="28"/>
      <c r="E2124" s="28"/>
      <c r="F2124" s="28"/>
      <c r="G2124" s="28"/>
      <c r="H2124" s="28"/>
      <c r="I2124" s="28"/>
      <c r="J2124" s="28"/>
    </row>
    <row r="2125" spans="1:10" hidden="1" x14ac:dyDescent="0.25">
      <c r="A2125" s="28"/>
      <c r="B2125" s="28"/>
      <c r="C2125" s="28"/>
      <c r="D2125" s="28"/>
      <c r="E2125" s="28"/>
      <c r="F2125" s="28"/>
      <c r="G2125" s="28"/>
      <c r="H2125" s="28"/>
      <c r="I2125" s="28"/>
      <c r="J2125" s="28"/>
    </row>
    <row r="2126" spans="1:10" hidden="1" x14ac:dyDescent="0.25">
      <c r="A2126" s="28"/>
      <c r="B2126" s="28"/>
      <c r="C2126" s="28"/>
      <c r="D2126" s="28"/>
      <c r="E2126" s="28"/>
      <c r="F2126" s="28"/>
      <c r="G2126" s="28"/>
      <c r="H2126" s="28"/>
      <c r="I2126" s="28"/>
      <c r="J2126" s="28"/>
    </row>
    <row r="2127" spans="1:10" hidden="1" x14ac:dyDescent="0.25">
      <c r="A2127" s="28"/>
      <c r="B2127" s="28"/>
      <c r="C2127" s="28"/>
      <c r="D2127" s="28"/>
      <c r="E2127" s="28"/>
      <c r="F2127" s="28"/>
      <c r="G2127" s="28"/>
      <c r="H2127" s="28"/>
      <c r="I2127" s="28"/>
      <c r="J2127" s="28"/>
    </row>
    <row r="2128" spans="1:10" hidden="1" x14ac:dyDescent="0.25">
      <c r="A2128" s="28"/>
      <c r="B2128" s="28"/>
      <c r="C2128" s="28"/>
      <c r="D2128" s="28"/>
      <c r="E2128" s="28"/>
      <c r="F2128" s="28"/>
      <c r="G2128" s="28"/>
      <c r="H2128" s="28"/>
      <c r="I2128" s="28"/>
      <c r="J2128" s="28"/>
    </row>
    <row r="2129" spans="1:10" hidden="1" x14ac:dyDescent="0.25">
      <c r="A2129" s="28"/>
      <c r="B2129" s="28"/>
      <c r="C2129" s="28"/>
      <c r="D2129" s="28"/>
      <c r="E2129" s="28"/>
      <c r="F2129" s="28"/>
      <c r="G2129" s="28"/>
      <c r="H2129" s="28"/>
      <c r="I2129" s="28"/>
      <c r="J2129" s="28"/>
    </row>
    <row r="2130" spans="1:10" hidden="1" x14ac:dyDescent="0.25">
      <c r="A2130" s="28"/>
      <c r="B2130" s="28"/>
      <c r="C2130" s="28"/>
      <c r="D2130" s="28"/>
      <c r="E2130" s="28"/>
      <c r="F2130" s="28"/>
      <c r="G2130" s="28"/>
      <c r="H2130" s="28"/>
      <c r="I2130" s="28"/>
      <c r="J2130" s="28"/>
    </row>
    <row r="2131" spans="1:10" hidden="1" x14ac:dyDescent="0.25">
      <c r="A2131" s="28"/>
      <c r="B2131" s="28"/>
      <c r="C2131" s="28"/>
      <c r="D2131" s="28"/>
      <c r="E2131" s="28"/>
      <c r="F2131" s="28"/>
      <c r="G2131" s="28"/>
      <c r="H2131" s="28"/>
      <c r="I2131" s="28"/>
      <c r="J2131" s="28"/>
    </row>
    <row r="2132" spans="1:10" hidden="1" x14ac:dyDescent="0.25">
      <c r="A2132" s="28"/>
      <c r="B2132" s="28"/>
      <c r="C2132" s="28"/>
      <c r="D2132" s="28"/>
      <c r="E2132" s="28"/>
      <c r="F2132" s="28"/>
      <c r="G2132" s="28"/>
      <c r="H2132" s="28"/>
      <c r="I2132" s="28"/>
      <c r="J2132" s="28"/>
    </row>
    <row r="2133" spans="1:10" hidden="1" x14ac:dyDescent="0.25">
      <c r="A2133" s="28"/>
      <c r="B2133" s="28"/>
      <c r="C2133" s="28"/>
      <c r="D2133" s="28"/>
      <c r="E2133" s="28"/>
      <c r="F2133" s="28"/>
      <c r="G2133" s="28"/>
      <c r="H2133" s="28"/>
      <c r="I2133" s="28"/>
      <c r="J2133" s="28"/>
    </row>
    <row r="2134" spans="1:10" hidden="1" x14ac:dyDescent="0.25">
      <c r="A2134" s="28"/>
      <c r="B2134" s="28"/>
      <c r="C2134" s="28"/>
      <c r="D2134" s="28"/>
      <c r="E2134" s="28"/>
      <c r="F2134" s="28"/>
      <c r="G2134" s="28"/>
      <c r="H2134" s="28"/>
      <c r="I2134" s="28"/>
      <c r="J2134" s="28"/>
    </row>
    <row r="2135" spans="1:10" hidden="1" x14ac:dyDescent="0.25">
      <c r="A2135" s="28"/>
      <c r="B2135" s="28"/>
      <c r="C2135" s="28"/>
      <c r="D2135" s="28"/>
      <c r="E2135" s="28"/>
      <c r="F2135" s="28"/>
      <c r="G2135" s="28"/>
      <c r="H2135" s="28"/>
      <c r="I2135" s="28"/>
      <c r="J2135" s="28"/>
    </row>
    <row r="2136" spans="1:10" hidden="1" x14ac:dyDescent="0.25">
      <c r="A2136" s="28"/>
      <c r="B2136" s="28"/>
      <c r="C2136" s="28"/>
      <c r="D2136" s="28"/>
      <c r="E2136" s="28"/>
      <c r="F2136" s="28"/>
      <c r="G2136" s="28"/>
      <c r="H2136" s="28"/>
      <c r="I2136" s="28"/>
      <c r="J2136" s="28"/>
    </row>
    <row r="2137" spans="1:10" hidden="1" x14ac:dyDescent="0.25">
      <c r="A2137" s="28"/>
      <c r="B2137" s="28"/>
      <c r="C2137" s="28"/>
      <c r="D2137" s="28"/>
      <c r="E2137" s="28"/>
      <c r="F2137" s="28"/>
      <c r="G2137" s="28"/>
      <c r="H2137" s="28"/>
      <c r="I2137" s="28"/>
      <c r="J2137" s="28"/>
    </row>
    <row r="2138" spans="1:10" hidden="1" x14ac:dyDescent="0.25">
      <c r="A2138" s="28"/>
      <c r="B2138" s="28"/>
      <c r="C2138" s="28"/>
      <c r="D2138" s="28"/>
      <c r="E2138" s="28"/>
      <c r="F2138" s="28"/>
      <c r="G2138" s="28"/>
      <c r="H2138" s="28"/>
      <c r="I2138" s="28"/>
      <c r="J2138" s="28"/>
    </row>
    <row r="2139" spans="1:10" hidden="1" x14ac:dyDescent="0.25">
      <c r="A2139" s="28"/>
      <c r="B2139" s="28"/>
      <c r="C2139" s="28"/>
      <c r="D2139" s="28"/>
      <c r="E2139" s="28"/>
      <c r="F2139" s="28"/>
      <c r="G2139" s="28"/>
      <c r="H2139" s="28"/>
      <c r="I2139" s="28"/>
      <c r="J2139" s="28"/>
    </row>
    <row r="2140" spans="1:10" hidden="1" x14ac:dyDescent="0.25">
      <c r="A2140" s="28"/>
      <c r="B2140" s="28"/>
      <c r="C2140" s="28"/>
      <c r="D2140" s="28"/>
      <c r="E2140" s="28"/>
      <c r="F2140" s="28"/>
      <c r="G2140" s="28"/>
      <c r="H2140" s="28"/>
      <c r="I2140" s="28"/>
      <c r="J2140" s="28"/>
    </row>
    <row r="2141" spans="1:10" hidden="1" x14ac:dyDescent="0.25">
      <c r="A2141" s="28"/>
      <c r="B2141" s="28"/>
      <c r="C2141" s="28"/>
      <c r="D2141" s="28"/>
      <c r="E2141" s="28"/>
      <c r="F2141" s="28"/>
      <c r="G2141" s="28"/>
      <c r="H2141" s="28"/>
      <c r="I2141" s="28"/>
      <c r="J2141" s="28"/>
    </row>
    <row r="2142" spans="1:10" hidden="1" x14ac:dyDescent="0.25">
      <c r="A2142" s="28"/>
      <c r="B2142" s="28"/>
      <c r="C2142" s="28"/>
      <c r="D2142" s="28"/>
      <c r="E2142" s="28"/>
      <c r="F2142" s="28"/>
      <c r="G2142" s="28"/>
      <c r="H2142" s="28"/>
      <c r="I2142" s="28"/>
      <c r="J2142" s="28"/>
    </row>
    <row r="2143" spans="1:10" hidden="1" x14ac:dyDescent="0.25">
      <c r="A2143" s="28"/>
      <c r="B2143" s="28"/>
      <c r="C2143" s="28"/>
      <c r="D2143" s="28"/>
      <c r="E2143" s="28"/>
      <c r="F2143" s="28"/>
      <c r="G2143" s="28"/>
      <c r="H2143" s="28"/>
      <c r="I2143" s="28"/>
      <c r="J2143" s="28"/>
    </row>
    <row r="2144" spans="1:10" hidden="1" x14ac:dyDescent="0.25">
      <c r="A2144" s="28"/>
      <c r="B2144" s="28"/>
      <c r="C2144" s="28"/>
      <c r="D2144" s="28"/>
      <c r="E2144" s="28"/>
      <c r="F2144" s="28"/>
      <c r="G2144" s="28"/>
      <c r="H2144" s="28"/>
      <c r="I2144" s="28"/>
      <c r="J2144" s="28"/>
    </row>
    <row r="2145" spans="1:10" hidden="1" x14ac:dyDescent="0.25">
      <c r="A2145" s="28"/>
      <c r="B2145" s="28"/>
      <c r="C2145" s="28"/>
      <c r="D2145" s="28"/>
      <c r="E2145" s="28"/>
      <c r="F2145" s="28"/>
      <c r="G2145" s="28"/>
      <c r="H2145" s="28"/>
      <c r="I2145" s="28"/>
      <c r="J2145" s="28"/>
    </row>
    <row r="2146" spans="1:10" hidden="1" x14ac:dyDescent="0.25">
      <c r="A2146" s="28"/>
      <c r="B2146" s="28"/>
      <c r="C2146" s="28"/>
      <c r="D2146" s="28"/>
      <c r="E2146" s="28"/>
      <c r="F2146" s="28"/>
      <c r="G2146" s="28"/>
      <c r="H2146" s="28"/>
      <c r="I2146" s="28"/>
      <c r="J2146" s="28"/>
    </row>
    <row r="2147" spans="1:10" hidden="1" x14ac:dyDescent="0.25">
      <c r="A2147" s="28"/>
      <c r="B2147" s="28"/>
      <c r="C2147" s="28"/>
      <c r="D2147" s="28"/>
      <c r="E2147" s="28"/>
      <c r="F2147" s="28"/>
      <c r="G2147" s="28"/>
      <c r="H2147" s="28"/>
      <c r="I2147" s="28"/>
      <c r="J2147" s="28"/>
    </row>
    <row r="2148" spans="1:10" hidden="1" x14ac:dyDescent="0.25">
      <c r="A2148" s="28"/>
      <c r="B2148" s="28"/>
      <c r="C2148" s="28"/>
      <c r="D2148" s="28"/>
      <c r="E2148" s="28"/>
      <c r="F2148" s="28"/>
      <c r="G2148" s="28"/>
      <c r="H2148" s="28"/>
      <c r="I2148" s="28"/>
      <c r="J2148" s="28"/>
    </row>
    <row r="2149" spans="1:10" hidden="1" x14ac:dyDescent="0.25">
      <c r="A2149" s="28"/>
      <c r="B2149" s="28"/>
      <c r="C2149" s="28"/>
      <c r="D2149" s="28"/>
      <c r="E2149" s="28"/>
      <c r="F2149" s="28"/>
      <c r="G2149" s="28"/>
      <c r="H2149" s="28"/>
      <c r="I2149" s="28"/>
      <c r="J2149" s="28"/>
    </row>
    <row r="2150" spans="1:10" hidden="1" x14ac:dyDescent="0.25">
      <c r="A2150" s="28"/>
      <c r="B2150" s="28"/>
      <c r="C2150" s="28"/>
      <c r="D2150" s="28"/>
      <c r="E2150" s="28"/>
      <c r="F2150" s="28"/>
      <c r="G2150" s="28"/>
      <c r="H2150" s="28"/>
      <c r="I2150" s="28"/>
      <c r="J2150" s="28"/>
    </row>
    <row r="2151" spans="1:10" hidden="1" x14ac:dyDescent="0.25">
      <c r="A2151" s="28"/>
      <c r="B2151" s="28"/>
      <c r="C2151" s="28"/>
      <c r="D2151" s="28"/>
      <c r="E2151" s="28"/>
      <c r="F2151" s="28"/>
      <c r="G2151" s="28"/>
      <c r="H2151" s="28"/>
      <c r="I2151" s="28"/>
      <c r="J2151" s="28"/>
    </row>
    <row r="2152" spans="1:10" hidden="1" x14ac:dyDescent="0.25">
      <c r="A2152" s="28"/>
      <c r="B2152" s="28"/>
      <c r="C2152" s="28"/>
      <c r="D2152" s="28"/>
      <c r="E2152" s="28"/>
      <c r="F2152" s="28"/>
      <c r="G2152" s="28"/>
      <c r="H2152" s="28"/>
      <c r="I2152" s="28"/>
      <c r="J2152" s="28"/>
    </row>
    <row r="2153" spans="1:10" hidden="1" x14ac:dyDescent="0.25">
      <c r="A2153" s="28"/>
      <c r="B2153" s="28"/>
      <c r="C2153" s="28"/>
      <c r="D2153" s="28"/>
      <c r="E2153" s="28"/>
      <c r="F2153" s="28"/>
      <c r="G2153" s="28"/>
      <c r="H2153" s="28"/>
      <c r="I2153" s="28"/>
      <c r="J2153" s="28"/>
    </row>
    <row r="2154" spans="1:10" hidden="1" x14ac:dyDescent="0.25">
      <c r="A2154" s="28"/>
      <c r="B2154" s="28"/>
      <c r="C2154" s="28"/>
      <c r="D2154" s="28"/>
      <c r="E2154" s="28"/>
      <c r="F2154" s="28"/>
      <c r="G2154" s="28"/>
      <c r="H2154" s="28"/>
      <c r="I2154" s="28"/>
      <c r="J2154" s="28"/>
    </row>
    <row r="2155" spans="1:10" hidden="1" x14ac:dyDescent="0.25">
      <c r="A2155" s="28"/>
      <c r="B2155" s="28"/>
      <c r="C2155" s="28"/>
      <c r="D2155" s="28"/>
      <c r="E2155" s="28"/>
      <c r="F2155" s="28"/>
      <c r="G2155" s="28"/>
      <c r="H2155" s="28"/>
      <c r="I2155" s="28"/>
      <c r="J2155" s="28"/>
    </row>
    <row r="2156" spans="1:10" hidden="1" x14ac:dyDescent="0.25">
      <c r="A2156" s="28"/>
      <c r="B2156" s="28"/>
      <c r="C2156" s="28"/>
      <c r="D2156" s="28"/>
      <c r="E2156" s="28"/>
      <c r="F2156" s="28"/>
      <c r="G2156" s="28"/>
      <c r="H2156" s="28"/>
      <c r="I2156" s="28"/>
      <c r="J2156" s="28"/>
    </row>
    <row r="2157" spans="1:10" hidden="1" x14ac:dyDescent="0.25">
      <c r="A2157" s="28"/>
      <c r="B2157" s="28"/>
      <c r="C2157" s="28"/>
      <c r="D2157" s="28"/>
      <c r="E2157" s="28"/>
      <c r="F2157" s="28"/>
      <c r="G2157" s="28"/>
      <c r="H2157" s="28"/>
      <c r="I2157" s="28"/>
      <c r="J2157" s="28"/>
    </row>
    <row r="2158" spans="1:10" hidden="1" x14ac:dyDescent="0.25">
      <c r="A2158" s="28"/>
      <c r="B2158" s="28"/>
      <c r="C2158" s="28"/>
      <c r="D2158" s="28"/>
      <c r="E2158" s="28"/>
      <c r="F2158" s="28"/>
      <c r="G2158" s="28"/>
      <c r="H2158" s="28"/>
      <c r="I2158" s="28"/>
      <c r="J2158" s="28"/>
    </row>
    <row r="2159" spans="1:10" hidden="1" x14ac:dyDescent="0.25">
      <c r="A2159" s="28"/>
      <c r="B2159" s="28"/>
      <c r="C2159" s="28"/>
      <c r="D2159" s="28"/>
      <c r="E2159" s="28"/>
      <c r="F2159" s="28"/>
      <c r="G2159" s="28"/>
      <c r="H2159" s="28"/>
      <c r="I2159" s="28"/>
      <c r="J2159" s="28"/>
    </row>
    <row r="2160" spans="1:10" hidden="1" x14ac:dyDescent="0.25">
      <c r="A2160" s="28"/>
      <c r="B2160" s="28"/>
      <c r="C2160" s="28"/>
      <c r="D2160" s="28"/>
      <c r="E2160" s="28"/>
      <c r="F2160" s="28"/>
      <c r="G2160" s="28"/>
      <c r="H2160" s="28"/>
      <c r="I2160" s="28"/>
      <c r="J2160" s="28"/>
    </row>
    <row r="2161" spans="1:10" hidden="1" x14ac:dyDescent="0.25">
      <c r="A2161" s="28"/>
      <c r="B2161" s="28"/>
      <c r="C2161" s="28"/>
      <c r="D2161" s="28"/>
      <c r="E2161" s="28"/>
      <c r="F2161" s="28"/>
      <c r="G2161" s="28"/>
      <c r="H2161" s="28"/>
      <c r="I2161" s="28"/>
      <c r="J2161" s="28"/>
    </row>
    <row r="2162" spans="1:10" hidden="1" x14ac:dyDescent="0.25">
      <c r="A2162" s="28"/>
      <c r="B2162" s="28"/>
      <c r="C2162" s="28"/>
      <c r="D2162" s="28"/>
      <c r="E2162" s="28"/>
      <c r="F2162" s="28"/>
      <c r="G2162" s="28"/>
      <c r="H2162" s="28"/>
      <c r="I2162" s="28"/>
      <c r="J2162" s="28"/>
    </row>
    <row r="2163" spans="1:10" hidden="1" x14ac:dyDescent="0.25">
      <c r="A2163" s="28"/>
      <c r="B2163" s="28"/>
      <c r="C2163" s="28"/>
      <c r="D2163" s="28"/>
      <c r="E2163" s="28"/>
      <c r="F2163" s="28"/>
      <c r="G2163" s="28"/>
      <c r="H2163" s="28"/>
      <c r="I2163" s="28"/>
      <c r="J2163" s="28"/>
    </row>
    <row r="2164" spans="1:10" hidden="1" x14ac:dyDescent="0.25">
      <c r="A2164" s="28"/>
      <c r="B2164" s="28"/>
      <c r="C2164" s="28"/>
      <c r="D2164" s="28"/>
      <c r="E2164" s="28"/>
      <c r="F2164" s="28"/>
      <c r="G2164" s="28"/>
      <c r="H2164" s="28"/>
      <c r="I2164" s="28"/>
      <c r="J2164" s="28"/>
    </row>
    <row r="2165" spans="1:10" hidden="1" x14ac:dyDescent="0.25">
      <c r="A2165" s="28"/>
      <c r="B2165" s="28"/>
      <c r="C2165" s="28"/>
      <c r="D2165" s="28"/>
      <c r="E2165" s="28"/>
      <c r="F2165" s="28"/>
      <c r="G2165" s="28"/>
      <c r="H2165" s="28"/>
      <c r="I2165" s="28"/>
      <c r="J2165" s="28"/>
    </row>
    <row r="2166" spans="1:10" hidden="1" x14ac:dyDescent="0.25">
      <c r="A2166" s="28"/>
      <c r="B2166" s="28"/>
      <c r="C2166" s="28"/>
      <c r="D2166" s="28"/>
      <c r="E2166" s="28"/>
      <c r="F2166" s="28"/>
      <c r="G2166" s="28"/>
      <c r="H2166" s="28"/>
      <c r="I2166" s="28"/>
      <c r="J2166" s="28"/>
    </row>
    <row r="2167" spans="1:10" hidden="1" x14ac:dyDescent="0.25">
      <c r="A2167" s="28"/>
      <c r="B2167" s="28"/>
      <c r="C2167" s="28"/>
      <c r="D2167" s="28"/>
      <c r="E2167" s="28"/>
      <c r="F2167" s="28"/>
      <c r="G2167" s="28"/>
      <c r="H2167" s="28"/>
      <c r="I2167" s="28"/>
      <c r="J2167" s="28"/>
    </row>
    <row r="2168" spans="1:10" hidden="1" x14ac:dyDescent="0.25">
      <c r="A2168" s="28"/>
      <c r="B2168" s="28"/>
      <c r="C2168" s="28"/>
      <c r="D2168" s="28"/>
      <c r="E2168" s="28"/>
      <c r="F2168" s="28"/>
      <c r="G2168" s="28"/>
      <c r="H2168" s="28"/>
      <c r="I2168" s="28"/>
      <c r="J2168" s="28"/>
    </row>
    <row r="2169" spans="1:10" hidden="1" x14ac:dyDescent="0.25">
      <c r="A2169" s="28"/>
      <c r="B2169" s="28"/>
      <c r="C2169" s="28"/>
      <c r="D2169" s="28"/>
      <c r="E2169" s="28"/>
      <c r="F2169" s="28"/>
      <c r="G2169" s="28"/>
      <c r="H2169" s="28"/>
      <c r="I2169" s="28"/>
      <c r="J2169" s="28"/>
    </row>
    <row r="2170" spans="1:10" hidden="1" x14ac:dyDescent="0.25">
      <c r="A2170" s="28"/>
      <c r="B2170" s="28"/>
      <c r="C2170" s="28"/>
      <c r="D2170" s="28"/>
      <c r="E2170" s="28"/>
      <c r="F2170" s="28"/>
      <c r="G2170" s="28"/>
      <c r="H2170" s="28"/>
      <c r="I2170" s="28"/>
      <c r="J2170" s="28"/>
    </row>
    <row r="2171" spans="1:10" hidden="1" x14ac:dyDescent="0.25">
      <c r="A2171" s="28"/>
      <c r="B2171" s="28"/>
      <c r="C2171" s="28"/>
      <c r="D2171" s="28"/>
      <c r="E2171" s="28"/>
      <c r="F2171" s="28"/>
      <c r="G2171" s="28"/>
      <c r="H2171" s="28"/>
      <c r="I2171" s="28"/>
      <c r="J2171" s="28"/>
    </row>
    <row r="2172" spans="1:10" hidden="1" x14ac:dyDescent="0.25">
      <c r="A2172" s="28"/>
      <c r="B2172" s="28"/>
      <c r="C2172" s="28"/>
      <c r="D2172" s="28"/>
      <c r="E2172" s="28"/>
      <c r="F2172" s="28"/>
      <c r="G2172" s="28"/>
      <c r="H2172" s="28"/>
      <c r="I2172" s="28"/>
      <c r="J2172" s="28"/>
    </row>
    <row r="2173" spans="1:10" hidden="1" x14ac:dyDescent="0.25">
      <c r="A2173" s="28"/>
      <c r="B2173" s="28"/>
      <c r="C2173" s="28"/>
      <c r="D2173" s="28"/>
      <c r="E2173" s="28"/>
      <c r="F2173" s="28"/>
      <c r="G2173" s="28"/>
      <c r="H2173" s="28"/>
      <c r="I2173" s="28"/>
      <c r="J2173" s="28"/>
    </row>
    <row r="2174" spans="1:10" hidden="1" x14ac:dyDescent="0.25">
      <c r="A2174" s="28"/>
      <c r="B2174" s="28"/>
      <c r="C2174" s="28"/>
      <c r="D2174" s="28"/>
      <c r="E2174" s="28"/>
      <c r="F2174" s="28"/>
      <c r="G2174" s="28"/>
      <c r="H2174" s="28"/>
      <c r="I2174" s="28"/>
      <c r="J2174" s="28"/>
    </row>
    <row r="2175" spans="1:10" hidden="1" x14ac:dyDescent="0.25">
      <c r="A2175" s="28"/>
      <c r="B2175" s="28"/>
      <c r="C2175" s="28"/>
      <c r="D2175" s="28"/>
      <c r="E2175" s="28"/>
      <c r="F2175" s="28"/>
      <c r="G2175" s="28"/>
      <c r="H2175" s="28"/>
      <c r="I2175" s="28"/>
      <c r="J2175" s="28"/>
    </row>
    <row r="2176" spans="1:10" hidden="1" x14ac:dyDescent="0.25">
      <c r="A2176" s="28"/>
      <c r="B2176" s="28"/>
      <c r="C2176" s="28"/>
      <c r="D2176" s="28"/>
      <c r="E2176" s="28"/>
      <c r="F2176" s="28"/>
      <c r="G2176" s="28"/>
      <c r="H2176" s="28"/>
      <c r="I2176" s="28"/>
      <c r="J2176" s="28"/>
    </row>
    <row r="2177" spans="1:10" hidden="1" x14ac:dyDescent="0.25">
      <c r="A2177" s="28"/>
      <c r="B2177" s="28"/>
      <c r="C2177" s="28"/>
      <c r="D2177" s="28"/>
      <c r="E2177" s="28"/>
      <c r="F2177" s="28"/>
      <c r="G2177" s="28"/>
      <c r="H2177" s="28"/>
      <c r="I2177" s="28"/>
      <c r="J2177" s="28"/>
    </row>
    <row r="2178" spans="1:10" hidden="1" x14ac:dyDescent="0.25">
      <c r="A2178" s="28"/>
      <c r="B2178" s="28"/>
      <c r="C2178" s="28"/>
      <c r="D2178" s="28"/>
      <c r="E2178" s="28"/>
      <c r="F2178" s="28"/>
      <c r="G2178" s="28"/>
      <c r="H2178" s="28"/>
      <c r="I2178" s="28"/>
      <c r="J2178" s="28"/>
    </row>
    <row r="2179" spans="1:10" hidden="1" x14ac:dyDescent="0.25">
      <c r="A2179" s="28"/>
      <c r="B2179" s="28"/>
      <c r="C2179" s="28"/>
      <c r="D2179" s="28"/>
      <c r="E2179" s="28"/>
      <c r="F2179" s="28"/>
      <c r="G2179" s="28"/>
      <c r="H2179" s="28"/>
      <c r="I2179" s="28"/>
      <c r="J2179" s="28"/>
    </row>
    <row r="2180" spans="1:10" hidden="1" x14ac:dyDescent="0.25">
      <c r="A2180" s="28"/>
      <c r="B2180" s="28"/>
      <c r="C2180" s="28"/>
      <c r="D2180" s="28"/>
      <c r="E2180" s="28"/>
      <c r="F2180" s="28"/>
      <c r="G2180" s="28"/>
      <c r="H2180" s="28"/>
      <c r="I2180" s="28"/>
      <c r="J2180" s="28"/>
    </row>
    <row r="2181" spans="1:10" hidden="1" x14ac:dyDescent="0.25">
      <c r="A2181" s="28"/>
      <c r="B2181" s="28"/>
      <c r="C2181" s="28"/>
      <c r="D2181" s="28"/>
      <c r="E2181" s="28"/>
      <c r="F2181" s="28"/>
      <c r="G2181" s="28"/>
      <c r="H2181" s="28"/>
      <c r="I2181" s="28"/>
      <c r="J2181" s="28"/>
    </row>
    <row r="2182" spans="1:10" hidden="1" x14ac:dyDescent="0.25">
      <c r="A2182" s="28"/>
      <c r="B2182" s="28"/>
      <c r="C2182" s="28"/>
      <c r="D2182" s="28"/>
      <c r="E2182" s="28"/>
      <c r="F2182" s="28"/>
      <c r="G2182" s="28"/>
      <c r="H2182" s="28"/>
      <c r="I2182" s="28"/>
      <c r="J2182" s="28"/>
    </row>
    <row r="2183" spans="1:10" hidden="1" x14ac:dyDescent="0.25">
      <c r="A2183" s="28"/>
      <c r="B2183" s="28"/>
      <c r="C2183" s="28"/>
      <c r="D2183" s="28"/>
      <c r="E2183" s="28"/>
      <c r="F2183" s="28"/>
      <c r="G2183" s="28"/>
      <c r="H2183" s="28"/>
      <c r="I2183" s="28"/>
      <c r="J2183" s="28"/>
    </row>
    <row r="2184" spans="1:10" hidden="1" x14ac:dyDescent="0.25">
      <c r="A2184" s="28"/>
      <c r="B2184" s="28"/>
      <c r="C2184" s="28"/>
      <c r="D2184" s="28"/>
      <c r="E2184" s="28"/>
      <c r="F2184" s="28"/>
      <c r="G2184" s="28"/>
      <c r="H2184" s="28"/>
      <c r="I2184" s="28"/>
      <c r="J2184" s="28"/>
    </row>
    <row r="2185" spans="1:10" hidden="1" x14ac:dyDescent="0.25">
      <c r="A2185" s="28"/>
      <c r="B2185" s="28"/>
      <c r="C2185" s="28"/>
      <c r="D2185" s="28"/>
      <c r="E2185" s="28"/>
      <c r="F2185" s="28"/>
      <c r="G2185" s="28"/>
      <c r="H2185" s="28"/>
      <c r="I2185" s="28"/>
      <c r="J2185" s="28"/>
    </row>
    <row r="2186" spans="1:10" hidden="1" x14ac:dyDescent="0.25">
      <c r="A2186" s="28"/>
      <c r="B2186" s="28"/>
      <c r="C2186" s="28"/>
      <c r="D2186" s="28"/>
      <c r="E2186" s="28"/>
      <c r="F2186" s="28"/>
      <c r="G2186" s="28"/>
      <c r="H2186" s="28"/>
      <c r="I2186" s="28"/>
      <c r="J2186" s="28"/>
    </row>
    <row r="2187" spans="1:10" hidden="1" x14ac:dyDescent="0.25">
      <c r="A2187" s="28"/>
      <c r="B2187" s="28"/>
      <c r="C2187" s="28"/>
      <c r="D2187" s="28"/>
      <c r="E2187" s="28"/>
      <c r="F2187" s="28"/>
      <c r="G2187" s="28"/>
      <c r="H2187" s="28"/>
      <c r="I2187" s="28"/>
      <c r="J2187" s="28"/>
    </row>
    <row r="2188" spans="1:10" hidden="1" x14ac:dyDescent="0.25">
      <c r="A2188" s="28"/>
      <c r="B2188" s="28"/>
      <c r="C2188" s="28"/>
      <c r="D2188" s="28"/>
      <c r="E2188" s="28"/>
      <c r="F2188" s="28"/>
      <c r="G2188" s="28"/>
      <c r="H2188" s="28"/>
      <c r="I2188" s="28"/>
      <c r="J2188" s="28"/>
    </row>
    <row r="2189" spans="1:10" hidden="1" x14ac:dyDescent="0.25">
      <c r="A2189" s="28"/>
      <c r="B2189" s="28"/>
      <c r="C2189" s="28"/>
      <c r="D2189" s="28"/>
      <c r="E2189" s="28"/>
      <c r="F2189" s="28"/>
      <c r="G2189" s="28"/>
      <c r="H2189" s="28"/>
      <c r="I2189" s="28"/>
      <c r="J2189" s="28"/>
    </row>
    <row r="2190" spans="1:10" hidden="1" x14ac:dyDescent="0.25">
      <c r="A2190" s="28"/>
      <c r="B2190" s="28"/>
      <c r="C2190" s="28"/>
      <c r="D2190" s="28"/>
      <c r="E2190" s="28"/>
      <c r="F2190" s="28"/>
      <c r="G2190" s="28"/>
      <c r="H2190" s="28"/>
      <c r="I2190" s="28"/>
      <c r="J2190" s="28"/>
    </row>
    <row r="2191" spans="1:10" hidden="1" x14ac:dyDescent="0.25">
      <c r="A2191" s="28"/>
      <c r="B2191" s="28"/>
      <c r="C2191" s="28"/>
      <c r="D2191" s="28"/>
      <c r="E2191" s="28"/>
      <c r="F2191" s="28"/>
      <c r="G2191" s="28"/>
      <c r="H2191" s="28"/>
      <c r="I2191" s="28"/>
      <c r="J2191" s="28"/>
    </row>
    <row r="2192" spans="1:10" hidden="1" x14ac:dyDescent="0.25">
      <c r="A2192" s="28"/>
      <c r="B2192" s="28"/>
      <c r="C2192" s="28"/>
      <c r="D2192" s="28"/>
      <c r="E2192" s="28"/>
      <c r="F2192" s="28"/>
      <c r="G2192" s="28"/>
      <c r="H2192" s="28"/>
      <c r="I2192" s="28"/>
      <c r="J2192" s="28"/>
    </row>
    <row r="2193" spans="1:10" hidden="1" x14ac:dyDescent="0.25">
      <c r="A2193" s="28"/>
      <c r="B2193" s="28"/>
      <c r="C2193" s="28"/>
      <c r="D2193" s="28"/>
      <c r="E2193" s="28"/>
      <c r="F2193" s="28"/>
      <c r="G2193" s="28"/>
      <c r="H2193" s="28"/>
      <c r="I2193" s="28"/>
      <c r="J2193" s="28"/>
    </row>
    <row r="2194" spans="1:10" hidden="1" x14ac:dyDescent="0.25">
      <c r="A2194" s="28"/>
      <c r="B2194" s="28"/>
      <c r="C2194" s="28"/>
      <c r="D2194" s="28"/>
      <c r="E2194" s="28"/>
      <c r="F2194" s="28"/>
      <c r="G2194" s="28"/>
      <c r="H2194" s="28"/>
      <c r="I2194" s="28"/>
      <c r="J2194" s="28"/>
    </row>
    <row r="2195" spans="1:10" hidden="1" x14ac:dyDescent="0.25">
      <c r="A2195" s="28"/>
      <c r="B2195" s="28"/>
      <c r="C2195" s="28"/>
      <c r="D2195" s="28"/>
      <c r="E2195" s="28"/>
      <c r="F2195" s="28"/>
      <c r="G2195" s="28"/>
      <c r="H2195" s="28"/>
      <c r="I2195" s="28"/>
      <c r="J2195" s="28"/>
    </row>
    <row r="2196" spans="1:10" hidden="1" x14ac:dyDescent="0.25">
      <c r="A2196" s="28"/>
      <c r="B2196" s="28"/>
      <c r="C2196" s="28"/>
      <c r="D2196" s="28"/>
      <c r="E2196" s="28"/>
      <c r="F2196" s="28"/>
      <c r="G2196" s="28"/>
      <c r="H2196" s="28"/>
      <c r="I2196" s="28"/>
      <c r="J2196" s="28"/>
    </row>
    <row r="2197" spans="1:10" hidden="1" x14ac:dyDescent="0.25">
      <c r="A2197" s="28"/>
      <c r="B2197" s="28"/>
      <c r="C2197" s="28"/>
      <c r="D2197" s="28"/>
      <c r="E2197" s="28"/>
      <c r="F2197" s="28"/>
      <c r="G2197" s="28"/>
      <c r="H2197" s="28"/>
      <c r="I2197" s="28"/>
      <c r="J2197" s="28"/>
    </row>
    <row r="2198" spans="1:10" hidden="1" x14ac:dyDescent="0.25">
      <c r="A2198" s="28"/>
      <c r="B2198" s="28"/>
      <c r="C2198" s="28"/>
      <c r="D2198" s="28"/>
      <c r="E2198" s="28"/>
      <c r="F2198" s="28"/>
      <c r="G2198" s="28"/>
      <c r="H2198" s="28"/>
      <c r="I2198" s="28"/>
      <c r="J2198" s="28"/>
    </row>
    <row r="2199" spans="1:10" hidden="1" x14ac:dyDescent="0.25">
      <c r="A2199" s="28"/>
      <c r="B2199" s="28"/>
      <c r="C2199" s="28"/>
      <c r="D2199" s="28"/>
      <c r="E2199" s="28"/>
      <c r="F2199" s="28"/>
      <c r="G2199" s="28"/>
      <c r="H2199" s="28"/>
      <c r="I2199" s="28"/>
      <c r="J2199" s="28"/>
    </row>
    <row r="2200" spans="1:10" hidden="1" x14ac:dyDescent="0.25">
      <c r="A2200" s="28"/>
      <c r="B2200" s="28"/>
      <c r="C2200" s="28"/>
      <c r="D2200" s="28"/>
      <c r="E2200" s="28"/>
      <c r="F2200" s="28"/>
      <c r="G2200" s="28"/>
      <c r="H2200" s="28"/>
      <c r="I2200" s="28"/>
      <c r="J2200" s="28"/>
    </row>
    <row r="2201" spans="1:10" hidden="1" x14ac:dyDescent="0.25">
      <c r="A2201" s="28"/>
      <c r="B2201" s="28"/>
      <c r="C2201" s="28"/>
      <c r="D2201" s="28"/>
      <c r="E2201" s="28"/>
      <c r="F2201" s="28"/>
      <c r="G2201" s="28"/>
      <c r="H2201" s="28"/>
      <c r="I2201" s="28"/>
      <c r="J2201" s="28"/>
    </row>
    <row r="2202" spans="1:10" hidden="1" x14ac:dyDescent="0.25">
      <c r="A2202" s="28"/>
      <c r="B2202" s="28"/>
      <c r="C2202" s="28"/>
      <c r="D2202" s="28"/>
      <c r="E2202" s="28"/>
      <c r="F2202" s="28"/>
      <c r="G2202" s="28"/>
      <c r="H2202" s="28"/>
      <c r="I2202" s="28"/>
      <c r="J2202" s="28"/>
    </row>
    <row r="2203" spans="1:10" hidden="1" x14ac:dyDescent="0.25">
      <c r="A2203" s="28"/>
      <c r="B2203" s="28"/>
      <c r="C2203" s="28"/>
      <c r="D2203" s="28"/>
      <c r="E2203" s="28"/>
      <c r="F2203" s="28"/>
      <c r="G2203" s="28"/>
      <c r="H2203" s="28"/>
      <c r="I2203" s="28"/>
      <c r="J2203" s="28"/>
    </row>
    <row r="2204" spans="1:10" hidden="1" x14ac:dyDescent="0.25">
      <c r="A2204" s="28"/>
      <c r="B2204" s="28"/>
      <c r="C2204" s="28"/>
      <c r="D2204" s="28"/>
      <c r="E2204" s="28"/>
      <c r="F2204" s="28"/>
      <c r="G2204" s="28"/>
      <c r="H2204" s="28"/>
      <c r="I2204" s="28"/>
      <c r="J2204" s="28"/>
    </row>
    <row r="2205" spans="1:10" hidden="1" x14ac:dyDescent="0.25">
      <c r="A2205" s="28"/>
      <c r="B2205" s="28"/>
      <c r="C2205" s="28"/>
      <c r="D2205" s="28"/>
      <c r="E2205" s="28"/>
      <c r="F2205" s="28"/>
      <c r="G2205" s="28"/>
      <c r="H2205" s="28"/>
      <c r="I2205" s="28"/>
      <c r="J2205" s="28"/>
    </row>
    <row r="2206" spans="1:10" hidden="1" x14ac:dyDescent="0.25">
      <c r="A2206" s="28"/>
      <c r="B2206" s="28"/>
      <c r="C2206" s="28"/>
      <c r="D2206" s="28"/>
      <c r="E2206" s="28"/>
      <c r="F2206" s="28"/>
      <c r="G2206" s="28"/>
      <c r="H2206" s="28"/>
      <c r="I2206" s="28"/>
      <c r="J2206" s="28"/>
    </row>
    <row r="2207" spans="1:10" hidden="1" x14ac:dyDescent="0.25">
      <c r="A2207" s="28"/>
      <c r="B2207" s="28"/>
      <c r="C2207" s="28"/>
      <c r="D2207" s="28"/>
      <c r="E2207" s="28"/>
      <c r="F2207" s="28"/>
      <c r="G2207" s="28"/>
      <c r="H2207" s="28"/>
      <c r="I2207" s="28"/>
      <c r="J2207" s="28"/>
    </row>
    <row r="2208" spans="1:10" hidden="1" x14ac:dyDescent="0.25">
      <c r="A2208" s="28"/>
      <c r="B2208" s="28"/>
      <c r="C2208" s="28"/>
      <c r="D2208" s="28"/>
      <c r="E2208" s="28"/>
      <c r="F2208" s="28"/>
      <c r="G2208" s="28"/>
      <c r="H2208" s="28"/>
      <c r="I2208" s="28"/>
      <c r="J2208" s="28"/>
    </row>
    <row r="2209" spans="1:10" hidden="1" x14ac:dyDescent="0.25">
      <c r="A2209" s="28"/>
      <c r="B2209" s="28"/>
      <c r="C2209" s="28"/>
      <c r="D2209" s="28"/>
      <c r="E2209" s="28"/>
      <c r="F2209" s="28"/>
      <c r="G2209" s="28"/>
      <c r="H2209" s="28"/>
      <c r="I2209" s="28"/>
      <c r="J2209" s="28"/>
    </row>
    <row r="2210" spans="1:10" hidden="1" x14ac:dyDescent="0.25">
      <c r="A2210" s="28"/>
      <c r="B2210" s="28"/>
      <c r="C2210" s="28"/>
      <c r="D2210" s="28"/>
      <c r="E2210" s="28"/>
      <c r="F2210" s="28"/>
      <c r="G2210" s="28"/>
      <c r="H2210" s="28"/>
      <c r="I2210" s="28"/>
      <c r="J2210" s="28"/>
    </row>
    <row r="2211" spans="1:10" hidden="1" x14ac:dyDescent="0.25">
      <c r="A2211" s="28"/>
      <c r="B2211" s="28"/>
      <c r="C2211" s="28"/>
      <c r="D2211" s="28"/>
      <c r="E2211" s="28"/>
      <c r="F2211" s="28"/>
      <c r="G2211" s="28"/>
      <c r="H2211" s="28"/>
      <c r="I2211" s="28"/>
      <c r="J2211" s="28"/>
    </row>
    <row r="2212" spans="1:10" hidden="1" x14ac:dyDescent="0.25">
      <c r="A2212" s="28"/>
      <c r="B2212" s="28"/>
      <c r="C2212" s="28"/>
      <c r="D2212" s="28"/>
      <c r="E2212" s="28"/>
      <c r="F2212" s="28"/>
      <c r="G2212" s="28"/>
      <c r="H2212" s="28"/>
      <c r="I2212" s="28"/>
      <c r="J2212" s="28"/>
    </row>
    <row r="2213" spans="1:10" hidden="1" x14ac:dyDescent="0.25">
      <c r="A2213" s="28"/>
      <c r="B2213" s="28"/>
      <c r="C2213" s="28"/>
      <c r="D2213" s="28"/>
      <c r="E2213" s="28"/>
      <c r="F2213" s="28"/>
      <c r="G2213" s="28"/>
      <c r="H2213" s="28"/>
      <c r="I2213" s="28"/>
      <c r="J2213" s="28"/>
    </row>
    <row r="2214" spans="1:10" hidden="1" x14ac:dyDescent="0.25">
      <c r="A2214" s="28"/>
      <c r="B2214" s="28"/>
      <c r="C2214" s="28"/>
      <c r="D2214" s="28"/>
      <c r="E2214" s="28"/>
      <c r="F2214" s="28"/>
      <c r="G2214" s="28"/>
      <c r="H2214" s="28"/>
      <c r="I2214" s="28"/>
      <c r="J2214" s="28"/>
    </row>
    <row r="2215" spans="1:10" hidden="1" x14ac:dyDescent="0.25">
      <c r="A2215" s="28"/>
      <c r="B2215" s="28"/>
      <c r="C2215" s="28"/>
      <c r="D2215" s="28"/>
      <c r="E2215" s="28"/>
      <c r="F2215" s="28"/>
      <c r="G2215" s="28"/>
      <c r="H2215" s="28"/>
      <c r="I2215" s="28"/>
      <c r="J2215" s="28"/>
    </row>
    <row r="2216" spans="1:10" hidden="1" x14ac:dyDescent="0.25">
      <c r="A2216" s="28"/>
      <c r="B2216" s="28"/>
      <c r="C2216" s="28"/>
      <c r="D2216" s="28"/>
      <c r="E2216" s="28"/>
      <c r="F2216" s="28"/>
      <c r="G2216" s="28"/>
      <c r="H2216" s="28"/>
      <c r="I2216" s="28"/>
      <c r="J2216" s="28"/>
    </row>
    <row r="2217" spans="1:10" hidden="1" x14ac:dyDescent="0.25">
      <c r="A2217" s="28"/>
      <c r="B2217" s="28"/>
      <c r="C2217" s="28"/>
      <c r="D2217" s="28"/>
      <c r="E2217" s="28"/>
      <c r="F2217" s="28"/>
      <c r="G2217" s="28"/>
      <c r="H2217" s="28"/>
      <c r="I2217" s="28"/>
      <c r="J2217" s="28"/>
    </row>
    <row r="2218" spans="1:10" hidden="1" x14ac:dyDescent="0.25">
      <c r="A2218" s="28"/>
      <c r="B2218" s="28"/>
      <c r="C2218" s="28"/>
      <c r="D2218" s="28"/>
      <c r="E2218" s="28"/>
      <c r="F2218" s="28"/>
      <c r="G2218" s="28"/>
      <c r="H2218" s="28"/>
      <c r="I2218" s="28"/>
      <c r="J2218" s="28"/>
    </row>
    <row r="2219" spans="1:10" hidden="1" x14ac:dyDescent="0.25">
      <c r="A2219" s="28"/>
      <c r="B2219" s="28"/>
      <c r="C2219" s="28"/>
      <c r="D2219" s="28"/>
      <c r="E2219" s="28"/>
      <c r="F2219" s="28"/>
      <c r="G2219" s="28"/>
      <c r="H2219" s="28"/>
      <c r="I2219" s="28"/>
      <c r="J2219" s="28"/>
    </row>
    <row r="2220" spans="1:10" hidden="1" x14ac:dyDescent="0.25">
      <c r="A2220" s="28"/>
      <c r="B2220" s="28"/>
      <c r="C2220" s="28"/>
      <c r="D2220" s="28"/>
      <c r="E2220" s="28"/>
      <c r="F2220" s="28"/>
      <c r="G2220" s="28"/>
      <c r="H2220" s="28"/>
      <c r="I2220" s="28"/>
      <c r="J2220" s="28"/>
    </row>
    <row r="2221" spans="1:10" hidden="1" x14ac:dyDescent="0.25">
      <c r="A2221" s="28"/>
      <c r="B2221" s="28"/>
      <c r="C2221" s="28"/>
      <c r="D2221" s="28"/>
      <c r="E2221" s="28"/>
      <c r="F2221" s="28"/>
      <c r="G2221" s="28"/>
      <c r="H2221" s="28"/>
      <c r="I2221" s="28"/>
      <c r="J2221" s="28"/>
    </row>
    <row r="2222" spans="1:10" hidden="1" x14ac:dyDescent="0.25">
      <c r="A2222" s="28"/>
      <c r="B2222" s="28"/>
      <c r="C2222" s="28"/>
      <c r="D2222" s="28"/>
      <c r="E2222" s="28"/>
      <c r="F2222" s="28"/>
      <c r="G2222" s="28"/>
      <c r="H2222" s="28"/>
      <c r="I2222" s="28"/>
      <c r="J2222" s="28"/>
    </row>
    <row r="2223" spans="1:10" hidden="1" x14ac:dyDescent="0.25">
      <c r="A2223" s="28"/>
      <c r="B2223" s="28"/>
      <c r="C2223" s="28"/>
      <c r="D2223" s="28"/>
      <c r="E2223" s="28"/>
      <c r="F2223" s="28"/>
      <c r="G2223" s="28"/>
      <c r="H2223" s="28"/>
      <c r="I2223" s="28"/>
      <c r="J2223" s="28"/>
    </row>
    <row r="2224" spans="1:10" hidden="1" x14ac:dyDescent="0.25">
      <c r="A2224" s="28"/>
      <c r="B2224" s="28"/>
      <c r="C2224" s="28"/>
      <c r="D2224" s="28"/>
      <c r="E2224" s="28"/>
      <c r="F2224" s="28"/>
      <c r="G2224" s="28"/>
      <c r="H2224" s="28"/>
      <c r="I2224" s="28"/>
      <c r="J2224" s="28"/>
    </row>
    <row r="2225" spans="1:10" hidden="1" x14ac:dyDescent="0.25">
      <c r="A2225" s="28"/>
      <c r="B2225" s="28"/>
      <c r="C2225" s="28"/>
      <c r="D2225" s="28"/>
      <c r="E2225" s="28"/>
      <c r="F2225" s="28"/>
      <c r="G2225" s="28"/>
      <c r="H2225" s="28"/>
      <c r="I2225" s="28"/>
      <c r="J2225" s="28"/>
    </row>
    <row r="2226" spans="1:10" hidden="1" x14ac:dyDescent="0.25">
      <c r="A2226" s="28"/>
      <c r="B2226" s="28"/>
      <c r="C2226" s="28"/>
      <c r="D2226" s="28"/>
      <c r="E2226" s="28"/>
      <c r="F2226" s="28"/>
      <c r="G2226" s="28"/>
      <c r="H2226" s="28"/>
      <c r="I2226" s="28"/>
      <c r="J2226" s="28"/>
    </row>
    <row r="2227" spans="1:10" hidden="1" x14ac:dyDescent="0.25">
      <c r="A2227" s="28"/>
      <c r="B2227" s="28"/>
      <c r="C2227" s="28"/>
      <c r="D2227" s="28"/>
      <c r="E2227" s="28"/>
      <c r="F2227" s="28"/>
      <c r="G2227" s="28"/>
      <c r="H2227" s="28"/>
      <c r="I2227" s="28"/>
      <c r="J2227" s="28"/>
    </row>
    <row r="2228" spans="1:10" hidden="1" x14ac:dyDescent="0.25">
      <c r="A2228" s="28"/>
      <c r="B2228" s="28"/>
      <c r="C2228" s="28"/>
      <c r="D2228" s="28"/>
      <c r="E2228" s="28"/>
      <c r="F2228" s="28"/>
      <c r="G2228" s="28"/>
      <c r="H2228" s="28"/>
      <c r="I2228" s="28"/>
      <c r="J2228" s="28"/>
    </row>
    <row r="2229" spans="1:10" hidden="1" x14ac:dyDescent="0.25">
      <c r="A2229" s="28"/>
      <c r="B2229" s="28"/>
      <c r="C2229" s="28"/>
      <c r="D2229" s="28"/>
      <c r="E2229" s="28"/>
      <c r="F2229" s="28"/>
      <c r="G2229" s="28"/>
      <c r="H2229" s="28"/>
      <c r="I2229" s="28"/>
      <c r="J2229" s="28"/>
    </row>
    <row r="2230" spans="1:10" hidden="1" x14ac:dyDescent="0.25">
      <c r="A2230" s="28"/>
      <c r="B2230" s="28"/>
      <c r="C2230" s="28"/>
      <c r="D2230" s="28"/>
      <c r="E2230" s="28"/>
      <c r="F2230" s="28"/>
      <c r="G2230" s="28"/>
      <c r="H2230" s="28"/>
      <c r="I2230" s="28"/>
      <c r="J2230" s="28"/>
    </row>
    <row r="2231" spans="1:10" hidden="1" x14ac:dyDescent="0.25">
      <c r="A2231" s="28"/>
      <c r="B2231" s="28"/>
      <c r="C2231" s="28"/>
      <c r="D2231" s="28"/>
      <c r="E2231" s="28"/>
      <c r="F2231" s="28"/>
      <c r="G2231" s="28"/>
      <c r="H2231" s="28"/>
      <c r="I2231" s="28"/>
      <c r="J2231" s="28"/>
    </row>
    <row r="2232" spans="1:10" hidden="1" x14ac:dyDescent="0.25">
      <c r="A2232" s="28"/>
      <c r="B2232" s="28"/>
      <c r="C2232" s="28"/>
      <c r="D2232" s="28"/>
      <c r="E2232" s="28"/>
      <c r="F2232" s="28"/>
      <c r="G2232" s="28"/>
      <c r="H2232" s="28"/>
      <c r="I2232" s="28"/>
      <c r="J2232" s="28"/>
    </row>
    <row r="2233" spans="1:10" hidden="1" x14ac:dyDescent="0.25">
      <c r="A2233" s="28"/>
      <c r="B2233" s="28"/>
      <c r="C2233" s="28"/>
      <c r="D2233" s="28"/>
      <c r="E2233" s="28"/>
      <c r="F2233" s="28"/>
      <c r="G2233" s="28"/>
      <c r="H2233" s="28"/>
      <c r="I2233" s="28"/>
      <c r="J2233" s="28"/>
    </row>
    <row r="2234" spans="1:10" hidden="1" x14ac:dyDescent="0.25">
      <c r="A2234" s="28"/>
      <c r="B2234" s="28"/>
      <c r="C2234" s="28"/>
      <c r="D2234" s="28"/>
      <c r="E2234" s="28"/>
      <c r="F2234" s="28"/>
      <c r="G2234" s="28"/>
      <c r="H2234" s="28"/>
      <c r="I2234" s="28"/>
      <c r="J2234" s="28"/>
    </row>
    <row r="2235" spans="1:10" hidden="1" x14ac:dyDescent="0.25">
      <c r="A2235" s="28"/>
      <c r="B2235" s="28"/>
      <c r="C2235" s="28"/>
      <c r="D2235" s="28"/>
      <c r="E2235" s="28"/>
      <c r="F2235" s="28"/>
      <c r="G2235" s="28"/>
      <c r="H2235" s="28"/>
      <c r="I2235" s="28"/>
      <c r="J2235" s="28"/>
    </row>
    <row r="2236" spans="1:10" hidden="1" x14ac:dyDescent="0.25">
      <c r="A2236" s="28"/>
      <c r="B2236" s="28"/>
      <c r="C2236" s="28"/>
      <c r="D2236" s="28"/>
      <c r="E2236" s="28"/>
      <c r="F2236" s="28"/>
      <c r="G2236" s="28"/>
      <c r="H2236" s="28"/>
      <c r="I2236" s="28"/>
      <c r="J2236" s="28"/>
    </row>
    <row r="2237" spans="1:10" hidden="1" x14ac:dyDescent="0.25">
      <c r="A2237" s="28"/>
      <c r="B2237" s="28"/>
      <c r="C2237" s="28"/>
      <c r="D2237" s="28"/>
      <c r="E2237" s="28"/>
      <c r="F2237" s="28"/>
      <c r="G2237" s="28"/>
      <c r="H2237" s="28"/>
      <c r="I2237" s="28"/>
      <c r="J2237" s="28"/>
    </row>
    <row r="2238" spans="1:10" hidden="1" x14ac:dyDescent="0.25">
      <c r="A2238" s="28"/>
      <c r="B2238" s="28"/>
      <c r="C2238" s="28"/>
      <c r="D2238" s="28"/>
      <c r="E2238" s="28"/>
      <c r="F2238" s="28"/>
      <c r="G2238" s="28"/>
      <c r="H2238" s="28"/>
      <c r="I2238" s="28"/>
      <c r="J2238" s="28"/>
    </row>
    <row r="2239" spans="1:10" hidden="1" x14ac:dyDescent="0.25">
      <c r="A2239" s="28"/>
      <c r="B2239" s="28"/>
      <c r="C2239" s="28"/>
      <c r="D2239" s="28"/>
      <c r="E2239" s="28"/>
      <c r="F2239" s="28"/>
      <c r="G2239" s="28"/>
      <c r="H2239" s="28"/>
      <c r="I2239" s="28"/>
      <c r="J2239" s="28"/>
    </row>
    <row r="2240" spans="1:10" hidden="1" x14ac:dyDescent="0.25">
      <c r="A2240" s="28"/>
      <c r="B2240" s="28"/>
      <c r="C2240" s="28"/>
      <c r="D2240" s="28"/>
      <c r="E2240" s="28"/>
      <c r="F2240" s="28"/>
      <c r="G2240" s="28"/>
      <c r="H2240" s="28"/>
      <c r="I2240" s="28"/>
      <c r="J2240" s="28"/>
    </row>
    <row r="2241" spans="1:10" hidden="1" x14ac:dyDescent="0.25">
      <c r="A2241" s="28"/>
      <c r="B2241" s="28"/>
      <c r="C2241" s="28"/>
      <c r="D2241" s="28"/>
      <c r="E2241" s="28"/>
      <c r="F2241" s="28"/>
      <c r="G2241" s="28"/>
      <c r="H2241" s="28"/>
      <c r="I2241" s="28"/>
      <c r="J2241" s="28"/>
    </row>
    <row r="2242" spans="1:10" hidden="1" x14ac:dyDescent="0.25">
      <c r="A2242" s="28"/>
      <c r="B2242" s="28"/>
      <c r="C2242" s="28"/>
      <c r="D2242" s="28"/>
      <c r="E2242" s="28"/>
      <c r="F2242" s="28"/>
      <c r="G2242" s="28"/>
      <c r="H2242" s="28"/>
      <c r="I2242" s="28"/>
      <c r="J2242" s="28"/>
    </row>
    <row r="2243" spans="1:10" hidden="1" x14ac:dyDescent="0.25">
      <c r="A2243" s="28"/>
      <c r="B2243" s="28"/>
      <c r="C2243" s="28"/>
      <c r="D2243" s="28"/>
      <c r="E2243" s="28"/>
      <c r="F2243" s="28"/>
      <c r="G2243" s="28"/>
      <c r="H2243" s="28"/>
      <c r="I2243" s="28"/>
      <c r="J2243" s="28"/>
    </row>
    <row r="2244" spans="1:10" hidden="1" x14ac:dyDescent="0.25">
      <c r="A2244" s="28"/>
      <c r="B2244" s="28"/>
      <c r="C2244" s="28"/>
      <c r="D2244" s="28"/>
      <c r="E2244" s="28"/>
      <c r="F2244" s="28"/>
      <c r="G2244" s="28"/>
      <c r="H2244" s="28"/>
      <c r="I2244" s="28"/>
      <c r="J2244" s="28"/>
    </row>
    <row r="2245" spans="1:10" hidden="1" x14ac:dyDescent="0.25">
      <c r="A2245" s="28"/>
      <c r="B2245" s="28"/>
      <c r="C2245" s="28"/>
      <c r="D2245" s="28"/>
      <c r="E2245" s="28"/>
      <c r="F2245" s="28"/>
      <c r="G2245" s="28"/>
      <c r="H2245" s="28"/>
      <c r="I2245" s="28"/>
      <c r="J2245" s="28"/>
    </row>
    <row r="2246" spans="1:10" hidden="1" x14ac:dyDescent="0.25">
      <c r="A2246" s="28"/>
      <c r="B2246" s="28"/>
      <c r="C2246" s="28"/>
      <c r="D2246" s="28"/>
      <c r="E2246" s="28"/>
      <c r="F2246" s="28"/>
      <c r="G2246" s="28"/>
      <c r="H2246" s="28"/>
      <c r="I2246" s="28"/>
      <c r="J2246" s="28"/>
    </row>
    <row r="2247" spans="1:10" hidden="1" x14ac:dyDescent="0.25">
      <c r="A2247" s="28"/>
      <c r="B2247" s="28"/>
      <c r="C2247" s="28"/>
      <c r="D2247" s="28"/>
      <c r="E2247" s="28"/>
      <c r="F2247" s="28"/>
      <c r="G2247" s="28"/>
      <c r="H2247" s="28"/>
      <c r="I2247" s="28"/>
      <c r="J2247" s="28"/>
    </row>
    <row r="2248" spans="1:10" hidden="1" x14ac:dyDescent="0.25">
      <c r="A2248" s="28"/>
      <c r="B2248" s="28"/>
      <c r="C2248" s="28"/>
      <c r="D2248" s="28"/>
      <c r="E2248" s="28"/>
      <c r="F2248" s="28"/>
      <c r="G2248" s="28"/>
      <c r="H2248" s="28"/>
      <c r="I2248" s="28"/>
      <c r="J2248" s="28"/>
    </row>
    <row r="2249" spans="1:10" hidden="1" x14ac:dyDescent="0.25">
      <c r="A2249" s="28"/>
      <c r="B2249" s="28"/>
      <c r="C2249" s="28"/>
      <c r="D2249" s="28"/>
      <c r="E2249" s="28"/>
      <c r="F2249" s="28"/>
      <c r="G2249" s="28"/>
      <c r="H2249" s="28"/>
      <c r="I2249" s="28"/>
      <c r="J2249" s="28"/>
    </row>
    <row r="2250" spans="1:10" hidden="1" x14ac:dyDescent="0.25">
      <c r="A2250" s="28"/>
      <c r="B2250" s="28"/>
      <c r="C2250" s="28"/>
      <c r="D2250" s="28"/>
      <c r="E2250" s="28"/>
      <c r="F2250" s="28"/>
      <c r="G2250" s="28"/>
      <c r="H2250" s="28"/>
      <c r="I2250" s="28"/>
      <c r="J2250" s="28"/>
    </row>
    <row r="2251" spans="1:10" hidden="1" x14ac:dyDescent="0.25">
      <c r="A2251" s="28"/>
      <c r="B2251" s="28"/>
      <c r="C2251" s="28"/>
      <c r="D2251" s="28"/>
      <c r="E2251" s="28"/>
      <c r="F2251" s="28"/>
      <c r="G2251" s="28"/>
      <c r="H2251" s="28"/>
      <c r="I2251" s="28"/>
      <c r="J2251" s="28"/>
    </row>
    <row r="2252" spans="1:10" hidden="1" x14ac:dyDescent="0.25">
      <c r="A2252" s="28"/>
      <c r="B2252" s="28"/>
      <c r="C2252" s="28"/>
      <c r="D2252" s="28"/>
      <c r="E2252" s="28"/>
      <c r="F2252" s="28"/>
      <c r="G2252" s="28"/>
      <c r="H2252" s="28"/>
      <c r="I2252" s="28"/>
      <c r="J2252" s="28"/>
    </row>
    <row r="2253" spans="1:10" hidden="1" x14ac:dyDescent="0.25">
      <c r="A2253" s="28"/>
      <c r="B2253" s="28"/>
      <c r="C2253" s="28"/>
      <c r="D2253" s="28"/>
      <c r="E2253" s="28"/>
      <c r="F2253" s="28"/>
      <c r="G2253" s="28"/>
      <c r="H2253" s="28"/>
      <c r="I2253" s="28"/>
      <c r="J2253" s="28"/>
    </row>
    <row r="2254" spans="1:10" hidden="1" x14ac:dyDescent="0.25">
      <c r="A2254" s="28"/>
      <c r="B2254" s="28"/>
      <c r="C2254" s="28"/>
      <c r="D2254" s="28"/>
      <c r="E2254" s="28"/>
      <c r="F2254" s="28"/>
      <c r="G2254" s="28"/>
      <c r="H2254" s="28"/>
      <c r="I2254" s="28"/>
      <c r="J2254" s="28"/>
    </row>
    <row r="2255" spans="1:10" hidden="1" x14ac:dyDescent="0.25">
      <c r="A2255" s="28"/>
      <c r="B2255" s="28"/>
      <c r="C2255" s="28"/>
      <c r="D2255" s="28"/>
      <c r="E2255" s="28"/>
      <c r="F2255" s="28"/>
      <c r="G2255" s="28"/>
      <c r="H2255" s="28"/>
      <c r="I2255" s="28"/>
      <c r="J2255" s="28"/>
    </row>
    <row r="2256" spans="1:10" hidden="1" x14ac:dyDescent="0.25">
      <c r="A2256" s="28"/>
      <c r="B2256" s="28"/>
      <c r="C2256" s="28"/>
      <c r="D2256" s="28"/>
      <c r="E2256" s="28"/>
      <c r="F2256" s="28"/>
      <c r="G2256" s="28"/>
      <c r="H2256" s="28"/>
      <c r="I2256" s="28"/>
      <c r="J2256" s="28"/>
    </row>
    <row r="2257" spans="1:10" hidden="1" x14ac:dyDescent="0.25">
      <c r="A2257" s="28"/>
      <c r="B2257" s="28"/>
      <c r="C2257" s="28"/>
      <c r="D2257" s="28"/>
      <c r="E2257" s="28"/>
      <c r="F2257" s="28"/>
      <c r="G2257" s="28"/>
      <c r="H2257" s="28"/>
      <c r="I2257" s="28"/>
      <c r="J2257" s="28"/>
    </row>
    <row r="2258" spans="1:10" hidden="1" x14ac:dyDescent="0.25">
      <c r="A2258" s="28"/>
      <c r="B2258" s="28"/>
      <c r="C2258" s="28"/>
      <c r="D2258" s="28"/>
      <c r="E2258" s="28"/>
      <c r="F2258" s="28"/>
      <c r="G2258" s="28"/>
      <c r="H2258" s="28"/>
      <c r="I2258" s="28"/>
      <c r="J2258" s="28"/>
    </row>
    <row r="2259" spans="1:10" hidden="1" x14ac:dyDescent="0.25">
      <c r="A2259" s="28"/>
      <c r="B2259" s="28"/>
      <c r="C2259" s="28"/>
      <c r="D2259" s="28"/>
      <c r="E2259" s="28"/>
      <c r="F2259" s="28"/>
      <c r="G2259" s="28"/>
      <c r="H2259" s="28"/>
      <c r="I2259" s="28"/>
      <c r="J2259" s="28"/>
    </row>
    <row r="2260" spans="1:10" hidden="1" x14ac:dyDescent="0.25">
      <c r="A2260" s="28"/>
      <c r="B2260" s="28"/>
      <c r="C2260" s="28"/>
      <c r="D2260" s="28"/>
      <c r="E2260" s="28"/>
      <c r="F2260" s="28"/>
      <c r="G2260" s="28"/>
      <c r="H2260" s="28"/>
      <c r="I2260" s="28"/>
      <c r="J2260" s="28"/>
    </row>
    <row r="2261" spans="1:10" hidden="1" x14ac:dyDescent="0.25">
      <c r="A2261" s="28"/>
      <c r="B2261" s="28"/>
      <c r="C2261" s="28"/>
      <c r="D2261" s="28"/>
      <c r="E2261" s="28"/>
      <c r="F2261" s="28"/>
      <c r="G2261" s="28"/>
      <c r="H2261" s="28"/>
      <c r="I2261" s="28"/>
      <c r="J2261" s="28"/>
    </row>
    <row r="2262" spans="1:10" hidden="1" x14ac:dyDescent="0.25">
      <c r="A2262" s="28"/>
      <c r="B2262" s="28"/>
      <c r="C2262" s="28"/>
      <c r="D2262" s="28"/>
      <c r="E2262" s="28"/>
      <c r="F2262" s="28"/>
      <c r="G2262" s="28"/>
      <c r="H2262" s="28"/>
      <c r="I2262" s="28"/>
      <c r="J2262" s="28"/>
    </row>
    <row r="2263" spans="1:10" hidden="1" x14ac:dyDescent="0.25">
      <c r="A2263" s="28"/>
      <c r="B2263" s="28"/>
      <c r="C2263" s="28"/>
      <c r="D2263" s="28"/>
      <c r="E2263" s="28"/>
      <c r="F2263" s="28"/>
      <c r="G2263" s="28"/>
      <c r="H2263" s="28"/>
      <c r="I2263" s="28"/>
      <c r="J2263" s="28"/>
    </row>
    <row r="2264" spans="1:10" hidden="1" x14ac:dyDescent="0.25">
      <c r="A2264" s="28"/>
      <c r="B2264" s="28"/>
      <c r="C2264" s="28"/>
      <c r="D2264" s="28"/>
      <c r="E2264" s="28"/>
      <c r="F2264" s="28"/>
      <c r="G2264" s="28"/>
      <c r="H2264" s="28"/>
      <c r="I2264" s="28"/>
      <c r="J2264" s="28"/>
    </row>
    <row r="2265" spans="1:10" hidden="1" x14ac:dyDescent="0.25">
      <c r="A2265" s="28"/>
      <c r="B2265" s="28"/>
      <c r="C2265" s="28"/>
      <c r="D2265" s="28"/>
      <c r="E2265" s="28"/>
      <c r="F2265" s="28"/>
      <c r="G2265" s="28"/>
      <c r="H2265" s="28"/>
      <c r="I2265" s="28"/>
      <c r="J2265" s="28"/>
    </row>
    <row r="2266" spans="1:10" hidden="1" x14ac:dyDescent="0.25">
      <c r="A2266" s="28"/>
      <c r="B2266" s="28"/>
      <c r="C2266" s="28"/>
      <c r="D2266" s="28"/>
      <c r="E2266" s="28"/>
      <c r="F2266" s="28"/>
      <c r="G2266" s="28"/>
      <c r="H2266" s="28"/>
      <c r="I2266" s="28"/>
      <c r="J2266" s="28"/>
    </row>
    <row r="2267" spans="1:10" hidden="1" x14ac:dyDescent="0.25">
      <c r="A2267" s="28"/>
      <c r="B2267" s="28"/>
      <c r="C2267" s="28"/>
      <c r="D2267" s="28"/>
      <c r="E2267" s="28"/>
      <c r="F2267" s="28"/>
      <c r="G2267" s="28"/>
      <c r="H2267" s="28"/>
      <c r="I2267" s="28"/>
      <c r="J2267" s="28"/>
    </row>
    <row r="2268" spans="1:10" hidden="1" x14ac:dyDescent="0.25">
      <c r="A2268" s="28"/>
      <c r="B2268" s="28"/>
      <c r="C2268" s="28"/>
      <c r="D2268" s="28"/>
      <c r="E2268" s="28"/>
      <c r="F2268" s="28"/>
      <c r="G2268" s="28"/>
      <c r="H2268" s="28"/>
      <c r="I2268" s="28"/>
      <c r="J2268" s="28"/>
    </row>
    <row r="2269" spans="1:10" hidden="1" x14ac:dyDescent="0.25">
      <c r="A2269" s="28"/>
      <c r="B2269" s="28"/>
      <c r="C2269" s="28"/>
      <c r="D2269" s="28"/>
      <c r="E2269" s="28"/>
      <c r="F2269" s="28"/>
      <c r="G2269" s="28"/>
      <c r="H2269" s="28"/>
      <c r="I2269" s="28"/>
      <c r="J2269" s="28"/>
    </row>
    <row r="2270" spans="1:10" hidden="1" x14ac:dyDescent="0.25">
      <c r="A2270" s="28"/>
      <c r="B2270" s="28"/>
      <c r="C2270" s="28"/>
      <c r="D2270" s="28"/>
      <c r="E2270" s="28"/>
      <c r="F2270" s="28"/>
      <c r="G2270" s="28"/>
      <c r="H2270" s="28"/>
      <c r="I2270" s="28"/>
      <c r="J2270" s="28"/>
    </row>
    <row r="2271" spans="1:10" hidden="1" x14ac:dyDescent="0.25">
      <c r="A2271" s="28"/>
      <c r="B2271" s="28"/>
      <c r="C2271" s="28"/>
      <c r="D2271" s="28"/>
      <c r="E2271" s="28"/>
      <c r="F2271" s="28"/>
      <c r="G2271" s="28"/>
      <c r="H2271" s="28"/>
      <c r="I2271" s="28"/>
      <c r="J2271" s="28"/>
    </row>
    <row r="2272" spans="1:10" hidden="1" x14ac:dyDescent="0.25">
      <c r="A2272" s="28"/>
      <c r="B2272" s="28"/>
      <c r="C2272" s="28"/>
      <c r="D2272" s="28"/>
      <c r="E2272" s="28"/>
      <c r="F2272" s="28"/>
      <c r="G2272" s="28"/>
      <c r="H2272" s="28"/>
      <c r="I2272" s="28"/>
      <c r="J2272" s="28"/>
    </row>
    <row r="2273" spans="1:10" hidden="1" x14ac:dyDescent="0.25">
      <c r="A2273" s="28"/>
      <c r="B2273" s="28"/>
      <c r="C2273" s="28"/>
      <c r="D2273" s="28"/>
      <c r="E2273" s="28"/>
      <c r="F2273" s="28"/>
      <c r="G2273" s="28"/>
      <c r="H2273" s="28"/>
      <c r="I2273" s="28"/>
      <c r="J2273" s="28"/>
    </row>
    <row r="2274" spans="1:10" hidden="1" x14ac:dyDescent="0.25">
      <c r="A2274" s="28"/>
      <c r="B2274" s="28"/>
      <c r="C2274" s="28"/>
      <c r="D2274" s="28"/>
      <c r="E2274" s="28"/>
      <c r="F2274" s="28"/>
      <c r="G2274" s="28"/>
      <c r="H2274" s="28"/>
      <c r="I2274" s="28"/>
      <c r="J2274" s="28"/>
    </row>
    <row r="2275" spans="1:10" hidden="1" x14ac:dyDescent="0.25">
      <c r="A2275" s="28"/>
      <c r="B2275" s="28"/>
      <c r="C2275" s="28"/>
      <c r="D2275" s="28"/>
      <c r="E2275" s="28"/>
      <c r="F2275" s="28"/>
      <c r="G2275" s="28"/>
      <c r="H2275" s="28"/>
      <c r="I2275" s="28"/>
      <c r="J2275" s="28"/>
    </row>
    <row r="2276" spans="1:10" hidden="1" x14ac:dyDescent="0.25">
      <c r="A2276" s="28"/>
      <c r="B2276" s="28"/>
      <c r="C2276" s="28"/>
      <c r="D2276" s="28"/>
      <c r="E2276" s="28"/>
      <c r="F2276" s="28"/>
      <c r="G2276" s="28"/>
      <c r="H2276" s="28"/>
      <c r="I2276" s="28"/>
      <c r="J2276" s="28"/>
    </row>
    <row r="2277" spans="1:10" hidden="1" x14ac:dyDescent="0.25">
      <c r="A2277" s="28"/>
      <c r="B2277" s="28"/>
      <c r="C2277" s="28"/>
      <c r="D2277" s="28"/>
      <c r="E2277" s="28"/>
      <c r="F2277" s="28"/>
      <c r="G2277" s="28"/>
      <c r="H2277" s="28"/>
      <c r="I2277" s="28"/>
      <c r="J2277" s="28"/>
    </row>
    <row r="2278" spans="1:10" hidden="1" x14ac:dyDescent="0.25">
      <c r="A2278" s="28"/>
      <c r="B2278" s="28"/>
      <c r="C2278" s="28"/>
      <c r="D2278" s="28"/>
      <c r="E2278" s="28"/>
      <c r="F2278" s="28"/>
      <c r="G2278" s="28"/>
      <c r="H2278" s="28"/>
      <c r="I2278" s="28"/>
      <c r="J2278" s="28"/>
    </row>
    <row r="2279" spans="1:10" hidden="1" x14ac:dyDescent="0.25">
      <c r="A2279" s="28"/>
      <c r="B2279" s="28"/>
      <c r="C2279" s="28"/>
      <c r="D2279" s="28"/>
      <c r="E2279" s="28"/>
      <c r="F2279" s="28"/>
      <c r="G2279" s="28"/>
      <c r="H2279" s="28"/>
      <c r="I2279" s="28"/>
      <c r="J2279" s="28"/>
    </row>
    <row r="2280" spans="1:10" hidden="1" x14ac:dyDescent="0.25">
      <c r="A2280" s="28"/>
      <c r="B2280" s="28"/>
      <c r="C2280" s="28"/>
      <c r="D2280" s="28"/>
      <c r="E2280" s="28"/>
      <c r="F2280" s="28"/>
      <c r="G2280" s="28"/>
      <c r="H2280" s="28"/>
      <c r="I2280" s="28"/>
      <c r="J2280" s="28"/>
    </row>
    <row r="2281" spans="1:10" hidden="1" x14ac:dyDescent="0.25">
      <c r="A2281" s="28"/>
      <c r="B2281" s="28"/>
      <c r="C2281" s="28"/>
      <c r="D2281" s="28"/>
      <c r="E2281" s="28"/>
      <c r="F2281" s="28"/>
      <c r="G2281" s="28"/>
      <c r="H2281" s="28"/>
      <c r="I2281" s="28"/>
      <c r="J2281" s="28"/>
    </row>
    <row r="2282" spans="1:10" hidden="1" x14ac:dyDescent="0.25">
      <c r="A2282" s="28"/>
      <c r="B2282" s="28"/>
      <c r="C2282" s="28"/>
      <c r="D2282" s="28"/>
      <c r="E2282" s="28"/>
      <c r="F2282" s="28"/>
      <c r="G2282" s="28"/>
      <c r="H2282" s="28"/>
      <c r="I2282" s="28"/>
      <c r="J2282" s="28"/>
    </row>
    <row r="2283" spans="1:10" hidden="1" x14ac:dyDescent="0.25">
      <c r="A2283" s="28"/>
      <c r="B2283" s="28"/>
      <c r="C2283" s="28"/>
      <c r="D2283" s="28"/>
      <c r="E2283" s="28"/>
      <c r="F2283" s="28"/>
      <c r="G2283" s="28"/>
      <c r="H2283" s="28"/>
      <c r="I2283" s="28"/>
      <c r="J2283" s="28"/>
    </row>
    <row r="2284" spans="1:10" hidden="1" x14ac:dyDescent="0.25">
      <c r="A2284" s="28"/>
      <c r="B2284" s="28"/>
      <c r="C2284" s="28"/>
      <c r="D2284" s="28"/>
      <c r="E2284" s="28"/>
      <c r="F2284" s="28"/>
      <c r="G2284" s="28"/>
      <c r="H2284" s="28"/>
      <c r="I2284" s="28"/>
      <c r="J2284" s="28"/>
    </row>
    <row r="2285" spans="1:10" hidden="1" x14ac:dyDescent="0.25">
      <c r="A2285" s="28"/>
      <c r="B2285" s="28"/>
      <c r="C2285" s="28"/>
      <c r="D2285" s="28"/>
      <c r="E2285" s="28"/>
      <c r="F2285" s="28"/>
      <c r="G2285" s="28"/>
      <c r="H2285" s="28"/>
      <c r="I2285" s="28"/>
      <c r="J2285" s="28"/>
    </row>
    <row r="2286" spans="1:10" hidden="1" x14ac:dyDescent="0.25">
      <c r="A2286" s="28"/>
      <c r="B2286" s="28"/>
      <c r="C2286" s="28"/>
      <c r="D2286" s="28"/>
      <c r="E2286" s="28"/>
      <c r="F2286" s="28"/>
      <c r="G2286" s="28"/>
      <c r="H2286" s="28"/>
      <c r="I2286" s="28"/>
      <c r="J2286" s="28"/>
    </row>
    <row r="2287" spans="1:10" hidden="1" x14ac:dyDescent="0.25">
      <c r="A2287" s="28"/>
      <c r="B2287" s="28"/>
      <c r="C2287" s="28"/>
      <c r="D2287" s="28"/>
      <c r="E2287" s="28"/>
      <c r="F2287" s="28"/>
      <c r="G2287" s="28"/>
      <c r="H2287" s="28"/>
      <c r="I2287" s="28"/>
      <c r="J2287" s="28"/>
    </row>
    <row r="2288" spans="1:10" hidden="1" x14ac:dyDescent="0.25">
      <c r="A2288" s="28"/>
      <c r="B2288" s="28"/>
      <c r="C2288" s="28"/>
      <c r="D2288" s="28"/>
      <c r="E2288" s="28"/>
      <c r="F2288" s="28"/>
      <c r="G2288" s="28"/>
      <c r="H2288" s="28"/>
      <c r="I2288" s="28"/>
      <c r="J2288" s="28"/>
    </row>
    <row r="2289" spans="1:10" hidden="1" x14ac:dyDescent="0.25">
      <c r="A2289" s="28"/>
      <c r="B2289" s="28"/>
      <c r="C2289" s="28"/>
      <c r="D2289" s="28"/>
      <c r="E2289" s="28"/>
      <c r="F2289" s="28"/>
      <c r="G2289" s="28"/>
      <c r="H2289" s="28"/>
      <c r="I2289" s="28"/>
      <c r="J2289" s="28"/>
    </row>
    <row r="2290" spans="1:10" hidden="1" x14ac:dyDescent="0.25">
      <c r="A2290" s="28"/>
      <c r="B2290" s="28"/>
      <c r="C2290" s="28"/>
      <c r="D2290" s="28"/>
      <c r="E2290" s="28"/>
      <c r="F2290" s="28"/>
      <c r="G2290" s="28"/>
      <c r="H2290" s="28"/>
      <c r="I2290" s="28"/>
      <c r="J2290" s="28"/>
    </row>
    <row r="2291" spans="1:10" hidden="1" x14ac:dyDescent="0.25">
      <c r="A2291" s="28"/>
      <c r="B2291" s="28"/>
      <c r="C2291" s="28"/>
      <c r="D2291" s="28"/>
      <c r="E2291" s="28"/>
      <c r="F2291" s="28"/>
      <c r="G2291" s="28"/>
      <c r="H2291" s="28"/>
      <c r="I2291" s="28"/>
      <c r="J2291" s="28"/>
    </row>
    <row r="2292" spans="1:10" hidden="1" x14ac:dyDescent="0.25">
      <c r="A2292" s="28"/>
      <c r="B2292" s="28"/>
      <c r="C2292" s="28"/>
      <c r="D2292" s="28"/>
      <c r="E2292" s="28"/>
      <c r="F2292" s="28"/>
      <c r="G2292" s="28"/>
      <c r="H2292" s="28"/>
      <c r="I2292" s="28"/>
      <c r="J2292" s="28"/>
    </row>
    <row r="2293" spans="1:10" hidden="1" x14ac:dyDescent="0.25">
      <c r="A2293" s="28"/>
      <c r="B2293" s="28"/>
      <c r="C2293" s="28"/>
      <c r="D2293" s="28"/>
      <c r="E2293" s="28"/>
      <c r="F2293" s="28"/>
      <c r="G2293" s="28"/>
      <c r="H2293" s="28"/>
      <c r="I2293" s="28"/>
      <c r="J2293" s="28"/>
    </row>
    <row r="2294" spans="1:10" hidden="1" x14ac:dyDescent="0.25">
      <c r="A2294" s="28"/>
      <c r="B2294" s="28"/>
      <c r="C2294" s="28"/>
      <c r="D2294" s="28"/>
      <c r="E2294" s="28"/>
      <c r="F2294" s="28"/>
      <c r="G2294" s="28"/>
      <c r="H2294" s="28"/>
      <c r="I2294" s="28"/>
      <c r="J2294" s="28"/>
    </row>
    <row r="2295" spans="1:10" hidden="1" x14ac:dyDescent="0.25">
      <c r="A2295" s="28"/>
      <c r="B2295" s="28"/>
      <c r="C2295" s="28"/>
      <c r="D2295" s="28"/>
      <c r="E2295" s="28"/>
      <c r="F2295" s="28"/>
      <c r="G2295" s="28"/>
      <c r="H2295" s="28"/>
      <c r="I2295" s="28"/>
      <c r="J2295" s="28"/>
    </row>
    <row r="2296" spans="1:10" hidden="1" x14ac:dyDescent="0.25">
      <c r="A2296" s="28"/>
      <c r="B2296" s="28"/>
      <c r="C2296" s="28"/>
      <c r="D2296" s="28"/>
      <c r="E2296" s="28"/>
      <c r="F2296" s="28"/>
      <c r="G2296" s="28"/>
      <c r="H2296" s="28"/>
      <c r="I2296" s="28"/>
      <c r="J2296" s="28"/>
    </row>
    <row r="2297" spans="1:10" hidden="1" x14ac:dyDescent="0.25">
      <c r="A2297" s="28"/>
      <c r="B2297" s="28"/>
      <c r="C2297" s="28"/>
      <c r="D2297" s="28"/>
      <c r="E2297" s="28"/>
      <c r="F2297" s="28"/>
      <c r="G2297" s="28"/>
      <c r="H2297" s="28"/>
      <c r="I2297" s="28"/>
      <c r="J2297" s="28"/>
    </row>
    <row r="2298" spans="1:10" hidden="1" x14ac:dyDescent="0.25">
      <c r="A2298" s="28"/>
      <c r="B2298" s="28"/>
      <c r="C2298" s="28"/>
      <c r="D2298" s="28"/>
      <c r="E2298" s="28"/>
      <c r="F2298" s="28"/>
      <c r="G2298" s="28"/>
      <c r="H2298" s="28"/>
      <c r="I2298" s="28"/>
      <c r="J2298" s="28"/>
    </row>
    <row r="2299" spans="1:10" hidden="1" x14ac:dyDescent="0.25">
      <c r="A2299" s="28"/>
      <c r="B2299" s="28"/>
      <c r="C2299" s="28"/>
      <c r="D2299" s="28"/>
      <c r="E2299" s="28"/>
      <c r="F2299" s="28"/>
      <c r="G2299" s="28"/>
      <c r="H2299" s="28"/>
      <c r="I2299" s="28"/>
      <c r="J2299" s="28"/>
    </row>
    <row r="2300" spans="1:10" hidden="1" x14ac:dyDescent="0.25">
      <c r="A2300" s="28"/>
      <c r="B2300" s="28"/>
      <c r="C2300" s="28"/>
      <c r="D2300" s="28"/>
      <c r="E2300" s="28"/>
      <c r="F2300" s="28"/>
      <c r="G2300" s="28"/>
      <c r="H2300" s="28"/>
      <c r="I2300" s="28"/>
      <c r="J2300" s="28"/>
    </row>
    <row r="2301" spans="1:10" hidden="1" x14ac:dyDescent="0.25">
      <c r="A2301" s="28"/>
      <c r="B2301" s="28"/>
      <c r="C2301" s="28"/>
      <c r="D2301" s="28"/>
      <c r="E2301" s="28"/>
      <c r="F2301" s="28"/>
      <c r="G2301" s="28"/>
      <c r="H2301" s="28"/>
      <c r="I2301" s="28"/>
      <c r="J2301" s="28"/>
    </row>
    <row r="2302" spans="1:10" hidden="1" x14ac:dyDescent="0.25">
      <c r="A2302" s="28"/>
      <c r="B2302" s="28"/>
      <c r="C2302" s="28"/>
      <c r="D2302" s="28"/>
      <c r="E2302" s="28"/>
      <c r="F2302" s="28"/>
      <c r="G2302" s="28"/>
      <c r="H2302" s="28"/>
      <c r="I2302" s="28"/>
      <c r="J2302" s="28"/>
    </row>
    <row r="2303" spans="1:10" hidden="1" x14ac:dyDescent="0.25">
      <c r="A2303" s="28"/>
      <c r="B2303" s="28"/>
      <c r="C2303" s="28"/>
      <c r="D2303" s="28"/>
      <c r="E2303" s="28"/>
      <c r="F2303" s="28"/>
      <c r="G2303" s="28"/>
      <c r="H2303" s="28"/>
      <c r="I2303" s="28"/>
      <c r="J2303" s="28"/>
    </row>
    <row r="2304" spans="1:10" hidden="1" x14ac:dyDescent="0.25">
      <c r="A2304" s="28"/>
      <c r="B2304" s="28"/>
      <c r="C2304" s="28"/>
      <c r="D2304" s="28"/>
      <c r="E2304" s="28"/>
      <c r="F2304" s="28"/>
      <c r="G2304" s="28"/>
      <c r="H2304" s="28"/>
      <c r="I2304" s="28"/>
      <c r="J2304" s="28"/>
    </row>
    <row r="2305" spans="1:10" hidden="1" x14ac:dyDescent="0.25">
      <c r="A2305" s="28"/>
      <c r="B2305" s="28"/>
      <c r="C2305" s="28"/>
      <c r="D2305" s="28"/>
      <c r="E2305" s="28"/>
      <c r="F2305" s="28"/>
      <c r="G2305" s="28"/>
      <c r="H2305" s="28"/>
      <c r="I2305" s="28"/>
      <c r="J2305" s="28"/>
    </row>
    <row r="2306" spans="1:10" hidden="1" x14ac:dyDescent="0.25">
      <c r="A2306" s="28"/>
      <c r="B2306" s="28"/>
      <c r="C2306" s="28"/>
      <c r="D2306" s="28"/>
      <c r="E2306" s="28"/>
      <c r="F2306" s="28"/>
      <c r="G2306" s="28"/>
      <c r="H2306" s="28"/>
      <c r="I2306" s="28"/>
      <c r="J2306" s="28"/>
    </row>
    <row r="2307" spans="1:10" hidden="1" x14ac:dyDescent="0.25">
      <c r="A2307" s="28"/>
      <c r="B2307" s="28"/>
      <c r="C2307" s="28"/>
      <c r="D2307" s="28"/>
      <c r="E2307" s="28"/>
      <c r="F2307" s="28"/>
      <c r="G2307" s="28"/>
      <c r="H2307" s="28"/>
      <c r="I2307" s="28"/>
      <c r="J2307" s="28"/>
    </row>
    <row r="2308" spans="1:10" hidden="1" x14ac:dyDescent="0.25">
      <c r="A2308" s="28"/>
      <c r="B2308" s="28"/>
      <c r="C2308" s="28"/>
      <c r="D2308" s="28"/>
      <c r="E2308" s="28"/>
      <c r="F2308" s="28"/>
      <c r="G2308" s="28"/>
      <c r="H2308" s="28"/>
      <c r="I2308" s="28"/>
      <c r="J2308" s="28"/>
    </row>
    <row r="2309" spans="1:10" hidden="1" x14ac:dyDescent="0.25">
      <c r="A2309" s="28"/>
      <c r="B2309" s="28"/>
      <c r="C2309" s="28"/>
      <c r="D2309" s="28"/>
      <c r="E2309" s="28"/>
      <c r="F2309" s="28"/>
      <c r="G2309" s="28"/>
      <c r="H2309" s="28"/>
      <c r="I2309" s="28"/>
      <c r="J2309" s="28"/>
    </row>
    <row r="2310" spans="1:10" hidden="1" x14ac:dyDescent="0.25">
      <c r="A2310" s="28"/>
      <c r="B2310" s="28"/>
      <c r="C2310" s="28"/>
      <c r="D2310" s="28"/>
      <c r="E2310" s="28"/>
      <c r="F2310" s="28"/>
      <c r="G2310" s="28"/>
      <c r="H2310" s="28"/>
      <c r="I2310" s="28"/>
      <c r="J2310" s="28"/>
    </row>
    <row r="2311" spans="1:10" hidden="1" x14ac:dyDescent="0.25">
      <c r="A2311" s="28"/>
      <c r="B2311" s="28"/>
      <c r="C2311" s="28"/>
      <c r="D2311" s="28"/>
      <c r="E2311" s="28"/>
      <c r="F2311" s="28"/>
      <c r="G2311" s="28"/>
      <c r="H2311" s="28"/>
      <c r="I2311" s="28"/>
      <c r="J2311" s="28"/>
    </row>
    <row r="2312" spans="1:10" hidden="1" x14ac:dyDescent="0.25">
      <c r="A2312" s="28"/>
      <c r="B2312" s="28"/>
      <c r="C2312" s="28"/>
      <c r="D2312" s="28"/>
      <c r="E2312" s="28"/>
      <c r="F2312" s="28"/>
      <c r="G2312" s="28"/>
      <c r="H2312" s="28"/>
      <c r="I2312" s="28"/>
      <c r="J2312" s="28"/>
    </row>
    <row r="2313" spans="1:10" hidden="1" x14ac:dyDescent="0.25">
      <c r="A2313" s="28"/>
      <c r="B2313" s="28"/>
      <c r="C2313" s="28"/>
      <c r="D2313" s="28"/>
      <c r="E2313" s="28"/>
      <c r="F2313" s="28"/>
      <c r="G2313" s="28"/>
      <c r="H2313" s="28"/>
      <c r="I2313" s="28"/>
      <c r="J2313" s="28"/>
    </row>
    <row r="2314" spans="1:10" hidden="1" x14ac:dyDescent="0.25">
      <c r="A2314" s="28"/>
      <c r="B2314" s="28"/>
      <c r="C2314" s="28"/>
      <c r="D2314" s="28"/>
      <c r="E2314" s="28"/>
      <c r="F2314" s="28"/>
      <c r="G2314" s="28"/>
      <c r="H2314" s="28"/>
      <c r="I2314" s="28"/>
      <c r="J2314" s="28"/>
    </row>
    <row r="2315" spans="1:10" hidden="1" x14ac:dyDescent="0.25">
      <c r="A2315" s="28"/>
      <c r="B2315" s="28"/>
      <c r="C2315" s="28"/>
      <c r="D2315" s="28"/>
      <c r="E2315" s="28"/>
      <c r="F2315" s="28"/>
      <c r="G2315" s="28"/>
      <c r="H2315" s="28"/>
      <c r="I2315" s="28"/>
      <c r="J2315" s="28"/>
    </row>
    <row r="2316" spans="1:10" hidden="1" x14ac:dyDescent="0.25">
      <c r="A2316" s="28"/>
      <c r="B2316" s="28"/>
      <c r="C2316" s="28"/>
      <c r="D2316" s="28"/>
      <c r="E2316" s="28"/>
      <c r="F2316" s="28"/>
      <c r="G2316" s="28"/>
      <c r="H2316" s="28"/>
      <c r="I2316" s="28"/>
      <c r="J2316" s="28"/>
    </row>
    <row r="2317" spans="1:10" hidden="1" x14ac:dyDescent="0.25">
      <c r="A2317" s="28"/>
      <c r="B2317" s="28"/>
      <c r="C2317" s="28"/>
      <c r="D2317" s="28"/>
      <c r="E2317" s="28"/>
      <c r="F2317" s="28"/>
      <c r="G2317" s="28"/>
      <c r="H2317" s="28"/>
      <c r="I2317" s="28"/>
      <c r="J2317" s="28"/>
    </row>
    <row r="2318" spans="1:10" hidden="1" x14ac:dyDescent="0.25">
      <c r="A2318" s="28"/>
      <c r="B2318" s="28"/>
      <c r="C2318" s="28"/>
      <c r="D2318" s="28"/>
      <c r="E2318" s="28"/>
      <c r="F2318" s="28"/>
      <c r="G2318" s="28"/>
      <c r="H2318" s="28"/>
      <c r="I2318" s="28"/>
      <c r="J2318" s="28"/>
    </row>
    <row r="2319" spans="1:10" hidden="1" x14ac:dyDescent="0.25">
      <c r="A2319" s="28"/>
      <c r="B2319" s="28"/>
      <c r="C2319" s="28"/>
      <c r="D2319" s="28"/>
      <c r="E2319" s="28"/>
      <c r="F2319" s="28"/>
      <c r="G2319" s="28"/>
      <c r="H2319" s="28"/>
      <c r="I2319" s="28"/>
      <c r="J2319" s="28"/>
    </row>
    <row r="2320" spans="1:10" hidden="1" x14ac:dyDescent="0.25">
      <c r="A2320" s="28"/>
      <c r="B2320" s="28"/>
      <c r="C2320" s="28"/>
      <c r="D2320" s="28"/>
      <c r="E2320" s="28"/>
      <c r="F2320" s="28"/>
      <c r="G2320" s="28"/>
      <c r="H2320" s="28"/>
      <c r="I2320" s="28"/>
      <c r="J2320" s="28"/>
    </row>
    <row r="2321" spans="1:10" hidden="1" x14ac:dyDescent="0.25">
      <c r="A2321" s="28"/>
      <c r="B2321" s="28"/>
      <c r="C2321" s="28"/>
      <c r="D2321" s="28"/>
      <c r="E2321" s="28"/>
      <c r="F2321" s="28"/>
      <c r="G2321" s="28"/>
      <c r="H2321" s="28"/>
      <c r="I2321" s="28"/>
      <c r="J2321" s="28"/>
    </row>
    <row r="2322" spans="1:10" hidden="1" x14ac:dyDescent="0.25">
      <c r="A2322" s="28"/>
      <c r="B2322" s="28"/>
      <c r="C2322" s="28"/>
      <c r="D2322" s="28"/>
      <c r="E2322" s="28"/>
      <c r="F2322" s="28"/>
      <c r="G2322" s="28"/>
      <c r="H2322" s="28"/>
      <c r="I2322" s="28"/>
      <c r="J2322" s="28"/>
    </row>
    <row r="2323" spans="1:10" hidden="1" x14ac:dyDescent="0.25">
      <c r="A2323" s="28"/>
      <c r="B2323" s="28"/>
      <c r="C2323" s="28"/>
      <c r="D2323" s="28"/>
      <c r="E2323" s="28"/>
      <c r="F2323" s="28"/>
      <c r="G2323" s="28"/>
      <c r="H2323" s="28"/>
      <c r="I2323" s="28"/>
      <c r="J2323" s="28"/>
    </row>
    <row r="2324" spans="1:10" hidden="1" x14ac:dyDescent="0.25">
      <c r="A2324" s="28"/>
      <c r="B2324" s="28"/>
      <c r="C2324" s="28"/>
      <c r="D2324" s="28"/>
      <c r="E2324" s="28"/>
      <c r="F2324" s="28"/>
      <c r="G2324" s="28"/>
      <c r="H2324" s="28"/>
      <c r="I2324" s="28"/>
      <c r="J2324" s="28"/>
    </row>
    <row r="2325" spans="1:10" hidden="1" x14ac:dyDescent="0.25">
      <c r="A2325" s="28"/>
      <c r="B2325" s="28"/>
      <c r="C2325" s="28"/>
      <c r="D2325" s="28"/>
      <c r="E2325" s="28"/>
      <c r="F2325" s="28"/>
      <c r="G2325" s="28"/>
      <c r="H2325" s="28"/>
      <c r="I2325" s="28"/>
      <c r="J2325" s="28"/>
    </row>
    <row r="2326" spans="1:10" hidden="1" x14ac:dyDescent="0.25">
      <c r="A2326" s="28"/>
      <c r="B2326" s="28"/>
      <c r="C2326" s="28"/>
      <c r="D2326" s="28"/>
      <c r="E2326" s="28"/>
      <c r="F2326" s="28"/>
      <c r="G2326" s="28"/>
      <c r="H2326" s="28"/>
      <c r="I2326" s="28"/>
      <c r="J2326" s="28"/>
    </row>
    <row r="2327" spans="1:10" hidden="1" x14ac:dyDescent="0.25">
      <c r="A2327" s="28"/>
      <c r="B2327" s="28"/>
      <c r="C2327" s="28"/>
      <c r="D2327" s="28"/>
      <c r="E2327" s="28"/>
      <c r="F2327" s="28"/>
      <c r="G2327" s="28"/>
      <c r="H2327" s="28"/>
      <c r="I2327" s="28"/>
      <c r="J2327" s="28"/>
    </row>
    <row r="2328" spans="1:10" hidden="1" x14ac:dyDescent="0.25">
      <c r="A2328" s="28"/>
      <c r="B2328" s="28"/>
      <c r="C2328" s="28"/>
      <c r="D2328" s="28"/>
      <c r="E2328" s="28"/>
      <c r="F2328" s="28"/>
      <c r="G2328" s="28"/>
      <c r="H2328" s="28"/>
      <c r="I2328" s="28"/>
      <c r="J2328" s="28"/>
    </row>
    <row r="2329" spans="1:10" hidden="1" x14ac:dyDescent="0.25">
      <c r="A2329" s="28"/>
      <c r="B2329" s="28"/>
      <c r="C2329" s="28"/>
      <c r="D2329" s="28"/>
      <c r="E2329" s="28"/>
      <c r="F2329" s="28"/>
      <c r="G2329" s="28"/>
      <c r="H2329" s="28"/>
      <c r="I2329" s="28"/>
      <c r="J2329" s="28"/>
    </row>
    <row r="2330" spans="1:10" hidden="1" x14ac:dyDescent="0.25">
      <c r="A2330" s="28"/>
      <c r="B2330" s="28"/>
      <c r="C2330" s="28"/>
      <c r="D2330" s="28"/>
      <c r="E2330" s="28"/>
      <c r="F2330" s="28"/>
      <c r="G2330" s="28"/>
      <c r="H2330" s="28"/>
      <c r="I2330" s="28"/>
      <c r="J2330" s="28"/>
    </row>
    <row r="2331" spans="1:10" hidden="1" x14ac:dyDescent="0.25">
      <c r="A2331" s="28"/>
      <c r="B2331" s="28"/>
      <c r="C2331" s="28"/>
      <c r="D2331" s="28"/>
      <c r="E2331" s="28"/>
      <c r="F2331" s="28"/>
      <c r="G2331" s="28"/>
      <c r="H2331" s="28"/>
      <c r="I2331" s="28"/>
      <c r="J2331" s="28"/>
    </row>
    <row r="2332" spans="1:10" hidden="1" x14ac:dyDescent="0.25">
      <c r="A2332" s="28"/>
      <c r="B2332" s="28"/>
      <c r="C2332" s="28"/>
      <c r="D2332" s="28"/>
      <c r="E2332" s="28"/>
      <c r="F2332" s="28"/>
      <c r="G2332" s="28"/>
      <c r="H2332" s="28"/>
      <c r="I2332" s="28"/>
      <c r="J2332" s="28"/>
    </row>
    <row r="2333" spans="1:10" hidden="1" x14ac:dyDescent="0.25">
      <c r="A2333" s="28"/>
      <c r="B2333" s="28"/>
      <c r="C2333" s="28"/>
      <c r="D2333" s="28"/>
      <c r="E2333" s="28"/>
      <c r="F2333" s="28"/>
      <c r="G2333" s="28"/>
      <c r="H2333" s="28"/>
      <c r="I2333" s="28"/>
      <c r="J2333" s="28"/>
    </row>
    <row r="2334" spans="1:10" hidden="1" x14ac:dyDescent="0.25">
      <c r="A2334" s="28"/>
      <c r="B2334" s="28"/>
      <c r="C2334" s="28"/>
      <c r="D2334" s="28"/>
      <c r="E2334" s="28"/>
      <c r="F2334" s="28"/>
      <c r="G2334" s="28"/>
      <c r="H2334" s="28"/>
      <c r="I2334" s="28"/>
      <c r="J2334" s="28"/>
    </row>
    <row r="2335" spans="1:10" hidden="1" x14ac:dyDescent="0.25">
      <c r="A2335" s="28"/>
      <c r="B2335" s="28"/>
      <c r="C2335" s="28"/>
      <c r="D2335" s="28"/>
      <c r="E2335" s="28"/>
      <c r="F2335" s="28"/>
      <c r="G2335" s="28"/>
      <c r="H2335" s="28"/>
      <c r="I2335" s="28"/>
      <c r="J2335" s="28"/>
    </row>
    <row r="2336" spans="1:10" hidden="1" x14ac:dyDescent="0.25">
      <c r="A2336" s="28"/>
      <c r="B2336" s="28"/>
      <c r="C2336" s="28"/>
      <c r="D2336" s="28"/>
      <c r="E2336" s="28"/>
      <c r="F2336" s="28"/>
      <c r="G2336" s="28"/>
      <c r="H2336" s="28"/>
      <c r="I2336" s="28"/>
      <c r="J2336" s="28"/>
    </row>
    <row r="2337" spans="1:10" hidden="1" x14ac:dyDescent="0.25">
      <c r="A2337" s="28"/>
      <c r="B2337" s="28"/>
      <c r="C2337" s="28"/>
      <c r="D2337" s="28"/>
      <c r="E2337" s="28"/>
      <c r="F2337" s="28"/>
      <c r="G2337" s="28"/>
      <c r="H2337" s="28"/>
      <c r="I2337" s="28"/>
      <c r="J2337" s="28"/>
    </row>
    <row r="2338" spans="1:10" hidden="1" x14ac:dyDescent="0.25">
      <c r="A2338" s="28"/>
      <c r="B2338" s="28"/>
      <c r="C2338" s="28"/>
      <c r="D2338" s="28"/>
      <c r="E2338" s="28"/>
      <c r="F2338" s="28"/>
      <c r="G2338" s="28"/>
      <c r="H2338" s="28"/>
      <c r="I2338" s="28"/>
      <c r="J2338" s="28"/>
    </row>
    <row r="2339" spans="1:10" hidden="1" x14ac:dyDescent="0.25">
      <c r="A2339" s="28"/>
      <c r="B2339" s="28"/>
      <c r="C2339" s="28"/>
      <c r="D2339" s="28"/>
      <c r="E2339" s="28"/>
      <c r="F2339" s="28"/>
      <c r="G2339" s="28"/>
      <c r="H2339" s="28"/>
      <c r="I2339" s="28"/>
      <c r="J2339" s="28"/>
    </row>
    <row r="2340" spans="1:10" hidden="1" x14ac:dyDescent="0.25">
      <c r="A2340" s="28"/>
      <c r="B2340" s="28"/>
      <c r="C2340" s="28"/>
      <c r="D2340" s="28"/>
      <c r="E2340" s="28"/>
      <c r="F2340" s="28"/>
      <c r="G2340" s="28"/>
      <c r="H2340" s="28"/>
      <c r="I2340" s="28"/>
      <c r="J2340" s="28"/>
    </row>
    <row r="2341" spans="1:10" hidden="1" x14ac:dyDescent="0.25">
      <c r="A2341" s="28"/>
      <c r="B2341" s="28"/>
      <c r="C2341" s="28"/>
      <c r="D2341" s="28"/>
      <c r="E2341" s="28"/>
      <c r="F2341" s="28"/>
      <c r="G2341" s="28"/>
      <c r="H2341" s="28"/>
      <c r="I2341" s="28"/>
      <c r="J2341" s="28"/>
    </row>
    <row r="2342" spans="1:10" hidden="1" x14ac:dyDescent="0.25">
      <c r="A2342" s="28"/>
      <c r="B2342" s="28"/>
      <c r="C2342" s="28"/>
      <c r="D2342" s="28"/>
      <c r="E2342" s="28"/>
      <c r="F2342" s="28"/>
      <c r="G2342" s="28"/>
      <c r="H2342" s="28"/>
      <c r="I2342" s="28"/>
      <c r="J2342" s="28"/>
    </row>
    <row r="2343" spans="1:10" hidden="1" x14ac:dyDescent="0.25">
      <c r="A2343" s="28"/>
      <c r="B2343" s="28"/>
      <c r="C2343" s="28"/>
      <c r="D2343" s="28"/>
      <c r="E2343" s="28"/>
      <c r="F2343" s="28"/>
      <c r="G2343" s="28"/>
      <c r="H2343" s="28"/>
      <c r="I2343" s="28"/>
      <c r="J2343" s="28"/>
    </row>
    <row r="2344" spans="1:10" hidden="1" x14ac:dyDescent="0.25">
      <c r="A2344" s="28"/>
      <c r="B2344" s="28"/>
      <c r="C2344" s="28"/>
      <c r="D2344" s="28"/>
      <c r="E2344" s="28"/>
      <c r="F2344" s="28"/>
      <c r="G2344" s="28"/>
      <c r="H2344" s="28"/>
      <c r="I2344" s="28"/>
      <c r="J2344" s="28"/>
    </row>
    <row r="2345" spans="1:10" hidden="1" x14ac:dyDescent="0.25">
      <c r="A2345" s="28"/>
      <c r="B2345" s="28"/>
      <c r="C2345" s="28"/>
      <c r="D2345" s="28"/>
      <c r="E2345" s="28"/>
      <c r="F2345" s="28"/>
      <c r="G2345" s="28"/>
      <c r="H2345" s="28"/>
      <c r="I2345" s="28"/>
      <c r="J2345" s="28"/>
    </row>
    <row r="2346" spans="1:10" hidden="1" x14ac:dyDescent="0.25">
      <c r="A2346" s="28"/>
      <c r="B2346" s="28"/>
      <c r="C2346" s="28"/>
      <c r="D2346" s="28"/>
      <c r="E2346" s="28"/>
      <c r="F2346" s="28"/>
      <c r="G2346" s="28"/>
      <c r="H2346" s="28"/>
      <c r="I2346" s="28"/>
      <c r="J2346" s="28"/>
    </row>
    <row r="2347" spans="1:10" hidden="1" x14ac:dyDescent="0.25">
      <c r="A2347" s="28"/>
      <c r="B2347" s="28"/>
      <c r="C2347" s="28"/>
      <c r="D2347" s="28"/>
      <c r="E2347" s="28"/>
      <c r="F2347" s="28"/>
      <c r="G2347" s="28"/>
      <c r="H2347" s="28"/>
      <c r="I2347" s="28"/>
      <c r="J2347" s="28"/>
    </row>
    <row r="2348" spans="1:10" hidden="1" x14ac:dyDescent="0.25">
      <c r="A2348" s="28"/>
      <c r="B2348" s="28"/>
      <c r="C2348" s="28"/>
      <c r="D2348" s="28"/>
      <c r="E2348" s="28"/>
      <c r="F2348" s="28"/>
      <c r="G2348" s="28"/>
      <c r="H2348" s="28"/>
      <c r="I2348" s="28"/>
      <c r="J2348" s="28"/>
    </row>
    <row r="2349" spans="1:10" hidden="1" x14ac:dyDescent="0.25">
      <c r="A2349" s="28"/>
      <c r="B2349" s="28"/>
      <c r="C2349" s="28"/>
      <c r="D2349" s="28"/>
      <c r="E2349" s="28"/>
      <c r="F2349" s="28"/>
      <c r="G2349" s="28"/>
      <c r="H2349" s="28"/>
      <c r="I2349" s="28"/>
      <c r="J2349" s="28"/>
    </row>
    <row r="2350" spans="1:10" hidden="1" x14ac:dyDescent="0.25">
      <c r="A2350" s="28"/>
      <c r="B2350" s="28"/>
      <c r="C2350" s="28"/>
      <c r="D2350" s="28"/>
      <c r="E2350" s="28"/>
      <c r="F2350" s="28"/>
      <c r="G2350" s="28"/>
      <c r="H2350" s="28"/>
      <c r="I2350" s="28"/>
      <c r="J2350" s="28"/>
    </row>
    <row r="2351" spans="1:10" hidden="1" x14ac:dyDescent="0.25">
      <c r="A2351" s="28"/>
      <c r="B2351" s="28"/>
      <c r="C2351" s="28"/>
      <c r="D2351" s="28"/>
      <c r="E2351" s="28"/>
      <c r="F2351" s="28"/>
      <c r="G2351" s="28"/>
      <c r="H2351" s="28"/>
      <c r="I2351" s="28"/>
      <c r="J2351" s="28"/>
    </row>
    <row r="2352" spans="1:10" hidden="1" x14ac:dyDescent="0.25">
      <c r="A2352" s="28"/>
      <c r="B2352" s="28"/>
      <c r="C2352" s="28"/>
      <c r="D2352" s="28"/>
      <c r="E2352" s="28"/>
      <c r="F2352" s="28"/>
      <c r="G2352" s="28"/>
      <c r="H2352" s="28"/>
      <c r="I2352" s="28"/>
      <c r="J2352" s="28"/>
    </row>
    <row r="2353" spans="1:10" hidden="1" x14ac:dyDescent="0.25">
      <c r="A2353" s="28"/>
      <c r="B2353" s="28"/>
      <c r="C2353" s="28"/>
      <c r="D2353" s="28"/>
      <c r="E2353" s="28"/>
      <c r="F2353" s="28"/>
      <c r="G2353" s="28"/>
      <c r="H2353" s="28"/>
      <c r="I2353" s="28"/>
      <c r="J2353" s="28"/>
    </row>
    <row r="2354" spans="1:10" hidden="1" x14ac:dyDescent="0.25">
      <c r="A2354" s="28"/>
      <c r="B2354" s="28"/>
      <c r="C2354" s="28"/>
      <c r="D2354" s="28"/>
      <c r="E2354" s="28"/>
      <c r="F2354" s="28"/>
      <c r="G2354" s="28"/>
      <c r="H2354" s="28"/>
      <c r="I2354" s="28"/>
      <c r="J2354" s="28"/>
    </row>
    <row r="2355" spans="1:10" hidden="1" x14ac:dyDescent="0.25">
      <c r="A2355" s="28"/>
      <c r="B2355" s="28"/>
      <c r="C2355" s="28"/>
      <c r="D2355" s="28"/>
      <c r="E2355" s="28"/>
      <c r="F2355" s="28"/>
      <c r="G2355" s="28"/>
      <c r="H2355" s="28"/>
      <c r="I2355" s="28"/>
      <c r="J2355" s="28"/>
    </row>
    <row r="2356" spans="1:10" hidden="1" x14ac:dyDescent="0.25">
      <c r="A2356" s="28"/>
      <c r="B2356" s="28"/>
      <c r="C2356" s="28"/>
      <c r="D2356" s="28"/>
      <c r="E2356" s="28"/>
      <c r="F2356" s="28"/>
      <c r="G2356" s="28"/>
      <c r="H2356" s="28"/>
      <c r="I2356" s="28"/>
      <c r="J2356" s="28"/>
    </row>
    <row r="2357" spans="1:10" hidden="1" x14ac:dyDescent="0.25">
      <c r="A2357" s="28"/>
      <c r="B2357" s="28"/>
      <c r="C2357" s="28"/>
      <c r="D2357" s="28"/>
      <c r="E2357" s="28"/>
      <c r="F2357" s="28"/>
      <c r="G2357" s="28"/>
      <c r="H2357" s="28"/>
      <c r="I2357" s="28"/>
      <c r="J2357" s="28"/>
    </row>
    <row r="2358" spans="1:10" hidden="1" x14ac:dyDescent="0.25">
      <c r="A2358" s="28"/>
      <c r="B2358" s="28"/>
      <c r="C2358" s="28"/>
      <c r="D2358" s="28"/>
      <c r="E2358" s="28"/>
      <c r="F2358" s="28"/>
      <c r="G2358" s="28"/>
      <c r="H2358" s="28"/>
      <c r="I2358" s="28"/>
      <c r="J2358" s="28"/>
    </row>
    <row r="2359" spans="1:10" hidden="1" x14ac:dyDescent="0.25">
      <c r="A2359" s="28"/>
      <c r="B2359" s="28"/>
      <c r="C2359" s="28"/>
      <c r="D2359" s="28"/>
      <c r="E2359" s="28"/>
      <c r="F2359" s="28"/>
      <c r="G2359" s="28"/>
      <c r="H2359" s="28"/>
      <c r="I2359" s="28"/>
      <c r="J2359" s="28"/>
    </row>
    <row r="2360" spans="1:10" hidden="1" x14ac:dyDescent="0.25">
      <c r="A2360" s="28"/>
      <c r="B2360" s="28"/>
      <c r="C2360" s="28"/>
      <c r="D2360" s="28"/>
      <c r="E2360" s="28"/>
      <c r="F2360" s="28"/>
      <c r="G2360" s="28"/>
      <c r="H2360" s="28"/>
      <c r="I2360" s="28"/>
      <c r="J2360" s="28"/>
    </row>
    <row r="2361" spans="1:10" hidden="1" x14ac:dyDescent="0.25">
      <c r="A2361" s="28"/>
      <c r="B2361" s="28"/>
      <c r="C2361" s="28"/>
      <c r="D2361" s="28"/>
      <c r="E2361" s="28"/>
      <c r="F2361" s="28"/>
      <c r="G2361" s="28"/>
      <c r="H2361" s="28"/>
      <c r="I2361" s="28"/>
      <c r="J2361" s="28"/>
    </row>
    <row r="2362" spans="1:10" hidden="1" x14ac:dyDescent="0.25">
      <c r="A2362" s="28"/>
      <c r="B2362" s="28"/>
      <c r="C2362" s="28"/>
      <c r="D2362" s="28"/>
      <c r="E2362" s="28"/>
      <c r="F2362" s="28"/>
      <c r="G2362" s="28"/>
      <c r="H2362" s="28"/>
      <c r="I2362" s="28"/>
      <c r="J2362" s="28"/>
    </row>
    <row r="2363" spans="1:10" hidden="1" x14ac:dyDescent="0.25">
      <c r="A2363" s="28"/>
      <c r="B2363" s="28"/>
      <c r="C2363" s="28"/>
      <c r="D2363" s="28"/>
      <c r="E2363" s="28"/>
      <c r="F2363" s="28"/>
      <c r="G2363" s="28"/>
      <c r="H2363" s="28"/>
      <c r="I2363" s="28"/>
      <c r="J2363" s="28"/>
    </row>
    <row r="2364" spans="1:10" hidden="1" x14ac:dyDescent="0.25">
      <c r="A2364" s="28"/>
      <c r="B2364" s="28"/>
      <c r="C2364" s="28"/>
      <c r="D2364" s="28"/>
      <c r="E2364" s="28"/>
      <c r="F2364" s="28"/>
      <c r="G2364" s="28"/>
      <c r="H2364" s="28"/>
      <c r="I2364" s="28"/>
      <c r="J2364" s="28"/>
    </row>
    <row r="2365" spans="1:10" hidden="1" x14ac:dyDescent="0.25">
      <c r="A2365" s="28"/>
      <c r="B2365" s="28"/>
      <c r="C2365" s="28"/>
      <c r="D2365" s="28"/>
      <c r="E2365" s="28"/>
      <c r="F2365" s="28"/>
      <c r="G2365" s="28"/>
      <c r="H2365" s="28"/>
      <c r="I2365" s="28"/>
      <c r="J2365" s="28"/>
    </row>
    <row r="2366" spans="1:10" hidden="1" x14ac:dyDescent="0.25">
      <c r="A2366" s="28"/>
      <c r="B2366" s="28"/>
      <c r="C2366" s="28"/>
      <c r="D2366" s="28"/>
      <c r="E2366" s="28"/>
      <c r="F2366" s="28"/>
      <c r="G2366" s="28"/>
      <c r="H2366" s="28"/>
      <c r="I2366" s="28"/>
      <c r="J2366" s="28"/>
    </row>
    <row r="2367" spans="1:10" hidden="1" x14ac:dyDescent="0.25">
      <c r="A2367" s="28"/>
      <c r="B2367" s="28"/>
      <c r="C2367" s="28"/>
      <c r="D2367" s="28"/>
      <c r="E2367" s="28"/>
      <c r="F2367" s="28"/>
      <c r="G2367" s="28"/>
      <c r="H2367" s="28"/>
      <c r="I2367" s="28"/>
      <c r="J2367" s="28"/>
    </row>
    <row r="2368" spans="1:10" hidden="1" x14ac:dyDescent="0.25">
      <c r="A2368" s="28"/>
      <c r="B2368" s="28"/>
      <c r="C2368" s="28"/>
      <c r="D2368" s="28"/>
      <c r="E2368" s="28"/>
      <c r="F2368" s="28"/>
      <c r="G2368" s="28"/>
      <c r="H2368" s="28"/>
      <c r="I2368" s="28"/>
      <c r="J2368" s="28"/>
    </row>
    <row r="2369" spans="1:10" hidden="1" x14ac:dyDescent="0.25">
      <c r="A2369" s="28"/>
      <c r="B2369" s="28"/>
      <c r="C2369" s="28"/>
      <c r="D2369" s="28"/>
      <c r="E2369" s="28"/>
      <c r="F2369" s="28"/>
      <c r="G2369" s="28"/>
      <c r="H2369" s="28"/>
      <c r="I2369" s="28"/>
      <c r="J2369" s="28"/>
    </row>
    <row r="2370" spans="1:10" hidden="1" x14ac:dyDescent="0.25">
      <c r="A2370" s="28"/>
      <c r="B2370" s="28"/>
      <c r="C2370" s="28"/>
      <c r="D2370" s="28"/>
      <c r="E2370" s="28"/>
      <c r="F2370" s="28"/>
      <c r="G2370" s="28"/>
      <c r="H2370" s="28"/>
      <c r="I2370" s="28"/>
      <c r="J2370" s="28"/>
    </row>
    <row r="2371" spans="1:10" hidden="1" x14ac:dyDescent="0.25">
      <c r="A2371" s="28"/>
      <c r="B2371" s="28"/>
      <c r="C2371" s="28"/>
      <c r="D2371" s="28"/>
      <c r="E2371" s="28"/>
      <c r="F2371" s="28"/>
      <c r="G2371" s="28"/>
      <c r="H2371" s="28"/>
      <c r="I2371" s="28"/>
      <c r="J2371" s="28"/>
    </row>
    <row r="2372" spans="1:10" hidden="1" x14ac:dyDescent="0.25">
      <c r="A2372" s="28"/>
      <c r="B2372" s="28"/>
      <c r="C2372" s="28"/>
      <c r="D2372" s="28"/>
      <c r="E2372" s="28"/>
      <c r="F2372" s="28"/>
      <c r="G2372" s="28"/>
      <c r="H2372" s="28"/>
      <c r="I2372" s="28"/>
      <c r="J2372" s="28"/>
    </row>
    <row r="2373" spans="1:10" hidden="1" x14ac:dyDescent="0.25">
      <c r="A2373" s="28"/>
      <c r="B2373" s="28"/>
      <c r="C2373" s="28"/>
      <c r="D2373" s="28"/>
      <c r="E2373" s="28"/>
      <c r="F2373" s="28"/>
      <c r="G2373" s="28"/>
      <c r="H2373" s="28"/>
      <c r="I2373" s="28"/>
      <c r="J2373" s="28"/>
    </row>
    <row r="2374" spans="1:10" hidden="1" x14ac:dyDescent="0.25">
      <c r="A2374" s="28"/>
      <c r="B2374" s="28"/>
      <c r="C2374" s="28"/>
      <c r="D2374" s="28"/>
      <c r="E2374" s="28"/>
      <c r="F2374" s="28"/>
      <c r="G2374" s="28"/>
      <c r="H2374" s="28"/>
      <c r="I2374" s="28"/>
      <c r="J2374" s="28"/>
    </row>
    <row r="2375" spans="1:10" hidden="1" x14ac:dyDescent="0.25">
      <c r="A2375" s="28"/>
      <c r="B2375" s="28"/>
      <c r="C2375" s="28"/>
      <c r="D2375" s="28"/>
      <c r="E2375" s="28"/>
      <c r="F2375" s="28"/>
      <c r="G2375" s="28"/>
      <c r="H2375" s="28"/>
      <c r="I2375" s="28"/>
      <c r="J2375" s="28"/>
    </row>
    <row r="2376" spans="1:10" hidden="1" x14ac:dyDescent="0.25">
      <c r="A2376" s="28"/>
      <c r="B2376" s="28"/>
      <c r="C2376" s="28"/>
      <c r="D2376" s="28"/>
      <c r="E2376" s="28"/>
      <c r="F2376" s="28"/>
      <c r="G2376" s="28"/>
      <c r="H2376" s="28"/>
      <c r="I2376" s="28"/>
      <c r="J2376" s="28"/>
    </row>
    <row r="2377" spans="1:10" hidden="1" x14ac:dyDescent="0.25">
      <c r="A2377" s="28"/>
      <c r="B2377" s="28"/>
      <c r="C2377" s="28"/>
      <c r="D2377" s="28"/>
      <c r="E2377" s="28"/>
      <c r="F2377" s="28"/>
      <c r="G2377" s="28"/>
      <c r="H2377" s="28"/>
      <c r="I2377" s="28"/>
      <c r="J2377" s="28"/>
    </row>
    <row r="2378" spans="1:10" hidden="1" x14ac:dyDescent="0.25">
      <c r="A2378" s="28"/>
      <c r="B2378" s="28"/>
      <c r="C2378" s="28"/>
      <c r="D2378" s="28"/>
      <c r="E2378" s="28"/>
      <c r="F2378" s="28"/>
      <c r="G2378" s="28"/>
      <c r="H2378" s="28"/>
      <c r="I2378" s="28"/>
      <c r="J2378" s="28"/>
    </row>
    <row r="2379" spans="1:10" hidden="1" x14ac:dyDescent="0.25">
      <c r="A2379" s="28"/>
      <c r="B2379" s="28"/>
      <c r="C2379" s="28"/>
      <c r="D2379" s="28"/>
      <c r="E2379" s="28"/>
      <c r="F2379" s="28"/>
      <c r="G2379" s="28"/>
      <c r="H2379" s="28"/>
      <c r="I2379" s="28"/>
      <c r="J2379" s="28"/>
    </row>
    <row r="2380" spans="1:10" hidden="1" x14ac:dyDescent="0.25">
      <c r="A2380" s="28"/>
      <c r="B2380" s="28"/>
      <c r="C2380" s="28"/>
      <c r="D2380" s="28"/>
      <c r="E2380" s="28"/>
      <c r="F2380" s="28"/>
      <c r="G2380" s="28"/>
      <c r="H2380" s="28"/>
      <c r="I2380" s="28"/>
      <c r="J2380" s="28"/>
    </row>
    <row r="2381" spans="1:10" hidden="1" x14ac:dyDescent="0.25">
      <c r="A2381" s="28"/>
      <c r="B2381" s="28"/>
      <c r="C2381" s="28"/>
      <c r="D2381" s="28"/>
      <c r="E2381" s="28"/>
      <c r="F2381" s="28"/>
      <c r="G2381" s="28"/>
      <c r="H2381" s="28"/>
      <c r="I2381" s="28"/>
      <c r="J2381" s="28"/>
    </row>
    <row r="2382" spans="1:10" hidden="1" x14ac:dyDescent="0.25">
      <c r="A2382" s="28"/>
      <c r="B2382" s="28"/>
      <c r="C2382" s="28"/>
      <c r="D2382" s="28"/>
      <c r="E2382" s="28"/>
      <c r="F2382" s="28"/>
      <c r="G2382" s="28"/>
      <c r="H2382" s="28"/>
      <c r="I2382" s="28"/>
      <c r="J2382" s="28"/>
    </row>
    <row r="2383" spans="1:10" hidden="1" x14ac:dyDescent="0.25">
      <c r="A2383" s="28"/>
      <c r="B2383" s="28"/>
      <c r="C2383" s="28"/>
      <c r="D2383" s="28"/>
      <c r="E2383" s="28"/>
      <c r="F2383" s="28"/>
      <c r="G2383" s="28"/>
      <c r="H2383" s="28"/>
      <c r="I2383" s="28"/>
      <c r="J2383" s="28"/>
    </row>
    <row r="2384" spans="1:10" hidden="1" x14ac:dyDescent="0.25">
      <c r="A2384" s="28"/>
      <c r="B2384" s="28"/>
      <c r="C2384" s="28"/>
      <c r="D2384" s="28"/>
      <c r="E2384" s="28"/>
      <c r="F2384" s="28"/>
      <c r="G2384" s="28"/>
      <c r="H2384" s="28"/>
      <c r="I2384" s="28"/>
      <c r="J2384" s="28"/>
    </row>
    <row r="2385" spans="1:10" hidden="1" x14ac:dyDescent="0.25">
      <c r="A2385" s="28"/>
      <c r="B2385" s="28"/>
      <c r="C2385" s="28"/>
      <c r="D2385" s="28"/>
      <c r="E2385" s="28"/>
      <c r="F2385" s="28"/>
      <c r="G2385" s="28"/>
      <c r="H2385" s="28"/>
      <c r="I2385" s="28"/>
      <c r="J2385" s="28"/>
    </row>
    <row r="2386" spans="1:10" hidden="1" x14ac:dyDescent="0.25">
      <c r="A2386" s="28"/>
      <c r="B2386" s="28"/>
      <c r="C2386" s="28"/>
      <c r="D2386" s="28"/>
      <c r="E2386" s="28"/>
      <c r="F2386" s="28"/>
      <c r="G2386" s="28"/>
      <c r="H2386" s="28"/>
      <c r="I2386" s="28"/>
      <c r="J2386" s="28"/>
    </row>
    <row r="2387" spans="1:10" hidden="1" x14ac:dyDescent="0.25">
      <c r="A2387" s="28"/>
      <c r="B2387" s="28"/>
      <c r="C2387" s="28"/>
      <c r="D2387" s="28"/>
      <c r="E2387" s="28"/>
      <c r="F2387" s="28"/>
      <c r="G2387" s="28"/>
      <c r="H2387" s="28"/>
      <c r="I2387" s="28"/>
      <c r="J2387" s="28"/>
    </row>
    <row r="2388" spans="1:10" hidden="1" x14ac:dyDescent="0.25">
      <c r="A2388" s="28"/>
      <c r="B2388" s="28"/>
      <c r="C2388" s="28"/>
      <c r="D2388" s="28"/>
      <c r="E2388" s="28"/>
      <c r="F2388" s="28"/>
      <c r="G2388" s="28"/>
      <c r="H2388" s="28"/>
      <c r="I2388" s="28"/>
      <c r="J2388" s="28"/>
    </row>
    <row r="2389" spans="1:10" hidden="1" x14ac:dyDescent="0.25">
      <c r="A2389" s="28"/>
      <c r="B2389" s="28"/>
      <c r="C2389" s="28"/>
      <c r="D2389" s="28"/>
      <c r="E2389" s="28"/>
      <c r="F2389" s="28"/>
      <c r="G2389" s="28"/>
      <c r="H2389" s="28"/>
      <c r="I2389" s="28"/>
      <c r="J2389" s="28"/>
    </row>
    <row r="2390" spans="1:10" hidden="1" x14ac:dyDescent="0.25">
      <c r="A2390" s="28"/>
      <c r="B2390" s="28"/>
      <c r="C2390" s="28"/>
      <c r="D2390" s="28"/>
      <c r="E2390" s="28"/>
      <c r="F2390" s="28"/>
      <c r="G2390" s="28"/>
      <c r="H2390" s="28"/>
      <c r="I2390" s="28"/>
      <c r="J2390" s="28"/>
    </row>
    <row r="2391" spans="1:10" hidden="1" x14ac:dyDescent="0.25">
      <c r="A2391" s="28"/>
      <c r="B2391" s="28"/>
      <c r="C2391" s="28"/>
      <c r="D2391" s="28"/>
      <c r="E2391" s="28"/>
      <c r="F2391" s="28"/>
      <c r="G2391" s="28"/>
      <c r="H2391" s="28"/>
      <c r="I2391" s="28"/>
      <c r="J2391" s="28"/>
    </row>
    <row r="2392" spans="1:10" hidden="1" x14ac:dyDescent="0.25">
      <c r="A2392" s="28"/>
      <c r="B2392" s="28"/>
      <c r="C2392" s="28"/>
      <c r="D2392" s="28"/>
      <c r="E2392" s="28"/>
      <c r="F2392" s="28"/>
      <c r="G2392" s="28"/>
      <c r="H2392" s="28"/>
      <c r="I2392" s="28"/>
      <c r="J2392" s="28"/>
    </row>
    <row r="2393" spans="1:10" hidden="1" x14ac:dyDescent="0.25">
      <c r="A2393" s="28"/>
      <c r="B2393" s="28"/>
      <c r="C2393" s="28"/>
      <c r="D2393" s="28"/>
      <c r="E2393" s="28"/>
      <c r="F2393" s="28"/>
      <c r="G2393" s="28"/>
      <c r="H2393" s="28"/>
      <c r="I2393" s="28"/>
      <c r="J2393" s="28"/>
    </row>
    <row r="2394" spans="1:10" hidden="1" x14ac:dyDescent="0.25">
      <c r="A2394" s="28"/>
      <c r="B2394" s="28"/>
      <c r="C2394" s="28"/>
      <c r="D2394" s="28"/>
      <c r="E2394" s="28"/>
      <c r="F2394" s="28"/>
      <c r="G2394" s="28"/>
      <c r="H2394" s="28"/>
      <c r="I2394" s="28"/>
      <c r="J2394" s="28"/>
    </row>
    <row r="2395" spans="1:10" hidden="1" x14ac:dyDescent="0.25">
      <c r="A2395" s="28"/>
      <c r="B2395" s="28"/>
      <c r="C2395" s="28"/>
      <c r="D2395" s="28"/>
      <c r="E2395" s="28"/>
      <c r="F2395" s="28"/>
      <c r="G2395" s="28"/>
      <c r="H2395" s="28"/>
      <c r="I2395" s="28"/>
      <c r="J2395" s="28"/>
    </row>
    <row r="2396" spans="1:10" hidden="1" x14ac:dyDescent="0.25">
      <c r="A2396" s="28"/>
      <c r="B2396" s="28"/>
      <c r="C2396" s="28"/>
      <c r="D2396" s="28"/>
      <c r="E2396" s="28"/>
      <c r="F2396" s="28"/>
      <c r="G2396" s="28"/>
      <c r="H2396" s="28"/>
      <c r="I2396" s="28"/>
      <c r="J2396" s="28"/>
    </row>
    <row r="2397" spans="1:10" hidden="1" x14ac:dyDescent="0.25">
      <c r="A2397" s="28"/>
      <c r="B2397" s="28"/>
      <c r="C2397" s="28"/>
      <c r="D2397" s="28"/>
      <c r="E2397" s="28"/>
      <c r="F2397" s="28"/>
      <c r="G2397" s="28"/>
      <c r="H2397" s="28"/>
      <c r="I2397" s="28"/>
      <c r="J2397" s="28"/>
    </row>
    <row r="2398" spans="1:10" hidden="1" x14ac:dyDescent="0.25">
      <c r="A2398" s="28"/>
      <c r="B2398" s="28"/>
      <c r="C2398" s="28"/>
      <c r="D2398" s="28"/>
      <c r="E2398" s="28"/>
      <c r="F2398" s="28"/>
      <c r="G2398" s="28"/>
      <c r="H2398" s="28"/>
      <c r="I2398" s="28"/>
      <c r="J2398" s="28"/>
    </row>
    <row r="2399" spans="1:10" hidden="1" x14ac:dyDescent="0.25">
      <c r="A2399" s="28"/>
      <c r="B2399" s="28"/>
      <c r="C2399" s="28"/>
      <c r="D2399" s="28"/>
      <c r="E2399" s="28"/>
      <c r="F2399" s="28"/>
      <c r="G2399" s="28"/>
      <c r="H2399" s="28"/>
      <c r="I2399" s="28"/>
      <c r="J2399" s="28"/>
    </row>
    <row r="2400" spans="1:10" hidden="1" x14ac:dyDescent="0.25">
      <c r="A2400" s="28"/>
      <c r="B2400" s="28"/>
      <c r="C2400" s="28"/>
      <c r="D2400" s="28"/>
      <c r="E2400" s="28"/>
      <c r="F2400" s="28"/>
      <c r="G2400" s="28"/>
      <c r="H2400" s="28"/>
      <c r="I2400" s="28"/>
      <c r="J2400" s="28"/>
    </row>
    <row r="2401" spans="1:10" hidden="1" x14ac:dyDescent="0.25">
      <c r="A2401" s="39"/>
      <c r="B2401" s="39"/>
      <c r="C2401" s="39"/>
      <c r="D2401" s="39"/>
      <c r="E2401" s="28"/>
      <c r="F2401" s="28"/>
      <c r="G2401" s="28"/>
      <c r="H2401" s="28"/>
      <c r="I2401" s="28"/>
      <c r="J2401" s="28"/>
    </row>
    <row r="2402" spans="1:10" hidden="1" x14ac:dyDescent="0.25">
      <c r="A2402" s="28"/>
      <c r="B2402" s="28"/>
      <c r="C2402" s="28"/>
      <c r="D2402" s="28"/>
      <c r="E2402" s="28"/>
      <c r="F2402" s="28"/>
      <c r="G2402" s="28"/>
      <c r="H2402" s="28"/>
      <c r="I2402" s="28"/>
      <c r="J2402" s="28"/>
    </row>
    <row r="2403" spans="1:10" hidden="1" x14ac:dyDescent="0.25"/>
  </sheetData>
  <mergeCells count="3">
    <mergeCell ref="A8:D8"/>
    <mergeCell ref="F1:G1"/>
    <mergeCell ref="C3:D4"/>
  </mergeCells>
  <dataValidations count="1">
    <dataValidation type="list" allowBlank="1" showInputMessage="1" showErrorMessage="1" sqref="J10:J14">
      <formula1>$A$10:$A$15</formula1>
    </dataValidation>
  </dataValidations>
  <pageMargins left="0.7" right="0.7" top="0.75" bottom="0.75" header="0.3" footer="0.3"/>
  <pageSetup scale="61" fitToHeight="0" orientation="landscape" horizontalDpi="429496729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>
    <tabColor rgb="FF92D050"/>
    <pageSetUpPr fitToPage="1"/>
  </sheetPr>
  <dimension ref="A1:Q19"/>
  <sheetViews>
    <sheetView tabSelected="1" zoomScaleNormal="100" workbookViewId="0">
      <pane ySplit="13" topLeftCell="A14" activePane="bottomLeft" state="frozen"/>
      <selection activeCell="D22" sqref="D22"/>
      <selection pane="bottomLeft" activeCell="L17" sqref="L17"/>
    </sheetView>
  </sheetViews>
  <sheetFormatPr defaultColWidth="0" defaultRowHeight="15" x14ac:dyDescent="0.25"/>
  <cols>
    <col min="1" max="1" width="18.140625" style="27" customWidth="1"/>
    <col min="2" max="2" width="18.7109375" style="27" customWidth="1"/>
    <col min="3" max="3" width="15.5703125" style="27" customWidth="1"/>
    <col min="4" max="4" width="19.42578125" style="27" customWidth="1"/>
    <col min="5" max="5" width="25.28515625" style="27" customWidth="1"/>
    <col min="6" max="6" width="24.5703125" style="27" customWidth="1"/>
    <col min="7" max="7" width="15" style="27" customWidth="1"/>
    <col min="8" max="8" width="18.85546875" style="27" customWidth="1"/>
    <col min="9" max="9" width="19.42578125" style="27" customWidth="1"/>
    <col min="10" max="10" width="20.140625" style="27" customWidth="1"/>
    <col min="11" max="11" width="17.5703125" style="27" customWidth="1"/>
    <col min="12" max="12" width="24.42578125" style="27" customWidth="1"/>
    <col min="13" max="13" width="2.28515625" style="27" customWidth="1"/>
    <col min="14" max="14" width="9.140625" style="27" hidden="1" customWidth="1"/>
    <col min="15" max="17" width="0" style="27" hidden="1" customWidth="1"/>
    <col min="18" max="16384" width="9.140625" style="27" hidden="1"/>
  </cols>
  <sheetData>
    <row r="1" spans="1:15" ht="23.25" x14ac:dyDescent="0.35">
      <c r="A1" s="65" t="s">
        <v>10</v>
      </c>
      <c r="B1" s="65"/>
      <c r="C1" s="65"/>
      <c r="D1" s="65"/>
      <c r="E1" s="65"/>
      <c r="F1" s="92"/>
      <c r="G1" s="92"/>
      <c r="H1" s="66"/>
      <c r="I1" s="66"/>
      <c r="J1" s="71"/>
      <c r="K1" s="64"/>
      <c r="L1" s="64"/>
      <c r="M1" s="72"/>
    </row>
    <row r="2" spans="1:15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0"/>
    </row>
    <row r="3" spans="1:15" ht="15" customHeight="1" x14ac:dyDescent="0.35">
      <c r="A3" s="2"/>
      <c r="B3" s="101" t="s">
        <v>32</v>
      </c>
      <c r="C3" s="101"/>
      <c r="D3" s="2"/>
      <c r="E3" s="3"/>
      <c r="F3" s="4" t="s">
        <v>18</v>
      </c>
      <c r="G3" s="5"/>
      <c r="H3" s="99" t="s">
        <v>30</v>
      </c>
      <c r="I3" s="99"/>
      <c r="J3" s="99"/>
      <c r="K3" s="99"/>
      <c r="L3" s="2"/>
      <c r="M3" s="41"/>
    </row>
    <row r="4" spans="1:15" ht="15" customHeight="1" x14ac:dyDescent="0.25">
      <c r="A4" s="94"/>
      <c r="B4" s="102">
        <v>1</v>
      </c>
      <c r="C4" s="103">
        <v>2</v>
      </c>
      <c r="D4" s="102">
        <f ca="1">COUNTIF(INDEX(Tabela_Estoque_Atual,,5),"&lt;=0")</f>
        <v>3</v>
      </c>
      <c r="E4" s="6"/>
      <c r="F4" s="100" t="s">
        <v>42</v>
      </c>
      <c r="G4" s="7"/>
      <c r="H4" s="8" t="s">
        <v>25</v>
      </c>
      <c r="I4" s="8" t="s">
        <v>29</v>
      </c>
      <c r="J4" s="8" t="s">
        <v>7</v>
      </c>
      <c r="K4" s="9" t="s">
        <v>31</v>
      </c>
      <c r="L4" s="10"/>
      <c r="M4" s="43"/>
    </row>
    <row r="5" spans="1:15" ht="15" customHeight="1" x14ac:dyDescent="0.25">
      <c r="A5" s="94"/>
      <c r="B5" s="102"/>
      <c r="C5" s="103"/>
      <c r="D5" s="102"/>
      <c r="E5" s="6"/>
      <c r="F5" s="100"/>
      <c r="G5" s="5"/>
      <c r="H5" s="11" t="str">
        <f t="array" aca="1" ref="H5" ca="1">IFERROR(INDEX(Tabela_Estoque_Atual,SMALL(IF(INDEX(Tabela_Estoque_Atual,,5)&lt;=0,ROW(INDEX(Tabela_Estoque_Atual,,5))-ROW('tabelas-escondidas'!$D$3),""),$L$5-ROW($H$4)),1),"")</f>
        <v>Produto4</v>
      </c>
      <c r="I5" s="12">
        <f ca="1">INDEX(Tabela_Estoque_Atual,MATCH(H5,INDEX(Tabela_Estoque_Atual,,1),0),2)</f>
        <v>0</v>
      </c>
      <c r="J5" s="12">
        <f ca="1">INDEX(Tabela_Estoque_Atual,MATCH(H5,INDEX(Tabela_Estoque_Atual,,1),0),4)</f>
        <v>3</v>
      </c>
      <c r="K5" s="13">
        <f ca="1">INDEX(Tabela_Estoque_Atual,MATCH(H5,INDEX(Tabela_Estoque_Atual,,1),0),3)</f>
        <v>0</v>
      </c>
      <c r="L5" s="55">
        <v>5</v>
      </c>
      <c r="M5" s="43"/>
    </row>
    <row r="6" spans="1:15" ht="15" customHeight="1" x14ac:dyDescent="0.25">
      <c r="A6" s="94"/>
      <c r="B6" s="14" t="s">
        <v>11</v>
      </c>
      <c r="C6" s="14" t="s">
        <v>12</v>
      </c>
      <c r="D6" s="14" t="s">
        <v>13</v>
      </c>
      <c r="E6" s="15" t="s">
        <v>29</v>
      </c>
      <c r="F6" s="16">
        <f ca="1">IFERROR(INDEX(Tabela_Estoque_Atual,MATCH(F4,INDEX(Tabela_Estoque_Atual,,1),0),2),"")</f>
        <v>28</v>
      </c>
      <c r="G6" s="5"/>
      <c r="H6" s="17" t="str">
        <f t="array" aca="1" ref="H6" ca="1">IFERROR(INDEX(Tabela_Estoque_Atual,SMALL(IF(INDEX(Tabela_Estoque_Atual,,5)&lt;=0,ROW(INDEX(Tabela_Estoque_Atual,,5))-ROW('tabelas-escondidas'!$D$3),""),$L$5+1-ROW($H$4)),1),"")</f>
        <v>Produto5</v>
      </c>
      <c r="I6" s="18">
        <f ca="1">INDEX(Tabela_Estoque_Atual,MATCH(H6,INDEX(Tabela_Estoque_Atual,,1),0),2)</f>
        <v>0</v>
      </c>
      <c r="J6" s="18">
        <f ca="1">INDEX(Tabela_Estoque_Atual,MATCH(H6,INDEX(Tabela_Estoque_Atual,,1),0),4)</f>
        <v>3</v>
      </c>
      <c r="K6" s="19">
        <f ca="1">INDEX(Tabela_Estoque_Atual,MATCH(H6,INDEX(Tabela_Estoque_Atual,,1),0),3)</f>
        <v>0</v>
      </c>
      <c r="L6" s="5"/>
      <c r="M6" s="43"/>
    </row>
    <row r="7" spans="1:15" ht="15" customHeight="1" x14ac:dyDescent="0.25">
      <c r="A7" s="94"/>
      <c r="B7" s="98" t="s">
        <v>16</v>
      </c>
      <c r="C7" s="98"/>
      <c r="D7" s="98"/>
      <c r="E7" s="15" t="s">
        <v>7</v>
      </c>
      <c r="F7" s="20">
        <f>IFERROR(INDEX(Tabela_Estoque_Atual,MATCH(F4,INDEX(Tabela_Estoque_Atual,,1),0),4),"")</f>
        <v>5</v>
      </c>
      <c r="G7" s="5"/>
      <c r="H7" s="17" t="str">
        <f t="array" aca="1" ref="H7" ca="1">IFERROR(INDEX(Tabela_Estoque_Atual,SMALL(IF(INDEX(Tabela_Estoque_Atual,,5)&lt;=0,ROW(INDEX(Tabela_Estoque_Atual,,5))-ROW('tabelas-escondidas'!$D$3),""),$L$5+2-ROW($H$4)),1),"")</f>
        <v>Produto6</v>
      </c>
      <c r="I7" s="18">
        <f ca="1">INDEX(Tabela_Estoque_Atual,MATCH(H7,INDEX(Tabela_Estoque_Atual,,1),0),2)</f>
        <v>0</v>
      </c>
      <c r="J7" s="18">
        <f ca="1">INDEX(Tabela_Estoque_Atual,MATCH(H7,INDEX(Tabela_Estoque_Atual,,1),0),4)</f>
        <v>3</v>
      </c>
      <c r="K7" s="19">
        <f ca="1">INDEX(Tabela_Estoque_Atual,MATCH(H7,INDEX(Tabela_Estoque_Atual,,1),0),3)</f>
        <v>0</v>
      </c>
      <c r="L7" s="5"/>
      <c r="M7" s="43"/>
    </row>
    <row r="8" spans="1:15" ht="15" customHeight="1" x14ac:dyDescent="0.25">
      <c r="A8" s="94"/>
      <c r="B8" s="96">
        <v>1</v>
      </c>
      <c r="C8" s="97">
        <f ca="1">COUNTIFS(Tabela_Ordens[Estoque Atual],"&lt;0",Tabela_Ordens[Data esperada],"&gt;"&amp;TODAY(),Tabela_Ordens[Tipo da Ordem],"Venda")</f>
        <v>0</v>
      </c>
      <c r="D8" s="5"/>
      <c r="E8" s="15" t="s">
        <v>33</v>
      </c>
      <c r="F8" s="21">
        <f ca="1">IFERROR(INDEX(Tabela_Estoque_Atual,MATCH(F4,INDEX(Tabela_Estoque_Atual,,1),0),3),"")</f>
        <v>0</v>
      </c>
      <c r="G8" s="5"/>
      <c r="H8" s="17" t="str">
        <f t="array" aca="1" ref="H8" ca="1">IFERROR(INDEX(Tabela_Estoque_Atual,SMALL(IF(INDEX(Tabela_Estoque_Atual,,5)&lt;=0,ROW(INDEX(Tabela_Estoque_Atual,,5))-ROW('tabelas-escondidas'!$D$3),""),$L$5+3-ROW($H$4)),1),"")</f>
        <v/>
      </c>
      <c r="I8" s="18" t="str">
        <f ca="1">INDEX(Tabela_Estoque_Atual,MATCH(H8,INDEX(Tabela_Estoque_Atual,,1),0),2)</f>
        <v/>
      </c>
      <c r="J8" s="18" t="str">
        <f ca="1">INDEX(Tabela_Estoque_Atual,MATCH(H8,INDEX(Tabela_Estoque_Atual,,1),0),4)</f>
        <v/>
      </c>
      <c r="K8" s="19" t="str">
        <f ca="1">INDEX(Tabela_Estoque_Atual,MATCH(H8,INDEX(Tabela_Estoque_Atual,,1),0),3)</f>
        <v/>
      </c>
      <c r="L8" s="5"/>
      <c r="M8" s="43"/>
    </row>
    <row r="9" spans="1:15" x14ac:dyDescent="0.25">
      <c r="A9" s="94"/>
      <c r="B9" s="96"/>
      <c r="C9" s="97"/>
      <c r="D9" s="10"/>
      <c r="E9" s="15" t="s">
        <v>34</v>
      </c>
      <c r="F9" s="22">
        <f ca="1">IFERROR(SUMIFS(Tabela_Ordens[Quantidade],Tabela_Ordens[Data esperada],"&gt;"&amp;TODAY(),Tabela_Ordens[Produto],F4,Tabela_Ordens[Tipo da Ordem],"VENDA"),"")</f>
        <v>0</v>
      </c>
      <c r="G9" s="6"/>
      <c r="H9" s="17" t="str">
        <f t="array" aca="1" ref="H9" ca="1">IFERROR(INDEX(Tabela_Estoque_Atual,SMALL(IF(INDEX(Tabela_Estoque_Atual,,5)&lt;=0,ROW(INDEX(Tabela_Estoque_Atual,,5))-ROW('tabelas-escondidas'!$D$3),""),$L$5+4-ROW($H$4)),1),"")</f>
        <v/>
      </c>
      <c r="I9" s="18" t="str">
        <f ca="1">INDEX(Tabela_Estoque_Atual,MATCH(H9,INDEX(Tabela_Estoque_Atual,,1),0),2)</f>
        <v/>
      </c>
      <c r="J9" s="18" t="str">
        <f ca="1">INDEX(Tabela_Estoque_Atual,MATCH(H9,INDEX(Tabela_Estoque_Atual,,1),0),4)</f>
        <v/>
      </c>
      <c r="K9" s="19" t="str">
        <f ca="1">INDEX(Tabela_Estoque_Atual,MATCH(H9,INDEX(Tabela_Estoque_Atual,,1),0),3)</f>
        <v/>
      </c>
      <c r="L9" s="23"/>
      <c r="M9" s="43"/>
    </row>
    <row r="10" spans="1:15" x14ac:dyDescent="0.25">
      <c r="A10" s="23"/>
      <c r="B10" s="14" t="s">
        <v>14</v>
      </c>
      <c r="C10" s="14" t="s">
        <v>15</v>
      </c>
      <c r="D10" s="5"/>
      <c r="E10" s="5"/>
      <c r="F10" s="5"/>
      <c r="G10" s="5"/>
      <c r="H10" s="5"/>
      <c r="I10" s="5"/>
      <c r="J10" s="5"/>
      <c r="K10" s="5"/>
      <c r="L10" s="23"/>
      <c r="M10" s="43"/>
    </row>
    <row r="11" spans="1:15" x14ac:dyDescent="0.25">
      <c r="A11" s="10"/>
      <c r="B11" s="24" t="s">
        <v>17</v>
      </c>
      <c r="C11" s="25"/>
      <c r="D11" s="25"/>
      <c r="E11" s="26"/>
      <c r="F11" s="26"/>
      <c r="G11" s="25"/>
      <c r="H11" s="25"/>
      <c r="I11" s="23"/>
      <c r="J11" s="23"/>
      <c r="K11" s="23"/>
      <c r="L11" s="23"/>
      <c r="M11" s="43"/>
    </row>
    <row r="12" spans="1:15" x14ac:dyDescent="0.25">
      <c r="A12" s="44" t="s">
        <v>20</v>
      </c>
      <c r="B12" s="28"/>
      <c r="C12" s="42"/>
      <c r="D12" s="45"/>
      <c r="E12" s="46"/>
      <c r="F12" s="47"/>
      <c r="G12" s="42"/>
      <c r="I12" s="95" t="s">
        <v>35</v>
      </c>
      <c r="J12" s="95"/>
      <c r="K12" s="95"/>
      <c r="L12" s="95"/>
      <c r="M12" s="28"/>
    </row>
    <row r="13" spans="1:15" x14ac:dyDescent="0.25">
      <c r="A13" s="48" t="s">
        <v>19</v>
      </c>
      <c r="B13" s="48" t="s">
        <v>21</v>
      </c>
      <c r="C13" s="48" t="s">
        <v>22</v>
      </c>
      <c r="D13" s="48" t="s">
        <v>23</v>
      </c>
      <c r="E13" s="48" t="s">
        <v>24</v>
      </c>
      <c r="F13" s="48" t="s">
        <v>25</v>
      </c>
      <c r="G13" s="48" t="s">
        <v>26</v>
      </c>
      <c r="H13" s="48" t="s">
        <v>27</v>
      </c>
      <c r="I13" s="77" t="s">
        <v>28</v>
      </c>
      <c r="J13" s="78" t="s">
        <v>8</v>
      </c>
      <c r="K13" s="77" t="s">
        <v>36</v>
      </c>
      <c r="L13" s="77" t="s">
        <v>29</v>
      </c>
      <c r="M13" s="28"/>
      <c r="N13" s="28"/>
      <c r="O13" s="28"/>
    </row>
    <row r="14" spans="1:15" x14ac:dyDescent="0.25">
      <c r="A14" s="27">
        <v>1</v>
      </c>
      <c r="B14" s="49">
        <v>42478</v>
      </c>
      <c r="C14" s="50" t="s">
        <v>63</v>
      </c>
      <c r="D14" s="49">
        <v>42478</v>
      </c>
      <c r="E14" s="50" t="s">
        <v>64</v>
      </c>
      <c r="F14" s="27" t="s">
        <v>42</v>
      </c>
      <c r="G14" s="27">
        <v>10</v>
      </c>
      <c r="H14" s="27">
        <v>23</v>
      </c>
      <c r="I14" s="51">
        <f>Tabela_Ordens[[#This Row],[Preço Unitário]]*Tabela_Ordens[Quantidade]</f>
        <v>230</v>
      </c>
      <c r="J14" s="52" t="str">
        <f>IF(Tabela_Ordens[[#This Row],[Produto]]="","",IFERROR(INDEX(Tabela_Produto[],MATCH(Tabela_Ordens[[#This Row],[Produto]],INDEX(Tabela_Produto[],,1),0),3),""))</f>
        <v>Camisetas</v>
      </c>
      <c r="K14" s="53" t="str">
        <f>TEXT(Tabela_Ordens[[#This Row],[Data da Ordem]],"mmm-aaaa")</f>
        <v>abr-2016</v>
      </c>
      <c r="L14" s="53">
        <f>SUMIFS(Tabela_Ordens[Quantidade],Tabela_Ordens[Data esperada],"&lt;="&amp;Tabela_Ordens[[#This Row],[Data esperada]],Tabela_Ordens[Produto],Tabela_Ordens[[#This Row],[Produto]],Tabela_Ordens[Tipo da Ordem],"Compra")-SUMIFS(Tabela_Ordens[Quantidade],Tabela_Ordens[Data esperada],"&lt;="&amp;Tabela_Ordens[[#This Row],[Data esperada]],Tabela_Ordens[Produto],Tabela_Ordens[[#This Row],[Produto]],Tabela_Ordens[Tipo da Ordem],"Venda")</f>
        <v>28</v>
      </c>
    </row>
    <row r="15" spans="1:15" x14ac:dyDescent="0.25">
      <c r="A15" s="27">
        <v>2</v>
      </c>
      <c r="B15" s="73">
        <v>42478</v>
      </c>
      <c r="C15" s="58" t="s">
        <v>63</v>
      </c>
      <c r="D15" s="59">
        <v>42478</v>
      </c>
      <c r="E15" s="50" t="s">
        <v>65</v>
      </c>
      <c r="F15" s="27" t="s">
        <v>45</v>
      </c>
      <c r="G15" s="27">
        <v>10</v>
      </c>
      <c r="H15" s="60">
        <v>22</v>
      </c>
      <c r="I15" s="61">
        <f>Tabela_Ordens[[#This Row],[Preço Unitário]]*Tabela_Ordens[Quantidade]</f>
        <v>220</v>
      </c>
      <c r="J15" s="62" t="str">
        <f>IF(Tabela_Ordens[[#This Row],[Produto]]="","",IFERROR(INDEX(Tabela_Produto[],MATCH(Tabela_Ordens[[#This Row],[Produto]],INDEX(Tabela_Produto[],,1),0),3),""))</f>
        <v>Camisetas</v>
      </c>
      <c r="K15" s="63" t="str">
        <f>TEXT(Tabela_Ordens[[#This Row],[Data da Ordem]],"mmm-aaaa")</f>
        <v>abr-2016</v>
      </c>
      <c r="L15" s="63">
        <f>SUMIFS(Tabela_Ordens[Quantidade],Tabela_Ordens[Data esperada],"&lt;="&amp;Tabela_Ordens[[#This Row],[Data esperada]],Tabela_Ordens[Produto],Tabela_Ordens[[#This Row],[Produto]],Tabela_Ordens[Tipo da Ordem],"Compra")-SUMIFS(Tabela_Ordens[Quantidade],Tabela_Ordens[Data esperada],"&lt;="&amp;Tabela_Ordens[[#This Row],[Data esperada]],Tabela_Ordens[Produto],Tabela_Ordens[[#This Row],[Produto]],Tabela_Ordens[Tipo da Ordem],"Venda")</f>
        <v>10</v>
      </c>
    </row>
    <row r="16" spans="1:15" x14ac:dyDescent="0.25">
      <c r="A16" s="27">
        <v>4</v>
      </c>
      <c r="B16" s="73">
        <v>42478</v>
      </c>
      <c r="C16" s="58" t="s">
        <v>63</v>
      </c>
      <c r="D16" s="59">
        <v>42478</v>
      </c>
      <c r="E16" s="58" t="s">
        <v>67</v>
      </c>
      <c r="F16" s="27" t="s">
        <v>42</v>
      </c>
      <c r="G16" s="27">
        <v>20</v>
      </c>
      <c r="H16" s="60">
        <v>24</v>
      </c>
      <c r="I16" s="61">
        <f>Tabela_Ordens[[#This Row],[Preço Unitário]]*Tabela_Ordens[Quantidade]</f>
        <v>480</v>
      </c>
      <c r="J16" s="62" t="str">
        <f>IF(Tabela_Ordens[[#This Row],[Produto]]="","",IFERROR(INDEX(Tabela_Produto[],MATCH(Tabela_Ordens[[#This Row],[Produto]],INDEX(Tabela_Produto[],,1),0),3),""))</f>
        <v>Camisetas</v>
      </c>
      <c r="K16" s="63" t="str">
        <f>TEXT(Tabela_Ordens[[#This Row],[Data da Ordem]],"mmm-aaaa")</f>
        <v>abr-2016</v>
      </c>
      <c r="L16" s="63">
        <f>SUMIFS(Tabela_Ordens[Quantidade],Tabela_Ordens[Data esperada],"&lt;="&amp;Tabela_Ordens[[#This Row],[Data esperada]],Tabela_Ordens[Produto],Tabela_Ordens[[#This Row],[Produto]],Tabela_Ordens[Tipo da Ordem],"Compra")-SUMIFS(Tabela_Ordens[Quantidade],Tabela_Ordens[Data esperada],"&lt;="&amp;Tabela_Ordens[[#This Row],[Data esperada]],Tabela_Ordens[Produto],Tabela_Ordens[[#This Row],[Produto]],Tabela_Ordens[Tipo da Ordem],"Venda")</f>
        <v>28</v>
      </c>
    </row>
    <row r="17" spans="1:12" x14ac:dyDescent="0.25">
      <c r="A17" s="27">
        <v>100</v>
      </c>
      <c r="B17" s="73">
        <v>42478</v>
      </c>
      <c r="C17" s="58" t="s">
        <v>68</v>
      </c>
      <c r="D17" s="59">
        <v>42478</v>
      </c>
      <c r="E17" s="58" t="s">
        <v>69</v>
      </c>
      <c r="F17" s="27" t="s">
        <v>42</v>
      </c>
      <c r="G17" s="27">
        <v>2</v>
      </c>
      <c r="H17" s="60">
        <v>23</v>
      </c>
      <c r="I17" s="61">
        <f>Tabela_Ordens[[#This Row],[Preço Unitário]]*Tabela_Ordens[Quantidade]</f>
        <v>46</v>
      </c>
      <c r="J17" s="62" t="str">
        <f>IF(Tabela_Ordens[[#This Row],[Produto]]="","",IFERROR(INDEX(Tabela_Produto[],MATCH(Tabela_Ordens[[#This Row],[Produto]],INDEX(Tabela_Produto[],,1),0),3),""))</f>
        <v>Camisetas</v>
      </c>
      <c r="K17" s="63" t="str">
        <f>TEXT(Tabela_Ordens[[#This Row],[Data da Ordem]],"mmm-aaaa")</f>
        <v>abr-2016</v>
      </c>
      <c r="L17" s="63">
        <f>SUMIFS(Tabela_Ordens[Quantidade],Tabela_Ordens[Data esperada],"&lt;="&amp;Tabela_Ordens[[#This Row],[Data esperada]],Tabela_Ordens[Produto],Tabela_Ordens[[#This Row],[Produto]],Tabela_Ordens[Tipo da Ordem],"Compra")-SUMIFS(Tabela_Ordens[Quantidade],Tabela_Ordens[Data esperada],"&lt;="&amp;Tabela_Ordens[[#This Row],[Data esperada]],Tabela_Ordens[Produto],Tabela_Ordens[[#This Row],[Produto]],Tabela_Ordens[Tipo da Ordem],"Venda")</f>
        <v>28</v>
      </c>
    </row>
    <row r="18" spans="1:12" x14ac:dyDescent="0.25">
      <c r="A18" s="27">
        <v>3</v>
      </c>
      <c r="B18" s="79">
        <v>42478</v>
      </c>
      <c r="C18" s="58" t="s">
        <v>63</v>
      </c>
      <c r="D18" s="59">
        <v>42478</v>
      </c>
      <c r="E18" s="58" t="s">
        <v>66</v>
      </c>
      <c r="F18" s="27" t="s">
        <v>47</v>
      </c>
      <c r="G18" s="27">
        <v>10</v>
      </c>
      <c r="H18" s="60">
        <v>11</v>
      </c>
      <c r="I18" s="61">
        <f>Tabela_Ordens[[#This Row],[Preço Unitário]]*Tabela_Ordens[Quantidade]</f>
        <v>110</v>
      </c>
      <c r="J18" s="62" t="str">
        <f>IF(Tabela_Ordens[[#This Row],[Produto]]="","",IFERROR(INDEX(Tabela_Produto[],MATCH(Tabela_Ordens[[#This Row],[Produto]],INDEX(Tabela_Produto[],,1),0),3),""))</f>
        <v>Camisetas</v>
      </c>
      <c r="K18" s="63" t="str">
        <f>TEXT(Tabela_Ordens[[#This Row],[Data da Ordem]],"mmm-aaaa")</f>
        <v>abr-2016</v>
      </c>
      <c r="L18" s="63">
        <f>SUMIFS(Tabela_Ordens[Quantidade],Tabela_Ordens[Data esperada],"&lt;="&amp;Tabela_Ordens[[#This Row],[Data esperada]],Tabela_Ordens[Produto],Tabela_Ordens[[#This Row],[Produto]],Tabela_Ordens[Tipo da Ordem],"Compra")-SUMIFS(Tabela_Ordens[Quantidade],Tabela_Ordens[Data esperada],"&lt;="&amp;Tabela_Ordens[[#This Row],[Data esperada]],Tabela_Ordens[Produto],Tabela_Ordens[[#This Row],[Produto]],Tabela_Ordens[Tipo da Ordem],"Venda")</f>
        <v>10</v>
      </c>
    </row>
    <row r="19" spans="1:12" x14ac:dyDescent="0.25">
      <c r="B19" s="79"/>
      <c r="C19" s="58"/>
      <c r="D19" s="59"/>
      <c r="E19" s="58"/>
      <c r="H19" s="60"/>
      <c r="I19" s="61"/>
      <c r="J19" s="62"/>
      <c r="K19" s="63"/>
      <c r="L19" s="63"/>
    </row>
  </sheetData>
  <sheetProtection formatCells="0" formatColumns="0" formatRows="0"/>
  <mergeCells count="12">
    <mergeCell ref="A4:A9"/>
    <mergeCell ref="F1:G1"/>
    <mergeCell ref="I12:L12"/>
    <mergeCell ref="B8:B9"/>
    <mergeCell ref="C8:C9"/>
    <mergeCell ref="B7:D7"/>
    <mergeCell ref="H3:K3"/>
    <mergeCell ref="F4:F5"/>
    <mergeCell ref="B3:C3"/>
    <mergeCell ref="B4:B5"/>
    <mergeCell ref="C4:C5"/>
    <mergeCell ref="D4:D5"/>
  </mergeCells>
  <conditionalFormatting sqref="A14:L19">
    <cfRule type="expression" dxfId="1" priority="3">
      <formula>AND($L14&lt;0,$C14="Sale")</formula>
    </cfRule>
  </conditionalFormatting>
  <conditionalFormatting sqref="L14:L19">
    <cfRule type="expression" dxfId="0" priority="2">
      <formula>AND($L14&lt;0,$C14="Sale")</formula>
    </cfRule>
  </conditionalFormatting>
  <dataValidations count="2">
    <dataValidation type="list" allowBlank="1" showInputMessage="1" showErrorMessage="1" sqref="C14:C19">
      <formula1>"Compra, Venda"</formula1>
    </dataValidation>
    <dataValidation type="list" allowBlank="1" showInputMessage="1" showErrorMessage="1" sqref="F4 F14:F19">
      <formula1>INDIRECT("Tabela_Produto[Nome do Produto]")</formula1>
    </dataValidation>
  </dataValidations>
  <pageMargins left="0.7" right="0.7" top="0.75" bottom="0.75" header="0.3" footer="0.3"/>
  <pageSetup scale="51" fitToHeight="0" orientation="landscape" horizontalDpi="4294967292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1" r:id="rId4" name="Scroll Bar 9">
              <controlPr locked="0" defaultSize="0" autoPict="0">
                <anchor moveWithCells="1">
                  <from>
                    <xdr:col>11</xdr:col>
                    <xdr:colOff>85725</xdr:colOff>
                    <xdr:row>4</xdr:row>
                    <xdr:rowOff>19050</xdr:rowOff>
                  </from>
                  <to>
                    <xdr:col>11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34"/>
  <sheetViews>
    <sheetView workbookViewId="0">
      <selection activeCell="R11" sqref="R11"/>
    </sheetView>
  </sheetViews>
  <sheetFormatPr defaultRowHeight="15" x14ac:dyDescent="0.25"/>
  <sheetData>
    <row r="1" spans="1:21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1" ht="15.75" thickBot="1" x14ac:dyDescent="0.3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</row>
    <row r="3" spans="1:21" ht="21" x14ac:dyDescent="0.35">
      <c r="A3" s="80"/>
      <c r="B3" s="80"/>
      <c r="C3" s="104" t="s">
        <v>56</v>
      </c>
      <c r="D3" s="105"/>
      <c r="E3" s="105"/>
      <c r="F3" s="105"/>
      <c r="G3" s="105"/>
      <c r="H3" s="105"/>
      <c r="I3" s="105"/>
      <c r="J3" s="105"/>
      <c r="K3" s="105"/>
      <c r="L3" s="105"/>
      <c r="M3" s="106"/>
      <c r="N3" s="80"/>
      <c r="O3" s="80"/>
      <c r="P3" s="80"/>
      <c r="Q3" s="80"/>
      <c r="R3" s="80"/>
      <c r="S3" s="80"/>
      <c r="T3" s="80"/>
      <c r="U3" s="80"/>
    </row>
    <row r="4" spans="1:21" ht="15.75" thickBot="1" x14ac:dyDescent="0.3">
      <c r="A4" s="80"/>
      <c r="B4" s="80"/>
      <c r="C4" s="107" t="s">
        <v>55</v>
      </c>
      <c r="D4" s="108"/>
      <c r="E4" s="108"/>
      <c r="F4" s="108"/>
      <c r="G4" s="108"/>
      <c r="H4" s="108"/>
      <c r="I4" s="108"/>
      <c r="J4" s="108"/>
      <c r="K4" s="108"/>
      <c r="L4" s="108"/>
      <c r="M4" s="109"/>
      <c r="N4" s="80"/>
      <c r="O4" s="80"/>
      <c r="P4" s="80"/>
      <c r="Q4" s="80"/>
      <c r="R4" s="80"/>
      <c r="S4" s="80"/>
      <c r="T4" s="80"/>
      <c r="U4" s="80"/>
    </row>
    <row r="5" spans="1:21" x14ac:dyDescent="0.25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</row>
    <row r="6" spans="1:21" ht="15.75" thickBot="1" x14ac:dyDescent="0.3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</row>
    <row r="7" spans="1:21" x14ac:dyDescent="0.25">
      <c r="A7" s="80"/>
      <c r="B7" s="80"/>
      <c r="C7" s="80"/>
      <c r="D7" s="80"/>
      <c r="E7" s="80"/>
      <c r="F7" s="80"/>
      <c r="G7" s="80"/>
      <c r="H7" s="86"/>
      <c r="I7" s="81"/>
      <c r="J7" s="81"/>
      <c r="K7" s="81"/>
      <c r="L7" s="81"/>
      <c r="M7" s="81"/>
      <c r="N7" s="81"/>
      <c r="O7" s="81"/>
      <c r="P7" s="82"/>
      <c r="Q7" s="80"/>
      <c r="R7" s="80"/>
      <c r="S7" s="80"/>
      <c r="T7" s="80"/>
      <c r="U7" s="80"/>
    </row>
    <row r="8" spans="1:21" x14ac:dyDescent="0.25">
      <c r="A8" s="80"/>
      <c r="B8" s="80"/>
      <c r="C8" s="80"/>
      <c r="D8" s="80"/>
      <c r="E8" s="80"/>
      <c r="F8" s="80"/>
      <c r="G8" s="80"/>
      <c r="H8" s="87"/>
      <c r="I8" s="88"/>
      <c r="J8" s="88"/>
      <c r="K8" s="88"/>
      <c r="L8" s="88"/>
      <c r="M8" s="88"/>
      <c r="N8" s="88"/>
      <c r="O8" s="88"/>
      <c r="P8" s="89"/>
      <c r="Q8" s="80"/>
      <c r="R8" s="80"/>
      <c r="S8" s="80"/>
      <c r="T8" s="80"/>
      <c r="U8" s="80"/>
    </row>
    <row r="9" spans="1:21" x14ac:dyDescent="0.25">
      <c r="A9" s="80"/>
      <c r="B9" s="80"/>
      <c r="C9" s="80"/>
      <c r="D9" s="80"/>
      <c r="E9" s="80"/>
      <c r="F9" s="80"/>
      <c r="G9" s="80"/>
      <c r="H9" s="87"/>
      <c r="I9" s="88"/>
      <c r="J9" s="88"/>
      <c r="K9" s="88"/>
      <c r="L9" s="88"/>
      <c r="M9" s="88" t="s">
        <v>57</v>
      </c>
      <c r="N9" s="88"/>
      <c r="O9" s="88"/>
      <c r="P9" s="89"/>
      <c r="Q9" s="80"/>
      <c r="R9" s="80"/>
      <c r="S9" s="80"/>
      <c r="T9" s="80"/>
      <c r="U9" s="80"/>
    </row>
    <row r="10" spans="1:21" x14ac:dyDescent="0.25">
      <c r="A10" s="80"/>
      <c r="B10" s="80"/>
      <c r="C10" s="80"/>
      <c r="D10" s="80"/>
      <c r="E10" s="80"/>
      <c r="F10" s="80"/>
      <c r="G10" s="80"/>
      <c r="H10" s="87"/>
      <c r="I10" s="88"/>
      <c r="J10" s="88"/>
      <c r="K10" s="88"/>
      <c r="L10" s="88"/>
      <c r="M10" s="88" t="s">
        <v>58</v>
      </c>
      <c r="N10" s="88"/>
      <c r="O10" s="88"/>
      <c r="P10" s="89"/>
      <c r="Q10" s="80"/>
      <c r="R10" s="80"/>
      <c r="S10" s="80"/>
      <c r="T10" s="80"/>
      <c r="U10" s="80"/>
    </row>
    <row r="11" spans="1:21" x14ac:dyDescent="0.25">
      <c r="A11" s="80"/>
      <c r="B11" s="80"/>
      <c r="C11" s="80"/>
      <c r="D11" s="80"/>
      <c r="E11" s="80"/>
      <c r="F11" s="80"/>
      <c r="G11" s="80"/>
      <c r="H11" s="87"/>
      <c r="I11" s="88"/>
      <c r="J11" s="88"/>
      <c r="K11" s="88"/>
      <c r="L11" s="88"/>
      <c r="M11" s="88" t="s">
        <v>59</v>
      </c>
      <c r="N11" s="88"/>
      <c r="O11" s="88"/>
      <c r="P11" s="89"/>
      <c r="Q11" s="80"/>
      <c r="R11" s="80"/>
      <c r="S11" s="80"/>
      <c r="T11" s="80"/>
      <c r="U11" s="80"/>
    </row>
    <row r="12" spans="1:21" x14ac:dyDescent="0.25">
      <c r="A12" s="80"/>
      <c r="B12" s="80"/>
      <c r="C12" s="80"/>
      <c r="D12" s="80"/>
      <c r="E12" s="80"/>
      <c r="F12" s="80"/>
      <c r="G12" s="80"/>
      <c r="H12" s="87"/>
      <c r="I12" s="88"/>
      <c r="J12" s="88"/>
      <c r="K12" s="88"/>
      <c r="L12" s="88"/>
      <c r="M12" s="88" t="s">
        <v>60</v>
      </c>
      <c r="N12" s="88"/>
      <c r="O12" s="88"/>
      <c r="P12" s="89"/>
      <c r="Q12" s="80"/>
      <c r="R12" s="80"/>
      <c r="S12" s="80"/>
      <c r="T12" s="80"/>
      <c r="U12" s="80"/>
    </row>
    <row r="13" spans="1:21" x14ac:dyDescent="0.25">
      <c r="A13" s="80"/>
      <c r="B13" s="80"/>
      <c r="C13" s="80"/>
      <c r="D13" s="80"/>
      <c r="E13" s="80"/>
      <c r="F13" s="80"/>
      <c r="G13" s="80"/>
      <c r="H13" s="87"/>
      <c r="I13" s="88"/>
      <c r="J13" s="88"/>
      <c r="K13" s="88"/>
      <c r="L13" s="88"/>
      <c r="M13" s="88" t="s">
        <v>61</v>
      </c>
      <c r="N13" s="88"/>
      <c r="O13" s="88"/>
      <c r="P13" s="89"/>
      <c r="Q13" s="80"/>
      <c r="R13" s="80"/>
      <c r="S13" s="80"/>
      <c r="T13" s="80"/>
      <c r="U13" s="80"/>
    </row>
    <row r="14" spans="1:21" ht="18.75" x14ac:dyDescent="0.3">
      <c r="A14" s="80"/>
      <c r="B14" s="85"/>
      <c r="C14" s="85" t="s">
        <v>62</v>
      </c>
      <c r="D14" s="80"/>
      <c r="E14" s="80"/>
      <c r="F14" s="80"/>
      <c r="G14" s="80"/>
      <c r="H14" s="87"/>
      <c r="I14" s="88"/>
      <c r="J14" s="88"/>
      <c r="K14" s="88"/>
      <c r="L14" s="88"/>
      <c r="M14" s="88"/>
      <c r="N14" s="88"/>
      <c r="O14" s="88"/>
      <c r="P14" s="89"/>
      <c r="Q14" s="80"/>
      <c r="R14" s="80"/>
      <c r="S14" s="80"/>
      <c r="T14" s="80"/>
      <c r="U14" s="80"/>
    </row>
    <row r="15" spans="1:21" x14ac:dyDescent="0.25">
      <c r="A15" s="80"/>
      <c r="B15" s="80"/>
      <c r="C15" s="80"/>
      <c r="D15" s="80"/>
      <c r="E15" s="80"/>
      <c r="F15" s="80"/>
      <c r="G15" s="80"/>
      <c r="H15" s="87"/>
      <c r="I15" s="88"/>
      <c r="J15" s="88"/>
      <c r="K15" s="88"/>
      <c r="L15" s="88"/>
      <c r="M15" s="88"/>
      <c r="N15" s="88"/>
      <c r="O15" s="88"/>
      <c r="P15" s="89"/>
      <c r="Q15" s="80"/>
      <c r="R15" s="80"/>
      <c r="S15" s="80"/>
      <c r="T15" s="80"/>
      <c r="U15" s="80"/>
    </row>
    <row r="16" spans="1:21" x14ac:dyDescent="0.25">
      <c r="A16" s="80"/>
      <c r="B16" s="80"/>
      <c r="C16" s="80"/>
      <c r="D16" s="80"/>
      <c r="E16" s="80"/>
      <c r="F16" s="80"/>
      <c r="G16" s="80"/>
      <c r="H16" s="87"/>
      <c r="I16" s="88"/>
      <c r="J16" s="88"/>
      <c r="K16" s="88"/>
      <c r="L16" s="88"/>
      <c r="M16" s="88"/>
      <c r="N16" s="88"/>
      <c r="O16" s="88"/>
      <c r="P16" s="89"/>
      <c r="Q16" s="80"/>
      <c r="R16" s="80"/>
      <c r="S16" s="80"/>
      <c r="T16" s="80"/>
      <c r="U16" s="80"/>
    </row>
    <row r="17" spans="1:21" x14ac:dyDescent="0.25">
      <c r="A17" s="80"/>
      <c r="B17" s="80"/>
      <c r="C17" s="80"/>
      <c r="D17" s="80"/>
      <c r="E17" s="80"/>
      <c r="F17" s="80"/>
      <c r="G17" s="80"/>
      <c r="H17" s="87"/>
      <c r="I17" s="88"/>
      <c r="J17" s="88"/>
      <c r="K17" s="88"/>
      <c r="L17" s="88"/>
      <c r="M17" s="88"/>
      <c r="N17" s="88"/>
      <c r="O17" s="88"/>
      <c r="P17" s="89"/>
      <c r="Q17" s="80"/>
      <c r="R17" s="80"/>
      <c r="S17" s="80"/>
      <c r="T17" s="80"/>
      <c r="U17" s="80"/>
    </row>
    <row r="18" spans="1:21" x14ac:dyDescent="0.25">
      <c r="A18" s="80"/>
      <c r="B18" s="80"/>
      <c r="C18" s="80"/>
      <c r="D18" s="80"/>
      <c r="E18" s="80"/>
      <c r="F18" s="80"/>
      <c r="G18" s="80"/>
      <c r="H18" s="87"/>
      <c r="I18" s="88"/>
      <c r="J18" s="88"/>
      <c r="K18" s="88"/>
      <c r="L18" s="88"/>
      <c r="M18" s="88"/>
      <c r="N18" s="88"/>
      <c r="O18" s="88"/>
      <c r="P18" s="89"/>
      <c r="Q18" s="80"/>
      <c r="R18" s="80"/>
      <c r="S18" s="80"/>
      <c r="T18" s="80"/>
      <c r="U18" s="80"/>
    </row>
    <row r="19" spans="1:21" x14ac:dyDescent="0.25">
      <c r="A19" s="80"/>
      <c r="B19" s="80"/>
      <c r="C19" s="80"/>
      <c r="D19" s="80"/>
      <c r="E19" s="80"/>
      <c r="F19" s="80"/>
      <c r="G19" s="80"/>
      <c r="H19" s="87"/>
      <c r="I19" s="88"/>
      <c r="J19" s="88"/>
      <c r="K19" s="88"/>
      <c r="L19" s="88"/>
      <c r="M19" s="88"/>
      <c r="N19" s="88"/>
      <c r="O19" s="88"/>
      <c r="P19" s="89"/>
      <c r="Q19" s="80"/>
      <c r="R19" s="80"/>
      <c r="S19" s="80"/>
      <c r="T19" s="80"/>
      <c r="U19" s="80"/>
    </row>
    <row r="20" spans="1:21" ht="15.75" thickBot="1" x14ac:dyDescent="0.3">
      <c r="A20" s="80"/>
      <c r="B20" s="80"/>
      <c r="C20" s="80"/>
      <c r="D20" s="80"/>
      <c r="E20" s="80"/>
      <c r="F20" s="80"/>
      <c r="G20" s="80"/>
      <c r="H20" s="90"/>
      <c r="I20" s="83"/>
      <c r="J20" s="83"/>
      <c r="K20" s="83"/>
      <c r="L20" s="83"/>
      <c r="M20" s="83"/>
      <c r="N20" s="83"/>
      <c r="O20" s="83"/>
      <c r="P20" s="84"/>
      <c r="Q20" s="80"/>
      <c r="R20" s="80"/>
      <c r="S20" s="80"/>
      <c r="T20" s="80"/>
      <c r="U20" s="80"/>
    </row>
    <row r="21" spans="1:21" x14ac:dyDescent="0.25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</row>
    <row r="22" spans="1:21" x14ac:dyDescent="0.2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</row>
    <row r="23" spans="1:21" x14ac:dyDescent="0.2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</row>
    <row r="24" spans="1:21" x14ac:dyDescent="0.2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</row>
    <row r="25" spans="1:21" x14ac:dyDescent="0.2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</row>
    <row r="26" spans="1:21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</row>
    <row r="27" spans="1:21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</row>
    <row r="28" spans="1:21" x14ac:dyDescent="0.25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</row>
    <row r="29" spans="1:21" x14ac:dyDescent="0.25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</row>
    <row r="30" spans="1:21" x14ac:dyDescent="0.25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</row>
    <row r="31" spans="1:21" x14ac:dyDescent="0.25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</row>
    <row r="32" spans="1:21" x14ac:dyDescent="0.25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</row>
    <row r="33" spans="1:21" x14ac:dyDescent="0.25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</row>
    <row r="34" spans="1:21" x14ac:dyDescent="0.25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</row>
  </sheetData>
  <mergeCells count="2">
    <mergeCell ref="C3:M3"/>
    <mergeCell ref="C4:M4"/>
  </mergeCells>
  <hyperlinks>
    <hyperlink ref="C4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2:G2003"/>
  <sheetViews>
    <sheetView topLeftCell="A4" workbookViewId="0">
      <selection activeCell="A4" sqref="A4:G2003"/>
    </sheetView>
  </sheetViews>
  <sheetFormatPr defaultRowHeight="15" x14ac:dyDescent="0.25"/>
  <cols>
    <col min="1" max="1" width="28.140625" customWidth="1"/>
    <col min="2" max="2" width="16.85546875" bestFit="1" customWidth="1"/>
    <col min="3" max="3" width="15.5703125" customWidth="1"/>
    <col min="4" max="5" width="17.5703125" bestFit="1" customWidth="1"/>
    <col min="6" max="7" width="12.5703125" customWidth="1"/>
  </cols>
  <sheetData>
    <row r="2" spans="1:7" ht="15.75" thickBot="1" x14ac:dyDescent="0.3"/>
    <row r="3" spans="1:7" ht="15.75" thickBot="1" x14ac:dyDescent="0.3">
      <c r="A3" s="76" t="s">
        <v>4</v>
      </c>
      <c r="B3" s="74" t="s">
        <v>29</v>
      </c>
      <c r="C3" s="74" t="s">
        <v>37</v>
      </c>
      <c r="D3" s="74" t="s">
        <v>38</v>
      </c>
      <c r="E3" s="74" t="s">
        <v>39</v>
      </c>
      <c r="F3" s="74" t="s">
        <v>40</v>
      </c>
      <c r="G3" s="74" t="s">
        <v>41</v>
      </c>
    </row>
    <row r="4" spans="1:7" x14ac:dyDescent="0.25">
      <c r="A4" s="75" t="str">
        <f>IFERROR(INDEX(Tabela_Produto[[#Data],[Nome do Produto]],ROW(A4)-ROW($A$3)),"")</f>
        <v>Produto1</v>
      </c>
      <c r="B4" s="74">
        <f ca="1">IF(A4="","",SUMIFS(Tabela_Ordens[[#Data],[Quantidade]],Tabela_Ordens[[#Data],[Produto]],A4,Tabela_Ordens[[#Data],[Tipo da Ordem]],"Compra",Tabela_Ordens[[#Data],[Data esperada]],"&lt;="&amp;TODAY())-SUMIFS(Tabela_Ordens[[#Data],[Quantidade]],Tabela_Ordens[[#Data],[Produto]],A4,Tabela_Ordens[[#Data],[Tipo da Ordem]],"Venda",Tabela_Ordens[[#Data],[Data esperada]],"&lt;="&amp;TODAY()))</f>
        <v>28</v>
      </c>
      <c r="C4" s="74">
        <f ca="1">IF(A4="","",SUMIFS(Tabela_Ordens[[#Data],[Quantidade]],Tabela_Ordens[[#Data],[Produto]],A4,Tabela_Ordens[[#Data],[Tipo da Ordem]],"Compra",Tabela_Ordens[[#Data],[Data esperada]],"&gt;"&amp;TODAY()))</f>
        <v>0</v>
      </c>
      <c r="D4" s="74">
        <f>IF(A4="","",INDEX(Tabela_Produto[Estoque Mínimo],MATCH(A4,INDEX(Tabela_Produto[Nome do Produto],,1),0),1))</f>
        <v>5</v>
      </c>
      <c r="E4" s="74">
        <f ca="1">IF(A4="","",B4-D4)</f>
        <v>23</v>
      </c>
      <c r="F4" s="74" t="str">
        <f>IFERROR(GETPIVOTDATA("Amount",#REF!,"Product Name",'tabelas-escondidas'!$A4),"")</f>
        <v/>
      </c>
      <c r="G4" s="74" t="str">
        <f>IFERROR(GETPIVOTDATA("Quantity",#REF!,"Product Name",'tabelas-escondidas'!$A4),"")</f>
        <v/>
      </c>
    </row>
    <row r="5" spans="1:7" x14ac:dyDescent="0.25">
      <c r="A5" s="75" t="str">
        <f>IFERROR(INDEX(Tabela_Produto[[#Data],[Nome do Produto]],ROW(A5)-ROW($A$3)),"")</f>
        <v>Produto2</v>
      </c>
      <c r="B5" s="74">
        <f ca="1">IF(A5="","",SUMIFS(Tabela_Ordens[[#Data],[Quantidade]],Tabela_Ordens[[#Data],[Produto]],A5,Tabela_Ordens[[#Data],[Tipo da Ordem]],"Compra",Tabela_Ordens[[#Data],[Data esperada]],"&lt;="&amp;TODAY())-SUMIFS(Tabela_Ordens[[#Data],[Quantidade]],Tabela_Ordens[[#Data],[Produto]],A5,Tabela_Ordens[[#Data],[Tipo da Ordem]],"Venda",Tabela_Ordens[[#Data],[Data esperada]],"&lt;="&amp;TODAY()))</f>
        <v>10</v>
      </c>
      <c r="C5" s="74">
        <f ca="1">IF(A5="","",SUMIFS(Tabela_Ordens[[#Data],[Quantidade]],Tabela_Ordens[[#Data],[Produto]],A5,Tabela_Ordens[[#Data],[Tipo da Ordem]],"Compra",Tabela_Ordens[[#Data],[Data esperada]],"&gt;"&amp;TODAY()))</f>
        <v>0</v>
      </c>
      <c r="D5" s="74">
        <f>IF(A5="","",INDEX(Tabela_Produto[Estoque Mínimo],MATCH(A5,INDEX(Tabela_Produto[Nome do Produto],,1),0),1))</f>
        <v>3</v>
      </c>
      <c r="E5" s="74">
        <f t="shared" ref="E5:E68" ca="1" si="0">IF(A5="","",B5-D5)</f>
        <v>7</v>
      </c>
      <c r="F5" s="74" t="str">
        <f>IFERROR(GETPIVOTDATA("Amount",#REF!,"Product Name",'tabelas-escondidas'!$A5),"")</f>
        <v/>
      </c>
      <c r="G5" s="74" t="str">
        <f>IFERROR(GETPIVOTDATA("Quantity",#REF!,"Product Name",'tabelas-escondidas'!$A5),"")</f>
        <v/>
      </c>
    </row>
    <row r="6" spans="1:7" x14ac:dyDescent="0.25">
      <c r="A6" s="75" t="str">
        <f>IFERROR(INDEX(Tabela_Produto[[#Data],[Nome do Produto]],ROW(A6)-ROW($A$3)),"")</f>
        <v>Produto3</v>
      </c>
      <c r="B6" s="74">
        <f ca="1">IF(A6="","",SUMIFS(Tabela_Ordens[[#Data],[Quantidade]],Tabela_Ordens[[#Data],[Produto]],A6,Tabela_Ordens[[#Data],[Tipo da Ordem]],"Compra",Tabela_Ordens[[#Data],[Data esperada]],"&lt;="&amp;TODAY())-SUMIFS(Tabela_Ordens[[#Data],[Quantidade]],Tabela_Ordens[[#Data],[Produto]],A6,Tabela_Ordens[[#Data],[Tipo da Ordem]],"Venda",Tabela_Ordens[[#Data],[Data esperada]],"&lt;="&amp;TODAY()))</f>
        <v>10</v>
      </c>
      <c r="C6" s="74">
        <f ca="1">IF(A6="","",SUMIFS(Tabela_Ordens[[#Data],[Quantidade]],Tabela_Ordens[[#Data],[Produto]],A6,Tabela_Ordens[[#Data],[Tipo da Ordem]],"Compra",Tabela_Ordens[[#Data],[Data esperada]],"&gt;"&amp;TODAY()))</f>
        <v>0</v>
      </c>
      <c r="D6" s="74">
        <f>IF(A6="","",INDEX(Tabela_Produto[Estoque Mínimo],MATCH(A6,INDEX(Tabela_Produto[Nome do Produto],,1),0),1))</f>
        <v>3</v>
      </c>
      <c r="E6" s="74">
        <f t="shared" ca="1" si="0"/>
        <v>7</v>
      </c>
      <c r="F6" s="74" t="str">
        <f>IFERROR(GETPIVOTDATA("Amount",#REF!,"Product Name",'tabelas-escondidas'!$A6),"")</f>
        <v/>
      </c>
      <c r="G6" s="74" t="str">
        <f>IFERROR(GETPIVOTDATA("Quantity",#REF!,"Product Name",'tabelas-escondidas'!$A6),"")</f>
        <v/>
      </c>
    </row>
    <row r="7" spans="1:7" x14ac:dyDescent="0.25">
      <c r="A7" s="75" t="str">
        <f>IFERROR(INDEX(Tabela_Produto[[#Data],[Nome do Produto]],ROW(A7)-ROW($A$3)),"")</f>
        <v>Produto4</v>
      </c>
      <c r="B7" s="74">
        <f ca="1">IF(A7="","",SUMIFS(Tabela_Ordens[[#Data],[Quantidade]],Tabela_Ordens[[#Data],[Produto]],A7,Tabela_Ordens[[#Data],[Tipo da Ordem]],"Compra",Tabela_Ordens[[#Data],[Data esperada]],"&lt;="&amp;TODAY())-SUMIFS(Tabela_Ordens[[#Data],[Quantidade]],Tabela_Ordens[[#Data],[Produto]],A7,Tabela_Ordens[[#Data],[Tipo da Ordem]],"Venda",Tabela_Ordens[[#Data],[Data esperada]],"&lt;="&amp;TODAY()))</f>
        <v>0</v>
      </c>
      <c r="C7" s="74">
        <f ca="1">IF(A7="","",SUMIFS(Tabela_Ordens[[#Data],[Quantidade]],Tabela_Ordens[[#Data],[Produto]],A7,Tabela_Ordens[[#Data],[Tipo da Ordem]],"Compra",Tabela_Ordens[[#Data],[Data esperada]],"&gt;"&amp;TODAY()))</f>
        <v>0</v>
      </c>
      <c r="D7" s="74">
        <f>IF(A7="","",INDEX(Tabela_Produto[Estoque Mínimo],MATCH(A7,INDEX(Tabela_Produto[Nome do Produto],,1),0),1))</f>
        <v>3</v>
      </c>
      <c r="E7" s="74">
        <f t="shared" ca="1" si="0"/>
        <v>-3</v>
      </c>
      <c r="F7" s="74" t="str">
        <f>IFERROR(GETPIVOTDATA("Amount",#REF!,"Product Name",'tabelas-escondidas'!$A7),"")</f>
        <v/>
      </c>
      <c r="G7" s="74" t="str">
        <f>IFERROR(GETPIVOTDATA("Quantity",#REF!,"Product Name",'tabelas-escondidas'!$A7),"")</f>
        <v/>
      </c>
    </row>
    <row r="8" spans="1:7" x14ac:dyDescent="0.25">
      <c r="A8" s="75" t="str">
        <f>IFERROR(INDEX(Tabela_Produto[[#Data],[Nome do Produto]],ROW(A8)-ROW($A$3)),"")</f>
        <v>Produto5</v>
      </c>
      <c r="B8" s="74">
        <f ca="1">IF(A8="","",SUMIFS(Tabela_Ordens[[#Data],[Quantidade]],Tabela_Ordens[[#Data],[Produto]],A8,Tabela_Ordens[[#Data],[Tipo da Ordem]],"Compra",Tabela_Ordens[[#Data],[Data esperada]],"&lt;="&amp;TODAY())-SUMIFS(Tabela_Ordens[[#Data],[Quantidade]],Tabela_Ordens[[#Data],[Produto]],A8,Tabela_Ordens[[#Data],[Tipo da Ordem]],"Venda",Tabela_Ordens[[#Data],[Data esperada]],"&lt;="&amp;TODAY()))</f>
        <v>0</v>
      </c>
      <c r="C8" s="74">
        <f ca="1">IF(A8="","",SUMIFS(Tabela_Ordens[[#Data],[Quantidade]],Tabela_Ordens[[#Data],[Produto]],A8,Tabela_Ordens[[#Data],[Tipo da Ordem]],"Compra",Tabela_Ordens[[#Data],[Data esperada]],"&gt;"&amp;TODAY()))</f>
        <v>0</v>
      </c>
      <c r="D8" s="74">
        <f>IF(A8="","",INDEX(Tabela_Produto[Estoque Mínimo],MATCH(A8,INDEX(Tabela_Produto[Nome do Produto],,1),0),1))</f>
        <v>3</v>
      </c>
      <c r="E8" s="74">
        <f t="shared" ca="1" si="0"/>
        <v>-3</v>
      </c>
      <c r="F8" s="74" t="str">
        <f>IFERROR(GETPIVOTDATA("Amount",#REF!,"Product Name",'tabelas-escondidas'!$A8),"")</f>
        <v/>
      </c>
      <c r="G8" s="74" t="str">
        <f>IFERROR(GETPIVOTDATA("Quantity",#REF!,"Product Name",'tabelas-escondidas'!$A8),"")</f>
        <v/>
      </c>
    </row>
    <row r="9" spans="1:7" x14ac:dyDescent="0.25">
      <c r="A9" s="75" t="str">
        <f>IFERROR(INDEX(Tabela_Produto[[#Data],[Nome do Produto]],ROW(A9)-ROW($A$3)),"")</f>
        <v>Produto6</v>
      </c>
      <c r="B9" s="74">
        <f ca="1">IF(A9="","",SUMIFS(Tabela_Ordens[[#Data],[Quantidade]],Tabela_Ordens[[#Data],[Produto]],A9,Tabela_Ordens[[#Data],[Tipo da Ordem]],"Compra",Tabela_Ordens[[#Data],[Data esperada]],"&lt;="&amp;TODAY())-SUMIFS(Tabela_Ordens[[#Data],[Quantidade]],Tabela_Ordens[[#Data],[Produto]],A9,Tabela_Ordens[[#Data],[Tipo da Ordem]],"Venda",Tabela_Ordens[[#Data],[Data esperada]],"&lt;="&amp;TODAY()))</f>
        <v>0</v>
      </c>
      <c r="C9" s="74">
        <f ca="1">IF(A9="","",SUMIFS(Tabela_Ordens[[#Data],[Quantidade]],Tabela_Ordens[[#Data],[Produto]],A9,Tabela_Ordens[[#Data],[Tipo da Ordem]],"Compra",Tabela_Ordens[[#Data],[Data esperada]],"&gt;"&amp;TODAY()))</f>
        <v>0</v>
      </c>
      <c r="D9" s="74">
        <f>IF(A9="","",INDEX(Tabela_Produto[Estoque Mínimo],MATCH(A9,INDEX(Tabela_Produto[Nome do Produto],,1),0),1))</f>
        <v>3</v>
      </c>
      <c r="E9" s="74">
        <f t="shared" ca="1" si="0"/>
        <v>-3</v>
      </c>
      <c r="F9" s="74" t="str">
        <f>IFERROR(GETPIVOTDATA("Amount",#REF!,"Product Name",'tabelas-escondidas'!$A9),"")</f>
        <v/>
      </c>
      <c r="G9" s="74" t="str">
        <f>IFERROR(GETPIVOTDATA("Quantity",#REF!,"Product Name",'tabelas-escondidas'!$A9),"")</f>
        <v/>
      </c>
    </row>
    <row r="10" spans="1:7" x14ac:dyDescent="0.25">
      <c r="A10" s="75" t="str">
        <f>IFERROR(INDEX(Tabela_Produto[[#Data],[Nome do Produto]],ROW(A10)-ROW($A$3)),"")</f>
        <v/>
      </c>
      <c r="B10" s="74" t="str">
        <f ca="1">IF(A10="","",SUMIFS(Tabela_Ordens[[#Data],[Quantidade]],Tabela_Ordens[[#Data],[Produto]],A10,Tabela_Ordens[[#Data],[Tipo da Ordem]],"Compra",Tabela_Ordens[[#Data],[Data esperada]],"&lt;="&amp;TODAY())-SUMIFS(Tabela_Ordens[[#Data],[Quantidade]],Tabela_Ordens[[#Data],[Produto]],A10,Tabela_Ordens[[#Data],[Tipo da Ordem]],"Venda",Tabela_Ordens[[#Data],[Data esperada]],"&lt;="&amp;TODAY()))</f>
        <v/>
      </c>
      <c r="C10" s="74" t="str">
        <f ca="1">IF(A10="","",SUMIFS(Tabela_Ordens[[#Data],[Quantidade]],Tabela_Ordens[[#Data],[Produto]],A10,Tabela_Ordens[[#Data],[Tipo da Ordem]],"Compra",Tabela_Ordens[[#Data],[Data esperada]],"&gt;"&amp;TODAY()))</f>
        <v/>
      </c>
      <c r="D10" s="74" t="str">
        <f>IF(A10="","",INDEX(Tabela_Produto[Estoque Mínimo],MATCH(A10,INDEX(Tabela_Produto[Nome do Produto],,1),0),1))</f>
        <v/>
      </c>
      <c r="E10" s="74" t="str">
        <f t="shared" si="0"/>
        <v/>
      </c>
      <c r="F10" s="74" t="str">
        <f>IFERROR(GETPIVOTDATA("Amount",#REF!,"Product Name",'tabelas-escondidas'!$A10),"")</f>
        <v/>
      </c>
      <c r="G10" s="74" t="str">
        <f>IFERROR(GETPIVOTDATA("Quantity",#REF!,"Product Name",'tabelas-escondidas'!$A10),"")</f>
        <v/>
      </c>
    </row>
    <row r="11" spans="1:7" x14ac:dyDescent="0.25">
      <c r="A11" s="75" t="str">
        <f>IFERROR(INDEX(Tabela_Produto[[#Data],[Nome do Produto]],ROW(A11)-ROW($A$3)),"")</f>
        <v/>
      </c>
      <c r="B11" s="74" t="str">
        <f ca="1">IF(A11="","",SUMIFS(Tabela_Ordens[[#Data],[Quantidade]],Tabela_Ordens[[#Data],[Produto]],A11,Tabela_Ordens[[#Data],[Tipo da Ordem]],"Compra",Tabela_Ordens[[#Data],[Data esperada]],"&lt;="&amp;TODAY())-SUMIFS(Tabela_Ordens[[#Data],[Quantidade]],Tabela_Ordens[[#Data],[Produto]],A11,Tabela_Ordens[[#Data],[Tipo da Ordem]],"Venda",Tabela_Ordens[[#Data],[Data esperada]],"&lt;="&amp;TODAY()))</f>
        <v/>
      </c>
      <c r="C11" s="74" t="str">
        <f ca="1">IF(A11="","",SUMIFS(Tabela_Ordens[[#Data],[Quantidade]],Tabela_Ordens[[#Data],[Produto]],A11,Tabela_Ordens[[#Data],[Tipo da Ordem]],"Compra",Tabela_Ordens[[#Data],[Data esperada]],"&gt;"&amp;TODAY()))</f>
        <v/>
      </c>
      <c r="D11" s="74" t="str">
        <f>IF(A11="","",INDEX(Tabela_Produto[Estoque Mínimo],MATCH(A11,INDEX(Tabela_Produto[Nome do Produto],,1),0),1))</f>
        <v/>
      </c>
      <c r="E11" s="74" t="str">
        <f t="shared" si="0"/>
        <v/>
      </c>
      <c r="F11" s="74" t="str">
        <f>IFERROR(GETPIVOTDATA("Amount",#REF!,"Product Name",'tabelas-escondidas'!$A11),"")</f>
        <v/>
      </c>
      <c r="G11" s="74" t="str">
        <f>IFERROR(GETPIVOTDATA("Quantity",#REF!,"Product Name",'tabelas-escondidas'!$A11),"")</f>
        <v/>
      </c>
    </row>
    <row r="12" spans="1:7" x14ac:dyDescent="0.25">
      <c r="A12" s="75" t="str">
        <f>IFERROR(INDEX(Tabela_Produto[[#Data],[Nome do Produto]],ROW(A12)-ROW($A$3)),"")</f>
        <v/>
      </c>
      <c r="B12" s="74" t="str">
        <f ca="1">IF(A12="","",SUMIFS(Tabela_Ordens[[#Data],[Quantidade]],Tabela_Ordens[[#Data],[Produto]],A12,Tabela_Ordens[[#Data],[Tipo da Ordem]],"Compra",Tabela_Ordens[[#Data],[Data esperada]],"&lt;="&amp;TODAY())-SUMIFS(Tabela_Ordens[[#Data],[Quantidade]],Tabela_Ordens[[#Data],[Produto]],A12,Tabela_Ordens[[#Data],[Tipo da Ordem]],"Venda",Tabela_Ordens[[#Data],[Data esperada]],"&lt;="&amp;TODAY()))</f>
        <v/>
      </c>
      <c r="C12" s="74" t="str">
        <f ca="1">IF(A12="","",SUMIFS(Tabela_Ordens[[#Data],[Quantidade]],Tabela_Ordens[[#Data],[Produto]],A12,Tabela_Ordens[[#Data],[Tipo da Ordem]],"Compra",Tabela_Ordens[[#Data],[Data esperada]],"&gt;"&amp;TODAY()))</f>
        <v/>
      </c>
      <c r="D12" s="74" t="str">
        <f>IF(A12="","",INDEX(Tabela_Produto[Estoque Mínimo],MATCH(A12,INDEX(Tabela_Produto[Nome do Produto],,1),0),1))</f>
        <v/>
      </c>
      <c r="E12" s="74" t="str">
        <f t="shared" si="0"/>
        <v/>
      </c>
      <c r="F12" s="74" t="str">
        <f>IFERROR(GETPIVOTDATA("Amount",#REF!,"Product Name",'tabelas-escondidas'!$A12),"")</f>
        <v/>
      </c>
      <c r="G12" s="74" t="str">
        <f>IFERROR(GETPIVOTDATA("Quantity",#REF!,"Product Name",'tabelas-escondidas'!$A12),"")</f>
        <v/>
      </c>
    </row>
    <row r="13" spans="1:7" x14ac:dyDescent="0.25">
      <c r="A13" s="75" t="str">
        <f>IFERROR(INDEX(Tabela_Produto[[#Data],[Nome do Produto]],ROW(A13)-ROW($A$3)),"")</f>
        <v/>
      </c>
      <c r="B13" s="74" t="str">
        <f ca="1">IF(A13="","",SUMIFS(Tabela_Ordens[[#Data],[Quantidade]],Tabela_Ordens[[#Data],[Produto]],A13,Tabela_Ordens[[#Data],[Tipo da Ordem]],"Compra",Tabela_Ordens[[#Data],[Data esperada]],"&lt;="&amp;TODAY())-SUMIFS(Tabela_Ordens[[#Data],[Quantidade]],Tabela_Ordens[[#Data],[Produto]],A13,Tabela_Ordens[[#Data],[Tipo da Ordem]],"Venda",Tabela_Ordens[[#Data],[Data esperada]],"&lt;="&amp;TODAY()))</f>
        <v/>
      </c>
      <c r="C13" s="74" t="str">
        <f ca="1">IF(A13="","",SUMIFS(Tabela_Ordens[[#Data],[Quantidade]],Tabela_Ordens[[#Data],[Produto]],A13,Tabela_Ordens[[#Data],[Tipo da Ordem]],"Compra",Tabela_Ordens[[#Data],[Data esperada]],"&gt;"&amp;TODAY()))</f>
        <v/>
      </c>
      <c r="D13" s="74" t="str">
        <f>IF(A13="","",INDEX(Tabela_Produto[Estoque Mínimo],MATCH(A13,INDEX(Tabela_Produto[Nome do Produto],,1),0),1))</f>
        <v/>
      </c>
      <c r="E13" s="74" t="str">
        <f t="shared" si="0"/>
        <v/>
      </c>
      <c r="F13" s="74" t="str">
        <f>IFERROR(GETPIVOTDATA("Amount",#REF!,"Product Name",'tabelas-escondidas'!$A13),"")</f>
        <v/>
      </c>
      <c r="G13" s="74" t="str">
        <f>IFERROR(GETPIVOTDATA("Quantity",#REF!,"Product Name",'tabelas-escondidas'!$A13),"")</f>
        <v/>
      </c>
    </row>
    <row r="14" spans="1:7" x14ac:dyDescent="0.25">
      <c r="A14" s="75" t="str">
        <f>IFERROR(INDEX(Tabela_Produto[[#Data],[Nome do Produto]],ROW(A14)-ROW($A$3)),"")</f>
        <v/>
      </c>
      <c r="B14" s="74" t="str">
        <f ca="1">IF(A14="","",SUMIFS(Tabela_Ordens[[#Data],[Quantidade]],Tabela_Ordens[[#Data],[Produto]],A14,Tabela_Ordens[[#Data],[Tipo da Ordem]],"Compra",Tabela_Ordens[[#Data],[Data esperada]],"&lt;="&amp;TODAY())-SUMIFS(Tabela_Ordens[[#Data],[Quantidade]],Tabela_Ordens[[#Data],[Produto]],A14,Tabela_Ordens[[#Data],[Tipo da Ordem]],"Venda",Tabela_Ordens[[#Data],[Data esperada]],"&lt;="&amp;TODAY()))</f>
        <v/>
      </c>
      <c r="C14" s="74" t="str">
        <f ca="1">IF(A14="","",SUMIFS(Tabela_Ordens[[#Data],[Quantidade]],Tabela_Ordens[[#Data],[Produto]],A14,Tabela_Ordens[[#Data],[Tipo da Ordem]],"Compra",Tabela_Ordens[[#Data],[Data esperada]],"&gt;"&amp;TODAY()))</f>
        <v/>
      </c>
      <c r="D14" s="74" t="str">
        <f>IF(A14="","",INDEX(Tabela_Produto[Estoque Mínimo],MATCH(A14,INDEX(Tabela_Produto[Nome do Produto],,1),0),1))</f>
        <v/>
      </c>
      <c r="E14" s="74" t="str">
        <f t="shared" si="0"/>
        <v/>
      </c>
      <c r="F14" s="74" t="str">
        <f>IFERROR(GETPIVOTDATA("Amount",#REF!,"Product Name",'tabelas-escondidas'!$A14),"")</f>
        <v/>
      </c>
      <c r="G14" s="74" t="str">
        <f>IFERROR(GETPIVOTDATA("Quantity",#REF!,"Product Name",'tabelas-escondidas'!$A14),"")</f>
        <v/>
      </c>
    </row>
    <row r="15" spans="1:7" x14ac:dyDescent="0.25">
      <c r="A15" s="75" t="str">
        <f>IFERROR(INDEX(Tabela_Produto[[#Data],[Nome do Produto]],ROW(A15)-ROW($A$3)),"")</f>
        <v/>
      </c>
      <c r="B15" s="74" t="str">
        <f ca="1">IF(A15="","",SUMIFS(Tabela_Ordens[[#Data],[Quantidade]],Tabela_Ordens[[#Data],[Produto]],A15,Tabela_Ordens[[#Data],[Tipo da Ordem]],"Compra",Tabela_Ordens[[#Data],[Data esperada]],"&lt;="&amp;TODAY())-SUMIFS(Tabela_Ordens[[#Data],[Quantidade]],Tabela_Ordens[[#Data],[Produto]],A15,Tabela_Ordens[[#Data],[Tipo da Ordem]],"Venda",Tabela_Ordens[[#Data],[Data esperada]],"&lt;="&amp;TODAY()))</f>
        <v/>
      </c>
      <c r="C15" s="74" t="str">
        <f ca="1">IF(A15="","",SUMIFS(Tabela_Ordens[[#Data],[Quantidade]],Tabela_Ordens[[#Data],[Produto]],A15,Tabela_Ordens[[#Data],[Tipo da Ordem]],"Compra",Tabela_Ordens[[#Data],[Data esperada]],"&gt;"&amp;TODAY()))</f>
        <v/>
      </c>
      <c r="D15" s="74" t="str">
        <f>IF(A15="","",INDEX(Tabela_Produto[Estoque Mínimo],MATCH(A15,INDEX(Tabela_Produto[Nome do Produto],,1),0),1))</f>
        <v/>
      </c>
      <c r="E15" s="74" t="str">
        <f t="shared" si="0"/>
        <v/>
      </c>
      <c r="F15" s="74" t="str">
        <f>IFERROR(GETPIVOTDATA("Amount",#REF!,"Product Name",'tabelas-escondidas'!$A15),"")</f>
        <v/>
      </c>
      <c r="G15" s="74" t="str">
        <f>IFERROR(GETPIVOTDATA("Quantity",#REF!,"Product Name",'tabelas-escondidas'!$A15),"")</f>
        <v/>
      </c>
    </row>
    <row r="16" spans="1:7" x14ac:dyDescent="0.25">
      <c r="A16" s="75" t="str">
        <f>IFERROR(INDEX(Tabela_Produto[[#Data],[Nome do Produto]],ROW(A16)-ROW($A$3)),"")</f>
        <v/>
      </c>
      <c r="B16" s="74" t="str">
        <f ca="1">IF(A16="","",SUMIFS(Tabela_Ordens[[#Data],[Quantidade]],Tabela_Ordens[[#Data],[Produto]],A16,Tabela_Ordens[[#Data],[Tipo da Ordem]],"Compra",Tabela_Ordens[[#Data],[Data esperada]],"&lt;="&amp;TODAY())-SUMIFS(Tabela_Ordens[[#Data],[Quantidade]],Tabela_Ordens[[#Data],[Produto]],A16,Tabela_Ordens[[#Data],[Tipo da Ordem]],"Venda",Tabela_Ordens[[#Data],[Data esperada]],"&lt;="&amp;TODAY()))</f>
        <v/>
      </c>
      <c r="C16" s="74" t="str">
        <f ca="1">IF(A16="","",SUMIFS(Tabela_Ordens[[#Data],[Quantidade]],Tabela_Ordens[[#Data],[Produto]],A16,Tabela_Ordens[[#Data],[Tipo da Ordem]],"Compra",Tabela_Ordens[[#Data],[Data esperada]],"&gt;"&amp;TODAY()))</f>
        <v/>
      </c>
      <c r="D16" s="74" t="str">
        <f>IF(A16="","",INDEX(Tabela_Produto[Estoque Mínimo],MATCH(A16,INDEX(Tabela_Produto[Nome do Produto],,1),0),1))</f>
        <v/>
      </c>
      <c r="E16" s="74" t="str">
        <f t="shared" si="0"/>
        <v/>
      </c>
      <c r="F16" s="74" t="str">
        <f>IFERROR(GETPIVOTDATA("Amount",#REF!,"Product Name",'tabelas-escondidas'!$A16),"")</f>
        <v/>
      </c>
      <c r="G16" s="74" t="str">
        <f>IFERROR(GETPIVOTDATA("Quantity",#REF!,"Product Name",'tabelas-escondidas'!$A16),"")</f>
        <v/>
      </c>
    </row>
    <row r="17" spans="1:7" x14ac:dyDescent="0.25">
      <c r="A17" s="75" t="str">
        <f>IFERROR(INDEX(Tabela_Produto[[#Data],[Nome do Produto]],ROW(A17)-ROW($A$3)),"")</f>
        <v/>
      </c>
      <c r="B17" s="74" t="str">
        <f ca="1">IF(A17="","",SUMIFS(Tabela_Ordens[[#Data],[Quantidade]],Tabela_Ordens[[#Data],[Produto]],A17,Tabela_Ordens[[#Data],[Tipo da Ordem]],"Compra",Tabela_Ordens[[#Data],[Data esperada]],"&lt;="&amp;TODAY())-SUMIFS(Tabela_Ordens[[#Data],[Quantidade]],Tabela_Ordens[[#Data],[Produto]],A17,Tabela_Ordens[[#Data],[Tipo da Ordem]],"Venda",Tabela_Ordens[[#Data],[Data esperada]],"&lt;="&amp;TODAY()))</f>
        <v/>
      </c>
      <c r="C17" s="74" t="str">
        <f ca="1">IF(A17="","",SUMIFS(Tabela_Ordens[[#Data],[Quantidade]],Tabela_Ordens[[#Data],[Produto]],A17,Tabela_Ordens[[#Data],[Tipo da Ordem]],"Compra",Tabela_Ordens[[#Data],[Data esperada]],"&gt;"&amp;TODAY()))</f>
        <v/>
      </c>
      <c r="D17" s="74" t="str">
        <f>IF(A17="","",INDEX(Tabela_Produto[Estoque Mínimo],MATCH(A17,INDEX(Tabela_Produto[Nome do Produto],,1),0),1))</f>
        <v/>
      </c>
      <c r="E17" s="74" t="str">
        <f t="shared" si="0"/>
        <v/>
      </c>
      <c r="F17" s="74" t="str">
        <f>IFERROR(GETPIVOTDATA("Amount",#REF!,"Product Name",'tabelas-escondidas'!$A17),"")</f>
        <v/>
      </c>
      <c r="G17" s="74" t="str">
        <f>IFERROR(GETPIVOTDATA("Quantity",#REF!,"Product Name",'tabelas-escondidas'!$A17),"")</f>
        <v/>
      </c>
    </row>
    <row r="18" spans="1:7" x14ac:dyDescent="0.25">
      <c r="A18" s="75" t="str">
        <f>IFERROR(INDEX(Tabela_Produto[[#Data],[Nome do Produto]],ROW(A18)-ROW($A$3)),"")</f>
        <v/>
      </c>
      <c r="B18" s="74" t="str">
        <f ca="1">IF(A18="","",SUMIFS(Tabela_Ordens[[#Data],[Quantidade]],Tabela_Ordens[[#Data],[Produto]],A18,Tabela_Ordens[[#Data],[Tipo da Ordem]],"Compra",Tabela_Ordens[[#Data],[Data esperada]],"&lt;="&amp;TODAY())-SUMIFS(Tabela_Ordens[[#Data],[Quantidade]],Tabela_Ordens[[#Data],[Produto]],A18,Tabela_Ordens[[#Data],[Tipo da Ordem]],"Venda",Tabela_Ordens[[#Data],[Data esperada]],"&lt;="&amp;TODAY()))</f>
        <v/>
      </c>
      <c r="C18" s="74" t="str">
        <f ca="1">IF(A18="","",SUMIFS(Tabela_Ordens[[#Data],[Quantidade]],Tabela_Ordens[[#Data],[Produto]],A18,Tabela_Ordens[[#Data],[Tipo da Ordem]],"Compra",Tabela_Ordens[[#Data],[Data esperada]],"&gt;"&amp;TODAY()))</f>
        <v/>
      </c>
      <c r="D18" s="74" t="str">
        <f>IF(A18="","",INDEX(Tabela_Produto[Estoque Mínimo],MATCH(A18,INDEX(Tabela_Produto[Nome do Produto],,1),0),1))</f>
        <v/>
      </c>
      <c r="E18" s="74" t="str">
        <f t="shared" si="0"/>
        <v/>
      </c>
      <c r="F18" s="74" t="str">
        <f>IFERROR(GETPIVOTDATA("Amount",#REF!,"Product Name",'tabelas-escondidas'!$A18),"")</f>
        <v/>
      </c>
      <c r="G18" s="74" t="str">
        <f>IFERROR(GETPIVOTDATA("Quantity",#REF!,"Product Name",'tabelas-escondidas'!$A18),"")</f>
        <v/>
      </c>
    </row>
    <row r="19" spans="1:7" x14ac:dyDescent="0.25">
      <c r="A19" s="75" t="str">
        <f>IFERROR(INDEX(Tabela_Produto[[#Data],[Nome do Produto]],ROW(A19)-ROW($A$3)),"")</f>
        <v/>
      </c>
      <c r="B19" s="74" t="str">
        <f ca="1">IF(A19="","",SUMIFS(Tabela_Ordens[[#Data],[Quantidade]],Tabela_Ordens[[#Data],[Produto]],A19,Tabela_Ordens[[#Data],[Tipo da Ordem]],"Compra",Tabela_Ordens[[#Data],[Data esperada]],"&lt;="&amp;TODAY())-SUMIFS(Tabela_Ordens[[#Data],[Quantidade]],Tabela_Ordens[[#Data],[Produto]],A19,Tabela_Ordens[[#Data],[Tipo da Ordem]],"Venda",Tabela_Ordens[[#Data],[Data esperada]],"&lt;="&amp;TODAY()))</f>
        <v/>
      </c>
      <c r="C19" s="74" t="str">
        <f ca="1">IF(A19="","",SUMIFS(Tabela_Ordens[[#Data],[Quantidade]],Tabela_Ordens[[#Data],[Produto]],A19,Tabela_Ordens[[#Data],[Tipo da Ordem]],"Compra",Tabela_Ordens[[#Data],[Data esperada]],"&gt;"&amp;TODAY()))</f>
        <v/>
      </c>
      <c r="D19" s="74" t="str">
        <f>IF(A19="","",INDEX(Tabela_Produto[Estoque Mínimo],MATCH(A19,INDEX(Tabela_Produto[Nome do Produto],,1),0),1))</f>
        <v/>
      </c>
      <c r="E19" s="74" t="str">
        <f t="shared" si="0"/>
        <v/>
      </c>
      <c r="F19" s="74" t="str">
        <f>IFERROR(GETPIVOTDATA("Amount",#REF!,"Product Name",'tabelas-escondidas'!$A19),"")</f>
        <v/>
      </c>
      <c r="G19" s="74" t="str">
        <f>IFERROR(GETPIVOTDATA("Quantity",#REF!,"Product Name",'tabelas-escondidas'!$A19),"")</f>
        <v/>
      </c>
    </row>
    <row r="20" spans="1:7" x14ac:dyDescent="0.25">
      <c r="A20" s="75" t="str">
        <f>IFERROR(INDEX(Tabela_Produto[[#Data],[Nome do Produto]],ROW(A20)-ROW($A$3)),"")</f>
        <v/>
      </c>
      <c r="B20" s="74" t="str">
        <f ca="1">IF(A20="","",SUMIFS(Tabela_Ordens[[#Data],[Quantidade]],Tabela_Ordens[[#Data],[Produto]],A20,Tabela_Ordens[[#Data],[Tipo da Ordem]],"Compra",Tabela_Ordens[[#Data],[Data esperada]],"&lt;="&amp;TODAY())-SUMIFS(Tabela_Ordens[[#Data],[Quantidade]],Tabela_Ordens[[#Data],[Produto]],A20,Tabela_Ordens[[#Data],[Tipo da Ordem]],"Venda",Tabela_Ordens[[#Data],[Data esperada]],"&lt;="&amp;TODAY()))</f>
        <v/>
      </c>
      <c r="C20" s="74" t="str">
        <f ca="1">IF(A20="","",SUMIFS(Tabela_Ordens[[#Data],[Quantidade]],Tabela_Ordens[[#Data],[Produto]],A20,Tabela_Ordens[[#Data],[Tipo da Ordem]],"Compra",Tabela_Ordens[[#Data],[Data esperada]],"&gt;"&amp;TODAY()))</f>
        <v/>
      </c>
      <c r="D20" s="74" t="str">
        <f>IF(A20="","",INDEX(Tabela_Produto[Estoque Mínimo],MATCH(A20,INDEX(Tabela_Produto[Nome do Produto],,1),0),1))</f>
        <v/>
      </c>
      <c r="E20" s="74" t="str">
        <f t="shared" si="0"/>
        <v/>
      </c>
      <c r="F20" s="74" t="str">
        <f>IFERROR(GETPIVOTDATA("Amount",#REF!,"Product Name",'tabelas-escondidas'!$A20),"")</f>
        <v/>
      </c>
      <c r="G20" s="74" t="str">
        <f>IFERROR(GETPIVOTDATA("Quantity",#REF!,"Product Name",'tabelas-escondidas'!$A20),"")</f>
        <v/>
      </c>
    </row>
    <row r="21" spans="1:7" x14ac:dyDescent="0.25">
      <c r="A21" s="75" t="str">
        <f>IFERROR(INDEX(Tabela_Produto[[#Data],[Nome do Produto]],ROW(A21)-ROW($A$3)),"")</f>
        <v/>
      </c>
      <c r="B21" s="74" t="str">
        <f ca="1">IF(A21="","",SUMIFS(Tabela_Ordens[[#Data],[Quantidade]],Tabela_Ordens[[#Data],[Produto]],A21,Tabela_Ordens[[#Data],[Tipo da Ordem]],"Compra",Tabela_Ordens[[#Data],[Data esperada]],"&lt;="&amp;TODAY())-SUMIFS(Tabela_Ordens[[#Data],[Quantidade]],Tabela_Ordens[[#Data],[Produto]],A21,Tabela_Ordens[[#Data],[Tipo da Ordem]],"Venda",Tabela_Ordens[[#Data],[Data esperada]],"&lt;="&amp;TODAY()))</f>
        <v/>
      </c>
      <c r="C21" s="74" t="str">
        <f ca="1">IF(A21="","",SUMIFS(Tabela_Ordens[[#Data],[Quantidade]],Tabela_Ordens[[#Data],[Produto]],A21,Tabela_Ordens[[#Data],[Tipo da Ordem]],"Compra",Tabela_Ordens[[#Data],[Data esperada]],"&gt;"&amp;TODAY()))</f>
        <v/>
      </c>
      <c r="D21" s="74" t="str">
        <f>IF(A21="","",INDEX(Tabela_Produto[Estoque Mínimo],MATCH(A21,INDEX(Tabela_Produto[Nome do Produto],,1),0),1))</f>
        <v/>
      </c>
      <c r="E21" s="74" t="str">
        <f t="shared" si="0"/>
        <v/>
      </c>
      <c r="F21" s="74" t="str">
        <f>IFERROR(GETPIVOTDATA("Amount",#REF!,"Product Name",'tabelas-escondidas'!$A21),"")</f>
        <v/>
      </c>
      <c r="G21" s="74" t="str">
        <f>IFERROR(GETPIVOTDATA("Quantity",#REF!,"Product Name",'tabelas-escondidas'!$A21),"")</f>
        <v/>
      </c>
    </row>
    <row r="22" spans="1:7" x14ac:dyDescent="0.25">
      <c r="A22" s="75" t="str">
        <f>IFERROR(INDEX(Tabela_Produto[[#Data],[Nome do Produto]],ROW(A22)-ROW($A$3)),"")</f>
        <v/>
      </c>
      <c r="B22" s="74" t="str">
        <f ca="1">IF(A22="","",SUMIFS(Tabela_Ordens[[#Data],[Quantidade]],Tabela_Ordens[[#Data],[Produto]],A22,Tabela_Ordens[[#Data],[Tipo da Ordem]],"Compra",Tabela_Ordens[[#Data],[Data esperada]],"&lt;="&amp;TODAY())-SUMIFS(Tabela_Ordens[[#Data],[Quantidade]],Tabela_Ordens[[#Data],[Produto]],A22,Tabela_Ordens[[#Data],[Tipo da Ordem]],"Venda",Tabela_Ordens[[#Data],[Data esperada]],"&lt;="&amp;TODAY()))</f>
        <v/>
      </c>
      <c r="C22" s="74" t="str">
        <f ca="1">IF(A22="","",SUMIFS(Tabela_Ordens[[#Data],[Quantidade]],Tabela_Ordens[[#Data],[Produto]],A22,Tabela_Ordens[[#Data],[Tipo da Ordem]],"Compra",Tabela_Ordens[[#Data],[Data esperada]],"&gt;"&amp;TODAY()))</f>
        <v/>
      </c>
      <c r="D22" s="74" t="str">
        <f>IF(A22="","",INDEX(Tabela_Produto[Estoque Mínimo],MATCH(A22,INDEX(Tabela_Produto[Nome do Produto],,1),0),1))</f>
        <v/>
      </c>
      <c r="E22" s="74" t="str">
        <f t="shared" si="0"/>
        <v/>
      </c>
      <c r="F22" s="74" t="str">
        <f>IFERROR(GETPIVOTDATA("Amount",#REF!,"Product Name",'tabelas-escondidas'!$A22),"")</f>
        <v/>
      </c>
      <c r="G22" s="74" t="str">
        <f>IFERROR(GETPIVOTDATA("Quantity",#REF!,"Product Name",'tabelas-escondidas'!$A22),"")</f>
        <v/>
      </c>
    </row>
    <row r="23" spans="1:7" x14ac:dyDescent="0.25">
      <c r="A23" s="75" t="str">
        <f>IFERROR(INDEX(Tabela_Produto[[#Data],[Nome do Produto]],ROW(A23)-ROW($A$3)),"")</f>
        <v/>
      </c>
      <c r="B23" s="74" t="str">
        <f ca="1">IF(A23="","",SUMIFS(Tabela_Ordens[[#Data],[Quantidade]],Tabela_Ordens[[#Data],[Produto]],A23,Tabela_Ordens[[#Data],[Tipo da Ordem]],"Compra",Tabela_Ordens[[#Data],[Data esperada]],"&lt;="&amp;TODAY())-SUMIFS(Tabela_Ordens[[#Data],[Quantidade]],Tabela_Ordens[[#Data],[Produto]],A23,Tabela_Ordens[[#Data],[Tipo da Ordem]],"Venda",Tabela_Ordens[[#Data],[Data esperada]],"&lt;="&amp;TODAY()))</f>
        <v/>
      </c>
      <c r="C23" s="74" t="str">
        <f ca="1">IF(A23="","",SUMIFS(Tabela_Ordens[[#Data],[Quantidade]],Tabela_Ordens[[#Data],[Produto]],A23,Tabela_Ordens[[#Data],[Tipo da Ordem]],"Compra",Tabela_Ordens[[#Data],[Data esperada]],"&gt;"&amp;TODAY()))</f>
        <v/>
      </c>
      <c r="D23" s="74" t="str">
        <f>IF(A23="","",INDEX(Tabela_Produto[Estoque Mínimo],MATCH(A23,INDEX(Tabela_Produto[Nome do Produto],,1),0),1))</f>
        <v/>
      </c>
      <c r="E23" s="74" t="str">
        <f t="shared" si="0"/>
        <v/>
      </c>
      <c r="F23" s="74" t="str">
        <f>IFERROR(GETPIVOTDATA("Amount",#REF!,"Product Name",'tabelas-escondidas'!$A23),"")</f>
        <v/>
      </c>
      <c r="G23" s="74" t="str">
        <f>IFERROR(GETPIVOTDATA("Quantity",#REF!,"Product Name",'tabelas-escondidas'!$A23),"")</f>
        <v/>
      </c>
    </row>
    <row r="24" spans="1:7" x14ac:dyDescent="0.25">
      <c r="A24" s="75" t="str">
        <f>IFERROR(INDEX(Tabela_Produto[[#Data],[Nome do Produto]],ROW(A24)-ROW($A$3)),"")</f>
        <v/>
      </c>
      <c r="B24" s="74" t="str">
        <f ca="1">IF(A24="","",SUMIFS(Tabela_Ordens[[#Data],[Quantidade]],Tabela_Ordens[[#Data],[Produto]],A24,Tabela_Ordens[[#Data],[Tipo da Ordem]],"Compra",Tabela_Ordens[[#Data],[Data esperada]],"&lt;="&amp;TODAY())-SUMIFS(Tabela_Ordens[[#Data],[Quantidade]],Tabela_Ordens[[#Data],[Produto]],A24,Tabela_Ordens[[#Data],[Tipo da Ordem]],"Venda",Tabela_Ordens[[#Data],[Data esperada]],"&lt;="&amp;TODAY()))</f>
        <v/>
      </c>
      <c r="C24" s="74" t="str">
        <f ca="1">IF(A24="","",SUMIFS(Tabela_Ordens[[#Data],[Quantidade]],Tabela_Ordens[[#Data],[Produto]],A24,Tabela_Ordens[[#Data],[Tipo da Ordem]],"Compra",Tabela_Ordens[[#Data],[Data esperada]],"&gt;"&amp;TODAY()))</f>
        <v/>
      </c>
      <c r="D24" s="74" t="str">
        <f>IF(A24="","",INDEX(Tabela_Produto[Estoque Mínimo],MATCH(A24,INDEX(Tabela_Produto[Nome do Produto],,1),0),1))</f>
        <v/>
      </c>
      <c r="E24" s="74" t="str">
        <f t="shared" si="0"/>
        <v/>
      </c>
      <c r="F24" s="74" t="str">
        <f>IFERROR(GETPIVOTDATA("Amount",#REF!,"Product Name",'tabelas-escondidas'!$A24),"")</f>
        <v/>
      </c>
      <c r="G24" s="74" t="str">
        <f>IFERROR(GETPIVOTDATA("Quantity",#REF!,"Product Name",'tabelas-escondidas'!$A24),"")</f>
        <v/>
      </c>
    </row>
    <row r="25" spans="1:7" x14ac:dyDescent="0.25">
      <c r="A25" s="75" t="str">
        <f>IFERROR(INDEX(Tabela_Produto[[#Data],[Nome do Produto]],ROW(A25)-ROW($A$3)),"")</f>
        <v/>
      </c>
      <c r="B25" s="74" t="str">
        <f ca="1">IF(A25="","",SUMIFS(Tabela_Ordens[[#Data],[Quantidade]],Tabela_Ordens[[#Data],[Produto]],A25,Tabela_Ordens[[#Data],[Tipo da Ordem]],"Compra",Tabela_Ordens[[#Data],[Data esperada]],"&lt;="&amp;TODAY())-SUMIFS(Tabela_Ordens[[#Data],[Quantidade]],Tabela_Ordens[[#Data],[Produto]],A25,Tabela_Ordens[[#Data],[Tipo da Ordem]],"Venda",Tabela_Ordens[[#Data],[Data esperada]],"&lt;="&amp;TODAY()))</f>
        <v/>
      </c>
      <c r="C25" s="74" t="str">
        <f ca="1">IF(A25="","",SUMIFS(Tabela_Ordens[[#Data],[Quantidade]],Tabela_Ordens[[#Data],[Produto]],A25,Tabela_Ordens[[#Data],[Tipo da Ordem]],"Compra",Tabela_Ordens[[#Data],[Data esperada]],"&gt;"&amp;TODAY()))</f>
        <v/>
      </c>
      <c r="D25" s="74" t="str">
        <f>IF(A25="","",INDEX(Tabela_Produto[Estoque Mínimo],MATCH(A25,INDEX(Tabela_Produto[Nome do Produto],,1),0),1))</f>
        <v/>
      </c>
      <c r="E25" s="74" t="str">
        <f t="shared" si="0"/>
        <v/>
      </c>
      <c r="F25" s="74" t="str">
        <f>IFERROR(GETPIVOTDATA("Amount",#REF!,"Product Name",'tabelas-escondidas'!$A25),"")</f>
        <v/>
      </c>
      <c r="G25" s="74" t="str">
        <f>IFERROR(GETPIVOTDATA("Quantity",#REF!,"Product Name",'tabelas-escondidas'!$A25),"")</f>
        <v/>
      </c>
    </row>
    <row r="26" spans="1:7" x14ac:dyDescent="0.25">
      <c r="A26" s="75" t="str">
        <f>IFERROR(INDEX(Tabela_Produto[[#Data],[Nome do Produto]],ROW(A26)-ROW($A$3)),"")</f>
        <v/>
      </c>
      <c r="B26" s="74" t="str">
        <f ca="1">IF(A26="","",SUMIFS(Tabela_Ordens[[#Data],[Quantidade]],Tabela_Ordens[[#Data],[Produto]],A26,Tabela_Ordens[[#Data],[Tipo da Ordem]],"Compra",Tabela_Ordens[[#Data],[Data esperada]],"&lt;="&amp;TODAY())-SUMIFS(Tabela_Ordens[[#Data],[Quantidade]],Tabela_Ordens[[#Data],[Produto]],A26,Tabela_Ordens[[#Data],[Tipo da Ordem]],"Venda",Tabela_Ordens[[#Data],[Data esperada]],"&lt;="&amp;TODAY()))</f>
        <v/>
      </c>
      <c r="C26" s="74" t="str">
        <f ca="1">IF(A26="","",SUMIFS(Tabela_Ordens[[#Data],[Quantidade]],Tabela_Ordens[[#Data],[Produto]],A26,Tabela_Ordens[[#Data],[Tipo da Ordem]],"Compra",Tabela_Ordens[[#Data],[Data esperada]],"&gt;"&amp;TODAY()))</f>
        <v/>
      </c>
      <c r="D26" s="74" t="str">
        <f>IF(A26="","",INDEX(Tabela_Produto[Estoque Mínimo],MATCH(A26,INDEX(Tabela_Produto[Nome do Produto],,1),0),1))</f>
        <v/>
      </c>
      <c r="E26" s="74" t="str">
        <f t="shared" si="0"/>
        <v/>
      </c>
      <c r="F26" s="74" t="str">
        <f>IFERROR(GETPIVOTDATA("Amount",#REF!,"Product Name",'tabelas-escondidas'!$A26),"")</f>
        <v/>
      </c>
      <c r="G26" s="74" t="str">
        <f>IFERROR(GETPIVOTDATA("Quantity",#REF!,"Product Name",'tabelas-escondidas'!$A26),"")</f>
        <v/>
      </c>
    </row>
    <row r="27" spans="1:7" x14ac:dyDescent="0.25">
      <c r="A27" s="75" t="str">
        <f>IFERROR(INDEX(Tabela_Produto[[#Data],[Nome do Produto]],ROW(A27)-ROW($A$3)),"")</f>
        <v/>
      </c>
      <c r="B27" s="74" t="str">
        <f ca="1">IF(A27="","",SUMIFS(Tabela_Ordens[[#Data],[Quantidade]],Tabela_Ordens[[#Data],[Produto]],A27,Tabela_Ordens[[#Data],[Tipo da Ordem]],"Compra",Tabela_Ordens[[#Data],[Data esperada]],"&lt;="&amp;TODAY())-SUMIFS(Tabela_Ordens[[#Data],[Quantidade]],Tabela_Ordens[[#Data],[Produto]],A27,Tabela_Ordens[[#Data],[Tipo da Ordem]],"Venda",Tabela_Ordens[[#Data],[Data esperada]],"&lt;="&amp;TODAY()))</f>
        <v/>
      </c>
      <c r="C27" s="74" t="str">
        <f ca="1">IF(A27="","",SUMIFS(Tabela_Ordens[[#Data],[Quantidade]],Tabela_Ordens[[#Data],[Produto]],A27,Tabela_Ordens[[#Data],[Tipo da Ordem]],"Compra",Tabela_Ordens[[#Data],[Data esperada]],"&gt;"&amp;TODAY()))</f>
        <v/>
      </c>
      <c r="D27" s="74" t="str">
        <f>IF(A27="","",INDEX(Tabela_Produto[Estoque Mínimo],MATCH(A27,INDEX(Tabela_Produto[Nome do Produto],,1),0),1))</f>
        <v/>
      </c>
      <c r="E27" s="74" t="str">
        <f t="shared" si="0"/>
        <v/>
      </c>
      <c r="F27" s="74" t="str">
        <f>IFERROR(GETPIVOTDATA("Amount",#REF!,"Product Name",'tabelas-escondidas'!$A27),"")</f>
        <v/>
      </c>
      <c r="G27" s="74" t="str">
        <f>IFERROR(GETPIVOTDATA("Quantity",#REF!,"Product Name",'tabelas-escondidas'!$A27),"")</f>
        <v/>
      </c>
    </row>
    <row r="28" spans="1:7" x14ac:dyDescent="0.25">
      <c r="A28" s="75" t="str">
        <f>IFERROR(INDEX(Tabela_Produto[[#Data],[Nome do Produto]],ROW(A28)-ROW($A$3)),"")</f>
        <v/>
      </c>
      <c r="B28" s="74" t="str">
        <f ca="1">IF(A28="","",SUMIFS(Tabela_Ordens[[#Data],[Quantidade]],Tabela_Ordens[[#Data],[Produto]],A28,Tabela_Ordens[[#Data],[Tipo da Ordem]],"Compra",Tabela_Ordens[[#Data],[Data esperada]],"&lt;="&amp;TODAY())-SUMIFS(Tabela_Ordens[[#Data],[Quantidade]],Tabela_Ordens[[#Data],[Produto]],A28,Tabela_Ordens[[#Data],[Tipo da Ordem]],"Venda",Tabela_Ordens[[#Data],[Data esperada]],"&lt;="&amp;TODAY()))</f>
        <v/>
      </c>
      <c r="C28" s="74" t="str">
        <f ca="1">IF(A28="","",SUMIFS(Tabela_Ordens[[#Data],[Quantidade]],Tabela_Ordens[[#Data],[Produto]],A28,Tabela_Ordens[[#Data],[Tipo da Ordem]],"Compra",Tabela_Ordens[[#Data],[Data esperada]],"&gt;"&amp;TODAY()))</f>
        <v/>
      </c>
      <c r="D28" s="74" t="str">
        <f>IF(A28="","",INDEX(Tabela_Produto[Estoque Mínimo],MATCH(A28,INDEX(Tabela_Produto[Nome do Produto],,1),0),1))</f>
        <v/>
      </c>
      <c r="E28" s="74" t="str">
        <f t="shared" si="0"/>
        <v/>
      </c>
      <c r="F28" s="74" t="str">
        <f>IFERROR(GETPIVOTDATA("Amount",#REF!,"Product Name",'tabelas-escondidas'!$A28),"")</f>
        <v/>
      </c>
      <c r="G28" s="74" t="str">
        <f>IFERROR(GETPIVOTDATA("Quantity",#REF!,"Product Name",'tabelas-escondidas'!$A28),"")</f>
        <v/>
      </c>
    </row>
    <row r="29" spans="1:7" x14ac:dyDescent="0.25">
      <c r="A29" s="75" t="str">
        <f>IFERROR(INDEX(Tabela_Produto[[#Data],[Nome do Produto]],ROW(A29)-ROW($A$3)),"")</f>
        <v/>
      </c>
      <c r="B29" s="74" t="str">
        <f ca="1">IF(A29="","",SUMIFS(Tabela_Ordens[[#Data],[Quantidade]],Tabela_Ordens[[#Data],[Produto]],A29,Tabela_Ordens[[#Data],[Tipo da Ordem]],"Compra",Tabela_Ordens[[#Data],[Data esperada]],"&lt;="&amp;TODAY())-SUMIFS(Tabela_Ordens[[#Data],[Quantidade]],Tabela_Ordens[[#Data],[Produto]],A29,Tabela_Ordens[[#Data],[Tipo da Ordem]],"Venda",Tabela_Ordens[[#Data],[Data esperada]],"&lt;="&amp;TODAY()))</f>
        <v/>
      </c>
      <c r="C29" s="74" t="str">
        <f ca="1">IF(A29="","",SUMIFS(Tabela_Ordens[[#Data],[Quantidade]],Tabela_Ordens[[#Data],[Produto]],A29,Tabela_Ordens[[#Data],[Tipo da Ordem]],"Compra",Tabela_Ordens[[#Data],[Data esperada]],"&gt;"&amp;TODAY()))</f>
        <v/>
      </c>
      <c r="D29" s="74" t="str">
        <f>IF(A29="","",INDEX(Tabela_Produto[Estoque Mínimo],MATCH(A29,INDEX(Tabela_Produto[Nome do Produto],,1),0),1))</f>
        <v/>
      </c>
      <c r="E29" s="74" t="str">
        <f t="shared" si="0"/>
        <v/>
      </c>
      <c r="F29" s="74" t="str">
        <f>IFERROR(GETPIVOTDATA("Amount",#REF!,"Product Name",'tabelas-escondidas'!$A29),"")</f>
        <v/>
      </c>
      <c r="G29" s="74" t="str">
        <f>IFERROR(GETPIVOTDATA("Quantity",#REF!,"Product Name",'tabelas-escondidas'!$A29),"")</f>
        <v/>
      </c>
    </row>
    <row r="30" spans="1:7" x14ac:dyDescent="0.25">
      <c r="A30" s="75" t="str">
        <f>IFERROR(INDEX(Tabela_Produto[[#Data],[Nome do Produto]],ROW(A30)-ROW($A$3)),"")</f>
        <v/>
      </c>
      <c r="B30" s="74" t="str">
        <f ca="1">IF(A30="","",SUMIFS(Tabela_Ordens[[#Data],[Quantidade]],Tabela_Ordens[[#Data],[Produto]],A30,Tabela_Ordens[[#Data],[Tipo da Ordem]],"Compra",Tabela_Ordens[[#Data],[Data esperada]],"&lt;="&amp;TODAY())-SUMIFS(Tabela_Ordens[[#Data],[Quantidade]],Tabela_Ordens[[#Data],[Produto]],A30,Tabela_Ordens[[#Data],[Tipo da Ordem]],"Venda",Tabela_Ordens[[#Data],[Data esperada]],"&lt;="&amp;TODAY()))</f>
        <v/>
      </c>
      <c r="C30" s="74" t="str">
        <f ca="1">IF(A30="","",SUMIFS(Tabela_Ordens[[#Data],[Quantidade]],Tabela_Ordens[[#Data],[Produto]],A30,Tabela_Ordens[[#Data],[Tipo da Ordem]],"Compra",Tabela_Ordens[[#Data],[Data esperada]],"&gt;"&amp;TODAY()))</f>
        <v/>
      </c>
      <c r="D30" s="74" t="str">
        <f>IF(A30="","",INDEX(Tabela_Produto[Estoque Mínimo],MATCH(A30,INDEX(Tabela_Produto[Nome do Produto],,1),0),1))</f>
        <v/>
      </c>
      <c r="E30" s="74" t="str">
        <f t="shared" si="0"/>
        <v/>
      </c>
      <c r="F30" s="74" t="str">
        <f>IFERROR(GETPIVOTDATA("Amount",#REF!,"Product Name",'tabelas-escondidas'!$A30),"")</f>
        <v/>
      </c>
      <c r="G30" s="74" t="str">
        <f>IFERROR(GETPIVOTDATA("Quantity",#REF!,"Product Name",'tabelas-escondidas'!$A30),"")</f>
        <v/>
      </c>
    </row>
    <row r="31" spans="1:7" x14ac:dyDescent="0.25">
      <c r="A31" s="75" t="str">
        <f>IFERROR(INDEX(Tabela_Produto[[#Data],[Nome do Produto]],ROW(A31)-ROW($A$3)),"")</f>
        <v/>
      </c>
      <c r="B31" s="74" t="str">
        <f ca="1">IF(A31="","",SUMIFS(Tabela_Ordens[[#Data],[Quantidade]],Tabela_Ordens[[#Data],[Produto]],A31,Tabela_Ordens[[#Data],[Tipo da Ordem]],"Compra",Tabela_Ordens[[#Data],[Data esperada]],"&lt;="&amp;TODAY())-SUMIFS(Tabela_Ordens[[#Data],[Quantidade]],Tabela_Ordens[[#Data],[Produto]],A31,Tabela_Ordens[[#Data],[Tipo da Ordem]],"Venda",Tabela_Ordens[[#Data],[Data esperada]],"&lt;="&amp;TODAY()))</f>
        <v/>
      </c>
      <c r="C31" s="74" t="str">
        <f ca="1">IF(A31="","",SUMIFS(Tabela_Ordens[[#Data],[Quantidade]],Tabela_Ordens[[#Data],[Produto]],A31,Tabela_Ordens[[#Data],[Tipo da Ordem]],"Compra",Tabela_Ordens[[#Data],[Data esperada]],"&gt;"&amp;TODAY()))</f>
        <v/>
      </c>
      <c r="D31" s="74" t="str">
        <f>IF(A31="","",INDEX(Tabela_Produto[Estoque Mínimo],MATCH(A31,INDEX(Tabela_Produto[Nome do Produto],,1),0),1))</f>
        <v/>
      </c>
      <c r="E31" s="74" t="str">
        <f t="shared" si="0"/>
        <v/>
      </c>
      <c r="F31" s="74" t="str">
        <f>IFERROR(GETPIVOTDATA("Amount",#REF!,"Product Name",'tabelas-escondidas'!$A31),"")</f>
        <v/>
      </c>
      <c r="G31" s="74" t="str">
        <f>IFERROR(GETPIVOTDATA("Quantity",#REF!,"Product Name",'tabelas-escondidas'!$A31),"")</f>
        <v/>
      </c>
    </row>
    <row r="32" spans="1:7" x14ac:dyDescent="0.25">
      <c r="A32" s="75" t="str">
        <f>IFERROR(INDEX(Tabela_Produto[[#Data],[Nome do Produto]],ROW(A32)-ROW($A$3)),"")</f>
        <v/>
      </c>
      <c r="B32" s="74" t="str">
        <f ca="1">IF(A32="","",SUMIFS(Tabela_Ordens[[#Data],[Quantidade]],Tabela_Ordens[[#Data],[Produto]],A32,Tabela_Ordens[[#Data],[Tipo da Ordem]],"Compra",Tabela_Ordens[[#Data],[Data esperada]],"&lt;="&amp;TODAY())-SUMIFS(Tabela_Ordens[[#Data],[Quantidade]],Tabela_Ordens[[#Data],[Produto]],A32,Tabela_Ordens[[#Data],[Tipo da Ordem]],"Venda",Tabela_Ordens[[#Data],[Data esperada]],"&lt;="&amp;TODAY()))</f>
        <v/>
      </c>
      <c r="C32" s="74" t="str">
        <f ca="1">IF(A32="","",SUMIFS(Tabela_Ordens[[#Data],[Quantidade]],Tabela_Ordens[[#Data],[Produto]],A32,Tabela_Ordens[[#Data],[Tipo da Ordem]],"Compra",Tabela_Ordens[[#Data],[Data esperada]],"&gt;"&amp;TODAY()))</f>
        <v/>
      </c>
      <c r="D32" s="74" t="str">
        <f>IF(A32="","",INDEX(Tabela_Produto[Estoque Mínimo],MATCH(A32,INDEX(Tabela_Produto[Nome do Produto],,1),0),1))</f>
        <v/>
      </c>
      <c r="E32" s="74" t="str">
        <f t="shared" si="0"/>
        <v/>
      </c>
      <c r="F32" s="74" t="str">
        <f>IFERROR(GETPIVOTDATA("Amount",#REF!,"Product Name",'tabelas-escondidas'!$A32),"")</f>
        <v/>
      </c>
      <c r="G32" s="74" t="str">
        <f>IFERROR(GETPIVOTDATA("Quantity",#REF!,"Product Name",'tabelas-escondidas'!$A32),"")</f>
        <v/>
      </c>
    </row>
    <row r="33" spans="1:7" x14ac:dyDescent="0.25">
      <c r="A33" s="75" t="str">
        <f>IFERROR(INDEX(Tabela_Produto[[#Data],[Nome do Produto]],ROW(A33)-ROW($A$3)),"")</f>
        <v/>
      </c>
      <c r="B33" s="74" t="str">
        <f ca="1">IF(A33="","",SUMIFS(Tabela_Ordens[[#Data],[Quantidade]],Tabela_Ordens[[#Data],[Produto]],A33,Tabela_Ordens[[#Data],[Tipo da Ordem]],"Compra",Tabela_Ordens[[#Data],[Data esperada]],"&lt;="&amp;TODAY())-SUMIFS(Tabela_Ordens[[#Data],[Quantidade]],Tabela_Ordens[[#Data],[Produto]],A33,Tabela_Ordens[[#Data],[Tipo da Ordem]],"Venda",Tabela_Ordens[[#Data],[Data esperada]],"&lt;="&amp;TODAY()))</f>
        <v/>
      </c>
      <c r="C33" s="74" t="str">
        <f ca="1">IF(A33="","",SUMIFS(Tabela_Ordens[[#Data],[Quantidade]],Tabela_Ordens[[#Data],[Produto]],A33,Tabela_Ordens[[#Data],[Tipo da Ordem]],"Compra",Tabela_Ordens[[#Data],[Data esperada]],"&gt;"&amp;TODAY()))</f>
        <v/>
      </c>
      <c r="D33" s="74" t="str">
        <f>IF(A33="","",INDEX(Tabela_Produto[Estoque Mínimo],MATCH(A33,INDEX(Tabela_Produto[Nome do Produto],,1),0),1))</f>
        <v/>
      </c>
      <c r="E33" s="74" t="str">
        <f t="shared" si="0"/>
        <v/>
      </c>
      <c r="F33" s="74" t="str">
        <f>IFERROR(GETPIVOTDATA("Amount",#REF!,"Product Name",'tabelas-escondidas'!$A33),"")</f>
        <v/>
      </c>
      <c r="G33" s="74" t="str">
        <f>IFERROR(GETPIVOTDATA("Quantity",#REF!,"Product Name",'tabelas-escondidas'!$A33),"")</f>
        <v/>
      </c>
    </row>
    <row r="34" spans="1:7" x14ac:dyDescent="0.25">
      <c r="A34" s="75" t="str">
        <f>IFERROR(INDEX(Tabela_Produto[[#Data],[Nome do Produto]],ROW(A34)-ROW($A$3)),"")</f>
        <v/>
      </c>
      <c r="B34" s="74" t="str">
        <f ca="1">IF(A34="","",SUMIFS(Tabela_Ordens[[#Data],[Quantidade]],Tabela_Ordens[[#Data],[Produto]],A34,Tabela_Ordens[[#Data],[Tipo da Ordem]],"Compra",Tabela_Ordens[[#Data],[Data esperada]],"&lt;="&amp;TODAY())-SUMIFS(Tabela_Ordens[[#Data],[Quantidade]],Tabela_Ordens[[#Data],[Produto]],A34,Tabela_Ordens[[#Data],[Tipo da Ordem]],"Venda",Tabela_Ordens[[#Data],[Data esperada]],"&lt;="&amp;TODAY()))</f>
        <v/>
      </c>
      <c r="C34" s="74" t="str">
        <f ca="1">IF(A34="","",SUMIFS(Tabela_Ordens[[#Data],[Quantidade]],Tabela_Ordens[[#Data],[Produto]],A34,Tabela_Ordens[[#Data],[Tipo da Ordem]],"Compra",Tabela_Ordens[[#Data],[Data esperada]],"&gt;"&amp;TODAY()))</f>
        <v/>
      </c>
      <c r="D34" s="74" t="str">
        <f>IF(A34="","",INDEX(Tabela_Produto[Estoque Mínimo],MATCH(A34,INDEX(Tabela_Produto[Nome do Produto],,1),0),1))</f>
        <v/>
      </c>
      <c r="E34" s="74" t="str">
        <f t="shared" si="0"/>
        <v/>
      </c>
      <c r="F34" s="74" t="str">
        <f>IFERROR(GETPIVOTDATA("Amount",#REF!,"Product Name",'tabelas-escondidas'!$A34),"")</f>
        <v/>
      </c>
      <c r="G34" s="74" t="str">
        <f>IFERROR(GETPIVOTDATA("Quantity",#REF!,"Product Name",'tabelas-escondidas'!$A34),"")</f>
        <v/>
      </c>
    </row>
    <row r="35" spans="1:7" x14ac:dyDescent="0.25">
      <c r="A35" s="75" t="str">
        <f>IFERROR(INDEX(Tabela_Produto[[#Data],[Nome do Produto]],ROW(A35)-ROW($A$3)),"")</f>
        <v/>
      </c>
      <c r="B35" s="74" t="str">
        <f ca="1">IF(A35="","",SUMIFS(Tabela_Ordens[[#Data],[Quantidade]],Tabela_Ordens[[#Data],[Produto]],A35,Tabela_Ordens[[#Data],[Tipo da Ordem]],"Compra",Tabela_Ordens[[#Data],[Data esperada]],"&lt;="&amp;TODAY())-SUMIFS(Tabela_Ordens[[#Data],[Quantidade]],Tabela_Ordens[[#Data],[Produto]],A35,Tabela_Ordens[[#Data],[Tipo da Ordem]],"Venda",Tabela_Ordens[[#Data],[Data esperada]],"&lt;="&amp;TODAY()))</f>
        <v/>
      </c>
      <c r="C35" s="74" t="str">
        <f ca="1">IF(A35="","",SUMIFS(Tabela_Ordens[[#Data],[Quantidade]],Tabela_Ordens[[#Data],[Produto]],A35,Tabela_Ordens[[#Data],[Tipo da Ordem]],"Compra",Tabela_Ordens[[#Data],[Data esperada]],"&gt;"&amp;TODAY()))</f>
        <v/>
      </c>
      <c r="D35" s="74" t="str">
        <f>IF(A35="","",INDEX(Tabela_Produto[Estoque Mínimo],MATCH(A35,INDEX(Tabela_Produto[Nome do Produto],,1),0),1))</f>
        <v/>
      </c>
      <c r="E35" s="74" t="str">
        <f t="shared" si="0"/>
        <v/>
      </c>
      <c r="F35" s="74" t="str">
        <f>IFERROR(GETPIVOTDATA("Amount",#REF!,"Product Name",'tabelas-escondidas'!$A35),"")</f>
        <v/>
      </c>
      <c r="G35" s="74" t="str">
        <f>IFERROR(GETPIVOTDATA("Quantity",#REF!,"Product Name",'tabelas-escondidas'!$A35),"")</f>
        <v/>
      </c>
    </row>
    <row r="36" spans="1:7" x14ac:dyDescent="0.25">
      <c r="A36" s="75" t="str">
        <f>IFERROR(INDEX(Tabela_Produto[[#Data],[Nome do Produto]],ROW(A36)-ROW($A$3)),"")</f>
        <v/>
      </c>
      <c r="B36" s="74" t="str">
        <f ca="1">IF(A36="","",SUMIFS(Tabela_Ordens[[#Data],[Quantidade]],Tabela_Ordens[[#Data],[Produto]],A36,Tabela_Ordens[[#Data],[Tipo da Ordem]],"Compra",Tabela_Ordens[[#Data],[Data esperada]],"&lt;="&amp;TODAY())-SUMIFS(Tabela_Ordens[[#Data],[Quantidade]],Tabela_Ordens[[#Data],[Produto]],A36,Tabela_Ordens[[#Data],[Tipo da Ordem]],"Venda",Tabela_Ordens[[#Data],[Data esperada]],"&lt;="&amp;TODAY()))</f>
        <v/>
      </c>
      <c r="C36" s="74" t="str">
        <f ca="1">IF(A36="","",SUMIFS(Tabela_Ordens[[#Data],[Quantidade]],Tabela_Ordens[[#Data],[Produto]],A36,Tabela_Ordens[[#Data],[Tipo da Ordem]],"Compra",Tabela_Ordens[[#Data],[Data esperada]],"&gt;"&amp;TODAY()))</f>
        <v/>
      </c>
      <c r="D36" s="74" t="str">
        <f>IF(A36="","",INDEX(Tabela_Produto[Estoque Mínimo],MATCH(A36,INDEX(Tabela_Produto[Nome do Produto],,1),0),1))</f>
        <v/>
      </c>
      <c r="E36" s="74" t="str">
        <f t="shared" si="0"/>
        <v/>
      </c>
      <c r="F36" s="74" t="str">
        <f>IFERROR(GETPIVOTDATA("Amount",#REF!,"Product Name",'tabelas-escondidas'!$A36),"")</f>
        <v/>
      </c>
      <c r="G36" s="74" t="str">
        <f>IFERROR(GETPIVOTDATA("Quantity",#REF!,"Product Name",'tabelas-escondidas'!$A36),"")</f>
        <v/>
      </c>
    </row>
    <row r="37" spans="1:7" x14ac:dyDescent="0.25">
      <c r="A37" s="75" t="str">
        <f>IFERROR(INDEX(Tabela_Produto[[#Data],[Nome do Produto]],ROW(A37)-ROW($A$3)),"")</f>
        <v/>
      </c>
      <c r="B37" s="74" t="str">
        <f ca="1">IF(A37="","",SUMIFS(Tabela_Ordens[[#Data],[Quantidade]],Tabela_Ordens[[#Data],[Produto]],A37,Tabela_Ordens[[#Data],[Tipo da Ordem]],"Compra",Tabela_Ordens[[#Data],[Data esperada]],"&lt;="&amp;TODAY())-SUMIFS(Tabela_Ordens[[#Data],[Quantidade]],Tabela_Ordens[[#Data],[Produto]],A37,Tabela_Ordens[[#Data],[Tipo da Ordem]],"Venda",Tabela_Ordens[[#Data],[Data esperada]],"&lt;="&amp;TODAY()))</f>
        <v/>
      </c>
      <c r="C37" s="74" t="str">
        <f ca="1">IF(A37="","",SUMIFS(Tabela_Ordens[[#Data],[Quantidade]],Tabela_Ordens[[#Data],[Produto]],A37,Tabela_Ordens[[#Data],[Tipo da Ordem]],"Compra",Tabela_Ordens[[#Data],[Data esperada]],"&gt;"&amp;TODAY()))</f>
        <v/>
      </c>
      <c r="D37" s="74" t="str">
        <f>IF(A37="","",INDEX(Tabela_Produto[Estoque Mínimo],MATCH(A37,INDEX(Tabela_Produto[Nome do Produto],,1),0),1))</f>
        <v/>
      </c>
      <c r="E37" s="74" t="str">
        <f t="shared" si="0"/>
        <v/>
      </c>
      <c r="F37" s="74" t="str">
        <f>IFERROR(GETPIVOTDATA("Amount",#REF!,"Product Name",'tabelas-escondidas'!$A37),"")</f>
        <v/>
      </c>
      <c r="G37" s="74" t="str">
        <f>IFERROR(GETPIVOTDATA("Quantity",#REF!,"Product Name",'tabelas-escondidas'!$A37),"")</f>
        <v/>
      </c>
    </row>
    <row r="38" spans="1:7" x14ac:dyDescent="0.25">
      <c r="A38" s="75" t="str">
        <f>IFERROR(INDEX(Tabela_Produto[[#Data],[Nome do Produto]],ROW(A38)-ROW($A$3)),"")</f>
        <v/>
      </c>
      <c r="B38" s="74" t="str">
        <f ca="1">IF(A38="","",SUMIFS(Tabela_Ordens[[#Data],[Quantidade]],Tabela_Ordens[[#Data],[Produto]],A38,Tabela_Ordens[[#Data],[Tipo da Ordem]],"Compra",Tabela_Ordens[[#Data],[Data esperada]],"&lt;="&amp;TODAY())-SUMIFS(Tabela_Ordens[[#Data],[Quantidade]],Tabela_Ordens[[#Data],[Produto]],A38,Tabela_Ordens[[#Data],[Tipo da Ordem]],"Venda",Tabela_Ordens[[#Data],[Data esperada]],"&lt;="&amp;TODAY()))</f>
        <v/>
      </c>
      <c r="C38" s="74" t="str">
        <f ca="1">IF(A38="","",SUMIFS(Tabela_Ordens[[#Data],[Quantidade]],Tabela_Ordens[[#Data],[Produto]],A38,Tabela_Ordens[[#Data],[Tipo da Ordem]],"Compra",Tabela_Ordens[[#Data],[Data esperada]],"&gt;"&amp;TODAY()))</f>
        <v/>
      </c>
      <c r="D38" s="74" t="str">
        <f>IF(A38="","",INDEX(Tabela_Produto[Estoque Mínimo],MATCH(A38,INDEX(Tabela_Produto[Nome do Produto],,1),0),1))</f>
        <v/>
      </c>
      <c r="E38" s="74" t="str">
        <f t="shared" si="0"/>
        <v/>
      </c>
      <c r="F38" s="74" t="str">
        <f>IFERROR(GETPIVOTDATA("Amount",#REF!,"Product Name",'tabelas-escondidas'!$A38),"")</f>
        <v/>
      </c>
      <c r="G38" s="74" t="str">
        <f>IFERROR(GETPIVOTDATA("Quantity",#REF!,"Product Name",'tabelas-escondidas'!$A38),"")</f>
        <v/>
      </c>
    </row>
    <row r="39" spans="1:7" x14ac:dyDescent="0.25">
      <c r="A39" s="75" t="str">
        <f>IFERROR(INDEX(Tabela_Produto[[#Data],[Nome do Produto]],ROW(A39)-ROW($A$3)),"")</f>
        <v/>
      </c>
      <c r="B39" s="74" t="str">
        <f ca="1">IF(A39="","",SUMIFS(Tabela_Ordens[[#Data],[Quantidade]],Tabela_Ordens[[#Data],[Produto]],A39,Tabela_Ordens[[#Data],[Tipo da Ordem]],"Compra",Tabela_Ordens[[#Data],[Data esperada]],"&lt;="&amp;TODAY())-SUMIFS(Tabela_Ordens[[#Data],[Quantidade]],Tabela_Ordens[[#Data],[Produto]],A39,Tabela_Ordens[[#Data],[Tipo da Ordem]],"Venda",Tabela_Ordens[[#Data],[Data esperada]],"&lt;="&amp;TODAY()))</f>
        <v/>
      </c>
      <c r="C39" s="74" t="str">
        <f ca="1">IF(A39="","",SUMIFS(Tabela_Ordens[[#Data],[Quantidade]],Tabela_Ordens[[#Data],[Produto]],A39,Tabela_Ordens[[#Data],[Tipo da Ordem]],"Compra",Tabela_Ordens[[#Data],[Data esperada]],"&gt;"&amp;TODAY()))</f>
        <v/>
      </c>
      <c r="D39" s="74" t="str">
        <f>IF(A39="","",INDEX(Tabela_Produto[Estoque Mínimo],MATCH(A39,INDEX(Tabela_Produto[Nome do Produto],,1),0),1))</f>
        <v/>
      </c>
      <c r="E39" s="74" t="str">
        <f t="shared" si="0"/>
        <v/>
      </c>
      <c r="F39" s="74" t="str">
        <f>IFERROR(GETPIVOTDATA("Amount",#REF!,"Product Name",'tabelas-escondidas'!$A39),"")</f>
        <v/>
      </c>
      <c r="G39" s="74" t="str">
        <f>IFERROR(GETPIVOTDATA("Quantity",#REF!,"Product Name",'tabelas-escondidas'!$A39),"")</f>
        <v/>
      </c>
    </row>
    <row r="40" spans="1:7" x14ac:dyDescent="0.25">
      <c r="A40" s="75" t="str">
        <f>IFERROR(INDEX(Tabela_Produto[[#Data],[Nome do Produto]],ROW(A40)-ROW($A$3)),"")</f>
        <v/>
      </c>
      <c r="B40" s="74" t="str">
        <f ca="1">IF(A40="","",SUMIFS(Tabela_Ordens[[#Data],[Quantidade]],Tabela_Ordens[[#Data],[Produto]],A40,Tabela_Ordens[[#Data],[Tipo da Ordem]],"Compra",Tabela_Ordens[[#Data],[Data esperada]],"&lt;="&amp;TODAY())-SUMIFS(Tabela_Ordens[[#Data],[Quantidade]],Tabela_Ordens[[#Data],[Produto]],A40,Tabela_Ordens[[#Data],[Tipo da Ordem]],"Venda",Tabela_Ordens[[#Data],[Data esperada]],"&lt;="&amp;TODAY()))</f>
        <v/>
      </c>
      <c r="C40" s="74" t="str">
        <f ca="1">IF(A40="","",SUMIFS(Tabela_Ordens[[#Data],[Quantidade]],Tabela_Ordens[[#Data],[Produto]],A40,Tabela_Ordens[[#Data],[Tipo da Ordem]],"Compra",Tabela_Ordens[[#Data],[Data esperada]],"&gt;"&amp;TODAY()))</f>
        <v/>
      </c>
      <c r="D40" s="74" t="str">
        <f>IF(A40="","",INDEX(Tabela_Produto[Estoque Mínimo],MATCH(A40,INDEX(Tabela_Produto[Nome do Produto],,1),0),1))</f>
        <v/>
      </c>
      <c r="E40" s="74" t="str">
        <f t="shared" si="0"/>
        <v/>
      </c>
      <c r="F40" s="74" t="str">
        <f>IFERROR(GETPIVOTDATA("Amount",#REF!,"Product Name",'tabelas-escondidas'!$A40),"")</f>
        <v/>
      </c>
      <c r="G40" s="74" t="str">
        <f>IFERROR(GETPIVOTDATA("Quantity",#REF!,"Product Name",'tabelas-escondidas'!$A40),"")</f>
        <v/>
      </c>
    </row>
    <row r="41" spans="1:7" x14ac:dyDescent="0.25">
      <c r="A41" s="75" t="str">
        <f>IFERROR(INDEX(Tabela_Produto[[#Data],[Nome do Produto]],ROW(A41)-ROW($A$3)),"")</f>
        <v/>
      </c>
      <c r="B41" s="74" t="str">
        <f ca="1">IF(A41="","",SUMIFS(Tabela_Ordens[[#Data],[Quantidade]],Tabela_Ordens[[#Data],[Produto]],A41,Tabela_Ordens[[#Data],[Tipo da Ordem]],"Compra",Tabela_Ordens[[#Data],[Data esperada]],"&lt;="&amp;TODAY())-SUMIFS(Tabela_Ordens[[#Data],[Quantidade]],Tabela_Ordens[[#Data],[Produto]],A41,Tabela_Ordens[[#Data],[Tipo da Ordem]],"Venda",Tabela_Ordens[[#Data],[Data esperada]],"&lt;="&amp;TODAY()))</f>
        <v/>
      </c>
      <c r="C41" s="74" t="str">
        <f ca="1">IF(A41="","",SUMIFS(Tabela_Ordens[[#Data],[Quantidade]],Tabela_Ordens[[#Data],[Produto]],A41,Tabela_Ordens[[#Data],[Tipo da Ordem]],"Compra",Tabela_Ordens[[#Data],[Data esperada]],"&gt;"&amp;TODAY()))</f>
        <v/>
      </c>
      <c r="D41" s="74" t="str">
        <f>IF(A41="","",INDEX(Tabela_Produto[Estoque Mínimo],MATCH(A41,INDEX(Tabela_Produto[Nome do Produto],,1),0),1))</f>
        <v/>
      </c>
      <c r="E41" s="74" t="str">
        <f t="shared" si="0"/>
        <v/>
      </c>
      <c r="F41" s="74" t="str">
        <f>IFERROR(GETPIVOTDATA("Amount",#REF!,"Product Name",'tabelas-escondidas'!$A41),"")</f>
        <v/>
      </c>
      <c r="G41" s="74" t="str">
        <f>IFERROR(GETPIVOTDATA("Quantity",#REF!,"Product Name",'tabelas-escondidas'!$A41),"")</f>
        <v/>
      </c>
    </row>
    <row r="42" spans="1:7" x14ac:dyDescent="0.25">
      <c r="A42" s="75" t="str">
        <f>IFERROR(INDEX(Tabela_Produto[[#Data],[Nome do Produto]],ROW(A42)-ROW($A$3)),"")</f>
        <v/>
      </c>
      <c r="B42" s="74" t="str">
        <f ca="1">IF(A42="","",SUMIFS(Tabela_Ordens[[#Data],[Quantidade]],Tabela_Ordens[[#Data],[Produto]],A42,Tabela_Ordens[[#Data],[Tipo da Ordem]],"Compra",Tabela_Ordens[[#Data],[Data esperada]],"&lt;="&amp;TODAY())-SUMIFS(Tabela_Ordens[[#Data],[Quantidade]],Tabela_Ordens[[#Data],[Produto]],A42,Tabela_Ordens[[#Data],[Tipo da Ordem]],"Venda",Tabela_Ordens[[#Data],[Data esperada]],"&lt;="&amp;TODAY()))</f>
        <v/>
      </c>
      <c r="C42" s="74" t="str">
        <f ca="1">IF(A42="","",SUMIFS(Tabela_Ordens[[#Data],[Quantidade]],Tabela_Ordens[[#Data],[Produto]],A42,Tabela_Ordens[[#Data],[Tipo da Ordem]],"Compra",Tabela_Ordens[[#Data],[Data esperada]],"&gt;"&amp;TODAY()))</f>
        <v/>
      </c>
      <c r="D42" s="74" t="str">
        <f>IF(A42="","",INDEX(Tabela_Produto[Estoque Mínimo],MATCH(A42,INDEX(Tabela_Produto[Nome do Produto],,1),0),1))</f>
        <v/>
      </c>
      <c r="E42" s="74" t="str">
        <f t="shared" si="0"/>
        <v/>
      </c>
      <c r="F42" s="74" t="str">
        <f>IFERROR(GETPIVOTDATA("Amount",#REF!,"Product Name",'tabelas-escondidas'!$A42),"")</f>
        <v/>
      </c>
      <c r="G42" s="74" t="str">
        <f>IFERROR(GETPIVOTDATA("Quantity",#REF!,"Product Name",'tabelas-escondidas'!$A42),"")</f>
        <v/>
      </c>
    </row>
    <row r="43" spans="1:7" x14ac:dyDescent="0.25">
      <c r="A43" s="75" t="str">
        <f>IFERROR(INDEX(Tabela_Produto[[#Data],[Nome do Produto]],ROW(A43)-ROW($A$3)),"")</f>
        <v/>
      </c>
      <c r="B43" s="74" t="str">
        <f ca="1">IF(A43="","",SUMIFS(Tabela_Ordens[[#Data],[Quantidade]],Tabela_Ordens[[#Data],[Produto]],A43,Tabela_Ordens[[#Data],[Tipo da Ordem]],"Compra",Tabela_Ordens[[#Data],[Data esperada]],"&lt;="&amp;TODAY())-SUMIFS(Tabela_Ordens[[#Data],[Quantidade]],Tabela_Ordens[[#Data],[Produto]],A43,Tabela_Ordens[[#Data],[Tipo da Ordem]],"Venda",Tabela_Ordens[[#Data],[Data esperada]],"&lt;="&amp;TODAY()))</f>
        <v/>
      </c>
      <c r="C43" s="74" t="str">
        <f ca="1">IF(A43="","",SUMIFS(Tabela_Ordens[[#Data],[Quantidade]],Tabela_Ordens[[#Data],[Produto]],A43,Tabela_Ordens[[#Data],[Tipo da Ordem]],"Compra",Tabela_Ordens[[#Data],[Data esperada]],"&gt;"&amp;TODAY()))</f>
        <v/>
      </c>
      <c r="D43" s="74" t="str">
        <f>IF(A43="","",INDEX(Tabela_Produto[Estoque Mínimo],MATCH(A43,INDEX(Tabela_Produto[Nome do Produto],,1),0),1))</f>
        <v/>
      </c>
      <c r="E43" s="74" t="str">
        <f t="shared" si="0"/>
        <v/>
      </c>
      <c r="F43" s="74" t="str">
        <f>IFERROR(GETPIVOTDATA("Amount",#REF!,"Product Name",'tabelas-escondidas'!$A43),"")</f>
        <v/>
      </c>
      <c r="G43" s="74" t="str">
        <f>IFERROR(GETPIVOTDATA("Quantity",#REF!,"Product Name",'tabelas-escondidas'!$A43),"")</f>
        <v/>
      </c>
    </row>
    <row r="44" spans="1:7" x14ac:dyDescent="0.25">
      <c r="A44" s="75" t="str">
        <f>IFERROR(INDEX(Tabela_Produto[[#Data],[Nome do Produto]],ROW(A44)-ROW($A$3)),"")</f>
        <v/>
      </c>
      <c r="B44" s="74" t="str">
        <f ca="1">IF(A44="","",SUMIFS(Tabela_Ordens[[#Data],[Quantidade]],Tabela_Ordens[[#Data],[Produto]],A44,Tabela_Ordens[[#Data],[Tipo da Ordem]],"Compra",Tabela_Ordens[[#Data],[Data esperada]],"&lt;="&amp;TODAY())-SUMIFS(Tabela_Ordens[[#Data],[Quantidade]],Tabela_Ordens[[#Data],[Produto]],A44,Tabela_Ordens[[#Data],[Tipo da Ordem]],"Venda",Tabela_Ordens[[#Data],[Data esperada]],"&lt;="&amp;TODAY()))</f>
        <v/>
      </c>
      <c r="C44" s="74" t="str">
        <f ca="1">IF(A44="","",SUMIFS(Tabela_Ordens[[#Data],[Quantidade]],Tabela_Ordens[[#Data],[Produto]],A44,Tabela_Ordens[[#Data],[Tipo da Ordem]],"Compra",Tabela_Ordens[[#Data],[Data esperada]],"&gt;"&amp;TODAY()))</f>
        <v/>
      </c>
      <c r="D44" s="74" t="str">
        <f>IF(A44="","",INDEX(Tabela_Produto[Estoque Mínimo],MATCH(A44,INDEX(Tabela_Produto[Nome do Produto],,1),0),1))</f>
        <v/>
      </c>
      <c r="E44" s="74" t="str">
        <f t="shared" si="0"/>
        <v/>
      </c>
      <c r="F44" s="74" t="str">
        <f>IFERROR(GETPIVOTDATA("Amount",#REF!,"Product Name",'tabelas-escondidas'!$A44),"")</f>
        <v/>
      </c>
      <c r="G44" s="74" t="str">
        <f>IFERROR(GETPIVOTDATA("Quantity",#REF!,"Product Name",'tabelas-escondidas'!$A44),"")</f>
        <v/>
      </c>
    </row>
    <row r="45" spans="1:7" x14ac:dyDescent="0.25">
      <c r="A45" s="75" t="str">
        <f>IFERROR(INDEX(Tabela_Produto[[#Data],[Nome do Produto]],ROW(A45)-ROW($A$3)),"")</f>
        <v/>
      </c>
      <c r="B45" s="74" t="str">
        <f ca="1">IF(A45="","",SUMIFS(Tabela_Ordens[[#Data],[Quantidade]],Tabela_Ordens[[#Data],[Produto]],A45,Tabela_Ordens[[#Data],[Tipo da Ordem]],"Compra",Tabela_Ordens[[#Data],[Data esperada]],"&lt;="&amp;TODAY())-SUMIFS(Tabela_Ordens[[#Data],[Quantidade]],Tabela_Ordens[[#Data],[Produto]],A45,Tabela_Ordens[[#Data],[Tipo da Ordem]],"Venda",Tabela_Ordens[[#Data],[Data esperada]],"&lt;="&amp;TODAY()))</f>
        <v/>
      </c>
      <c r="C45" s="74" t="str">
        <f ca="1">IF(A45="","",SUMIFS(Tabela_Ordens[[#Data],[Quantidade]],Tabela_Ordens[[#Data],[Produto]],A45,Tabela_Ordens[[#Data],[Tipo da Ordem]],"Compra",Tabela_Ordens[[#Data],[Data esperada]],"&gt;"&amp;TODAY()))</f>
        <v/>
      </c>
      <c r="D45" s="74" t="str">
        <f>IF(A45="","",INDEX(Tabela_Produto[Estoque Mínimo],MATCH(A45,INDEX(Tabela_Produto[Nome do Produto],,1),0),1))</f>
        <v/>
      </c>
      <c r="E45" s="74" t="str">
        <f t="shared" si="0"/>
        <v/>
      </c>
      <c r="F45" s="74" t="str">
        <f>IFERROR(GETPIVOTDATA("Amount",#REF!,"Product Name",'tabelas-escondidas'!$A45),"")</f>
        <v/>
      </c>
      <c r="G45" s="74" t="str">
        <f>IFERROR(GETPIVOTDATA("Quantity",#REF!,"Product Name",'tabelas-escondidas'!$A45),"")</f>
        <v/>
      </c>
    </row>
    <row r="46" spans="1:7" x14ac:dyDescent="0.25">
      <c r="A46" s="75" t="str">
        <f>IFERROR(INDEX(Tabela_Produto[[#Data],[Nome do Produto]],ROW(A46)-ROW($A$3)),"")</f>
        <v/>
      </c>
      <c r="B46" s="74" t="str">
        <f ca="1">IF(A46="","",SUMIFS(Tabela_Ordens[[#Data],[Quantidade]],Tabela_Ordens[[#Data],[Produto]],A46,Tabela_Ordens[[#Data],[Tipo da Ordem]],"Compra",Tabela_Ordens[[#Data],[Data esperada]],"&lt;="&amp;TODAY())-SUMIFS(Tabela_Ordens[[#Data],[Quantidade]],Tabela_Ordens[[#Data],[Produto]],A46,Tabela_Ordens[[#Data],[Tipo da Ordem]],"Venda",Tabela_Ordens[[#Data],[Data esperada]],"&lt;="&amp;TODAY()))</f>
        <v/>
      </c>
      <c r="C46" s="74" t="str">
        <f ca="1">IF(A46="","",SUMIFS(Tabela_Ordens[[#Data],[Quantidade]],Tabela_Ordens[[#Data],[Produto]],A46,Tabela_Ordens[[#Data],[Tipo da Ordem]],"Compra",Tabela_Ordens[[#Data],[Data esperada]],"&gt;"&amp;TODAY()))</f>
        <v/>
      </c>
      <c r="D46" s="74" t="str">
        <f>IF(A46="","",INDEX(Tabela_Produto[Estoque Mínimo],MATCH(A46,INDEX(Tabela_Produto[Nome do Produto],,1),0),1))</f>
        <v/>
      </c>
      <c r="E46" s="74" t="str">
        <f t="shared" si="0"/>
        <v/>
      </c>
      <c r="F46" s="74" t="str">
        <f>IFERROR(GETPIVOTDATA("Amount",#REF!,"Product Name",'tabelas-escondidas'!$A46),"")</f>
        <v/>
      </c>
      <c r="G46" s="74" t="str">
        <f>IFERROR(GETPIVOTDATA("Quantity",#REF!,"Product Name",'tabelas-escondidas'!$A46),"")</f>
        <v/>
      </c>
    </row>
    <row r="47" spans="1:7" x14ac:dyDescent="0.25">
      <c r="A47" s="75" t="str">
        <f>IFERROR(INDEX(Tabela_Produto[[#Data],[Nome do Produto]],ROW(A47)-ROW($A$3)),"")</f>
        <v/>
      </c>
      <c r="B47" s="74" t="str">
        <f ca="1">IF(A47="","",SUMIFS(Tabela_Ordens[[#Data],[Quantidade]],Tabela_Ordens[[#Data],[Produto]],A47,Tabela_Ordens[[#Data],[Tipo da Ordem]],"Compra",Tabela_Ordens[[#Data],[Data esperada]],"&lt;="&amp;TODAY())-SUMIFS(Tabela_Ordens[[#Data],[Quantidade]],Tabela_Ordens[[#Data],[Produto]],A47,Tabela_Ordens[[#Data],[Tipo da Ordem]],"Venda",Tabela_Ordens[[#Data],[Data esperada]],"&lt;="&amp;TODAY()))</f>
        <v/>
      </c>
      <c r="C47" s="74" t="str">
        <f ca="1">IF(A47="","",SUMIFS(Tabela_Ordens[[#Data],[Quantidade]],Tabela_Ordens[[#Data],[Produto]],A47,Tabela_Ordens[[#Data],[Tipo da Ordem]],"Compra",Tabela_Ordens[[#Data],[Data esperada]],"&gt;"&amp;TODAY()))</f>
        <v/>
      </c>
      <c r="D47" s="74" t="str">
        <f>IF(A47="","",INDEX(Tabela_Produto[Estoque Mínimo],MATCH(A47,INDEX(Tabela_Produto[Nome do Produto],,1),0),1))</f>
        <v/>
      </c>
      <c r="E47" s="74" t="str">
        <f t="shared" si="0"/>
        <v/>
      </c>
      <c r="F47" s="74" t="str">
        <f>IFERROR(GETPIVOTDATA("Amount",#REF!,"Product Name",'tabelas-escondidas'!$A47),"")</f>
        <v/>
      </c>
      <c r="G47" s="74" t="str">
        <f>IFERROR(GETPIVOTDATA("Quantity",#REF!,"Product Name",'tabelas-escondidas'!$A47),"")</f>
        <v/>
      </c>
    </row>
    <row r="48" spans="1:7" x14ac:dyDescent="0.25">
      <c r="A48" s="75" t="str">
        <f>IFERROR(INDEX(Tabela_Produto[[#Data],[Nome do Produto]],ROW(A48)-ROW($A$3)),"")</f>
        <v/>
      </c>
      <c r="B48" s="74" t="str">
        <f ca="1">IF(A48="","",SUMIFS(Tabela_Ordens[[#Data],[Quantidade]],Tabela_Ordens[[#Data],[Produto]],A48,Tabela_Ordens[[#Data],[Tipo da Ordem]],"Compra",Tabela_Ordens[[#Data],[Data esperada]],"&lt;="&amp;TODAY())-SUMIFS(Tabela_Ordens[[#Data],[Quantidade]],Tabela_Ordens[[#Data],[Produto]],A48,Tabela_Ordens[[#Data],[Tipo da Ordem]],"Venda",Tabela_Ordens[[#Data],[Data esperada]],"&lt;="&amp;TODAY()))</f>
        <v/>
      </c>
      <c r="C48" s="74" t="str">
        <f ca="1">IF(A48="","",SUMIFS(Tabela_Ordens[[#Data],[Quantidade]],Tabela_Ordens[[#Data],[Produto]],A48,Tabela_Ordens[[#Data],[Tipo da Ordem]],"Compra",Tabela_Ordens[[#Data],[Data esperada]],"&gt;"&amp;TODAY()))</f>
        <v/>
      </c>
      <c r="D48" s="74" t="str">
        <f>IF(A48="","",INDEX(Tabela_Produto[Estoque Mínimo],MATCH(A48,INDEX(Tabela_Produto[Nome do Produto],,1),0),1))</f>
        <v/>
      </c>
      <c r="E48" s="74" t="str">
        <f t="shared" si="0"/>
        <v/>
      </c>
      <c r="F48" s="74" t="str">
        <f>IFERROR(GETPIVOTDATA("Amount",#REF!,"Product Name",'tabelas-escondidas'!$A48),"")</f>
        <v/>
      </c>
      <c r="G48" s="74" t="str">
        <f>IFERROR(GETPIVOTDATA("Quantity",#REF!,"Product Name",'tabelas-escondidas'!$A48),"")</f>
        <v/>
      </c>
    </row>
    <row r="49" spans="1:7" x14ac:dyDescent="0.25">
      <c r="A49" s="75" t="str">
        <f>IFERROR(INDEX(Tabela_Produto[[#Data],[Nome do Produto]],ROW(A49)-ROW($A$3)),"")</f>
        <v/>
      </c>
      <c r="B49" s="74" t="str">
        <f ca="1">IF(A49="","",SUMIFS(Tabela_Ordens[[#Data],[Quantidade]],Tabela_Ordens[[#Data],[Produto]],A49,Tabela_Ordens[[#Data],[Tipo da Ordem]],"Compra",Tabela_Ordens[[#Data],[Data esperada]],"&lt;="&amp;TODAY())-SUMIFS(Tabela_Ordens[[#Data],[Quantidade]],Tabela_Ordens[[#Data],[Produto]],A49,Tabela_Ordens[[#Data],[Tipo da Ordem]],"Venda",Tabela_Ordens[[#Data],[Data esperada]],"&lt;="&amp;TODAY()))</f>
        <v/>
      </c>
      <c r="C49" s="74" t="str">
        <f ca="1">IF(A49="","",SUMIFS(Tabela_Ordens[[#Data],[Quantidade]],Tabela_Ordens[[#Data],[Produto]],A49,Tabela_Ordens[[#Data],[Tipo da Ordem]],"Compra",Tabela_Ordens[[#Data],[Data esperada]],"&gt;"&amp;TODAY()))</f>
        <v/>
      </c>
      <c r="D49" s="74" t="str">
        <f>IF(A49="","",INDEX(Tabela_Produto[Estoque Mínimo],MATCH(A49,INDEX(Tabela_Produto[Nome do Produto],,1),0),1))</f>
        <v/>
      </c>
      <c r="E49" s="74" t="str">
        <f t="shared" si="0"/>
        <v/>
      </c>
      <c r="F49" s="74" t="str">
        <f>IFERROR(GETPIVOTDATA("Amount",#REF!,"Product Name",'tabelas-escondidas'!$A49),"")</f>
        <v/>
      </c>
      <c r="G49" s="74" t="str">
        <f>IFERROR(GETPIVOTDATA("Quantity",#REF!,"Product Name",'tabelas-escondidas'!$A49),"")</f>
        <v/>
      </c>
    </row>
    <row r="50" spans="1:7" x14ac:dyDescent="0.25">
      <c r="A50" s="75" t="str">
        <f>IFERROR(INDEX(Tabela_Produto[[#Data],[Nome do Produto]],ROW(A50)-ROW($A$3)),"")</f>
        <v/>
      </c>
      <c r="B50" s="74" t="str">
        <f ca="1">IF(A50="","",SUMIFS(Tabela_Ordens[[#Data],[Quantidade]],Tabela_Ordens[[#Data],[Produto]],A50,Tabela_Ordens[[#Data],[Tipo da Ordem]],"Compra",Tabela_Ordens[[#Data],[Data esperada]],"&lt;="&amp;TODAY())-SUMIFS(Tabela_Ordens[[#Data],[Quantidade]],Tabela_Ordens[[#Data],[Produto]],A50,Tabela_Ordens[[#Data],[Tipo da Ordem]],"Venda",Tabela_Ordens[[#Data],[Data esperada]],"&lt;="&amp;TODAY()))</f>
        <v/>
      </c>
      <c r="C50" s="74" t="str">
        <f ca="1">IF(A50="","",SUMIFS(Tabela_Ordens[[#Data],[Quantidade]],Tabela_Ordens[[#Data],[Produto]],A50,Tabela_Ordens[[#Data],[Tipo da Ordem]],"Compra",Tabela_Ordens[[#Data],[Data esperada]],"&gt;"&amp;TODAY()))</f>
        <v/>
      </c>
      <c r="D50" s="74" t="str">
        <f>IF(A50="","",INDEX(Tabela_Produto[Estoque Mínimo],MATCH(A50,INDEX(Tabela_Produto[Nome do Produto],,1),0),1))</f>
        <v/>
      </c>
      <c r="E50" s="74" t="str">
        <f t="shared" si="0"/>
        <v/>
      </c>
      <c r="F50" s="74" t="str">
        <f>IFERROR(GETPIVOTDATA("Amount",#REF!,"Product Name",'tabelas-escondidas'!$A50),"")</f>
        <v/>
      </c>
      <c r="G50" s="74" t="str">
        <f>IFERROR(GETPIVOTDATA("Quantity",#REF!,"Product Name",'tabelas-escondidas'!$A50),"")</f>
        <v/>
      </c>
    </row>
    <row r="51" spans="1:7" x14ac:dyDescent="0.25">
      <c r="A51" s="75" t="str">
        <f>IFERROR(INDEX(Tabela_Produto[[#Data],[Nome do Produto]],ROW(A51)-ROW($A$3)),"")</f>
        <v/>
      </c>
      <c r="B51" s="74" t="str">
        <f ca="1">IF(A51="","",SUMIFS(Tabela_Ordens[[#Data],[Quantidade]],Tabela_Ordens[[#Data],[Produto]],A51,Tabela_Ordens[[#Data],[Tipo da Ordem]],"Compra",Tabela_Ordens[[#Data],[Data esperada]],"&lt;="&amp;TODAY())-SUMIFS(Tabela_Ordens[[#Data],[Quantidade]],Tabela_Ordens[[#Data],[Produto]],A51,Tabela_Ordens[[#Data],[Tipo da Ordem]],"Venda",Tabela_Ordens[[#Data],[Data esperada]],"&lt;="&amp;TODAY()))</f>
        <v/>
      </c>
      <c r="C51" s="74" t="str">
        <f ca="1">IF(A51="","",SUMIFS(Tabela_Ordens[[#Data],[Quantidade]],Tabela_Ordens[[#Data],[Produto]],A51,Tabela_Ordens[[#Data],[Tipo da Ordem]],"Compra",Tabela_Ordens[[#Data],[Data esperada]],"&gt;"&amp;TODAY()))</f>
        <v/>
      </c>
      <c r="D51" s="74" t="str">
        <f>IF(A51="","",INDEX(Tabela_Produto[Estoque Mínimo],MATCH(A51,INDEX(Tabela_Produto[Nome do Produto],,1),0),1))</f>
        <v/>
      </c>
      <c r="E51" s="74" t="str">
        <f t="shared" si="0"/>
        <v/>
      </c>
      <c r="F51" s="74" t="str">
        <f>IFERROR(GETPIVOTDATA("Amount",#REF!,"Product Name",'tabelas-escondidas'!$A51),"")</f>
        <v/>
      </c>
      <c r="G51" s="74" t="str">
        <f>IFERROR(GETPIVOTDATA("Quantity",#REF!,"Product Name",'tabelas-escondidas'!$A51),"")</f>
        <v/>
      </c>
    </row>
    <row r="52" spans="1:7" x14ac:dyDescent="0.25">
      <c r="A52" s="75" t="str">
        <f>IFERROR(INDEX(Tabela_Produto[[#Data],[Nome do Produto]],ROW(A52)-ROW($A$3)),"")</f>
        <v/>
      </c>
      <c r="B52" s="74" t="str">
        <f ca="1">IF(A52="","",SUMIFS(Tabela_Ordens[[#Data],[Quantidade]],Tabela_Ordens[[#Data],[Produto]],A52,Tabela_Ordens[[#Data],[Tipo da Ordem]],"Compra",Tabela_Ordens[[#Data],[Data esperada]],"&lt;="&amp;TODAY())-SUMIFS(Tabela_Ordens[[#Data],[Quantidade]],Tabela_Ordens[[#Data],[Produto]],A52,Tabela_Ordens[[#Data],[Tipo da Ordem]],"Venda",Tabela_Ordens[[#Data],[Data esperada]],"&lt;="&amp;TODAY()))</f>
        <v/>
      </c>
      <c r="C52" s="74" t="str">
        <f ca="1">IF(A52="","",SUMIFS(Tabela_Ordens[[#Data],[Quantidade]],Tabela_Ordens[[#Data],[Produto]],A52,Tabela_Ordens[[#Data],[Tipo da Ordem]],"Compra",Tabela_Ordens[[#Data],[Data esperada]],"&gt;"&amp;TODAY()))</f>
        <v/>
      </c>
      <c r="D52" s="74" t="str">
        <f>IF(A52="","",INDEX(Tabela_Produto[Estoque Mínimo],MATCH(A52,INDEX(Tabela_Produto[Nome do Produto],,1),0),1))</f>
        <v/>
      </c>
      <c r="E52" s="74" t="str">
        <f t="shared" si="0"/>
        <v/>
      </c>
      <c r="F52" s="74" t="str">
        <f>IFERROR(GETPIVOTDATA("Amount",#REF!,"Product Name",'tabelas-escondidas'!$A52),"")</f>
        <v/>
      </c>
      <c r="G52" s="74" t="str">
        <f>IFERROR(GETPIVOTDATA("Quantity",#REF!,"Product Name",'tabelas-escondidas'!$A52),"")</f>
        <v/>
      </c>
    </row>
    <row r="53" spans="1:7" x14ac:dyDescent="0.25">
      <c r="A53" s="75" t="str">
        <f>IFERROR(INDEX(Tabela_Produto[[#Data],[Nome do Produto]],ROW(A53)-ROW($A$3)),"")</f>
        <v/>
      </c>
      <c r="B53" s="74" t="str">
        <f ca="1">IF(A53="","",SUMIFS(Tabela_Ordens[[#Data],[Quantidade]],Tabela_Ordens[[#Data],[Produto]],A53,Tabela_Ordens[[#Data],[Tipo da Ordem]],"Compra",Tabela_Ordens[[#Data],[Data esperada]],"&lt;="&amp;TODAY())-SUMIFS(Tabela_Ordens[[#Data],[Quantidade]],Tabela_Ordens[[#Data],[Produto]],A53,Tabela_Ordens[[#Data],[Tipo da Ordem]],"Venda",Tabela_Ordens[[#Data],[Data esperada]],"&lt;="&amp;TODAY()))</f>
        <v/>
      </c>
      <c r="C53" s="74" t="str">
        <f ca="1">IF(A53="","",SUMIFS(Tabela_Ordens[[#Data],[Quantidade]],Tabela_Ordens[[#Data],[Produto]],A53,Tabela_Ordens[[#Data],[Tipo da Ordem]],"Compra",Tabela_Ordens[[#Data],[Data esperada]],"&gt;"&amp;TODAY()))</f>
        <v/>
      </c>
      <c r="D53" s="74" t="str">
        <f>IF(A53="","",INDEX(Tabela_Produto[Estoque Mínimo],MATCH(A53,INDEX(Tabela_Produto[Nome do Produto],,1),0),1))</f>
        <v/>
      </c>
      <c r="E53" s="74" t="str">
        <f t="shared" si="0"/>
        <v/>
      </c>
      <c r="F53" s="74" t="str">
        <f>IFERROR(GETPIVOTDATA("Amount",#REF!,"Product Name",'tabelas-escondidas'!$A53),"")</f>
        <v/>
      </c>
      <c r="G53" s="74" t="str">
        <f>IFERROR(GETPIVOTDATA("Quantity",#REF!,"Product Name",'tabelas-escondidas'!$A53),"")</f>
        <v/>
      </c>
    </row>
    <row r="54" spans="1:7" x14ac:dyDescent="0.25">
      <c r="A54" s="75" t="str">
        <f>IFERROR(INDEX(Tabela_Produto[[#Data],[Nome do Produto]],ROW(A54)-ROW($A$3)),"")</f>
        <v/>
      </c>
      <c r="B54" s="74" t="str">
        <f ca="1">IF(A54="","",SUMIFS(Tabela_Ordens[[#Data],[Quantidade]],Tabela_Ordens[[#Data],[Produto]],A54,Tabela_Ordens[[#Data],[Tipo da Ordem]],"Compra",Tabela_Ordens[[#Data],[Data esperada]],"&lt;="&amp;TODAY())-SUMIFS(Tabela_Ordens[[#Data],[Quantidade]],Tabela_Ordens[[#Data],[Produto]],A54,Tabela_Ordens[[#Data],[Tipo da Ordem]],"Venda",Tabela_Ordens[[#Data],[Data esperada]],"&lt;="&amp;TODAY()))</f>
        <v/>
      </c>
      <c r="C54" s="74" t="str">
        <f ca="1">IF(A54="","",SUMIFS(Tabela_Ordens[[#Data],[Quantidade]],Tabela_Ordens[[#Data],[Produto]],A54,Tabela_Ordens[[#Data],[Tipo da Ordem]],"Compra",Tabela_Ordens[[#Data],[Data esperada]],"&gt;"&amp;TODAY()))</f>
        <v/>
      </c>
      <c r="D54" s="74" t="str">
        <f>IF(A54="","",INDEX(Tabela_Produto[Estoque Mínimo],MATCH(A54,INDEX(Tabela_Produto[Nome do Produto],,1),0),1))</f>
        <v/>
      </c>
      <c r="E54" s="74" t="str">
        <f t="shared" si="0"/>
        <v/>
      </c>
      <c r="F54" s="74" t="str">
        <f>IFERROR(GETPIVOTDATA("Amount",#REF!,"Product Name",'tabelas-escondidas'!$A54),"")</f>
        <v/>
      </c>
      <c r="G54" s="74" t="str">
        <f>IFERROR(GETPIVOTDATA("Quantity",#REF!,"Product Name",'tabelas-escondidas'!$A54),"")</f>
        <v/>
      </c>
    </row>
    <row r="55" spans="1:7" x14ac:dyDescent="0.25">
      <c r="A55" s="75" t="str">
        <f>IFERROR(INDEX(Tabela_Produto[[#Data],[Nome do Produto]],ROW(A55)-ROW($A$3)),"")</f>
        <v/>
      </c>
      <c r="B55" s="74" t="str">
        <f ca="1">IF(A55="","",SUMIFS(Tabela_Ordens[[#Data],[Quantidade]],Tabela_Ordens[[#Data],[Produto]],A55,Tabela_Ordens[[#Data],[Tipo da Ordem]],"Compra",Tabela_Ordens[[#Data],[Data esperada]],"&lt;="&amp;TODAY())-SUMIFS(Tabela_Ordens[[#Data],[Quantidade]],Tabela_Ordens[[#Data],[Produto]],A55,Tabela_Ordens[[#Data],[Tipo da Ordem]],"Venda",Tabela_Ordens[[#Data],[Data esperada]],"&lt;="&amp;TODAY()))</f>
        <v/>
      </c>
      <c r="C55" s="74" t="str">
        <f ca="1">IF(A55="","",SUMIFS(Tabela_Ordens[[#Data],[Quantidade]],Tabela_Ordens[[#Data],[Produto]],A55,Tabela_Ordens[[#Data],[Tipo da Ordem]],"Compra",Tabela_Ordens[[#Data],[Data esperada]],"&gt;"&amp;TODAY()))</f>
        <v/>
      </c>
      <c r="D55" s="74" t="str">
        <f>IF(A55="","",INDEX(Tabela_Produto[Estoque Mínimo],MATCH(A55,INDEX(Tabela_Produto[Nome do Produto],,1),0),1))</f>
        <v/>
      </c>
      <c r="E55" s="74" t="str">
        <f t="shared" si="0"/>
        <v/>
      </c>
      <c r="F55" s="74" t="str">
        <f>IFERROR(GETPIVOTDATA("Amount",#REF!,"Product Name",'tabelas-escondidas'!$A55),"")</f>
        <v/>
      </c>
      <c r="G55" s="74" t="str">
        <f>IFERROR(GETPIVOTDATA("Quantity",#REF!,"Product Name",'tabelas-escondidas'!$A55),"")</f>
        <v/>
      </c>
    </row>
    <row r="56" spans="1:7" x14ac:dyDescent="0.25">
      <c r="A56" s="75" t="str">
        <f>IFERROR(INDEX(Tabela_Produto[[#Data],[Nome do Produto]],ROW(A56)-ROW($A$3)),"")</f>
        <v/>
      </c>
      <c r="B56" s="74" t="str">
        <f ca="1">IF(A56="","",SUMIFS(Tabela_Ordens[[#Data],[Quantidade]],Tabela_Ordens[[#Data],[Produto]],A56,Tabela_Ordens[[#Data],[Tipo da Ordem]],"Compra",Tabela_Ordens[[#Data],[Data esperada]],"&lt;="&amp;TODAY())-SUMIFS(Tabela_Ordens[[#Data],[Quantidade]],Tabela_Ordens[[#Data],[Produto]],A56,Tabela_Ordens[[#Data],[Tipo da Ordem]],"Venda",Tabela_Ordens[[#Data],[Data esperada]],"&lt;="&amp;TODAY()))</f>
        <v/>
      </c>
      <c r="C56" s="74" t="str">
        <f ca="1">IF(A56="","",SUMIFS(Tabela_Ordens[[#Data],[Quantidade]],Tabela_Ordens[[#Data],[Produto]],A56,Tabela_Ordens[[#Data],[Tipo da Ordem]],"Compra",Tabela_Ordens[[#Data],[Data esperada]],"&gt;"&amp;TODAY()))</f>
        <v/>
      </c>
      <c r="D56" s="74" t="str">
        <f>IF(A56="","",INDEX(Tabela_Produto[Estoque Mínimo],MATCH(A56,INDEX(Tabela_Produto[Nome do Produto],,1),0),1))</f>
        <v/>
      </c>
      <c r="E56" s="74" t="str">
        <f t="shared" si="0"/>
        <v/>
      </c>
      <c r="F56" s="74" t="str">
        <f>IFERROR(GETPIVOTDATA("Amount",#REF!,"Product Name",'tabelas-escondidas'!$A56),"")</f>
        <v/>
      </c>
      <c r="G56" s="74" t="str">
        <f>IFERROR(GETPIVOTDATA("Quantity",#REF!,"Product Name",'tabelas-escondidas'!$A56),"")</f>
        <v/>
      </c>
    </row>
    <row r="57" spans="1:7" x14ac:dyDescent="0.25">
      <c r="A57" s="75" t="str">
        <f>IFERROR(INDEX(Tabela_Produto[[#Data],[Nome do Produto]],ROW(A57)-ROW($A$3)),"")</f>
        <v/>
      </c>
      <c r="B57" s="74" t="str">
        <f ca="1">IF(A57="","",SUMIFS(Tabela_Ordens[[#Data],[Quantidade]],Tabela_Ordens[[#Data],[Produto]],A57,Tabela_Ordens[[#Data],[Tipo da Ordem]],"Compra",Tabela_Ordens[[#Data],[Data esperada]],"&lt;="&amp;TODAY())-SUMIFS(Tabela_Ordens[[#Data],[Quantidade]],Tabela_Ordens[[#Data],[Produto]],A57,Tabela_Ordens[[#Data],[Tipo da Ordem]],"Venda",Tabela_Ordens[[#Data],[Data esperada]],"&lt;="&amp;TODAY()))</f>
        <v/>
      </c>
      <c r="C57" s="74" t="str">
        <f ca="1">IF(A57="","",SUMIFS(Tabela_Ordens[[#Data],[Quantidade]],Tabela_Ordens[[#Data],[Produto]],A57,Tabela_Ordens[[#Data],[Tipo da Ordem]],"Compra",Tabela_Ordens[[#Data],[Data esperada]],"&gt;"&amp;TODAY()))</f>
        <v/>
      </c>
      <c r="D57" s="74" t="str">
        <f>IF(A57="","",INDEX(Tabela_Produto[Estoque Mínimo],MATCH(A57,INDEX(Tabela_Produto[Nome do Produto],,1),0),1))</f>
        <v/>
      </c>
      <c r="E57" s="74" t="str">
        <f t="shared" si="0"/>
        <v/>
      </c>
      <c r="F57" s="74" t="str">
        <f>IFERROR(GETPIVOTDATA("Amount",#REF!,"Product Name",'tabelas-escondidas'!$A57),"")</f>
        <v/>
      </c>
      <c r="G57" s="74" t="str">
        <f>IFERROR(GETPIVOTDATA("Quantity",#REF!,"Product Name",'tabelas-escondidas'!$A57),"")</f>
        <v/>
      </c>
    </row>
    <row r="58" spans="1:7" x14ac:dyDescent="0.25">
      <c r="A58" s="75" t="str">
        <f>IFERROR(INDEX(Tabela_Produto[[#Data],[Nome do Produto]],ROW(A58)-ROW($A$3)),"")</f>
        <v/>
      </c>
      <c r="B58" s="74" t="str">
        <f ca="1">IF(A58="","",SUMIFS(Tabela_Ordens[[#Data],[Quantidade]],Tabela_Ordens[[#Data],[Produto]],A58,Tabela_Ordens[[#Data],[Tipo da Ordem]],"Compra",Tabela_Ordens[[#Data],[Data esperada]],"&lt;="&amp;TODAY())-SUMIFS(Tabela_Ordens[[#Data],[Quantidade]],Tabela_Ordens[[#Data],[Produto]],A58,Tabela_Ordens[[#Data],[Tipo da Ordem]],"Venda",Tabela_Ordens[[#Data],[Data esperada]],"&lt;="&amp;TODAY()))</f>
        <v/>
      </c>
      <c r="C58" s="74" t="str">
        <f ca="1">IF(A58="","",SUMIFS(Tabela_Ordens[[#Data],[Quantidade]],Tabela_Ordens[[#Data],[Produto]],A58,Tabela_Ordens[[#Data],[Tipo da Ordem]],"Compra",Tabela_Ordens[[#Data],[Data esperada]],"&gt;"&amp;TODAY()))</f>
        <v/>
      </c>
      <c r="D58" s="74" t="str">
        <f>IF(A58="","",INDEX(Tabela_Produto[Estoque Mínimo],MATCH(A58,INDEX(Tabela_Produto[Nome do Produto],,1),0),1))</f>
        <v/>
      </c>
      <c r="E58" s="74" t="str">
        <f t="shared" si="0"/>
        <v/>
      </c>
      <c r="F58" s="74" t="str">
        <f>IFERROR(GETPIVOTDATA("Amount",#REF!,"Product Name",'tabelas-escondidas'!$A58),"")</f>
        <v/>
      </c>
      <c r="G58" s="74" t="str">
        <f>IFERROR(GETPIVOTDATA("Quantity",#REF!,"Product Name",'tabelas-escondidas'!$A58),"")</f>
        <v/>
      </c>
    </row>
    <row r="59" spans="1:7" x14ac:dyDescent="0.25">
      <c r="A59" s="75" t="str">
        <f>IFERROR(INDEX(Tabela_Produto[[#Data],[Nome do Produto]],ROW(A59)-ROW($A$3)),"")</f>
        <v/>
      </c>
      <c r="B59" s="74" t="str">
        <f ca="1">IF(A59="","",SUMIFS(Tabela_Ordens[[#Data],[Quantidade]],Tabela_Ordens[[#Data],[Produto]],A59,Tabela_Ordens[[#Data],[Tipo da Ordem]],"Compra",Tabela_Ordens[[#Data],[Data esperada]],"&lt;="&amp;TODAY())-SUMIFS(Tabela_Ordens[[#Data],[Quantidade]],Tabela_Ordens[[#Data],[Produto]],A59,Tabela_Ordens[[#Data],[Tipo da Ordem]],"Venda",Tabela_Ordens[[#Data],[Data esperada]],"&lt;="&amp;TODAY()))</f>
        <v/>
      </c>
      <c r="C59" s="74" t="str">
        <f ca="1">IF(A59="","",SUMIFS(Tabela_Ordens[[#Data],[Quantidade]],Tabela_Ordens[[#Data],[Produto]],A59,Tabela_Ordens[[#Data],[Tipo da Ordem]],"Compra",Tabela_Ordens[[#Data],[Data esperada]],"&gt;"&amp;TODAY()))</f>
        <v/>
      </c>
      <c r="D59" s="74" t="str">
        <f>IF(A59="","",INDEX(Tabela_Produto[Estoque Mínimo],MATCH(A59,INDEX(Tabela_Produto[Nome do Produto],,1),0),1))</f>
        <v/>
      </c>
      <c r="E59" s="74" t="str">
        <f t="shared" si="0"/>
        <v/>
      </c>
      <c r="F59" s="74" t="str">
        <f>IFERROR(GETPIVOTDATA("Amount",#REF!,"Product Name",'tabelas-escondidas'!$A59),"")</f>
        <v/>
      </c>
      <c r="G59" s="74" t="str">
        <f>IFERROR(GETPIVOTDATA("Quantity",#REF!,"Product Name",'tabelas-escondidas'!$A59),"")</f>
        <v/>
      </c>
    </row>
    <row r="60" spans="1:7" x14ac:dyDescent="0.25">
      <c r="A60" s="75" t="str">
        <f>IFERROR(INDEX(Tabela_Produto[[#Data],[Nome do Produto]],ROW(A60)-ROW($A$3)),"")</f>
        <v/>
      </c>
      <c r="B60" s="74" t="str">
        <f ca="1">IF(A60="","",SUMIFS(Tabela_Ordens[[#Data],[Quantidade]],Tabela_Ordens[[#Data],[Produto]],A60,Tabela_Ordens[[#Data],[Tipo da Ordem]],"Compra",Tabela_Ordens[[#Data],[Data esperada]],"&lt;="&amp;TODAY())-SUMIFS(Tabela_Ordens[[#Data],[Quantidade]],Tabela_Ordens[[#Data],[Produto]],A60,Tabela_Ordens[[#Data],[Tipo da Ordem]],"Venda",Tabela_Ordens[[#Data],[Data esperada]],"&lt;="&amp;TODAY()))</f>
        <v/>
      </c>
      <c r="C60" s="74" t="str">
        <f ca="1">IF(A60="","",SUMIFS(Tabela_Ordens[[#Data],[Quantidade]],Tabela_Ordens[[#Data],[Produto]],A60,Tabela_Ordens[[#Data],[Tipo da Ordem]],"Compra",Tabela_Ordens[[#Data],[Data esperada]],"&gt;"&amp;TODAY()))</f>
        <v/>
      </c>
      <c r="D60" s="74" t="str">
        <f>IF(A60="","",INDEX(Tabela_Produto[Estoque Mínimo],MATCH(A60,INDEX(Tabela_Produto[Nome do Produto],,1),0),1))</f>
        <v/>
      </c>
      <c r="E60" s="74" t="str">
        <f t="shared" si="0"/>
        <v/>
      </c>
      <c r="F60" s="74" t="str">
        <f>IFERROR(GETPIVOTDATA("Amount",#REF!,"Product Name",'tabelas-escondidas'!$A60),"")</f>
        <v/>
      </c>
      <c r="G60" s="74" t="str">
        <f>IFERROR(GETPIVOTDATA("Quantity",#REF!,"Product Name",'tabelas-escondidas'!$A60),"")</f>
        <v/>
      </c>
    </row>
    <row r="61" spans="1:7" x14ac:dyDescent="0.25">
      <c r="A61" s="75" t="str">
        <f>IFERROR(INDEX(Tabela_Produto[[#Data],[Nome do Produto]],ROW(A61)-ROW($A$3)),"")</f>
        <v/>
      </c>
      <c r="B61" s="74" t="str">
        <f ca="1">IF(A61="","",SUMIFS(Tabela_Ordens[[#Data],[Quantidade]],Tabela_Ordens[[#Data],[Produto]],A61,Tabela_Ordens[[#Data],[Tipo da Ordem]],"Compra",Tabela_Ordens[[#Data],[Data esperada]],"&lt;="&amp;TODAY())-SUMIFS(Tabela_Ordens[[#Data],[Quantidade]],Tabela_Ordens[[#Data],[Produto]],A61,Tabela_Ordens[[#Data],[Tipo da Ordem]],"Venda",Tabela_Ordens[[#Data],[Data esperada]],"&lt;="&amp;TODAY()))</f>
        <v/>
      </c>
      <c r="C61" s="74" t="str">
        <f ca="1">IF(A61="","",SUMIFS(Tabela_Ordens[[#Data],[Quantidade]],Tabela_Ordens[[#Data],[Produto]],A61,Tabela_Ordens[[#Data],[Tipo da Ordem]],"Compra",Tabela_Ordens[[#Data],[Data esperada]],"&gt;"&amp;TODAY()))</f>
        <v/>
      </c>
      <c r="D61" s="74" t="str">
        <f>IF(A61="","",INDEX(Tabela_Produto[Estoque Mínimo],MATCH(A61,INDEX(Tabela_Produto[Nome do Produto],,1),0),1))</f>
        <v/>
      </c>
      <c r="E61" s="74" t="str">
        <f t="shared" si="0"/>
        <v/>
      </c>
      <c r="F61" s="74" t="str">
        <f>IFERROR(GETPIVOTDATA("Amount",#REF!,"Product Name",'tabelas-escondidas'!$A61),"")</f>
        <v/>
      </c>
      <c r="G61" s="74" t="str">
        <f>IFERROR(GETPIVOTDATA("Quantity",#REF!,"Product Name",'tabelas-escondidas'!$A61),"")</f>
        <v/>
      </c>
    </row>
    <row r="62" spans="1:7" x14ac:dyDescent="0.25">
      <c r="A62" s="75" t="str">
        <f>IFERROR(INDEX(Tabela_Produto[[#Data],[Nome do Produto]],ROW(A62)-ROW($A$3)),"")</f>
        <v/>
      </c>
      <c r="B62" s="74" t="str">
        <f ca="1">IF(A62="","",SUMIFS(Tabela_Ordens[[#Data],[Quantidade]],Tabela_Ordens[[#Data],[Produto]],A62,Tabela_Ordens[[#Data],[Tipo da Ordem]],"Compra",Tabela_Ordens[[#Data],[Data esperada]],"&lt;="&amp;TODAY())-SUMIFS(Tabela_Ordens[[#Data],[Quantidade]],Tabela_Ordens[[#Data],[Produto]],A62,Tabela_Ordens[[#Data],[Tipo da Ordem]],"Venda",Tabela_Ordens[[#Data],[Data esperada]],"&lt;="&amp;TODAY()))</f>
        <v/>
      </c>
      <c r="C62" s="74" t="str">
        <f ca="1">IF(A62="","",SUMIFS(Tabela_Ordens[[#Data],[Quantidade]],Tabela_Ordens[[#Data],[Produto]],A62,Tabela_Ordens[[#Data],[Tipo da Ordem]],"Compra",Tabela_Ordens[[#Data],[Data esperada]],"&gt;"&amp;TODAY()))</f>
        <v/>
      </c>
      <c r="D62" s="74" t="str">
        <f>IF(A62="","",INDEX(Tabela_Produto[Estoque Mínimo],MATCH(A62,INDEX(Tabela_Produto[Nome do Produto],,1),0),1))</f>
        <v/>
      </c>
      <c r="E62" s="74" t="str">
        <f t="shared" si="0"/>
        <v/>
      </c>
      <c r="F62" s="74" t="str">
        <f>IFERROR(GETPIVOTDATA("Amount",#REF!,"Product Name",'tabelas-escondidas'!$A62),"")</f>
        <v/>
      </c>
      <c r="G62" s="74" t="str">
        <f>IFERROR(GETPIVOTDATA("Quantity",#REF!,"Product Name",'tabelas-escondidas'!$A62),"")</f>
        <v/>
      </c>
    </row>
    <row r="63" spans="1:7" x14ac:dyDescent="0.25">
      <c r="A63" s="75" t="str">
        <f>IFERROR(INDEX(Tabela_Produto[[#Data],[Nome do Produto]],ROW(A63)-ROW($A$3)),"")</f>
        <v/>
      </c>
      <c r="B63" s="74" t="str">
        <f ca="1">IF(A63="","",SUMIFS(Tabela_Ordens[[#Data],[Quantidade]],Tabela_Ordens[[#Data],[Produto]],A63,Tabela_Ordens[[#Data],[Tipo da Ordem]],"Compra",Tabela_Ordens[[#Data],[Data esperada]],"&lt;="&amp;TODAY())-SUMIFS(Tabela_Ordens[[#Data],[Quantidade]],Tabela_Ordens[[#Data],[Produto]],A63,Tabela_Ordens[[#Data],[Tipo da Ordem]],"Venda",Tabela_Ordens[[#Data],[Data esperada]],"&lt;="&amp;TODAY()))</f>
        <v/>
      </c>
      <c r="C63" s="74" t="str">
        <f ca="1">IF(A63="","",SUMIFS(Tabela_Ordens[[#Data],[Quantidade]],Tabela_Ordens[[#Data],[Produto]],A63,Tabela_Ordens[[#Data],[Tipo da Ordem]],"Compra",Tabela_Ordens[[#Data],[Data esperada]],"&gt;"&amp;TODAY()))</f>
        <v/>
      </c>
      <c r="D63" s="74" t="str">
        <f>IF(A63="","",INDEX(Tabela_Produto[Estoque Mínimo],MATCH(A63,INDEX(Tabela_Produto[Nome do Produto],,1),0),1))</f>
        <v/>
      </c>
      <c r="E63" s="74" t="str">
        <f t="shared" si="0"/>
        <v/>
      </c>
      <c r="F63" s="74" t="str">
        <f>IFERROR(GETPIVOTDATA("Amount",#REF!,"Product Name",'tabelas-escondidas'!$A63),"")</f>
        <v/>
      </c>
      <c r="G63" s="74" t="str">
        <f>IFERROR(GETPIVOTDATA("Quantity",#REF!,"Product Name",'tabelas-escondidas'!$A63),"")</f>
        <v/>
      </c>
    </row>
    <row r="64" spans="1:7" x14ac:dyDescent="0.25">
      <c r="A64" s="75" t="str">
        <f>IFERROR(INDEX(Tabela_Produto[[#Data],[Nome do Produto]],ROW(A64)-ROW($A$3)),"")</f>
        <v/>
      </c>
      <c r="B64" s="74" t="str">
        <f ca="1">IF(A64="","",SUMIFS(Tabela_Ordens[[#Data],[Quantidade]],Tabela_Ordens[[#Data],[Produto]],A64,Tabela_Ordens[[#Data],[Tipo da Ordem]],"Compra",Tabela_Ordens[[#Data],[Data esperada]],"&lt;="&amp;TODAY())-SUMIFS(Tabela_Ordens[[#Data],[Quantidade]],Tabela_Ordens[[#Data],[Produto]],A64,Tabela_Ordens[[#Data],[Tipo da Ordem]],"Venda",Tabela_Ordens[[#Data],[Data esperada]],"&lt;="&amp;TODAY()))</f>
        <v/>
      </c>
      <c r="C64" s="74" t="str">
        <f ca="1">IF(A64="","",SUMIFS(Tabela_Ordens[[#Data],[Quantidade]],Tabela_Ordens[[#Data],[Produto]],A64,Tabela_Ordens[[#Data],[Tipo da Ordem]],"Compra",Tabela_Ordens[[#Data],[Data esperada]],"&gt;"&amp;TODAY()))</f>
        <v/>
      </c>
      <c r="D64" s="74" t="str">
        <f>IF(A64="","",INDEX(Tabela_Produto[Estoque Mínimo],MATCH(A64,INDEX(Tabela_Produto[Nome do Produto],,1),0),1))</f>
        <v/>
      </c>
      <c r="E64" s="74" t="str">
        <f t="shared" si="0"/>
        <v/>
      </c>
      <c r="F64" s="74" t="str">
        <f>IFERROR(GETPIVOTDATA("Amount",#REF!,"Product Name",'tabelas-escondidas'!$A64),"")</f>
        <v/>
      </c>
      <c r="G64" s="74" t="str">
        <f>IFERROR(GETPIVOTDATA("Quantity",#REF!,"Product Name",'tabelas-escondidas'!$A64),"")</f>
        <v/>
      </c>
    </row>
    <row r="65" spans="1:7" x14ac:dyDescent="0.25">
      <c r="A65" s="75" t="str">
        <f>IFERROR(INDEX(Tabela_Produto[[#Data],[Nome do Produto]],ROW(A65)-ROW($A$3)),"")</f>
        <v/>
      </c>
      <c r="B65" s="74" t="str">
        <f ca="1">IF(A65="","",SUMIFS(Tabela_Ordens[[#Data],[Quantidade]],Tabela_Ordens[[#Data],[Produto]],A65,Tabela_Ordens[[#Data],[Tipo da Ordem]],"Compra",Tabela_Ordens[[#Data],[Data esperada]],"&lt;="&amp;TODAY())-SUMIFS(Tabela_Ordens[[#Data],[Quantidade]],Tabela_Ordens[[#Data],[Produto]],A65,Tabela_Ordens[[#Data],[Tipo da Ordem]],"Venda",Tabela_Ordens[[#Data],[Data esperada]],"&lt;="&amp;TODAY()))</f>
        <v/>
      </c>
      <c r="C65" s="74" t="str">
        <f ca="1">IF(A65="","",SUMIFS(Tabela_Ordens[[#Data],[Quantidade]],Tabela_Ordens[[#Data],[Produto]],A65,Tabela_Ordens[[#Data],[Tipo da Ordem]],"Compra",Tabela_Ordens[[#Data],[Data esperada]],"&gt;"&amp;TODAY()))</f>
        <v/>
      </c>
      <c r="D65" s="74" t="str">
        <f>IF(A65="","",INDEX(Tabela_Produto[Estoque Mínimo],MATCH(A65,INDEX(Tabela_Produto[Nome do Produto],,1),0),1))</f>
        <v/>
      </c>
      <c r="E65" s="74" t="str">
        <f t="shared" si="0"/>
        <v/>
      </c>
      <c r="F65" s="74" t="str">
        <f>IFERROR(GETPIVOTDATA("Amount",#REF!,"Product Name",'tabelas-escondidas'!$A65),"")</f>
        <v/>
      </c>
      <c r="G65" s="74" t="str">
        <f>IFERROR(GETPIVOTDATA("Quantity",#REF!,"Product Name",'tabelas-escondidas'!$A65),"")</f>
        <v/>
      </c>
    </row>
    <row r="66" spans="1:7" x14ac:dyDescent="0.25">
      <c r="A66" s="75" t="str">
        <f>IFERROR(INDEX(Tabela_Produto[[#Data],[Nome do Produto]],ROW(A66)-ROW($A$3)),"")</f>
        <v/>
      </c>
      <c r="B66" s="74" t="str">
        <f ca="1">IF(A66="","",SUMIFS(Tabela_Ordens[[#Data],[Quantidade]],Tabela_Ordens[[#Data],[Produto]],A66,Tabela_Ordens[[#Data],[Tipo da Ordem]],"Compra",Tabela_Ordens[[#Data],[Data esperada]],"&lt;="&amp;TODAY())-SUMIFS(Tabela_Ordens[[#Data],[Quantidade]],Tabela_Ordens[[#Data],[Produto]],A66,Tabela_Ordens[[#Data],[Tipo da Ordem]],"Venda",Tabela_Ordens[[#Data],[Data esperada]],"&lt;="&amp;TODAY()))</f>
        <v/>
      </c>
      <c r="C66" s="74" t="str">
        <f ca="1">IF(A66="","",SUMIFS(Tabela_Ordens[[#Data],[Quantidade]],Tabela_Ordens[[#Data],[Produto]],A66,Tabela_Ordens[[#Data],[Tipo da Ordem]],"Compra",Tabela_Ordens[[#Data],[Data esperada]],"&gt;"&amp;TODAY()))</f>
        <v/>
      </c>
      <c r="D66" s="74" t="str">
        <f>IF(A66="","",INDEX(Tabela_Produto[Estoque Mínimo],MATCH(A66,INDEX(Tabela_Produto[Nome do Produto],,1),0),1))</f>
        <v/>
      </c>
      <c r="E66" s="74" t="str">
        <f t="shared" si="0"/>
        <v/>
      </c>
      <c r="F66" s="74" t="str">
        <f>IFERROR(GETPIVOTDATA("Amount",#REF!,"Product Name",'tabelas-escondidas'!$A66),"")</f>
        <v/>
      </c>
      <c r="G66" s="74" t="str">
        <f>IFERROR(GETPIVOTDATA("Quantity",#REF!,"Product Name",'tabelas-escondidas'!$A66),"")</f>
        <v/>
      </c>
    </row>
    <row r="67" spans="1:7" x14ac:dyDescent="0.25">
      <c r="A67" s="75" t="str">
        <f>IFERROR(INDEX(Tabela_Produto[[#Data],[Nome do Produto]],ROW(A67)-ROW($A$3)),"")</f>
        <v/>
      </c>
      <c r="B67" s="74" t="str">
        <f ca="1">IF(A67="","",SUMIFS(Tabela_Ordens[[#Data],[Quantidade]],Tabela_Ordens[[#Data],[Produto]],A67,Tabela_Ordens[[#Data],[Tipo da Ordem]],"Compra",Tabela_Ordens[[#Data],[Data esperada]],"&lt;="&amp;TODAY())-SUMIFS(Tabela_Ordens[[#Data],[Quantidade]],Tabela_Ordens[[#Data],[Produto]],A67,Tabela_Ordens[[#Data],[Tipo da Ordem]],"Venda",Tabela_Ordens[[#Data],[Data esperada]],"&lt;="&amp;TODAY()))</f>
        <v/>
      </c>
      <c r="C67" s="74" t="str">
        <f ca="1">IF(A67="","",SUMIFS(Tabela_Ordens[[#Data],[Quantidade]],Tabela_Ordens[[#Data],[Produto]],A67,Tabela_Ordens[[#Data],[Tipo da Ordem]],"Compra",Tabela_Ordens[[#Data],[Data esperada]],"&gt;"&amp;TODAY()))</f>
        <v/>
      </c>
      <c r="D67" s="74" t="str">
        <f>IF(A67="","",INDEX(Tabela_Produto[Estoque Mínimo],MATCH(A67,INDEX(Tabela_Produto[Nome do Produto],,1),0),1))</f>
        <v/>
      </c>
      <c r="E67" s="74" t="str">
        <f t="shared" si="0"/>
        <v/>
      </c>
      <c r="F67" s="74" t="str">
        <f>IFERROR(GETPIVOTDATA("Amount",#REF!,"Product Name",'tabelas-escondidas'!$A67),"")</f>
        <v/>
      </c>
      <c r="G67" s="74" t="str">
        <f>IFERROR(GETPIVOTDATA("Quantity",#REF!,"Product Name",'tabelas-escondidas'!$A67),"")</f>
        <v/>
      </c>
    </row>
    <row r="68" spans="1:7" x14ac:dyDescent="0.25">
      <c r="A68" s="75" t="str">
        <f>IFERROR(INDEX(Tabela_Produto[[#Data],[Nome do Produto]],ROW(A68)-ROW($A$3)),"")</f>
        <v/>
      </c>
      <c r="B68" s="74" t="str">
        <f ca="1">IF(A68="","",SUMIFS(Tabela_Ordens[[#Data],[Quantidade]],Tabela_Ordens[[#Data],[Produto]],A68,Tabela_Ordens[[#Data],[Tipo da Ordem]],"Compra",Tabela_Ordens[[#Data],[Data esperada]],"&lt;="&amp;TODAY())-SUMIFS(Tabela_Ordens[[#Data],[Quantidade]],Tabela_Ordens[[#Data],[Produto]],A68,Tabela_Ordens[[#Data],[Tipo da Ordem]],"Venda",Tabela_Ordens[[#Data],[Data esperada]],"&lt;="&amp;TODAY()))</f>
        <v/>
      </c>
      <c r="C68" s="74" t="str">
        <f ca="1">IF(A68="","",SUMIFS(Tabela_Ordens[[#Data],[Quantidade]],Tabela_Ordens[[#Data],[Produto]],A68,Tabela_Ordens[[#Data],[Tipo da Ordem]],"Compra",Tabela_Ordens[[#Data],[Data esperada]],"&gt;"&amp;TODAY()))</f>
        <v/>
      </c>
      <c r="D68" s="74" t="str">
        <f>IF(A68="","",INDEX(Tabela_Produto[Estoque Mínimo],MATCH(A68,INDEX(Tabela_Produto[Nome do Produto],,1),0),1))</f>
        <v/>
      </c>
      <c r="E68" s="74" t="str">
        <f t="shared" si="0"/>
        <v/>
      </c>
      <c r="F68" s="74" t="str">
        <f>IFERROR(GETPIVOTDATA("Amount",#REF!,"Product Name",'tabelas-escondidas'!$A68),"")</f>
        <v/>
      </c>
      <c r="G68" s="74" t="str">
        <f>IFERROR(GETPIVOTDATA("Quantity",#REF!,"Product Name",'tabelas-escondidas'!$A68),"")</f>
        <v/>
      </c>
    </row>
    <row r="69" spans="1:7" x14ac:dyDescent="0.25">
      <c r="A69" s="75" t="str">
        <f>IFERROR(INDEX(Tabela_Produto[[#Data],[Nome do Produto]],ROW(A69)-ROW($A$3)),"")</f>
        <v/>
      </c>
      <c r="B69" s="74" t="str">
        <f ca="1">IF(A69="","",SUMIFS(Tabela_Ordens[[#Data],[Quantidade]],Tabela_Ordens[[#Data],[Produto]],A69,Tabela_Ordens[[#Data],[Tipo da Ordem]],"Compra",Tabela_Ordens[[#Data],[Data esperada]],"&lt;="&amp;TODAY())-SUMIFS(Tabela_Ordens[[#Data],[Quantidade]],Tabela_Ordens[[#Data],[Produto]],A69,Tabela_Ordens[[#Data],[Tipo da Ordem]],"Venda",Tabela_Ordens[[#Data],[Data esperada]],"&lt;="&amp;TODAY()))</f>
        <v/>
      </c>
      <c r="C69" s="74" t="str">
        <f ca="1">IF(A69="","",SUMIFS(Tabela_Ordens[[#Data],[Quantidade]],Tabela_Ordens[[#Data],[Produto]],A69,Tabela_Ordens[[#Data],[Tipo da Ordem]],"Compra",Tabela_Ordens[[#Data],[Data esperada]],"&gt;"&amp;TODAY()))</f>
        <v/>
      </c>
      <c r="D69" s="74" t="str">
        <f>IF(A69="","",INDEX(Tabela_Produto[Estoque Mínimo],MATCH(A69,INDEX(Tabela_Produto[Nome do Produto],,1),0),1))</f>
        <v/>
      </c>
      <c r="E69" s="74" t="str">
        <f t="shared" ref="E69:E132" si="1">IF(A69="","",B69-D69)</f>
        <v/>
      </c>
      <c r="F69" s="74" t="str">
        <f>IFERROR(GETPIVOTDATA("Amount",#REF!,"Product Name",'tabelas-escondidas'!$A69),"")</f>
        <v/>
      </c>
      <c r="G69" s="74" t="str">
        <f>IFERROR(GETPIVOTDATA("Quantity",#REF!,"Product Name",'tabelas-escondidas'!$A69),"")</f>
        <v/>
      </c>
    </row>
    <row r="70" spans="1:7" x14ac:dyDescent="0.25">
      <c r="A70" s="75" t="str">
        <f>IFERROR(INDEX(Tabela_Produto[[#Data],[Nome do Produto]],ROW(A70)-ROW($A$3)),"")</f>
        <v/>
      </c>
      <c r="B70" s="74" t="str">
        <f ca="1">IF(A70="","",SUMIFS(Tabela_Ordens[[#Data],[Quantidade]],Tabela_Ordens[[#Data],[Produto]],A70,Tabela_Ordens[[#Data],[Tipo da Ordem]],"Compra",Tabela_Ordens[[#Data],[Data esperada]],"&lt;="&amp;TODAY())-SUMIFS(Tabela_Ordens[[#Data],[Quantidade]],Tabela_Ordens[[#Data],[Produto]],A70,Tabela_Ordens[[#Data],[Tipo da Ordem]],"Venda",Tabela_Ordens[[#Data],[Data esperada]],"&lt;="&amp;TODAY()))</f>
        <v/>
      </c>
      <c r="C70" s="74" t="str">
        <f ca="1">IF(A70="","",SUMIFS(Tabela_Ordens[[#Data],[Quantidade]],Tabela_Ordens[[#Data],[Produto]],A70,Tabela_Ordens[[#Data],[Tipo da Ordem]],"Compra",Tabela_Ordens[[#Data],[Data esperada]],"&gt;"&amp;TODAY()))</f>
        <v/>
      </c>
      <c r="D70" s="74" t="str">
        <f>IF(A70="","",INDEX(Tabela_Produto[Estoque Mínimo],MATCH(A70,INDEX(Tabela_Produto[Nome do Produto],,1),0),1))</f>
        <v/>
      </c>
      <c r="E70" s="74" t="str">
        <f t="shared" si="1"/>
        <v/>
      </c>
      <c r="F70" s="74" t="str">
        <f>IFERROR(GETPIVOTDATA("Amount",#REF!,"Product Name",'tabelas-escondidas'!$A70),"")</f>
        <v/>
      </c>
      <c r="G70" s="74" t="str">
        <f>IFERROR(GETPIVOTDATA("Quantity",#REF!,"Product Name",'tabelas-escondidas'!$A70),"")</f>
        <v/>
      </c>
    </row>
    <row r="71" spans="1:7" x14ac:dyDescent="0.25">
      <c r="A71" s="75" t="str">
        <f>IFERROR(INDEX(Tabela_Produto[[#Data],[Nome do Produto]],ROW(A71)-ROW($A$3)),"")</f>
        <v/>
      </c>
      <c r="B71" s="74" t="str">
        <f ca="1">IF(A71="","",SUMIFS(Tabela_Ordens[[#Data],[Quantidade]],Tabela_Ordens[[#Data],[Produto]],A71,Tabela_Ordens[[#Data],[Tipo da Ordem]],"Compra",Tabela_Ordens[[#Data],[Data esperada]],"&lt;="&amp;TODAY())-SUMIFS(Tabela_Ordens[[#Data],[Quantidade]],Tabela_Ordens[[#Data],[Produto]],A71,Tabela_Ordens[[#Data],[Tipo da Ordem]],"Venda",Tabela_Ordens[[#Data],[Data esperada]],"&lt;="&amp;TODAY()))</f>
        <v/>
      </c>
      <c r="C71" s="74" t="str">
        <f ca="1">IF(A71="","",SUMIFS(Tabela_Ordens[[#Data],[Quantidade]],Tabela_Ordens[[#Data],[Produto]],A71,Tabela_Ordens[[#Data],[Tipo da Ordem]],"Compra",Tabela_Ordens[[#Data],[Data esperada]],"&gt;"&amp;TODAY()))</f>
        <v/>
      </c>
      <c r="D71" s="74" t="str">
        <f>IF(A71="","",INDEX(Tabela_Produto[Estoque Mínimo],MATCH(A71,INDEX(Tabela_Produto[Nome do Produto],,1),0),1))</f>
        <v/>
      </c>
      <c r="E71" s="74" t="str">
        <f t="shared" si="1"/>
        <v/>
      </c>
      <c r="F71" s="74" t="str">
        <f>IFERROR(GETPIVOTDATA("Amount",#REF!,"Product Name",'tabelas-escondidas'!$A71),"")</f>
        <v/>
      </c>
      <c r="G71" s="74" t="str">
        <f>IFERROR(GETPIVOTDATA("Quantity",#REF!,"Product Name",'tabelas-escondidas'!$A71),"")</f>
        <v/>
      </c>
    </row>
    <row r="72" spans="1:7" x14ac:dyDescent="0.25">
      <c r="A72" s="75" t="str">
        <f>IFERROR(INDEX(Tabela_Produto[[#Data],[Nome do Produto]],ROW(A72)-ROW($A$3)),"")</f>
        <v/>
      </c>
      <c r="B72" s="74" t="str">
        <f ca="1">IF(A72="","",SUMIFS(Tabela_Ordens[[#Data],[Quantidade]],Tabela_Ordens[[#Data],[Produto]],A72,Tabela_Ordens[[#Data],[Tipo da Ordem]],"Compra",Tabela_Ordens[[#Data],[Data esperada]],"&lt;="&amp;TODAY())-SUMIFS(Tabela_Ordens[[#Data],[Quantidade]],Tabela_Ordens[[#Data],[Produto]],A72,Tabela_Ordens[[#Data],[Tipo da Ordem]],"Venda",Tabela_Ordens[[#Data],[Data esperada]],"&lt;="&amp;TODAY()))</f>
        <v/>
      </c>
      <c r="C72" s="74" t="str">
        <f ca="1">IF(A72="","",SUMIFS(Tabela_Ordens[[#Data],[Quantidade]],Tabela_Ordens[[#Data],[Produto]],A72,Tabela_Ordens[[#Data],[Tipo da Ordem]],"Compra",Tabela_Ordens[[#Data],[Data esperada]],"&gt;"&amp;TODAY()))</f>
        <v/>
      </c>
      <c r="D72" s="74" t="str">
        <f>IF(A72="","",INDEX(Tabela_Produto[Estoque Mínimo],MATCH(A72,INDEX(Tabela_Produto[Nome do Produto],,1),0),1))</f>
        <v/>
      </c>
      <c r="E72" s="74" t="str">
        <f t="shared" si="1"/>
        <v/>
      </c>
      <c r="F72" s="74" t="str">
        <f>IFERROR(GETPIVOTDATA("Amount",#REF!,"Product Name",'tabelas-escondidas'!$A72),"")</f>
        <v/>
      </c>
      <c r="G72" s="74" t="str">
        <f>IFERROR(GETPIVOTDATA("Quantity",#REF!,"Product Name",'tabelas-escondidas'!$A72),"")</f>
        <v/>
      </c>
    </row>
    <row r="73" spans="1:7" x14ac:dyDescent="0.25">
      <c r="A73" s="75" t="str">
        <f>IFERROR(INDEX(Tabela_Produto[[#Data],[Nome do Produto]],ROW(A73)-ROW($A$3)),"")</f>
        <v/>
      </c>
      <c r="B73" s="74" t="str">
        <f ca="1">IF(A73="","",SUMIFS(Tabela_Ordens[[#Data],[Quantidade]],Tabela_Ordens[[#Data],[Produto]],A73,Tabela_Ordens[[#Data],[Tipo da Ordem]],"Compra",Tabela_Ordens[[#Data],[Data esperada]],"&lt;="&amp;TODAY())-SUMIFS(Tabela_Ordens[[#Data],[Quantidade]],Tabela_Ordens[[#Data],[Produto]],A73,Tabela_Ordens[[#Data],[Tipo da Ordem]],"Venda",Tabela_Ordens[[#Data],[Data esperada]],"&lt;="&amp;TODAY()))</f>
        <v/>
      </c>
      <c r="C73" s="74" t="str">
        <f ca="1">IF(A73="","",SUMIFS(Tabela_Ordens[[#Data],[Quantidade]],Tabela_Ordens[[#Data],[Produto]],A73,Tabela_Ordens[[#Data],[Tipo da Ordem]],"Compra",Tabela_Ordens[[#Data],[Data esperada]],"&gt;"&amp;TODAY()))</f>
        <v/>
      </c>
      <c r="D73" s="74" t="str">
        <f>IF(A73="","",INDEX(Tabela_Produto[Estoque Mínimo],MATCH(A73,INDEX(Tabela_Produto[Nome do Produto],,1),0),1))</f>
        <v/>
      </c>
      <c r="E73" s="74" t="str">
        <f t="shared" si="1"/>
        <v/>
      </c>
      <c r="F73" s="74" t="str">
        <f>IFERROR(GETPIVOTDATA("Amount",#REF!,"Product Name",'tabelas-escondidas'!$A73),"")</f>
        <v/>
      </c>
      <c r="G73" s="74" t="str">
        <f>IFERROR(GETPIVOTDATA("Quantity",#REF!,"Product Name",'tabelas-escondidas'!$A73),"")</f>
        <v/>
      </c>
    </row>
    <row r="74" spans="1:7" x14ac:dyDescent="0.25">
      <c r="A74" s="75" t="str">
        <f>IFERROR(INDEX(Tabela_Produto[[#Data],[Nome do Produto]],ROW(A74)-ROW($A$3)),"")</f>
        <v/>
      </c>
      <c r="B74" s="74" t="str">
        <f ca="1">IF(A74="","",SUMIFS(Tabela_Ordens[[#Data],[Quantidade]],Tabela_Ordens[[#Data],[Produto]],A74,Tabela_Ordens[[#Data],[Tipo da Ordem]],"Compra",Tabela_Ordens[[#Data],[Data esperada]],"&lt;="&amp;TODAY())-SUMIFS(Tabela_Ordens[[#Data],[Quantidade]],Tabela_Ordens[[#Data],[Produto]],A74,Tabela_Ordens[[#Data],[Tipo da Ordem]],"Venda",Tabela_Ordens[[#Data],[Data esperada]],"&lt;="&amp;TODAY()))</f>
        <v/>
      </c>
      <c r="C74" s="74" t="str">
        <f ca="1">IF(A74="","",SUMIFS(Tabela_Ordens[[#Data],[Quantidade]],Tabela_Ordens[[#Data],[Produto]],A74,Tabela_Ordens[[#Data],[Tipo da Ordem]],"Compra",Tabela_Ordens[[#Data],[Data esperada]],"&gt;"&amp;TODAY()))</f>
        <v/>
      </c>
      <c r="D74" s="74" t="str">
        <f>IF(A74="","",INDEX(Tabela_Produto[Estoque Mínimo],MATCH(A74,INDEX(Tabela_Produto[Nome do Produto],,1),0),1))</f>
        <v/>
      </c>
      <c r="E74" s="74" t="str">
        <f t="shared" si="1"/>
        <v/>
      </c>
      <c r="F74" s="74" t="str">
        <f>IFERROR(GETPIVOTDATA("Amount",#REF!,"Product Name",'tabelas-escondidas'!$A74),"")</f>
        <v/>
      </c>
      <c r="G74" s="74" t="str">
        <f>IFERROR(GETPIVOTDATA("Quantity",#REF!,"Product Name",'tabelas-escondidas'!$A74),"")</f>
        <v/>
      </c>
    </row>
    <row r="75" spans="1:7" x14ac:dyDescent="0.25">
      <c r="A75" s="75" t="str">
        <f>IFERROR(INDEX(Tabela_Produto[[#Data],[Nome do Produto]],ROW(A75)-ROW($A$3)),"")</f>
        <v/>
      </c>
      <c r="B75" s="74" t="str">
        <f ca="1">IF(A75="","",SUMIFS(Tabela_Ordens[[#Data],[Quantidade]],Tabela_Ordens[[#Data],[Produto]],A75,Tabela_Ordens[[#Data],[Tipo da Ordem]],"Compra",Tabela_Ordens[[#Data],[Data esperada]],"&lt;="&amp;TODAY())-SUMIFS(Tabela_Ordens[[#Data],[Quantidade]],Tabela_Ordens[[#Data],[Produto]],A75,Tabela_Ordens[[#Data],[Tipo da Ordem]],"Venda",Tabela_Ordens[[#Data],[Data esperada]],"&lt;="&amp;TODAY()))</f>
        <v/>
      </c>
      <c r="C75" s="74" t="str">
        <f ca="1">IF(A75="","",SUMIFS(Tabela_Ordens[[#Data],[Quantidade]],Tabela_Ordens[[#Data],[Produto]],A75,Tabela_Ordens[[#Data],[Tipo da Ordem]],"Compra",Tabela_Ordens[[#Data],[Data esperada]],"&gt;"&amp;TODAY()))</f>
        <v/>
      </c>
      <c r="D75" s="74" t="str">
        <f>IF(A75="","",INDEX(Tabela_Produto[Estoque Mínimo],MATCH(A75,INDEX(Tabela_Produto[Nome do Produto],,1),0),1))</f>
        <v/>
      </c>
      <c r="E75" s="74" t="str">
        <f t="shared" si="1"/>
        <v/>
      </c>
      <c r="F75" s="74" t="str">
        <f>IFERROR(GETPIVOTDATA("Amount",#REF!,"Product Name",'tabelas-escondidas'!$A75),"")</f>
        <v/>
      </c>
      <c r="G75" s="74" t="str">
        <f>IFERROR(GETPIVOTDATA("Quantity",#REF!,"Product Name",'tabelas-escondidas'!$A75),"")</f>
        <v/>
      </c>
    </row>
    <row r="76" spans="1:7" x14ac:dyDescent="0.25">
      <c r="A76" s="75" t="str">
        <f>IFERROR(INDEX(Tabela_Produto[[#Data],[Nome do Produto]],ROW(A76)-ROW($A$3)),"")</f>
        <v/>
      </c>
      <c r="B76" s="74" t="str">
        <f ca="1">IF(A76="","",SUMIFS(Tabela_Ordens[[#Data],[Quantidade]],Tabela_Ordens[[#Data],[Produto]],A76,Tabela_Ordens[[#Data],[Tipo da Ordem]],"Compra",Tabela_Ordens[[#Data],[Data esperada]],"&lt;="&amp;TODAY())-SUMIFS(Tabela_Ordens[[#Data],[Quantidade]],Tabela_Ordens[[#Data],[Produto]],A76,Tabela_Ordens[[#Data],[Tipo da Ordem]],"Venda",Tabela_Ordens[[#Data],[Data esperada]],"&lt;="&amp;TODAY()))</f>
        <v/>
      </c>
      <c r="C76" s="74" t="str">
        <f ca="1">IF(A76="","",SUMIFS(Tabela_Ordens[[#Data],[Quantidade]],Tabela_Ordens[[#Data],[Produto]],A76,Tabela_Ordens[[#Data],[Tipo da Ordem]],"Compra",Tabela_Ordens[[#Data],[Data esperada]],"&gt;"&amp;TODAY()))</f>
        <v/>
      </c>
      <c r="D76" s="74" t="str">
        <f>IF(A76="","",INDEX(Tabela_Produto[Estoque Mínimo],MATCH(A76,INDEX(Tabela_Produto[Nome do Produto],,1),0),1))</f>
        <v/>
      </c>
      <c r="E76" s="74" t="str">
        <f t="shared" si="1"/>
        <v/>
      </c>
      <c r="F76" s="74" t="str">
        <f>IFERROR(GETPIVOTDATA("Amount",#REF!,"Product Name",'tabelas-escondidas'!$A76),"")</f>
        <v/>
      </c>
      <c r="G76" s="74" t="str">
        <f>IFERROR(GETPIVOTDATA("Quantity",#REF!,"Product Name",'tabelas-escondidas'!$A76),"")</f>
        <v/>
      </c>
    </row>
    <row r="77" spans="1:7" x14ac:dyDescent="0.25">
      <c r="A77" s="75" t="str">
        <f>IFERROR(INDEX(Tabela_Produto[[#Data],[Nome do Produto]],ROW(A77)-ROW($A$3)),"")</f>
        <v/>
      </c>
      <c r="B77" s="74" t="str">
        <f ca="1">IF(A77="","",SUMIFS(Tabela_Ordens[[#Data],[Quantidade]],Tabela_Ordens[[#Data],[Produto]],A77,Tabela_Ordens[[#Data],[Tipo da Ordem]],"Compra",Tabela_Ordens[[#Data],[Data esperada]],"&lt;="&amp;TODAY())-SUMIFS(Tabela_Ordens[[#Data],[Quantidade]],Tabela_Ordens[[#Data],[Produto]],A77,Tabela_Ordens[[#Data],[Tipo da Ordem]],"Venda",Tabela_Ordens[[#Data],[Data esperada]],"&lt;="&amp;TODAY()))</f>
        <v/>
      </c>
      <c r="C77" s="74" t="str">
        <f ca="1">IF(A77="","",SUMIFS(Tabela_Ordens[[#Data],[Quantidade]],Tabela_Ordens[[#Data],[Produto]],A77,Tabela_Ordens[[#Data],[Tipo da Ordem]],"Compra",Tabela_Ordens[[#Data],[Data esperada]],"&gt;"&amp;TODAY()))</f>
        <v/>
      </c>
      <c r="D77" s="74" t="str">
        <f>IF(A77="","",INDEX(Tabela_Produto[Estoque Mínimo],MATCH(A77,INDEX(Tabela_Produto[Nome do Produto],,1),0),1))</f>
        <v/>
      </c>
      <c r="E77" s="74" t="str">
        <f t="shared" si="1"/>
        <v/>
      </c>
      <c r="F77" s="74" t="str">
        <f>IFERROR(GETPIVOTDATA("Amount",#REF!,"Product Name",'tabelas-escondidas'!$A77),"")</f>
        <v/>
      </c>
      <c r="G77" s="74" t="str">
        <f>IFERROR(GETPIVOTDATA("Quantity",#REF!,"Product Name",'tabelas-escondidas'!$A77),"")</f>
        <v/>
      </c>
    </row>
    <row r="78" spans="1:7" x14ac:dyDescent="0.25">
      <c r="A78" s="75" t="str">
        <f>IFERROR(INDEX(Tabela_Produto[[#Data],[Nome do Produto]],ROW(A78)-ROW($A$3)),"")</f>
        <v/>
      </c>
      <c r="B78" s="74" t="str">
        <f ca="1">IF(A78="","",SUMIFS(Tabela_Ordens[[#Data],[Quantidade]],Tabela_Ordens[[#Data],[Produto]],A78,Tabela_Ordens[[#Data],[Tipo da Ordem]],"Compra",Tabela_Ordens[[#Data],[Data esperada]],"&lt;="&amp;TODAY())-SUMIFS(Tabela_Ordens[[#Data],[Quantidade]],Tabela_Ordens[[#Data],[Produto]],A78,Tabela_Ordens[[#Data],[Tipo da Ordem]],"Venda",Tabela_Ordens[[#Data],[Data esperada]],"&lt;="&amp;TODAY()))</f>
        <v/>
      </c>
      <c r="C78" s="74" t="str">
        <f ca="1">IF(A78="","",SUMIFS(Tabela_Ordens[[#Data],[Quantidade]],Tabela_Ordens[[#Data],[Produto]],A78,Tabela_Ordens[[#Data],[Tipo da Ordem]],"Compra",Tabela_Ordens[[#Data],[Data esperada]],"&gt;"&amp;TODAY()))</f>
        <v/>
      </c>
      <c r="D78" s="74" t="str">
        <f>IF(A78="","",INDEX(Tabela_Produto[Estoque Mínimo],MATCH(A78,INDEX(Tabela_Produto[Nome do Produto],,1),0),1))</f>
        <v/>
      </c>
      <c r="E78" s="74" t="str">
        <f t="shared" si="1"/>
        <v/>
      </c>
      <c r="F78" s="74" t="str">
        <f>IFERROR(GETPIVOTDATA("Amount",#REF!,"Product Name",'tabelas-escondidas'!$A78),"")</f>
        <v/>
      </c>
      <c r="G78" s="74" t="str">
        <f>IFERROR(GETPIVOTDATA("Quantity",#REF!,"Product Name",'tabelas-escondidas'!$A78),"")</f>
        <v/>
      </c>
    </row>
    <row r="79" spans="1:7" x14ac:dyDescent="0.25">
      <c r="A79" s="75" t="str">
        <f>IFERROR(INDEX(Tabela_Produto[[#Data],[Nome do Produto]],ROW(A79)-ROW($A$3)),"")</f>
        <v/>
      </c>
      <c r="B79" s="74" t="str">
        <f ca="1">IF(A79="","",SUMIFS(Tabela_Ordens[[#Data],[Quantidade]],Tabela_Ordens[[#Data],[Produto]],A79,Tabela_Ordens[[#Data],[Tipo da Ordem]],"Compra",Tabela_Ordens[[#Data],[Data esperada]],"&lt;="&amp;TODAY())-SUMIFS(Tabela_Ordens[[#Data],[Quantidade]],Tabela_Ordens[[#Data],[Produto]],A79,Tabela_Ordens[[#Data],[Tipo da Ordem]],"Venda",Tabela_Ordens[[#Data],[Data esperada]],"&lt;="&amp;TODAY()))</f>
        <v/>
      </c>
      <c r="C79" s="74" t="str">
        <f ca="1">IF(A79="","",SUMIFS(Tabela_Ordens[[#Data],[Quantidade]],Tabela_Ordens[[#Data],[Produto]],A79,Tabela_Ordens[[#Data],[Tipo da Ordem]],"Compra",Tabela_Ordens[[#Data],[Data esperada]],"&gt;"&amp;TODAY()))</f>
        <v/>
      </c>
      <c r="D79" s="74" t="str">
        <f>IF(A79="","",INDEX(Tabela_Produto[Estoque Mínimo],MATCH(A79,INDEX(Tabela_Produto[Nome do Produto],,1),0),1))</f>
        <v/>
      </c>
      <c r="E79" s="74" t="str">
        <f t="shared" si="1"/>
        <v/>
      </c>
      <c r="F79" s="74" t="str">
        <f>IFERROR(GETPIVOTDATA("Amount",#REF!,"Product Name",'tabelas-escondidas'!$A79),"")</f>
        <v/>
      </c>
      <c r="G79" s="74" t="str">
        <f>IFERROR(GETPIVOTDATA("Quantity",#REF!,"Product Name",'tabelas-escondidas'!$A79),"")</f>
        <v/>
      </c>
    </row>
    <row r="80" spans="1:7" x14ac:dyDescent="0.25">
      <c r="A80" s="75" t="str">
        <f>IFERROR(INDEX(Tabela_Produto[[#Data],[Nome do Produto]],ROW(A80)-ROW($A$3)),"")</f>
        <v/>
      </c>
      <c r="B80" s="74" t="str">
        <f ca="1">IF(A80="","",SUMIFS(Tabela_Ordens[[#Data],[Quantidade]],Tabela_Ordens[[#Data],[Produto]],A80,Tabela_Ordens[[#Data],[Tipo da Ordem]],"Compra",Tabela_Ordens[[#Data],[Data esperada]],"&lt;="&amp;TODAY())-SUMIFS(Tabela_Ordens[[#Data],[Quantidade]],Tabela_Ordens[[#Data],[Produto]],A80,Tabela_Ordens[[#Data],[Tipo da Ordem]],"Venda",Tabela_Ordens[[#Data],[Data esperada]],"&lt;="&amp;TODAY()))</f>
        <v/>
      </c>
      <c r="C80" s="74" t="str">
        <f ca="1">IF(A80="","",SUMIFS(Tabela_Ordens[[#Data],[Quantidade]],Tabela_Ordens[[#Data],[Produto]],A80,Tabela_Ordens[[#Data],[Tipo da Ordem]],"Compra",Tabela_Ordens[[#Data],[Data esperada]],"&gt;"&amp;TODAY()))</f>
        <v/>
      </c>
      <c r="D80" s="74" t="str">
        <f>IF(A80="","",INDEX(Tabela_Produto[Estoque Mínimo],MATCH(A80,INDEX(Tabela_Produto[Nome do Produto],,1),0),1))</f>
        <v/>
      </c>
      <c r="E80" s="74" t="str">
        <f t="shared" si="1"/>
        <v/>
      </c>
      <c r="F80" s="74" t="str">
        <f>IFERROR(GETPIVOTDATA("Amount",#REF!,"Product Name",'tabelas-escondidas'!$A80),"")</f>
        <v/>
      </c>
      <c r="G80" s="74" t="str">
        <f>IFERROR(GETPIVOTDATA("Quantity",#REF!,"Product Name",'tabelas-escondidas'!$A80),"")</f>
        <v/>
      </c>
    </row>
    <row r="81" spans="1:7" x14ac:dyDescent="0.25">
      <c r="A81" s="75" t="str">
        <f>IFERROR(INDEX(Tabela_Produto[[#Data],[Nome do Produto]],ROW(A81)-ROW($A$3)),"")</f>
        <v/>
      </c>
      <c r="B81" s="74" t="str">
        <f ca="1">IF(A81="","",SUMIFS(Tabela_Ordens[[#Data],[Quantidade]],Tabela_Ordens[[#Data],[Produto]],A81,Tabela_Ordens[[#Data],[Tipo da Ordem]],"Compra",Tabela_Ordens[[#Data],[Data esperada]],"&lt;="&amp;TODAY())-SUMIFS(Tabela_Ordens[[#Data],[Quantidade]],Tabela_Ordens[[#Data],[Produto]],A81,Tabela_Ordens[[#Data],[Tipo da Ordem]],"Venda",Tabela_Ordens[[#Data],[Data esperada]],"&lt;="&amp;TODAY()))</f>
        <v/>
      </c>
      <c r="C81" s="74" t="str">
        <f ca="1">IF(A81="","",SUMIFS(Tabela_Ordens[[#Data],[Quantidade]],Tabela_Ordens[[#Data],[Produto]],A81,Tabela_Ordens[[#Data],[Tipo da Ordem]],"Compra",Tabela_Ordens[[#Data],[Data esperada]],"&gt;"&amp;TODAY()))</f>
        <v/>
      </c>
      <c r="D81" s="74" t="str">
        <f>IF(A81="","",INDEX(Tabela_Produto[Estoque Mínimo],MATCH(A81,INDEX(Tabela_Produto[Nome do Produto],,1),0),1))</f>
        <v/>
      </c>
      <c r="E81" s="74" t="str">
        <f t="shared" si="1"/>
        <v/>
      </c>
      <c r="F81" s="74" t="str">
        <f>IFERROR(GETPIVOTDATA("Amount",#REF!,"Product Name",'tabelas-escondidas'!$A81),"")</f>
        <v/>
      </c>
      <c r="G81" s="74" t="str">
        <f>IFERROR(GETPIVOTDATA("Quantity",#REF!,"Product Name",'tabelas-escondidas'!$A81),"")</f>
        <v/>
      </c>
    </row>
    <row r="82" spans="1:7" x14ac:dyDescent="0.25">
      <c r="A82" s="75" t="str">
        <f>IFERROR(INDEX(Tabela_Produto[[#Data],[Nome do Produto]],ROW(A82)-ROW($A$3)),"")</f>
        <v/>
      </c>
      <c r="B82" s="74" t="str">
        <f ca="1">IF(A82="","",SUMIFS(Tabela_Ordens[[#Data],[Quantidade]],Tabela_Ordens[[#Data],[Produto]],A82,Tabela_Ordens[[#Data],[Tipo da Ordem]],"Compra",Tabela_Ordens[[#Data],[Data esperada]],"&lt;="&amp;TODAY())-SUMIFS(Tabela_Ordens[[#Data],[Quantidade]],Tabela_Ordens[[#Data],[Produto]],A82,Tabela_Ordens[[#Data],[Tipo da Ordem]],"Venda",Tabela_Ordens[[#Data],[Data esperada]],"&lt;="&amp;TODAY()))</f>
        <v/>
      </c>
      <c r="C82" s="74" t="str">
        <f ca="1">IF(A82="","",SUMIFS(Tabela_Ordens[[#Data],[Quantidade]],Tabela_Ordens[[#Data],[Produto]],A82,Tabela_Ordens[[#Data],[Tipo da Ordem]],"Compra",Tabela_Ordens[[#Data],[Data esperada]],"&gt;"&amp;TODAY()))</f>
        <v/>
      </c>
      <c r="D82" s="74" t="str">
        <f>IF(A82="","",INDEX(Tabela_Produto[Estoque Mínimo],MATCH(A82,INDEX(Tabela_Produto[Nome do Produto],,1),0),1))</f>
        <v/>
      </c>
      <c r="E82" s="74" t="str">
        <f t="shared" si="1"/>
        <v/>
      </c>
      <c r="F82" s="74" t="str">
        <f>IFERROR(GETPIVOTDATA("Amount",#REF!,"Product Name",'tabelas-escondidas'!$A82),"")</f>
        <v/>
      </c>
      <c r="G82" s="74" t="str">
        <f>IFERROR(GETPIVOTDATA("Quantity",#REF!,"Product Name",'tabelas-escondidas'!$A82),"")</f>
        <v/>
      </c>
    </row>
    <row r="83" spans="1:7" x14ac:dyDescent="0.25">
      <c r="A83" s="75" t="str">
        <f>IFERROR(INDEX(Tabela_Produto[[#Data],[Nome do Produto]],ROW(A83)-ROW($A$3)),"")</f>
        <v/>
      </c>
      <c r="B83" s="74" t="str">
        <f ca="1">IF(A83="","",SUMIFS(Tabela_Ordens[[#Data],[Quantidade]],Tabela_Ordens[[#Data],[Produto]],A83,Tabela_Ordens[[#Data],[Tipo da Ordem]],"Compra",Tabela_Ordens[[#Data],[Data esperada]],"&lt;="&amp;TODAY())-SUMIFS(Tabela_Ordens[[#Data],[Quantidade]],Tabela_Ordens[[#Data],[Produto]],A83,Tabela_Ordens[[#Data],[Tipo da Ordem]],"Venda",Tabela_Ordens[[#Data],[Data esperada]],"&lt;="&amp;TODAY()))</f>
        <v/>
      </c>
      <c r="C83" s="74" t="str">
        <f ca="1">IF(A83="","",SUMIFS(Tabela_Ordens[[#Data],[Quantidade]],Tabela_Ordens[[#Data],[Produto]],A83,Tabela_Ordens[[#Data],[Tipo da Ordem]],"Compra",Tabela_Ordens[[#Data],[Data esperada]],"&gt;"&amp;TODAY()))</f>
        <v/>
      </c>
      <c r="D83" s="74" t="str">
        <f>IF(A83="","",INDEX(Tabela_Produto[Estoque Mínimo],MATCH(A83,INDEX(Tabela_Produto[Nome do Produto],,1),0),1))</f>
        <v/>
      </c>
      <c r="E83" s="74" t="str">
        <f t="shared" si="1"/>
        <v/>
      </c>
      <c r="F83" s="74" t="str">
        <f>IFERROR(GETPIVOTDATA("Amount",#REF!,"Product Name",'tabelas-escondidas'!$A83),"")</f>
        <v/>
      </c>
      <c r="G83" s="74" t="str">
        <f>IFERROR(GETPIVOTDATA("Quantity",#REF!,"Product Name",'tabelas-escondidas'!$A83),"")</f>
        <v/>
      </c>
    </row>
    <row r="84" spans="1:7" x14ac:dyDescent="0.25">
      <c r="A84" s="75" t="str">
        <f>IFERROR(INDEX(Tabela_Produto[[#Data],[Nome do Produto]],ROW(A84)-ROW($A$3)),"")</f>
        <v/>
      </c>
      <c r="B84" s="74" t="str">
        <f ca="1">IF(A84="","",SUMIFS(Tabela_Ordens[[#Data],[Quantidade]],Tabela_Ordens[[#Data],[Produto]],A84,Tabela_Ordens[[#Data],[Tipo da Ordem]],"Compra",Tabela_Ordens[[#Data],[Data esperada]],"&lt;="&amp;TODAY())-SUMIFS(Tabela_Ordens[[#Data],[Quantidade]],Tabela_Ordens[[#Data],[Produto]],A84,Tabela_Ordens[[#Data],[Tipo da Ordem]],"Venda",Tabela_Ordens[[#Data],[Data esperada]],"&lt;="&amp;TODAY()))</f>
        <v/>
      </c>
      <c r="C84" s="74" t="str">
        <f ca="1">IF(A84="","",SUMIFS(Tabela_Ordens[[#Data],[Quantidade]],Tabela_Ordens[[#Data],[Produto]],A84,Tabela_Ordens[[#Data],[Tipo da Ordem]],"Compra",Tabela_Ordens[[#Data],[Data esperada]],"&gt;"&amp;TODAY()))</f>
        <v/>
      </c>
      <c r="D84" s="74" t="str">
        <f>IF(A84="","",INDEX(Tabela_Produto[Estoque Mínimo],MATCH(A84,INDEX(Tabela_Produto[Nome do Produto],,1),0),1))</f>
        <v/>
      </c>
      <c r="E84" s="74" t="str">
        <f t="shared" si="1"/>
        <v/>
      </c>
      <c r="F84" s="74" t="str">
        <f>IFERROR(GETPIVOTDATA("Amount",#REF!,"Product Name",'tabelas-escondidas'!$A84),"")</f>
        <v/>
      </c>
      <c r="G84" s="74" t="str">
        <f>IFERROR(GETPIVOTDATA("Quantity",#REF!,"Product Name",'tabelas-escondidas'!$A84),"")</f>
        <v/>
      </c>
    </row>
    <row r="85" spans="1:7" x14ac:dyDescent="0.25">
      <c r="A85" s="75" t="str">
        <f>IFERROR(INDEX(Tabela_Produto[[#Data],[Nome do Produto]],ROW(A85)-ROW($A$3)),"")</f>
        <v/>
      </c>
      <c r="B85" s="74" t="str">
        <f ca="1">IF(A85="","",SUMIFS(Tabela_Ordens[[#Data],[Quantidade]],Tabela_Ordens[[#Data],[Produto]],A85,Tabela_Ordens[[#Data],[Tipo da Ordem]],"Compra",Tabela_Ordens[[#Data],[Data esperada]],"&lt;="&amp;TODAY())-SUMIFS(Tabela_Ordens[[#Data],[Quantidade]],Tabela_Ordens[[#Data],[Produto]],A85,Tabela_Ordens[[#Data],[Tipo da Ordem]],"Venda",Tabela_Ordens[[#Data],[Data esperada]],"&lt;="&amp;TODAY()))</f>
        <v/>
      </c>
      <c r="C85" s="74" t="str">
        <f ca="1">IF(A85="","",SUMIFS(Tabela_Ordens[[#Data],[Quantidade]],Tabela_Ordens[[#Data],[Produto]],A85,Tabela_Ordens[[#Data],[Tipo da Ordem]],"Compra",Tabela_Ordens[[#Data],[Data esperada]],"&gt;"&amp;TODAY()))</f>
        <v/>
      </c>
      <c r="D85" s="74" t="str">
        <f>IF(A85="","",INDEX(Tabela_Produto[Estoque Mínimo],MATCH(A85,INDEX(Tabela_Produto[Nome do Produto],,1),0),1))</f>
        <v/>
      </c>
      <c r="E85" s="74" t="str">
        <f t="shared" si="1"/>
        <v/>
      </c>
      <c r="F85" s="74" t="str">
        <f>IFERROR(GETPIVOTDATA("Amount",#REF!,"Product Name",'tabelas-escondidas'!$A85),"")</f>
        <v/>
      </c>
      <c r="G85" s="74" t="str">
        <f>IFERROR(GETPIVOTDATA("Quantity",#REF!,"Product Name",'tabelas-escondidas'!$A85),"")</f>
        <v/>
      </c>
    </row>
    <row r="86" spans="1:7" x14ac:dyDescent="0.25">
      <c r="A86" s="75" t="str">
        <f>IFERROR(INDEX(Tabela_Produto[[#Data],[Nome do Produto]],ROW(A86)-ROW($A$3)),"")</f>
        <v/>
      </c>
      <c r="B86" s="74" t="str">
        <f ca="1">IF(A86="","",SUMIFS(Tabela_Ordens[[#Data],[Quantidade]],Tabela_Ordens[[#Data],[Produto]],A86,Tabela_Ordens[[#Data],[Tipo da Ordem]],"Compra",Tabela_Ordens[[#Data],[Data esperada]],"&lt;="&amp;TODAY())-SUMIFS(Tabela_Ordens[[#Data],[Quantidade]],Tabela_Ordens[[#Data],[Produto]],A86,Tabela_Ordens[[#Data],[Tipo da Ordem]],"Venda",Tabela_Ordens[[#Data],[Data esperada]],"&lt;="&amp;TODAY()))</f>
        <v/>
      </c>
      <c r="C86" s="74" t="str">
        <f ca="1">IF(A86="","",SUMIFS(Tabela_Ordens[[#Data],[Quantidade]],Tabela_Ordens[[#Data],[Produto]],A86,Tabela_Ordens[[#Data],[Tipo da Ordem]],"Compra",Tabela_Ordens[[#Data],[Data esperada]],"&gt;"&amp;TODAY()))</f>
        <v/>
      </c>
      <c r="D86" s="74" t="str">
        <f>IF(A86="","",INDEX(Tabela_Produto[Estoque Mínimo],MATCH(A86,INDEX(Tabela_Produto[Nome do Produto],,1),0),1))</f>
        <v/>
      </c>
      <c r="E86" s="74" t="str">
        <f t="shared" si="1"/>
        <v/>
      </c>
      <c r="F86" s="74" t="str">
        <f>IFERROR(GETPIVOTDATA("Amount",#REF!,"Product Name",'tabelas-escondidas'!$A86),"")</f>
        <v/>
      </c>
      <c r="G86" s="74" t="str">
        <f>IFERROR(GETPIVOTDATA("Quantity",#REF!,"Product Name",'tabelas-escondidas'!$A86),"")</f>
        <v/>
      </c>
    </row>
    <row r="87" spans="1:7" x14ac:dyDescent="0.25">
      <c r="A87" s="75" t="str">
        <f>IFERROR(INDEX(Tabela_Produto[[#Data],[Nome do Produto]],ROW(A87)-ROW($A$3)),"")</f>
        <v/>
      </c>
      <c r="B87" s="74" t="str">
        <f ca="1">IF(A87="","",SUMIFS(Tabela_Ordens[[#Data],[Quantidade]],Tabela_Ordens[[#Data],[Produto]],A87,Tabela_Ordens[[#Data],[Tipo da Ordem]],"Compra",Tabela_Ordens[[#Data],[Data esperada]],"&lt;="&amp;TODAY())-SUMIFS(Tabela_Ordens[[#Data],[Quantidade]],Tabela_Ordens[[#Data],[Produto]],A87,Tabela_Ordens[[#Data],[Tipo da Ordem]],"Venda",Tabela_Ordens[[#Data],[Data esperada]],"&lt;="&amp;TODAY()))</f>
        <v/>
      </c>
      <c r="C87" s="74" t="str">
        <f ca="1">IF(A87="","",SUMIFS(Tabela_Ordens[[#Data],[Quantidade]],Tabela_Ordens[[#Data],[Produto]],A87,Tabela_Ordens[[#Data],[Tipo da Ordem]],"Compra",Tabela_Ordens[[#Data],[Data esperada]],"&gt;"&amp;TODAY()))</f>
        <v/>
      </c>
      <c r="D87" s="74" t="str">
        <f>IF(A87="","",INDEX(Tabela_Produto[Estoque Mínimo],MATCH(A87,INDEX(Tabela_Produto[Nome do Produto],,1),0),1))</f>
        <v/>
      </c>
      <c r="E87" s="74" t="str">
        <f t="shared" si="1"/>
        <v/>
      </c>
      <c r="F87" s="74" t="str">
        <f>IFERROR(GETPIVOTDATA("Amount",#REF!,"Product Name",'tabelas-escondidas'!$A87),"")</f>
        <v/>
      </c>
      <c r="G87" s="74" t="str">
        <f>IFERROR(GETPIVOTDATA("Quantity",#REF!,"Product Name",'tabelas-escondidas'!$A87),"")</f>
        <v/>
      </c>
    </row>
    <row r="88" spans="1:7" x14ac:dyDescent="0.25">
      <c r="A88" s="75" t="str">
        <f>IFERROR(INDEX(Tabela_Produto[[#Data],[Nome do Produto]],ROW(A88)-ROW($A$3)),"")</f>
        <v/>
      </c>
      <c r="B88" s="74" t="str">
        <f ca="1">IF(A88="","",SUMIFS(Tabela_Ordens[[#Data],[Quantidade]],Tabela_Ordens[[#Data],[Produto]],A88,Tabela_Ordens[[#Data],[Tipo da Ordem]],"Compra",Tabela_Ordens[[#Data],[Data esperada]],"&lt;="&amp;TODAY())-SUMIFS(Tabela_Ordens[[#Data],[Quantidade]],Tabela_Ordens[[#Data],[Produto]],A88,Tabela_Ordens[[#Data],[Tipo da Ordem]],"Venda",Tabela_Ordens[[#Data],[Data esperada]],"&lt;="&amp;TODAY()))</f>
        <v/>
      </c>
      <c r="C88" s="74" t="str">
        <f ca="1">IF(A88="","",SUMIFS(Tabela_Ordens[[#Data],[Quantidade]],Tabela_Ordens[[#Data],[Produto]],A88,Tabela_Ordens[[#Data],[Tipo da Ordem]],"Compra",Tabela_Ordens[[#Data],[Data esperada]],"&gt;"&amp;TODAY()))</f>
        <v/>
      </c>
      <c r="D88" s="74" t="str">
        <f>IF(A88="","",INDEX(Tabela_Produto[Estoque Mínimo],MATCH(A88,INDEX(Tabela_Produto[Nome do Produto],,1),0),1))</f>
        <v/>
      </c>
      <c r="E88" s="74" t="str">
        <f t="shared" si="1"/>
        <v/>
      </c>
      <c r="F88" s="74" t="str">
        <f>IFERROR(GETPIVOTDATA("Amount",#REF!,"Product Name",'tabelas-escondidas'!$A88),"")</f>
        <v/>
      </c>
      <c r="G88" s="74" t="str">
        <f>IFERROR(GETPIVOTDATA("Quantity",#REF!,"Product Name",'tabelas-escondidas'!$A88),"")</f>
        <v/>
      </c>
    </row>
    <row r="89" spans="1:7" x14ac:dyDescent="0.25">
      <c r="A89" s="75" t="str">
        <f>IFERROR(INDEX(Tabela_Produto[[#Data],[Nome do Produto]],ROW(A89)-ROW($A$3)),"")</f>
        <v/>
      </c>
      <c r="B89" s="74" t="str">
        <f ca="1">IF(A89="","",SUMIFS(Tabela_Ordens[[#Data],[Quantidade]],Tabela_Ordens[[#Data],[Produto]],A89,Tabela_Ordens[[#Data],[Tipo da Ordem]],"Compra",Tabela_Ordens[[#Data],[Data esperada]],"&lt;="&amp;TODAY())-SUMIFS(Tabela_Ordens[[#Data],[Quantidade]],Tabela_Ordens[[#Data],[Produto]],A89,Tabela_Ordens[[#Data],[Tipo da Ordem]],"Venda",Tabela_Ordens[[#Data],[Data esperada]],"&lt;="&amp;TODAY()))</f>
        <v/>
      </c>
      <c r="C89" s="74" t="str">
        <f ca="1">IF(A89="","",SUMIFS(Tabela_Ordens[[#Data],[Quantidade]],Tabela_Ordens[[#Data],[Produto]],A89,Tabela_Ordens[[#Data],[Tipo da Ordem]],"Compra",Tabela_Ordens[[#Data],[Data esperada]],"&gt;"&amp;TODAY()))</f>
        <v/>
      </c>
      <c r="D89" s="74" t="str">
        <f>IF(A89="","",INDEX(Tabela_Produto[Estoque Mínimo],MATCH(A89,INDEX(Tabela_Produto[Nome do Produto],,1),0),1))</f>
        <v/>
      </c>
      <c r="E89" s="74" t="str">
        <f t="shared" si="1"/>
        <v/>
      </c>
      <c r="F89" s="74" t="str">
        <f>IFERROR(GETPIVOTDATA("Amount",#REF!,"Product Name",'tabelas-escondidas'!$A89),"")</f>
        <v/>
      </c>
      <c r="G89" s="74" t="str">
        <f>IFERROR(GETPIVOTDATA("Quantity",#REF!,"Product Name",'tabelas-escondidas'!$A89),"")</f>
        <v/>
      </c>
    </row>
    <row r="90" spans="1:7" x14ac:dyDescent="0.25">
      <c r="A90" s="75" t="str">
        <f>IFERROR(INDEX(Tabela_Produto[[#Data],[Nome do Produto]],ROW(A90)-ROW($A$3)),"")</f>
        <v/>
      </c>
      <c r="B90" s="74" t="str">
        <f ca="1">IF(A90="","",SUMIFS(Tabela_Ordens[[#Data],[Quantidade]],Tabela_Ordens[[#Data],[Produto]],A90,Tabela_Ordens[[#Data],[Tipo da Ordem]],"Compra",Tabela_Ordens[[#Data],[Data esperada]],"&lt;="&amp;TODAY())-SUMIFS(Tabela_Ordens[[#Data],[Quantidade]],Tabela_Ordens[[#Data],[Produto]],A90,Tabela_Ordens[[#Data],[Tipo da Ordem]],"Venda",Tabela_Ordens[[#Data],[Data esperada]],"&lt;="&amp;TODAY()))</f>
        <v/>
      </c>
      <c r="C90" s="74" t="str">
        <f ca="1">IF(A90="","",SUMIFS(Tabela_Ordens[[#Data],[Quantidade]],Tabela_Ordens[[#Data],[Produto]],A90,Tabela_Ordens[[#Data],[Tipo da Ordem]],"Compra",Tabela_Ordens[[#Data],[Data esperada]],"&gt;"&amp;TODAY()))</f>
        <v/>
      </c>
      <c r="D90" s="74" t="str">
        <f>IF(A90="","",INDEX(Tabela_Produto[Estoque Mínimo],MATCH(A90,INDEX(Tabela_Produto[Nome do Produto],,1),0),1))</f>
        <v/>
      </c>
      <c r="E90" s="74" t="str">
        <f t="shared" si="1"/>
        <v/>
      </c>
      <c r="F90" s="74" t="str">
        <f>IFERROR(GETPIVOTDATA("Amount",#REF!,"Product Name",'tabelas-escondidas'!$A90),"")</f>
        <v/>
      </c>
      <c r="G90" s="74" t="str">
        <f>IFERROR(GETPIVOTDATA("Quantity",#REF!,"Product Name",'tabelas-escondidas'!$A90),"")</f>
        <v/>
      </c>
    </row>
    <row r="91" spans="1:7" x14ac:dyDescent="0.25">
      <c r="A91" s="75" t="str">
        <f>IFERROR(INDEX(Tabela_Produto[[#Data],[Nome do Produto]],ROW(A91)-ROW($A$3)),"")</f>
        <v/>
      </c>
      <c r="B91" s="74" t="str">
        <f ca="1">IF(A91="","",SUMIFS(Tabela_Ordens[[#Data],[Quantidade]],Tabela_Ordens[[#Data],[Produto]],A91,Tabela_Ordens[[#Data],[Tipo da Ordem]],"Compra",Tabela_Ordens[[#Data],[Data esperada]],"&lt;="&amp;TODAY())-SUMIFS(Tabela_Ordens[[#Data],[Quantidade]],Tabela_Ordens[[#Data],[Produto]],A91,Tabela_Ordens[[#Data],[Tipo da Ordem]],"Venda",Tabela_Ordens[[#Data],[Data esperada]],"&lt;="&amp;TODAY()))</f>
        <v/>
      </c>
      <c r="C91" s="74" t="str">
        <f ca="1">IF(A91="","",SUMIFS(Tabela_Ordens[[#Data],[Quantidade]],Tabela_Ordens[[#Data],[Produto]],A91,Tabela_Ordens[[#Data],[Tipo da Ordem]],"Compra",Tabela_Ordens[[#Data],[Data esperada]],"&gt;"&amp;TODAY()))</f>
        <v/>
      </c>
      <c r="D91" s="74" t="str">
        <f>IF(A91="","",INDEX(Tabela_Produto[Estoque Mínimo],MATCH(A91,INDEX(Tabela_Produto[Nome do Produto],,1),0),1))</f>
        <v/>
      </c>
      <c r="E91" s="74" t="str">
        <f t="shared" si="1"/>
        <v/>
      </c>
      <c r="F91" s="74" t="str">
        <f>IFERROR(GETPIVOTDATA("Amount",#REF!,"Product Name",'tabelas-escondidas'!$A91),"")</f>
        <v/>
      </c>
      <c r="G91" s="74" t="str">
        <f>IFERROR(GETPIVOTDATA("Quantity",#REF!,"Product Name",'tabelas-escondidas'!$A91),"")</f>
        <v/>
      </c>
    </row>
    <row r="92" spans="1:7" x14ac:dyDescent="0.25">
      <c r="A92" s="75" t="str">
        <f>IFERROR(INDEX(Tabela_Produto[[#Data],[Nome do Produto]],ROW(A92)-ROW($A$3)),"")</f>
        <v/>
      </c>
      <c r="B92" s="74" t="str">
        <f ca="1">IF(A92="","",SUMIFS(Tabela_Ordens[[#Data],[Quantidade]],Tabela_Ordens[[#Data],[Produto]],A92,Tabela_Ordens[[#Data],[Tipo da Ordem]],"Compra",Tabela_Ordens[[#Data],[Data esperada]],"&lt;="&amp;TODAY())-SUMIFS(Tabela_Ordens[[#Data],[Quantidade]],Tabela_Ordens[[#Data],[Produto]],A92,Tabela_Ordens[[#Data],[Tipo da Ordem]],"Venda",Tabela_Ordens[[#Data],[Data esperada]],"&lt;="&amp;TODAY()))</f>
        <v/>
      </c>
      <c r="C92" s="74" t="str">
        <f ca="1">IF(A92="","",SUMIFS(Tabela_Ordens[[#Data],[Quantidade]],Tabela_Ordens[[#Data],[Produto]],A92,Tabela_Ordens[[#Data],[Tipo da Ordem]],"Compra",Tabela_Ordens[[#Data],[Data esperada]],"&gt;"&amp;TODAY()))</f>
        <v/>
      </c>
      <c r="D92" s="74" t="str">
        <f>IF(A92="","",INDEX(Tabela_Produto[Estoque Mínimo],MATCH(A92,INDEX(Tabela_Produto[Nome do Produto],,1),0),1))</f>
        <v/>
      </c>
      <c r="E92" s="74" t="str">
        <f t="shared" si="1"/>
        <v/>
      </c>
      <c r="F92" s="74" t="str">
        <f>IFERROR(GETPIVOTDATA("Amount",#REF!,"Product Name",'tabelas-escondidas'!$A92),"")</f>
        <v/>
      </c>
      <c r="G92" s="74" t="str">
        <f>IFERROR(GETPIVOTDATA("Quantity",#REF!,"Product Name",'tabelas-escondidas'!$A92),"")</f>
        <v/>
      </c>
    </row>
    <row r="93" spans="1:7" x14ac:dyDescent="0.25">
      <c r="A93" s="75" t="str">
        <f>IFERROR(INDEX(Tabela_Produto[[#Data],[Nome do Produto]],ROW(A93)-ROW($A$3)),"")</f>
        <v/>
      </c>
      <c r="B93" s="74" t="str">
        <f ca="1">IF(A93="","",SUMIFS(Tabela_Ordens[[#Data],[Quantidade]],Tabela_Ordens[[#Data],[Produto]],A93,Tabela_Ordens[[#Data],[Tipo da Ordem]],"Compra",Tabela_Ordens[[#Data],[Data esperada]],"&lt;="&amp;TODAY())-SUMIFS(Tabela_Ordens[[#Data],[Quantidade]],Tabela_Ordens[[#Data],[Produto]],A93,Tabela_Ordens[[#Data],[Tipo da Ordem]],"Venda",Tabela_Ordens[[#Data],[Data esperada]],"&lt;="&amp;TODAY()))</f>
        <v/>
      </c>
      <c r="C93" s="74" t="str">
        <f ca="1">IF(A93="","",SUMIFS(Tabela_Ordens[[#Data],[Quantidade]],Tabela_Ordens[[#Data],[Produto]],A93,Tabela_Ordens[[#Data],[Tipo da Ordem]],"Compra",Tabela_Ordens[[#Data],[Data esperada]],"&gt;"&amp;TODAY()))</f>
        <v/>
      </c>
      <c r="D93" s="74" t="str">
        <f>IF(A93="","",INDEX(Tabela_Produto[Estoque Mínimo],MATCH(A93,INDEX(Tabela_Produto[Nome do Produto],,1),0),1))</f>
        <v/>
      </c>
      <c r="E93" s="74" t="str">
        <f t="shared" si="1"/>
        <v/>
      </c>
      <c r="F93" s="74" t="str">
        <f>IFERROR(GETPIVOTDATA("Amount",#REF!,"Product Name",'tabelas-escondidas'!$A93),"")</f>
        <v/>
      </c>
      <c r="G93" s="74" t="str">
        <f>IFERROR(GETPIVOTDATA("Quantity",#REF!,"Product Name",'tabelas-escondidas'!$A93),"")</f>
        <v/>
      </c>
    </row>
    <row r="94" spans="1:7" x14ac:dyDescent="0.25">
      <c r="A94" s="75" t="str">
        <f>IFERROR(INDEX(Tabela_Produto[[#Data],[Nome do Produto]],ROW(A94)-ROW($A$3)),"")</f>
        <v/>
      </c>
      <c r="B94" s="74" t="str">
        <f ca="1">IF(A94="","",SUMIFS(Tabela_Ordens[[#Data],[Quantidade]],Tabela_Ordens[[#Data],[Produto]],A94,Tabela_Ordens[[#Data],[Tipo da Ordem]],"Compra",Tabela_Ordens[[#Data],[Data esperada]],"&lt;="&amp;TODAY())-SUMIFS(Tabela_Ordens[[#Data],[Quantidade]],Tabela_Ordens[[#Data],[Produto]],A94,Tabela_Ordens[[#Data],[Tipo da Ordem]],"Venda",Tabela_Ordens[[#Data],[Data esperada]],"&lt;="&amp;TODAY()))</f>
        <v/>
      </c>
      <c r="C94" s="74" t="str">
        <f ca="1">IF(A94="","",SUMIFS(Tabela_Ordens[[#Data],[Quantidade]],Tabela_Ordens[[#Data],[Produto]],A94,Tabela_Ordens[[#Data],[Tipo da Ordem]],"Compra",Tabela_Ordens[[#Data],[Data esperada]],"&gt;"&amp;TODAY()))</f>
        <v/>
      </c>
      <c r="D94" s="74" t="str">
        <f>IF(A94="","",INDEX(Tabela_Produto[Estoque Mínimo],MATCH(A94,INDEX(Tabela_Produto[Nome do Produto],,1),0),1))</f>
        <v/>
      </c>
      <c r="E94" s="74" t="str">
        <f t="shared" si="1"/>
        <v/>
      </c>
      <c r="F94" s="74" t="str">
        <f>IFERROR(GETPIVOTDATA("Amount",#REF!,"Product Name",'tabelas-escondidas'!$A94),"")</f>
        <v/>
      </c>
      <c r="G94" s="74" t="str">
        <f>IFERROR(GETPIVOTDATA("Quantity",#REF!,"Product Name",'tabelas-escondidas'!$A94),"")</f>
        <v/>
      </c>
    </row>
    <row r="95" spans="1:7" x14ac:dyDescent="0.25">
      <c r="A95" s="75" t="str">
        <f>IFERROR(INDEX(Tabela_Produto[[#Data],[Nome do Produto]],ROW(A95)-ROW($A$3)),"")</f>
        <v/>
      </c>
      <c r="B95" s="74" t="str">
        <f ca="1">IF(A95="","",SUMIFS(Tabela_Ordens[[#Data],[Quantidade]],Tabela_Ordens[[#Data],[Produto]],A95,Tabela_Ordens[[#Data],[Tipo da Ordem]],"Compra",Tabela_Ordens[[#Data],[Data esperada]],"&lt;="&amp;TODAY())-SUMIFS(Tabela_Ordens[[#Data],[Quantidade]],Tabela_Ordens[[#Data],[Produto]],A95,Tabela_Ordens[[#Data],[Tipo da Ordem]],"Venda",Tabela_Ordens[[#Data],[Data esperada]],"&lt;="&amp;TODAY()))</f>
        <v/>
      </c>
      <c r="C95" s="74" t="str">
        <f ca="1">IF(A95="","",SUMIFS(Tabela_Ordens[[#Data],[Quantidade]],Tabela_Ordens[[#Data],[Produto]],A95,Tabela_Ordens[[#Data],[Tipo da Ordem]],"Compra",Tabela_Ordens[[#Data],[Data esperada]],"&gt;"&amp;TODAY()))</f>
        <v/>
      </c>
      <c r="D95" s="74" t="str">
        <f>IF(A95="","",INDEX(Tabela_Produto[Estoque Mínimo],MATCH(A95,INDEX(Tabela_Produto[Nome do Produto],,1),0),1))</f>
        <v/>
      </c>
      <c r="E95" s="74" t="str">
        <f t="shared" si="1"/>
        <v/>
      </c>
      <c r="F95" s="74" t="str">
        <f>IFERROR(GETPIVOTDATA("Amount",#REF!,"Product Name",'tabelas-escondidas'!$A95),"")</f>
        <v/>
      </c>
      <c r="G95" s="74" t="str">
        <f>IFERROR(GETPIVOTDATA("Quantity",#REF!,"Product Name",'tabelas-escondidas'!$A95),"")</f>
        <v/>
      </c>
    </row>
    <row r="96" spans="1:7" x14ac:dyDescent="0.25">
      <c r="A96" s="75" t="str">
        <f>IFERROR(INDEX(Tabela_Produto[[#Data],[Nome do Produto]],ROW(A96)-ROW($A$3)),"")</f>
        <v/>
      </c>
      <c r="B96" s="74" t="str">
        <f ca="1">IF(A96="","",SUMIFS(Tabela_Ordens[[#Data],[Quantidade]],Tabela_Ordens[[#Data],[Produto]],A96,Tabela_Ordens[[#Data],[Tipo da Ordem]],"Compra",Tabela_Ordens[[#Data],[Data esperada]],"&lt;="&amp;TODAY())-SUMIFS(Tabela_Ordens[[#Data],[Quantidade]],Tabela_Ordens[[#Data],[Produto]],A96,Tabela_Ordens[[#Data],[Tipo da Ordem]],"Venda",Tabela_Ordens[[#Data],[Data esperada]],"&lt;="&amp;TODAY()))</f>
        <v/>
      </c>
      <c r="C96" s="74" t="str">
        <f ca="1">IF(A96="","",SUMIFS(Tabela_Ordens[[#Data],[Quantidade]],Tabela_Ordens[[#Data],[Produto]],A96,Tabela_Ordens[[#Data],[Tipo da Ordem]],"Compra",Tabela_Ordens[[#Data],[Data esperada]],"&gt;"&amp;TODAY()))</f>
        <v/>
      </c>
      <c r="D96" s="74" t="str">
        <f>IF(A96="","",INDEX(Tabela_Produto[Estoque Mínimo],MATCH(A96,INDEX(Tabela_Produto[Nome do Produto],,1),0),1))</f>
        <v/>
      </c>
      <c r="E96" s="74" t="str">
        <f t="shared" si="1"/>
        <v/>
      </c>
      <c r="F96" s="74" t="str">
        <f>IFERROR(GETPIVOTDATA("Amount",#REF!,"Product Name",'tabelas-escondidas'!$A96),"")</f>
        <v/>
      </c>
      <c r="G96" s="74" t="str">
        <f>IFERROR(GETPIVOTDATA("Quantity",#REF!,"Product Name",'tabelas-escondidas'!$A96),"")</f>
        <v/>
      </c>
    </row>
    <row r="97" spans="1:7" x14ac:dyDescent="0.25">
      <c r="A97" s="75" t="str">
        <f>IFERROR(INDEX(Tabela_Produto[[#Data],[Nome do Produto]],ROW(A97)-ROW($A$3)),"")</f>
        <v/>
      </c>
      <c r="B97" s="74" t="str">
        <f ca="1">IF(A97="","",SUMIFS(Tabela_Ordens[[#Data],[Quantidade]],Tabela_Ordens[[#Data],[Produto]],A97,Tabela_Ordens[[#Data],[Tipo da Ordem]],"Compra",Tabela_Ordens[[#Data],[Data esperada]],"&lt;="&amp;TODAY())-SUMIFS(Tabela_Ordens[[#Data],[Quantidade]],Tabela_Ordens[[#Data],[Produto]],A97,Tabela_Ordens[[#Data],[Tipo da Ordem]],"Venda",Tabela_Ordens[[#Data],[Data esperada]],"&lt;="&amp;TODAY()))</f>
        <v/>
      </c>
      <c r="C97" s="74" t="str">
        <f ca="1">IF(A97="","",SUMIFS(Tabela_Ordens[[#Data],[Quantidade]],Tabela_Ordens[[#Data],[Produto]],A97,Tabela_Ordens[[#Data],[Tipo da Ordem]],"Compra",Tabela_Ordens[[#Data],[Data esperada]],"&gt;"&amp;TODAY()))</f>
        <v/>
      </c>
      <c r="D97" s="74" t="str">
        <f>IF(A97="","",INDEX(Tabela_Produto[Estoque Mínimo],MATCH(A97,INDEX(Tabela_Produto[Nome do Produto],,1),0),1))</f>
        <v/>
      </c>
      <c r="E97" s="74" t="str">
        <f t="shared" si="1"/>
        <v/>
      </c>
      <c r="F97" s="74" t="str">
        <f>IFERROR(GETPIVOTDATA("Amount",#REF!,"Product Name",'tabelas-escondidas'!$A97),"")</f>
        <v/>
      </c>
      <c r="G97" s="74" t="str">
        <f>IFERROR(GETPIVOTDATA("Quantity",#REF!,"Product Name",'tabelas-escondidas'!$A97),"")</f>
        <v/>
      </c>
    </row>
    <row r="98" spans="1:7" x14ac:dyDescent="0.25">
      <c r="A98" s="75" t="str">
        <f>IFERROR(INDEX(Tabela_Produto[[#Data],[Nome do Produto]],ROW(A98)-ROW($A$3)),"")</f>
        <v/>
      </c>
      <c r="B98" s="74" t="str">
        <f ca="1">IF(A98="","",SUMIFS(Tabela_Ordens[[#Data],[Quantidade]],Tabela_Ordens[[#Data],[Produto]],A98,Tabela_Ordens[[#Data],[Tipo da Ordem]],"Compra",Tabela_Ordens[[#Data],[Data esperada]],"&lt;="&amp;TODAY())-SUMIFS(Tabela_Ordens[[#Data],[Quantidade]],Tabela_Ordens[[#Data],[Produto]],A98,Tabela_Ordens[[#Data],[Tipo da Ordem]],"Venda",Tabela_Ordens[[#Data],[Data esperada]],"&lt;="&amp;TODAY()))</f>
        <v/>
      </c>
      <c r="C98" s="74" t="str">
        <f ca="1">IF(A98="","",SUMIFS(Tabela_Ordens[[#Data],[Quantidade]],Tabela_Ordens[[#Data],[Produto]],A98,Tabela_Ordens[[#Data],[Tipo da Ordem]],"Compra",Tabela_Ordens[[#Data],[Data esperada]],"&gt;"&amp;TODAY()))</f>
        <v/>
      </c>
      <c r="D98" s="74" t="str">
        <f>IF(A98="","",INDEX(Tabela_Produto[Estoque Mínimo],MATCH(A98,INDEX(Tabela_Produto[Nome do Produto],,1),0),1))</f>
        <v/>
      </c>
      <c r="E98" s="74" t="str">
        <f t="shared" si="1"/>
        <v/>
      </c>
      <c r="F98" s="74" t="str">
        <f>IFERROR(GETPIVOTDATA("Amount",#REF!,"Product Name",'tabelas-escondidas'!$A98),"")</f>
        <v/>
      </c>
      <c r="G98" s="74" t="str">
        <f>IFERROR(GETPIVOTDATA("Quantity",#REF!,"Product Name",'tabelas-escondidas'!$A98),"")</f>
        <v/>
      </c>
    </row>
    <row r="99" spans="1:7" x14ac:dyDescent="0.25">
      <c r="A99" s="75" t="str">
        <f>IFERROR(INDEX(Tabela_Produto[[#Data],[Nome do Produto]],ROW(A99)-ROW($A$3)),"")</f>
        <v/>
      </c>
      <c r="B99" s="74" t="str">
        <f ca="1">IF(A99="","",SUMIFS(Tabela_Ordens[[#Data],[Quantidade]],Tabela_Ordens[[#Data],[Produto]],A99,Tabela_Ordens[[#Data],[Tipo da Ordem]],"Compra",Tabela_Ordens[[#Data],[Data esperada]],"&lt;="&amp;TODAY())-SUMIFS(Tabela_Ordens[[#Data],[Quantidade]],Tabela_Ordens[[#Data],[Produto]],A99,Tabela_Ordens[[#Data],[Tipo da Ordem]],"Venda",Tabela_Ordens[[#Data],[Data esperada]],"&lt;="&amp;TODAY()))</f>
        <v/>
      </c>
      <c r="C99" s="74" t="str">
        <f ca="1">IF(A99="","",SUMIFS(Tabela_Ordens[[#Data],[Quantidade]],Tabela_Ordens[[#Data],[Produto]],A99,Tabela_Ordens[[#Data],[Tipo da Ordem]],"Compra",Tabela_Ordens[[#Data],[Data esperada]],"&gt;"&amp;TODAY()))</f>
        <v/>
      </c>
      <c r="D99" s="74" t="str">
        <f>IF(A99="","",INDEX(Tabela_Produto[Estoque Mínimo],MATCH(A99,INDEX(Tabela_Produto[Nome do Produto],,1),0),1))</f>
        <v/>
      </c>
      <c r="E99" s="74" t="str">
        <f t="shared" si="1"/>
        <v/>
      </c>
      <c r="F99" s="74" t="str">
        <f>IFERROR(GETPIVOTDATA("Amount",#REF!,"Product Name",'tabelas-escondidas'!$A99),"")</f>
        <v/>
      </c>
      <c r="G99" s="74" t="str">
        <f>IFERROR(GETPIVOTDATA("Quantity",#REF!,"Product Name",'tabelas-escondidas'!$A99),"")</f>
        <v/>
      </c>
    </row>
    <row r="100" spans="1:7" x14ac:dyDescent="0.25">
      <c r="A100" s="75" t="str">
        <f>IFERROR(INDEX(Tabela_Produto[[#Data],[Nome do Produto]],ROW(A100)-ROW($A$3)),"")</f>
        <v/>
      </c>
      <c r="B100" s="74" t="str">
        <f ca="1">IF(A100="","",SUMIFS(Tabela_Ordens[[#Data],[Quantidade]],Tabela_Ordens[[#Data],[Produto]],A100,Tabela_Ordens[[#Data],[Tipo da Ordem]],"Compra",Tabela_Ordens[[#Data],[Data esperada]],"&lt;="&amp;TODAY())-SUMIFS(Tabela_Ordens[[#Data],[Quantidade]],Tabela_Ordens[[#Data],[Produto]],A100,Tabela_Ordens[[#Data],[Tipo da Ordem]],"Venda",Tabela_Ordens[[#Data],[Data esperada]],"&lt;="&amp;TODAY()))</f>
        <v/>
      </c>
      <c r="C100" s="74" t="str">
        <f ca="1">IF(A100="","",SUMIFS(Tabela_Ordens[[#Data],[Quantidade]],Tabela_Ordens[[#Data],[Produto]],A100,Tabela_Ordens[[#Data],[Tipo da Ordem]],"Compra",Tabela_Ordens[[#Data],[Data esperada]],"&gt;"&amp;TODAY()))</f>
        <v/>
      </c>
      <c r="D100" s="74" t="str">
        <f>IF(A100="","",INDEX(Tabela_Produto[Estoque Mínimo],MATCH(A100,INDEX(Tabela_Produto[Nome do Produto],,1),0),1))</f>
        <v/>
      </c>
      <c r="E100" s="74" t="str">
        <f t="shared" si="1"/>
        <v/>
      </c>
      <c r="F100" s="74" t="str">
        <f>IFERROR(GETPIVOTDATA("Amount",#REF!,"Product Name",'tabelas-escondidas'!$A100),"")</f>
        <v/>
      </c>
      <c r="G100" s="74" t="str">
        <f>IFERROR(GETPIVOTDATA("Quantity",#REF!,"Product Name",'tabelas-escondidas'!$A100),"")</f>
        <v/>
      </c>
    </row>
    <row r="101" spans="1:7" x14ac:dyDescent="0.25">
      <c r="A101" s="75" t="str">
        <f>IFERROR(INDEX(Tabela_Produto[[#Data],[Nome do Produto]],ROW(A101)-ROW($A$3)),"")</f>
        <v/>
      </c>
      <c r="B101" s="74" t="str">
        <f ca="1">IF(A101="","",SUMIFS(Tabela_Ordens[[#Data],[Quantidade]],Tabela_Ordens[[#Data],[Produto]],A101,Tabela_Ordens[[#Data],[Tipo da Ordem]],"Compra",Tabela_Ordens[[#Data],[Data esperada]],"&lt;="&amp;TODAY())-SUMIFS(Tabela_Ordens[[#Data],[Quantidade]],Tabela_Ordens[[#Data],[Produto]],A101,Tabela_Ordens[[#Data],[Tipo da Ordem]],"Venda",Tabela_Ordens[[#Data],[Data esperada]],"&lt;="&amp;TODAY()))</f>
        <v/>
      </c>
      <c r="C101" s="74" t="str">
        <f ca="1">IF(A101="","",SUMIFS(Tabela_Ordens[[#Data],[Quantidade]],Tabela_Ordens[[#Data],[Produto]],A101,Tabela_Ordens[[#Data],[Tipo da Ordem]],"Compra",Tabela_Ordens[[#Data],[Data esperada]],"&gt;"&amp;TODAY()))</f>
        <v/>
      </c>
      <c r="D101" s="74" t="str">
        <f>IF(A101="","",INDEX(Tabela_Produto[Estoque Mínimo],MATCH(A101,INDEX(Tabela_Produto[Nome do Produto],,1),0),1))</f>
        <v/>
      </c>
      <c r="E101" s="74" t="str">
        <f t="shared" si="1"/>
        <v/>
      </c>
      <c r="F101" s="74" t="str">
        <f>IFERROR(GETPIVOTDATA("Amount",#REF!,"Product Name",'tabelas-escondidas'!$A101),"")</f>
        <v/>
      </c>
      <c r="G101" s="74" t="str">
        <f>IFERROR(GETPIVOTDATA("Quantity",#REF!,"Product Name",'tabelas-escondidas'!$A101),"")</f>
        <v/>
      </c>
    </row>
    <row r="102" spans="1:7" x14ac:dyDescent="0.25">
      <c r="A102" s="75" t="str">
        <f>IFERROR(INDEX(Tabela_Produto[[#Data],[Nome do Produto]],ROW(A102)-ROW($A$3)),"")</f>
        <v/>
      </c>
      <c r="B102" s="74" t="str">
        <f ca="1">IF(A102="","",SUMIFS(Tabela_Ordens[[#Data],[Quantidade]],Tabela_Ordens[[#Data],[Produto]],A102,Tabela_Ordens[[#Data],[Tipo da Ordem]],"Compra",Tabela_Ordens[[#Data],[Data esperada]],"&lt;="&amp;TODAY())-SUMIFS(Tabela_Ordens[[#Data],[Quantidade]],Tabela_Ordens[[#Data],[Produto]],A102,Tabela_Ordens[[#Data],[Tipo da Ordem]],"Venda",Tabela_Ordens[[#Data],[Data esperada]],"&lt;="&amp;TODAY()))</f>
        <v/>
      </c>
      <c r="C102" s="74" t="str">
        <f ca="1">IF(A102="","",SUMIFS(Tabela_Ordens[[#Data],[Quantidade]],Tabela_Ordens[[#Data],[Produto]],A102,Tabela_Ordens[[#Data],[Tipo da Ordem]],"Compra",Tabela_Ordens[[#Data],[Data esperada]],"&gt;"&amp;TODAY()))</f>
        <v/>
      </c>
      <c r="D102" s="74" t="str">
        <f>IF(A102="","",INDEX(Tabela_Produto[Estoque Mínimo],MATCH(A102,INDEX(Tabela_Produto[Nome do Produto],,1),0),1))</f>
        <v/>
      </c>
      <c r="E102" s="74" t="str">
        <f t="shared" si="1"/>
        <v/>
      </c>
      <c r="F102" s="74" t="str">
        <f>IFERROR(GETPIVOTDATA("Amount",#REF!,"Product Name",'tabelas-escondidas'!$A102),"")</f>
        <v/>
      </c>
      <c r="G102" s="74" t="str">
        <f>IFERROR(GETPIVOTDATA("Quantity",#REF!,"Product Name",'tabelas-escondidas'!$A102),"")</f>
        <v/>
      </c>
    </row>
    <row r="103" spans="1:7" x14ac:dyDescent="0.25">
      <c r="A103" s="75" t="str">
        <f>IFERROR(INDEX(Tabela_Produto[[#Data],[Nome do Produto]],ROW(A103)-ROW($A$3)),"")</f>
        <v/>
      </c>
      <c r="B103" s="74" t="str">
        <f ca="1">IF(A103="","",SUMIFS(Tabela_Ordens[[#Data],[Quantidade]],Tabela_Ordens[[#Data],[Produto]],A103,Tabela_Ordens[[#Data],[Tipo da Ordem]],"Compra",Tabela_Ordens[[#Data],[Data esperada]],"&lt;="&amp;TODAY())-SUMIFS(Tabela_Ordens[[#Data],[Quantidade]],Tabela_Ordens[[#Data],[Produto]],A103,Tabela_Ordens[[#Data],[Tipo da Ordem]],"Venda",Tabela_Ordens[[#Data],[Data esperada]],"&lt;="&amp;TODAY()))</f>
        <v/>
      </c>
      <c r="C103" s="74" t="str">
        <f ca="1">IF(A103="","",SUMIFS(Tabela_Ordens[[#Data],[Quantidade]],Tabela_Ordens[[#Data],[Produto]],A103,Tabela_Ordens[[#Data],[Tipo da Ordem]],"Compra",Tabela_Ordens[[#Data],[Data esperada]],"&gt;"&amp;TODAY()))</f>
        <v/>
      </c>
      <c r="D103" s="74" t="str">
        <f>IF(A103="","",INDEX(Tabela_Produto[Estoque Mínimo],MATCH(A103,INDEX(Tabela_Produto[Nome do Produto],,1),0),1))</f>
        <v/>
      </c>
      <c r="E103" s="74" t="str">
        <f t="shared" si="1"/>
        <v/>
      </c>
      <c r="F103" s="74" t="str">
        <f>IFERROR(GETPIVOTDATA("Amount",#REF!,"Product Name",'tabelas-escondidas'!$A103),"")</f>
        <v/>
      </c>
      <c r="G103" s="74" t="str">
        <f>IFERROR(GETPIVOTDATA("Quantity",#REF!,"Product Name",'tabelas-escondidas'!$A103),"")</f>
        <v/>
      </c>
    </row>
    <row r="104" spans="1:7" x14ac:dyDescent="0.25">
      <c r="A104" s="75" t="str">
        <f>IFERROR(INDEX(Tabela_Produto[[#Data],[Nome do Produto]],ROW(A104)-ROW($A$3)),"")</f>
        <v/>
      </c>
      <c r="B104" s="74" t="str">
        <f ca="1">IF(A104="","",SUMIFS(Tabela_Ordens[[#Data],[Quantidade]],Tabela_Ordens[[#Data],[Produto]],A104,Tabela_Ordens[[#Data],[Tipo da Ordem]],"Compra",Tabela_Ordens[[#Data],[Data esperada]],"&lt;="&amp;TODAY())-SUMIFS(Tabela_Ordens[[#Data],[Quantidade]],Tabela_Ordens[[#Data],[Produto]],A104,Tabela_Ordens[[#Data],[Tipo da Ordem]],"Venda",Tabela_Ordens[[#Data],[Data esperada]],"&lt;="&amp;TODAY()))</f>
        <v/>
      </c>
      <c r="C104" s="74" t="str">
        <f ca="1">IF(A104="","",SUMIFS(Tabela_Ordens[[#Data],[Quantidade]],Tabela_Ordens[[#Data],[Produto]],A104,Tabela_Ordens[[#Data],[Tipo da Ordem]],"Compra",Tabela_Ordens[[#Data],[Data esperada]],"&gt;"&amp;TODAY()))</f>
        <v/>
      </c>
      <c r="D104" s="74" t="str">
        <f>IF(A104="","",INDEX(Tabela_Produto[Estoque Mínimo],MATCH(A104,INDEX(Tabela_Produto[Nome do Produto],,1),0),1))</f>
        <v/>
      </c>
      <c r="E104" s="74" t="str">
        <f t="shared" si="1"/>
        <v/>
      </c>
      <c r="F104" s="74" t="str">
        <f>IFERROR(GETPIVOTDATA("Amount",#REF!,"Product Name",'tabelas-escondidas'!$A104),"")</f>
        <v/>
      </c>
      <c r="G104" s="74" t="str">
        <f>IFERROR(GETPIVOTDATA("Quantity",#REF!,"Product Name",'tabelas-escondidas'!$A104),"")</f>
        <v/>
      </c>
    </row>
    <row r="105" spans="1:7" x14ac:dyDescent="0.25">
      <c r="A105" s="75" t="str">
        <f>IFERROR(INDEX(Tabela_Produto[[#Data],[Nome do Produto]],ROW(A105)-ROW($A$3)),"")</f>
        <v/>
      </c>
      <c r="B105" s="74" t="str">
        <f ca="1">IF(A105="","",SUMIFS(Tabela_Ordens[[#Data],[Quantidade]],Tabela_Ordens[[#Data],[Produto]],A105,Tabela_Ordens[[#Data],[Tipo da Ordem]],"Compra",Tabela_Ordens[[#Data],[Data esperada]],"&lt;="&amp;TODAY())-SUMIFS(Tabela_Ordens[[#Data],[Quantidade]],Tabela_Ordens[[#Data],[Produto]],A105,Tabela_Ordens[[#Data],[Tipo da Ordem]],"Venda",Tabela_Ordens[[#Data],[Data esperada]],"&lt;="&amp;TODAY()))</f>
        <v/>
      </c>
      <c r="C105" s="74" t="str">
        <f ca="1">IF(A105="","",SUMIFS(Tabela_Ordens[[#Data],[Quantidade]],Tabela_Ordens[[#Data],[Produto]],A105,Tabela_Ordens[[#Data],[Tipo da Ordem]],"Compra",Tabela_Ordens[[#Data],[Data esperada]],"&gt;"&amp;TODAY()))</f>
        <v/>
      </c>
      <c r="D105" s="74" t="str">
        <f>IF(A105="","",INDEX(Tabela_Produto[Estoque Mínimo],MATCH(A105,INDEX(Tabela_Produto[Nome do Produto],,1),0),1))</f>
        <v/>
      </c>
      <c r="E105" s="74" t="str">
        <f t="shared" si="1"/>
        <v/>
      </c>
      <c r="F105" s="74" t="str">
        <f>IFERROR(GETPIVOTDATA("Amount",#REF!,"Product Name",'tabelas-escondidas'!$A105),"")</f>
        <v/>
      </c>
      <c r="G105" s="74" t="str">
        <f>IFERROR(GETPIVOTDATA("Quantity",#REF!,"Product Name",'tabelas-escondidas'!$A105),"")</f>
        <v/>
      </c>
    </row>
    <row r="106" spans="1:7" x14ac:dyDescent="0.25">
      <c r="A106" s="75" t="str">
        <f>IFERROR(INDEX(Tabela_Produto[[#Data],[Nome do Produto]],ROW(A106)-ROW($A$3)),"")</f>
        <v/>
      </c>
      <c r="B106" s="74" t="str">
        <f ca="1">IF(A106="","",SUMIFS(Tabela_Ordens[[#Data],[Quantidade]],Tabela_Ordens[[#Data],[Produto]],A106,Tabela_Ordens[[#Data],[Tipo da Ordem]],"Compra",Tabela_Ordens[[#Data],[Data esperada]],"&lt;="&amp;TODAY())-SUMIFS(Tabela_Ordens[[#Data],[Quantidade]],Tabela_Ordens[[#Data],[Produto]],A106,Tabela_Ordens[[#Data],[Tipo da Ordem]],"Venda",Tabela_Ordens[[#Data],[Data esperada]],"&lt;="&amp;TODAY()))</f>
        <v/>
      </c>
      <c r="C106" s="74" t="str">
        <f ca="1">IF(A106="","",SUMIFS(Tabela_Ordens[[#Data],[Quantidade]],Tabela_Ordens[[#Data],[Produto]],A106,Tabela_Ordens[[#Data],[Tipo da Ordem]],"Compra",Tabela_Ordens[[#Data],[Data esperada]],"&gt;"&amp;TODAY()))</f>
        <v/>
      </c>
      <c r="D106" s="74" t="str">
        <f>IF(A106="","",INDEX(Tabela_Produto[Estoque Mínimo],MATCH(A106,INDEX(Tabela_Produto[Nome do Produto],,1),0),1))</f>
        <v/>
      </c>
      <c r="E106" s="74" t="str">
        <f t="shared" si="1"/>
        <v/>
      </c>
      <c r="F106" s="74" t="str">
        <f>IFERROR(GETPIVOTDATA("Amount",#REF!,"Product Name",'tabelas-escondidas'!$A106),"")</f>
        <v/>
      </c>
      <c r="G106" s="74" t="str">
        <f>IFERROR(GETPIVOTDATA("Quantity",#REF!,"Product Name",'tabelas-escondidas'!$A106),"")</f>
        <v/>
      </c>
    </row>
    <row r="107" spans="1:7" x14ac:dyDescent="0.25">
      <c r="A107" s="75" t="str">
        <f>IFERROR(INDEX(Tabela_Produto[[#Data],[Nome do Produto]],ROW(A107)-ROW($A$3)),"")</f>
        <v/>
      </c>
      <c r="B107" s="74" t="str">
        <f ca="1">IF(A107="","",SUMIFS(Tabela_Ordens[[#Data],[Quantidade]],Tabela_Ordens[[#Data],[Produto]],A107,Tabela_Ordens[[#Data],[Tipo da Ordem]],"Compra",Tabela_Ordens[[#Data],[Data esperada]],"&lt;="&amp;TODAY())-SUMIFS(Tabela_Ordens[[#Data],[Quantidade]],Tabela_Ordens[[#Data],[Produto]],A107,Tabela_Ordens[[#Data],[Tipo da Ordem]],"Venda",Tabela_Ordens[[#Data],[Data esperada]],"&lt;="&amp;TODAY()))</f>
        <v/>
      </c>
      <c r="C107" s="74" t="str">
        <f ca="1">IF(A107="","",SUMIFS(Tabela_Ordens[[#Data],[Quantidade]],Tabela_Ordens[[#Data],[Produto]],A107,Tabela_Ordens[[#Data],[Tipo da Ordem]],"Compra",Tabela_Ordens[[#Data],[Data esperada]],"&gt;"&amp;TODAY()))</f>
        <v/>
      </c>
      <c r="D107" s="74" t="str">
        <f>IF(A107="","",INDEX(Tabela_Produto[Estoque Mínimo],MATCH(A107,INDEX(Tabela_Produto[Nome do Produto],,1),0),1))</f>
        <v/>
      </c>
      <c r="E107" s="74" t="str">
        <f t="shared" si="1"/>
        <v/>
      </c>
      <c r="F107" s="74" t="str">
        <f>IFERROR(GETPIVOTDATA("Amount",#REF!,"Product Name",'tabelas-escondidas'!$A107),"")</f>
        <v/>
      </c>
      <c r="G107" s="74" t="str">
        <f>IFERROR(GETPIVOTDATA("Quantity",#REF!,"Product Name",'tabelas-escondidas'!$A107),"")</f>
        <v/>
      </c>
    </row>
    <row r="108" spans="1:7" x14ac:dyDescent="0.25">
      <c r="A108" s="75" t="str">
        <f>IFERROR(INDEX(Tabela_Produto[[#Data],[Nome do Produto]],ROW(A108)-ROW($A$3)),"")</f>
        <v/>
      </c>
      <c r="B108" s="74" t="str">
        <f ca="1">IF(A108="","",SUMIFS(Tabela_Ordens[[#Data],[Quantidade]],Tabela_Ordens[[#Data],[Produto]],A108,Tabela_Ordens[[#Data],[Tipo da Ordem]],"Compra",Tabela_Ordens[[#Data],[Data esperada]],"&lt;="&amp;TODAY())-SUMIFS(Tabela_Ordens[[#Data],[Quantidade]],Tabela_Ordens[[#Data],[Produto]],A108,Tabela_Ordens[[#Data],[Tipo da Ordem]],"Venda",Tabela_Ordens[[#Data],[Data esperada]],"&lt;="&amp;TODAY()))</f>
        <v/>
      </c>
      <c r="C108" s="74" t="str">
        <f ca="1">IF(A108="","",SUMIFS(Tabela_Ordens[[#Data],[Quantidade]],Tabela_Ordens[[#Data],[Produto]],A108,Tabela_Ordens[[#Data],[Tipo da Ordem]],"Compra",Tabela_Ordens[[#Data],[Data esperada]],"&gt;"&amp;TODAY()))</f>
        <v/>
      </c>
      <c r="D108" s="74" t="str">
        <f>IF(A108="","",INDEX(Tabela_Produto[Estoque Mínimo],MATCH(A108,INDEX(Tabela_Produto[Nome do Produto],,1),0),1))</f>
        <v/>
      </c>
      <c r="E108" s="74" t="str">
        <f t="shared" si="1"/>
        <v/>
      </c>
      <c r="F108" s="74" t="str">
        <f>IFERROR(GETPIVOTDATA("Amount",#REF!,"Product Name",'tabelas-escondidas'!$A108),"")</f>
        <v/>
      </c>
      <c r="G108" s="74" t="str">
        <f>IFERROR(GETPIVOTDATA("Quantity",#REF!,"Product Name",'tabelas-escondidas'!$A108),"")</f>
        <v/>
      </c>
    </row>
    <row r="109" spans="1:7" x14ac:dyDescent="0.25">
      <c r="A109" s="75" t="str">
        <f>IFERROR(INDEX(Tabela_Produto[[#Data],[Nome do Produto]],ROW(A109)-ROW($A$3)),"")</f>
        <v/>
      </c>
      <c r="B109" s="74" t="str">
        <f ca="1">IF(A109="","",SUMIFS(Tabela_Ordens[[#Data],[Quantidade]],Tabela_Ordens[[#Data],[Produto]],A109,Tabela_Ordens[[#Data],[Tipo da Ordem]],"Compra",Tabela_Ordens[[#Data],[Data esperada]],"&lt;="&amp;TODAY())-SUMIFS(Tabela_Ordens[[#Data],[Quantidade]],Tabela_Ordens[[#Data],[Produto]],A109,Tabela_Ordens[[#Data],[Tipo da Ordem]],"Venda",Tabela_Ordens[[#Data],[Data esperada]],"&lt;="&amp;TODAY()))</f>
        <v/>
      </c>
      <c r="C109" s="74" t="str">
        <f ca="1">IF(A109="","",SUMIFS(Tabela_Ordens[[#Data],[Quantidade]],Tabela_Ordens[[#Data],[Produto]],A109,Tabela_Ordens[[#Data],[Tipo da Ordem]],"Compra",Tabela_Ordens[[#Data],[Data esperada]],"&gt;"&amp;TODAY()))</f>
        <v/>
      </c>
      <c r="D109" s="74" t="str">
        <f>IF(A109="","",INDEX(Tabela_Produto[Estoque Mínimo],MATCH(A109,INDEX(Tabela_Produto[Nome do Produto],,1),0),1))</f>
        <v/>
      </c>
      <c r="E109" s="74" t="str">
        <f t="shared" si="1"/>
        <v/>
      </c>
      <c r="F109" s="74" t="str">
        <f>IFERROR(GETPIVOTDATA("Amount",#REF!,"Product Name",'tabelas-escondidas'!$A109),"")</f>
        <v/>
      </c>
      <c r="G109" s="74" t="str">
        <f>IFERROR(GETPIVOTDATA("Quantity",#REF!,"Product Name",'tabelas-escondidas'!$A109),"")</f>
        <v/>
      </c>
    </row>
    <row r="110" spans="1:7" x14ac:dyDescent="0.25">
      <c r="A110" s="75" t="str">
        <f>IFERROR(INDEX(Tabela_Produto[[#Data],[Nome do Produto]],ROW(A110)-ROW($A$3)),"")</f>
        <v/>
      </c>
      <c r="B110" s="74" t="str">
        <f ca="1">IF(A110="","",SUMIFS(Tabela_Ordens[[#Data],[Quantidade]],Tabela_Ordens[[#Data],[Produto]],A110,Tabela_Ordens[[#Data],[Tipo da Ordem]],"Compra",Tabela_Ordens[[#Data],[Data esperada]],"&lt;="&amp;TODAY())-SUMIFS(Tabela_Ordens[[#Data],[Quantidade]],Tabela_Ordens[[#Data],[Produto]],A110,Tabela_Ordens[[#Data],[Tipo da Ordem]],"Venda",Tabela_Ordens[[#Data],[Data esperada]],"&lt;="&amp;TODAY()))</f>
        <v/>
      </c>
      <c r="C110" s="74" t="str">
        <f ca="1">IF(A110="","",SUMIFS(Tabela_Ordens[[#Data],[Quantidade]],Tabela_Ordens[[#Data],[Produto]],A110,Tabela_Ordens[[#Data],[Tipo da Ordem]],"Compra",Tabela_Ordens[[#Data],[Data esperada]],"&gt;"&amp;TODAY()))</f>
        <v/>
      </c>
      <c r="D110" s="74" t="str">
        <f>IF(A110="","",INDEX(Tabela_Produto[Estoque Mínimo],MATCH(A110,INDEX(Tabela_Produto[Nome do Produto],,1),0),1))</f>
        <v/>
      </c>
      <c r="E110" s="74" t="str">
        <f t="shared" si="1"/>
        <v/>
      </c>
      <c r="F110" s="74" t="str">
        <f>IFERROR(GETPIVOTDATA("Amount",#REF!,"Product Name",'tabelas-escondidas'!$A110),"")</f>
        <v/>
      </c>
      <c r="G110" s="74" t="str">
        <f>IFERROR(GETPIVOTDATA("Quantity",#REF!,"Product Name",'tabelas-escondidas'!$A110),"")</f>
        <v/>
      </c>
    </row>
    <row r="111" spans="1:7" x14ac:dyDescent="0.25">
      <c r="A111" s="75" t="str">
        <f>IFERROR(INDEX(Tabela_Produto[[#Data],[Nome do Produto]],ROW(A111)-ROW($A$3)),"")</f>
        <v/>
      </c>
      <c r="B111" s="74" t="str">
        <f ca="1">IF(A111="","",SUMIFS(Tabela_Ordens[[#Data],[Quantidade]],Tabela_Ordens[[#Data],[Produto]],A111,Tabela_Ordens[[#Data],[Tipo da Ordem]],"Compra",Tabela_Ordens[[#Data],[Data esperada]],"&lt;="&amp;TODAY())-SUMIFS(Tabela_Ordens[[#Data],[Quantidade]],Tabela_Ordens[[#Data],[Produto]],A111,Tabela_Ordens[[#Data],[Tipo da Ordem]],"Venda",Tabela_Ordens[[#Data],[Data esperada]],"&lt;="&amp;TODAY()))</f>
        <v/>
      </c>
      <c r="C111" s="74" t="str">
        <f ca="1">IF(A111="","",SUMIFS(Tabela_Ordens[[#Data],[Quantidade]],Tabela_Ordens[[#Data],[Produto]],A111,Tabela_Ordens[[#Data],[Tipo da Ordem]],"Compra",Tabela_Ordens[[#Data],[Data esperada]],"&gt;"&amp;TODAY()))</f>
        <v/>
      </c>
      <c r="D111" s="74" t="str">
        <f>IF(A111="","",INDEX(Tabela_Produto[Estoque Mínimo],MATCH(A111,INDEX(Tabela_Produto[Nome do Produto],,1),0),1))</f>
        <v/>
      </c>
      <c r="E111" s="74" t="str">
        <f t="shared" si="1"/>
        <v/>
      </c>
      <c r="F111" s="74" t="str">
        <f>IFERROR(GETPIVOTDATA("Amount",#REF!,"Product Name",'tabelas-escondidas'!$A111),"")</f>
        <v/>
      </c>
      <c r="G111" s="74" t="str">
        <f>IFERROR(GETPIVOTDATA("Quantity",#REF!,"Product Name",'tabelas-escondidas'!$A111),"")</f>
        <v/>
      </c>
    </row>
    <row r="112" spans="1:7" x14ac:dyDescent="0.25">
      <c r="A112" s="75" t="str">
        <f>IFERROR(INDEX(Tabela_Produto[[#Data],[Nome do Produto]],ROW(A112)-ROW($A$3)),"")</f>
        <v/>
      </c>
      <c r="B112" s="74" t="str">
        <f ca="1">IF(A112="","",SUMIFS(Tabela_Ordens[[#Data],[Quantidade]],Tabela_Ordens[[#Data],[Produto]],A112,Tabela_Ordens[[#Data],[Tipo da Ordem]],"Compra",Tabela_Ordens[[#Data],[Data esperada]],"&lt;="&amp;TODAY())-SUMIFS(Tabela_Ordens[[#Data],[Quantidade]],Tabela_Ordens[[#Data],[Produto]],A112,Tabela_Ordens[[#Data],[Tipo da Ordem]],"Venda",Tabela_Ordens[[#Data],[Data esperada]],"&lt;="&amp;TODAY()))</f>
        <v/>
      </c>
      <c r="C112" s="74" t="str">
        <f ca="1">IF(A112="","",SUMIFS(Tabela_Ordens[[#Data],[Quantidade]],Tabela_Ordens[[#Data],[Produto]],A112,Tabela_Ordens[[#Data],[Tipo da Ordem]],"Compra",Tabela_Ordens[[#Data],[Data esperada]],"&gt;"&amp;TODAY()))</f>
        <v/>
      </c>
      <c r="D112" s="74" t="str">
        <f>IF(A112="","",INDEX(Tabela_Produto[Estoque Mínimo],MATCH(A112,INDEX(Tabela_Produto[Nome do Produto],,1),0),1))</f>
        <v/>
      </c>
      <c r="E112" s="74" t="str">
        <f t="shared" si="1"/>
        <v/>
      </c>
      <c r="F112" s="74" t="str">
        <f>IFERROR(GETPIVOTDATA("Amount",#REF!,"Product Name",'tabelas-escondidas'!$A112),"")</f>
        <v/>
      </c>
      <c r="G112" s="74" t="str">
        <f>IFERROR(GETPIVOTDATA("Quantity",#REF!,"Product Name",'tabelas-escondidas'!$A112),"")</f>
        <v/>
      </c>
    </row>
    <row r="113" spans="1:7" x14ac:dyDescent="0.25">
      <c r="A113" s="75" t="str">
        <f>IFERROR(INDEX(Tabela_Produto[[#Data],[Nome do Produto]],ROW(A113)-ROW($A$3)),"")</f>
        <v/>
      </c>
      <c r="B113" s="74" t="str">
        <f ca="1">IF(A113="","",SUMIFS(Tabela_Ordens[[#Data],[Quantidade]],Tabela_Ordens[[#Data],[Produto]],A113,Tabela_Ordens[[#Data],[Tipo da Ordem]],"Compra",Tabela_Ordens[[#Data],[Data esperada]],"&lt;="&amp;TODAY())-SUMIFS(Tabela_Ordens[[#Data],[Quantidade]],Tabela_Ordens[[#Data],[Produto]],A113,Tabela_Ordens[[#Data],[Tipo da Ordem]],"Venda",Tabela_Ordens[[#Data],[Data esperada]],"&lt;="&amp;TODAY()))</f>
        <v/>
      </c>
      <c r="C113" s="74" t="str">
        <f ca="1">IF(A113="","",SUMIFS(Tabela_Ordens[[#Data],[Quantidade]],Tabela_Ordens[[#Data],[Produto]],A113,Tabela_Ordens[[#Data],[Tipo da Ordem]],"Compra",Tabela_Ordens[[#Data],[Data esperada]],"&gt;"&amp;TODAY()))</f>
        <v/>
      </c>
      <c r="D113" s="74" t="str">
        <f>IF(A113="","",INDEX(Tabela_Produto[Estoque Mínimo],MATCH(A113,INDEX(Tabela_Produto[Nome do Produto],,1),0),1))</f>
        <v/>
      </c>
      <c r="E113" s="74" t="str">
        <f t="shared" si="1"/>
        <v/>
      </c>
      <c r="F113" s="74" t="str">
        <f>IFERROR(GETPIVOTDATA("Amount",#REF!,"Product Name",'tabelas-escondidas'!$A113),"")</f>
        <v/>
      </c>
      <c r="G113" s="74" t="str">
        <f>IFERROR(GETPIVOTDATA("Quantity",#REF!,"Product Name",'tabelas-escondidas'!$A113),"")</f>
        <v/>
      </c>
    </row>
    <row r="114" spans="1:7" x14ac:dyDescent="0.25">
      <c r="A114" s="75" t="str">
        <f>IFERROR(INDEX(Tabela_Produto[[#Data],[Nome do Produto]],ROW(A114)-ROW($A$3)),"")</f>
        <v/>
      </c>
      <c r="B114" s="74" t="str">
        <f ca="1">IF(A114="","",SUMIFS(Tabela_Ordens[[#Data],[Quantidade]],Tabela_Ordens[[#Data],[Produto]],A114,Tabela_Ordens[[#Data],[Tipo da Ordem]],"Compra",Tabela_Ordens[[#Data],[Data esperada]],"&lt;="&amp;TODAY())-SUMIFS(Tabela_Ordens[[#Data],[Quantidade]],Tabela_Ordens[[#Data],[Produto]],A114,Tabela_Ordens[[#Data],[Tipo da Ordem]],"Venda",Tabela_Ordens[[#Data],[Data esperada]],"&lt;="&amp;TODAY()))</f>
        <v/>
      </c>
      <c r="C114" s="74" t="str">
        <f ca="1">IF(A114="","",SUMIFS(Tabela_Ordens[[#Data],[Quantidade]],Tabela_Ordens[[#Data],[Produto]],A114,Tabela_Ordens[[#Data],[Tipo da Ordem]],"Compra",Tabela_Ordens[[#Data],[Data esperada]],"&gt;"&amp;TODAY()))</f>
        <v/>
      </c>
      <c r="D114" s="74" t="str">
        <f>IF(A114="","",INDEX(Tabela_Produto[Estoque Mínimo],MATCH(A114,INDEX(Tabela_Produto[Nome do Produto],,1),0),1))</f>
        <v/>
      </c>
      <c r="E114" s="74" t="str">
        <f t="shared" si="1"/>
        <v/>
      </c>
      <c r="F114" s="74" t="str">
        <f>IFERROR(GETPIVOTDATA("Amount",#REF!,"Product Name",'tabelas-escondidas'!$A114),"")</f>
        <v/>
      </c>
      <c r="G114" s="74" t="str">
        <f>IFERROR(GETPIVOTDATA("Quantity",#REF!,"Product Name",'tabelas-escondidas'!$A114),"")</f>
        <v/>
      </c>
    </row>
    <row r="115" spans="1:7" x14ac:dyDescent="0.25">
      <c r="A115" s="75" t="str">
        <f>IFERROR(INDEX(Tabela_Produto[[#Data],[Nome do Produto]],ROW(A115)-ROW($A$3)),"")</f>
        <v/>
      </c>
      <c r="B115" s="74" t="str">
        <f ca="1">IF(A115="","",SUMIFS(Tabela_Ordens[[#Data],[Quantidade]],Tabela_Ordens[[#Data],[Produto]],A115,Tabela_Ordens[[#Data],[Tipo da Ordem]],"Compra",Tabela_Ordens[[#Data],[Data esperada]],"&lt;="&amp;TODAY())-SUMIFS(Tabela_Ordens[[#Data],[Quantidade]],Tabela_Ordens[[#Data],[Produto]],A115,Tabela_Ordens[[#Data],[Tipo da Ordem]],"Venda",Tabela_Ordens[[#Data],[Data esperada]],"&lt;="&amp;TODAY()))</f>
        <v/>
      </c>
      <c r="C115" s="74" t="str">
        <f ca="1">IF(A115="","",SUMIFS(Tabela_Ordens[[#Data],[Quantidade]],Tabela_Ordens[[#Data],[Produto]],A115,Tabela_Ordens[[#Data],[Tipo da Ordem]],"Compra",Tabela_Ordens[[#Data],[Data esperada]],"&gt;"&amp;TODAY()))</f>
        <v/>
      </c>
      <c r="D115" s="74" t="str">
        <f>IF(A115="","",INDEX(Tabela_Produto[Estoque Mínimo],MATCH(A115,INDEX(Tabela_Produto[Nome do Produto],,1),0),1))</f>
        <v/>
      </c>
      <c r="E115" s="74" t="str">
        <f t="shared" si="1"/>
        <v/>
      </c>
      <c r="F115" s="74" t="str">
        <f>IFERROR(GETPIVOTDATA("Amount",#REF!,"Product Name",'tabelas-escondidas'!$A115),"")</f>
        <v/>
      </c>
      <c r="G115" s="74" t="str">
        <f>IFERROR(GETPIVOTDATA("Quantity",#REF!,"Product Name",'tabelas-escondidas'!$A115),"")</f>
        <v/>
      </c>
    </row>
    <row r="116" spans="1:7" x14ac:dyDescent="0.25">
      <c r="A116" s="75" t="str">
        <f>IFERROR(INDEX(Tabela_Produto[[#Data],[Nome do Produto]],ROW(A116)-ROW($A$3)),"")</f>
        <v/>
      </c>
      <c r="B116" s="74" t="str">
        <f ca="1">IF(A116="","",SUMIFS(Tabela_Ordens[[#Data],[Quantidade]],Tabela_Ordens[[#Data],[Produto]],A116,Tabela_Ordens[[#Data],[Tipo da Ordem]],"Compra",Tabela_Ordens[[#Data],[Data esperada]],"&lt;="&amp;TODAY())-SUMIFS(Tabela_Ordens[[#Data],[Quantidade]],Tabela_Ordens[[#Data],[Produto]],A116,Tabela_Ordens[[#Data],[Tipo da Ordem]],"Venda",Tabela_Ordens[[#Data],[Data esperada]],"&lt;="&amp;TODAY()))</f>
        <v/>
      </c>
      <c r="C116" s="74" t="str">
        <f ca="1">IF(A116="","",SUMIFS(Tabela_Ordens[[#Data],[Quantidade]],Tabela_Ordens[[#Data],[Produto]],A116,Tabela_Ordens[[#Data],[Tipo da Ordem]],"Compra",Tabela_Ordens[[#Data],[Data esperada]],"&gt;"&amp;TODAY()))</f>
        <v/>
      </c>
      <c r="D116" s="74" t="str">
        <f>IF(A116="","",INDEX(Tabela_Produto[Estoque Mínimo],MATCH(A116,INDEX(Tabela_Produto[Nome do Produto],,1),0),1))</f>
        <v/>
      </c>
      <c r="E116" s="74" t="str">
        <f t="shared" si="1"/>
        <v/>
      </c>
      <c r="F116" s="74" t="str">
        <f>IFERROR(GETPIVOTDATA("Amount",#REF!,"Product Name",'tabelas-escondidas'!$A116),"")</f>
        <v/>
      </c>
      <c r="G116" s="74" t="str">
        <f>IFERROR(GETPIVOTDATA("Quantity",#REF!,"Product Name",'tabelas-escondidas'!$A116),"")</f>
        <v/>
      </c>
    </row>
    <row r="117" spans="1:7" x14ac:dyDescent="0.25">
      <c r="A117" s="75" t="str">
        <f>IFERROR(INDEX(Tabela_Produto[[#Data],[Nome do Produto]],ROW(A117)-ROW($A$3)),"")</f>
        <v/>
      </c>
      <c r="B117" s="74" t="str">
        <f ca="1">IF(A117="","",SUMIFS(Tabela_Ordens[[#Data],[Quantidade]],Tabela_Ordens[[#Data],[Produto]],A117,Tabela_Ordens[[#Data],[Tipo da Ordem]],"Compra",Tabela_Ordens[[#Data],[Data esperada]],"&lt;="&amp;TODAY())-SUMIFS(Tabela_Ordens[[#Data],[Quantidade]],Tabela_Ordens[[#Data],[Produto]],A117,Tabela_Ordens[[#Data],[Tipo da Ordem]],"Venda",Tabela_Ordens[[#Data],[Data esperada]],"&lt;="&amp;TODAY()))</f>
        <v/>
      </c>
      <c r="C117" s="74" t="str">
        <f ca="1">IF(A117="","",SUMIFS(Tabela_Ordens[[#Data],[Quantidade]],Tabela_Ordens[[#Data],[Produto]],A117,Tabela_Ordens[[#Data],[Tipo da Ordem]],"Compra",Tabela_Ordens[[#Data],[Data esperada]],"&gt;"&amp;TODAY()))</f>
        <v/>
      </c>
      <c r="D117" s="74" t="str">
        <f>IF(A117="","",INDEX(Tabela_Produto[Estoque Mínimo],MATCH(A117,INDEX(Tabela_Produto[Nome do Produto],,1),0),1))</f>
        <v/>
      </c>
      <c r="E117" s="74" t="str">
        <f t="shared" si="1"/>
        <v/>
      </c>
      <c r="F117" s="74" t="str">
        <f>IFERROR(GETPIVOTDATA("Amount",#REF!,"Product Name",'tabelas-escondidas'!$A117),"")</f>
        <v/>
      </c>
      <c r="G117" s="74" t="str">
        <f>IFERROR(GETPIVOTDATA("Quantity",#REF!,"Product Name",'tabelas-escondidas'!$A117),"")</f>
        <v/>
      </c>
    </row>
    <row r="118" spans="1:7" x14ac:dyDescent="0.25">
      <c r="A118" s="75" t="str">
        <f>IFERROR(INDEX(Tabela_Produto[[#Data],[Nome do Produto]],ROW(A118)-ROW($A$3)),"")</f>
        <v/>
      </c>
      <c r="B118" s="74" t="str">
        <f ca="1">IF(A118="","",SUMIFS(Tabela_Ordens[[#Data],[Quantidade]],Tabela_Ordens[[#Data],[Produto]],A118,Tabela_Ordens[[#Data],[Tipo da Ordem]],"Compra",Tabela_Ordens[[#Data],[Data esperada]],"&lt;="&amp;TODAY())-SUMIFS(Tabela_Ordens[[#Data],[Quantidade]],Tabela_Ordens[[#Data],[Produto]],A118,Tabela_Ordens[[#Data],[Tipo da Ordem]],"Venda",Tabela_Ordens[[#Data],[Data esperada]],"&lt;="&amp;TODAY()))</f>
        <v/>
      </c>
      <c r="C118" s="74" t="str">
        <f ca="1">IF(A118="","",SUMIFS(Tabela_Ordens[[#Data],[Quantidade]],Tabela_Ordens[[#Data],[Produto]],A118,Tabela_Ordens[[#Data],[Tipo da Ordem]],"Compra",Tabela_Ordens[[#Data],[Data esperada]],"&gt;"&amp;TODAY()))</f>
        <v/>
      </c>
      <c r="D118" s="74" t="str">
        <f>IF(A118="","",INDEX(Tabela_Produto[Estoque Mínimo],MATCH(A118,INDEX(Tabela_Produto[Nome do Produto],,1),0),1))</f>
        <v/>
      </c>
      <c r="E118" s="74" t="str">
        <f t="shared" si="1"/>
        <v/>
      </c>
      <c r="F118" s="74" t="str">
        <f>IFERROR(GETPIVOTDATA("Amount",#REF!,"Product Name",'tabelas-escondidas'!$A118),"")</f>
        <v/>
      </c>
      <c r="G118" s="74" t="str">
        <f>IFERROR(GETPIVOTDATA("Quantity",#REF!,"Product Name",'tabelas-escondidas'!$A118),"")</f>
        <v/>
      </c>
    </row>
    <row r="119" spans="1:7" x14ac:dyDescent="0.25">
      <c r="A119" s="75" t="str">
        <f>IFERROR(INDEX(Tabela_Produto[[#Data],[Nome do Produto]],ROW(A119)-ROW($A$3)),"")</f>
        <v/>
      </c>
      <c r="B119" s="74" t="str">
        <f ca="1">IF(A119="","",SUMIFS(Tabela_Ordens[[#Data],[Quantidade]],Tabela_Ordens[[#Data],[Produto]],A119,Tabela_Ordens[[#Data],[Tipo da Ordem]],"Compra",Tabela_Ordens[[#Data],[Data esperada]],"&lt;="&amp;TODAY())-SUMIFS(Tabela_Ordens[[#Data],[Quantidade]],Tabela_Ordens[[#Data],[Produto]],A119,Tabela_Ordens[[#Data],[Tipo da Ordem]],"Venda",Tabela_Ordens[[#Data],[Data esperada]],"&lt;="&amp;TODAY()))</f>
        <v/>
      </c>
      <c r="C119" s="74" t="str">
        <f ca="1">IF(A119="","",SUMIFS(Tabela_Ordens[[#Data],[Quantidade]],Tabela_Ordens[[#Data],[Produto]],A119,Tabela_Ordens[[#Data],[Tipo da Ordem]],"Compra",Tabela_Ordens[[#Data],[Data esperada]],"&gt;"&amp;TODAY()))</f>
        <v/>
      </c>
      <c r="D119" s="74" t="str">
        <f>IF(A119="","",INDEX(Tabela_Produto[Estoque Mínimo],MATCH(A119,INDEX(Tabela_Produto[Nome do Produto],,1),0),1))</f>
        <v/>
      </c>
      <c r="E119" s="74" t="str">
        <f t="shared" si="1"/>
        <v/>
      </c>
      <c r="F119" s="74" t="str">
        <f>IFERROR(GETPIVOTDATA("Amount",#REF!,"Product Name",'tabelas-escondidas'!$A119),"")</f>
        <v/>
      </c>
      <c r="G119" s="74" t="str">
        <f>IFERROR(GETPIVOTDATA("Quantity",#REF!,"Product Name",'tabelas-escondidas'!$A119),"")</f>
        <v/>
      </c>
    </row>
    <row r="120" spans="1:7" x14ac:dyDescent="0.25">
      <c r="A120" s="75" t="str">
        <f>IFERROR(INDEX(Tabela_Produto[[#Data],[Nome do Produto]],ROW(A120)-ROW($A$3)),"")</f>
        <v/>
      </c>
      <c r="B120" s="74" t="str">
        <f ca="1">IF(A120="","",SUMIFS(Tabela_Ordens[[#Data],[Quantidade]],Tabela_Ordens[[#Data],[Produto]],A120,Tabela_Ordens[[#Data],[Tipo da Ordem]],"Compra",Tabela_Ordens[[#Data],[Data esperada]],"&lt;="&amp;TODAY())-SUMIFS(Tabela_Ordens[[#Data],[Quantidade]],Tabela_Ordens[[#Data],[Produto]],A120,Tabela_Ordens[[#Data],[Tipo da Ordem]],"Venda",Tabela_Ordens[[#Data],[Data esperada]],"&lt;="&amp;TODAY()))</f>
        <v/>
      </c>
      <c r="C120" s="74" t="str">
        <f ca="1">IF(A120="","",SUMIFS(Tabela_Ordens[[#Data],[Quantidade]],Tabela_Ordens[[#Data],[Produto]],A120,Tabela_Ordens[[#Data],[Tipo da Ordem]],"Compra",Tabela_Ordens[[#Data],[Data esperada]],"&gt;"&amp;TODAY()))</f>
        <v/>
      </c>
      <c r="D120" s="74" t="str">
        <f>IF(A120="","",INDEX(Tabela_Produto[Estoque Mínimo],MATCH(A120,INDEX(Tabela_Produto[Nome do Produto],,1),0),1))</f>
        <v/>
      </c>
      <c r="E120" s="74" t="str">
        <f t="shared" si="1"/>
        <v/>
      </c>
      <c r="F120" s="74" t="str">
        <f>IFERROR(GETPIVOTDATA("Amount",#REF!,"Product Name",'tabelas-escondidas'!$A120),"")</f>
        <v/>
      </c>
      <c r="G120" s="74" t="str">
        <f>IFERROR(GETPIVOTDATA("Quantity",#REF!,"Product Name",'tabelas-escondidas'!$A120),"")</f>
        <v/>
      </c>
    </row>
    <row r="121" spans="1:7" x14ac:dyDescent="0.25">
      <c r="A121" s="75" t="str">
        <f>IFERROR(INDEX(Tabela_Produto[[#Data],[Nome do Produto]],ROW(A121)-ROW($A$3)),"")</f>
        <v/>
      </c>
      <c r="B121" s="74" t="str">
        <f ca="1">IF(A121="","",SUMIFS(Tabela_Ordens[[#Data],[Quantidade]],Tabela_Ordens[[#Data],[Produto]],A121,Tabela_Ordens[[#Data],[Tipo da Ordem]],"Compra",Tabela_Ordens[[#Data],[Data esperada]],"&lt;="&amp;TODAY())-SUMIFS(Tabela_Ordens[[#Data],[Quantidade]],Tabela_Ordens[[#Data],[Produto]],A121,Tabela_Ordens[[#Data],[Tipo da Ordem]],"Venda",Tabela_Ordens[[#Data],[Data esperada]],"&lt;="&amp;TODAY()))</f>
        <v/>
      </c>
      <c r="C121" s="74" t="str">
        <f ca="1">IF(A121="","",SUMIFS(Tabela_Ordens[[#Data],[Quantidade]],Tabela_Ordens[[#Data],[Produto]],A121,Tabela_Ordens[[#Data],[Tipo da Ordem]],"Compra",Tabela_Ordens[[#Data],[Data esperada]],"&gt;"&amp;TODAY()))</f>
        <v/>
      </c>
      <c r="D121" s="74" t="str">
        <f>IF(A121="","",INDEX(Tabela_Produto[Estoque Mínimo],MATCH(A121,INDEX(Tabela_Produto[Nome do Produto],,1),0),1))</f>
        <v/>
      </c>
      <c r="E121" s="74" t="str">
        <f t="shared" si="1"/>
        <v/>
      </c>
      <c r="F121" s="74" t="str">
        <f>IFERROR(GETPIVOTDATA("Amount",#REF!,"Product Name",'tabelas-escondidas'!$A121),"")</f>
        <v/>
      </c>
      <c r="G121" s="74" t="str">
        <f>IFERROR(GETPIVOTDATA("Quantity",#REF!,"Product Name",'tabelas-escondidas'!$A121),"")</f>
        <v/>
      </c>
    </row>
    <row r="122" spans="1:7" x14ac:dyDescent="0.25">
      <c r="A122" s="75" t="str">
        <f>IFERROR(INDEX(Tabela_Produto[[#Data],[Nome do Produto]],ROW(A122)-ROW($A$3)),"")</f>
        <v/>
      </c>
      <c r="B122" s="74" t="str">
        <f ca="1">IF(A122="","",SUMIFS(Tabela_Ordens[[#Data],[Quantidade]],Tabela_Ordens[[#Data],[Produto]],A122,Tabela_Ordens[[#Data],[Tipo da Ordem]],"Compra",Tabela_Ordens[[#Data],[Data esperada]],"&lt;="&amp;TODAY())-SUMIFS(Tabela_Ordens[[#Data],[Quantidade]],Tabela_Ordens[[#Data],[Produto]],A122,Tabela_Ordens[[#Data],[Tipo da Ordem]],"Venda",Tabela_Ordens[[#Data],[Data esperada]],"&lt;="&amp;TODAY()))</f>
        <v/>
      </c>
      <c r="C122" s="74" t="str">
        <f ca="1">IF(A122="","",SUMIFS(Tabela_Ordens[[#Data],[Quantidade]],Tabela_Ordens[[#Data],[Produto]],A122,Tabela_Ordens[[#Data],[Tipo da Ordem]],"Compra",Tabela_Ordens[[#Data],[Data esperada]],"&gt;"&amp;TODAY()))</f>
        <v/>
      </c>
      <c r="D122" s="74" t="str">
        <f>IF(A122="","",INDEX(Tabela_Produto[Estoque Mínimo],MATCH(A122,INDEX(Tabela_Produto[Nome do Produto],,1),0),1))</f>
        <v/>
      </c>
      <c r="E122" s="74" t="str">
        <f t="shared" si="1"/>
        <v/>
      </c>
      <c r="F122" s="74" t="str">
        <f>IFERROR(GETPIVOTDATA("Amount",#REF!,"Product Name",'tabelas-escondidas'!$A122),"")</f>
        <v/>
      </c>
      <c r="G122" s="74" t="str">
        <f>IFERROR(GETPIVOTDATA("Quantity",#REF!,"Product Name",'tabelas-escondidas'!$A122),"")</f>
        <v/>
      </c>
    </row>
    <row r="123" spans="1:7" x14ac:dyDescent="0.25">
      <c r="A123" s="75" t="str">
        <f>IFERROR(INDEX(Tabela_Produto[[#Data],[Nome do Produto]],ROW(A123)-ROW($A$3)),"")</f>
        <v/>
      </c>
      <c r="B123" s="74" t="str">
        <f ca="1">IF(A123="","",SUMIFS(Tabela_Ordens[[#Data],[Quantidade]],Tabela_Ordens[[#Data],[Produto]],A123,Tabela_Ordens[[#Data],[Tipo da Ordem]],"Compra",Tabela_Ordens[[#Data],[Data esperada]],"&lt;="&amp;TODAY())-SUMIFS(Tabela_Ordens[[#Data],[Quantidade]],Tabela_Ordens[[#Data],[Produto]],A123,Tabela_Ordens[[#Data],[Tipo da Ordem]],"Venda",Tabela_Ordens[[#Data],[Data esperada]],"&lt;="&amp;TODAY()))</f>
        <v/>
      </c>
      <c r="C123" s="74" t="str">
        <f ca="1">IF(A123="","",SUMIFS(Tabela_Ordens[[#Data],[Quantidade]],Tabela_Ordens[[#Data],[Produto]],A123,Tabela_Ordens[[#Data],[Tipo da Ordem]],"Compra",Tabela_Ordens[[#Data],[Data esperada]],"&gt;"&amp;TODAY()))</f>
        <v/>
      </c>
      <c r="D123" s="74" t="str">
        <f>IF(A123="","",INDEX(Tabela_Produto[Estoque Mínimo],MATCH(A123,INDEX(Tabela_Produto[Nome do Produto],,1),0),1))</f>
        <v/>
      </c>
      <c r="E123" s="74" t="str">
        <f t="shared" si="1"/>
        <v/>
      </c>
      <c r="F123" s="74" t="str">
        <f>IFERROR(GETPIVOTDATA("Amount",#REF!,"Product Name",'tabelas-escondidas'!$A123),"")</f>
        <v/>
      </c>
      <c r="G123" s="74" t="str">
        <f>IFERROR(GETPIVOTDATA("Quantity",#REF!,"Product Name",'tabelas-escondidas'!$A123),"")</f>
        <v/>
      </c>
    </row>
    <row r="124" spans="1:7" x14ac:dyDescent="0.25">
      <c r="A124" s="75" t="str">
        <f>IFERROR(INDEX(Tabela_Produto[[#Data],[Nome do Produto]],ROW(A124)-ROW($A$3)),"")</f>
        <v/>
      </c>
      <c r="B124" s="74" t="str">
        <f ca="1">IF(A124="","",SUMIFS(Tabela_Ordens[[#Data],[Quantidade]],Tabela_Ordens[[#Data],[Produto]],A124,Tabela_Ordens[[#Data],[Tipo da Ordem]],"Compra",Tabela_Ordens[[#Data],[Data esperada]],"&lt;="&amp;TODAY())-SUMIFS(Tabela_Ordens[[#Data],[Quantidade]],Tabela_Ordens[[#Data],[Produto]],A124,Tabela_Ordens[[#Data],[Tipo da Ordem]],"Venda",Tabela_Ordens[[#Data],[Data esperada]],"&lt;="&amp;TODAY()))</f>
        <v/>
      </c>
      <c r="C124" s="74" t="str">
        <f ca="1">IF(A124="","",SUMIFS(Tabela_Ordens[[#Data],[Quantidade]],Tabela_Ordens[[#Data],[Produto]],A124,Tabela_Ordens[[#Data],[Tipo da Ordem]],"Compra",Tabela_Ordens[[#Data],[Data esperada]],"&gt;"&amp;TODAY()))</f>
        <v/>
      </c>
      <c r="D124" s="74" t="str">
        <f>IF(A124="","",INDEX(Tabela_Produto[Estoque Mínimo],MATCH(A124,INDEX(Tabela_Produto[Nome do Produto],,1),0),1))</f>
        <v/>
      </c>
      <c r="E124" s="74" t="str">
        <f t="shared" si="1"/>
        <v/>
      </c>
      <c r="F124" s="74" t="str">
        <f>IFERROR(GETPIVOTDATA("Amount",#REF!,"Product Name",'tabelas-escondidas'!$A124),"")</f>
        <v/>
      </c>
      <c r="G124" s="74" t="str">
        <f>IFERROR(GETPIVOTDATA("Quantity",#REF!,"Product Name",'tabelas-escondidas'!$A124),"")</f>
        <v/>
      </c>
    </row>
    <row r="125" spans="1:7" x14ac:dyDescent="0.25">
      <c r="A125" s="75" t="str">
        <f>IFERROR(INDEX(Tabela_Produto[[#Data],[Nome do Produto]],ROW(A125)-ROW($A$3)),"")</f>
        <v/>
      </c>
      <c r="B125" s="74" t="str">
        <f ca="1">IF(A125="","",SUMIFS(Tabela_Ordens[[#Data],[Quantidade]],Tabela_Ordens[[#Data],[Produto]],A125,Tabela_Ordens[[#Data],[Tipo da Ordem]],"Compra",Tabela_Ordens[[#Data],[Data esperada]],"&lt;="&amp;TODAY())-SUMIFS(Tabela_Ordens[[#Data],[Quantidade]],Tabela_Ordens[[#Data],[Produto]],A125,Tabela_Ordens[[#Data],[Tipo da Ordem]],"Venda",Tabela_Ordens[[#Data],[Data esperada]],"&lt;="&amp;TODAY()))</f>
        <v/>
      </c>
      <c r="C125" s="74" t="str">
        <f ca="1">IF(A125="","",SUMIFS(Tabela_Ordens[[#Data],[Quantidade]],Tabela_Ordens[[#Data],[Produto]],A125,Tabela_Ordens[[#Data],[Tipo da Ordem]],"Compra",Tabela_Ordens[[#Data],[Data esperada]],"&gt;"&amp;TODAY()))</f>
        <v/>
      </c>
      <c r="D125" s="74" t="str">
        <f>IF(A125="","",INDEX(Tabela_Produto[Estoque Mínimo],MATCH(A125,INDEX(Tabela_Produto[Nome do Produto],,1),0),1))</f>
        <v/>
      </c>
      <c r="E125" s="74" t="str">
        <f t="shared" si="1"/>
        <v/>
      </c>
      <c r="F125" s="74" t="str">
        <f>IFERROR(GETPIVOTDATA("Amount",#REF!,"Product Name",'tabelas-escondidas'!$A125),"")</f>
        <v/>
      </c>
      <c r="G125" s="74" t="str">
        <f>IFERROR(GETPIVOTDATA("Quantity",#REF!,"Product Name",'tabelas-escondidas'!$A125),"")</f>
        <v/>
      </c>
    </row>
    <row r="126" spans="1:7" x14ac:dyDescent="0.25">
      <c r="A126" s="75" t="str">
        <f>IFERROR(INDEX(Tabela_Produto[[#Data],[Nome do Produto]],ROW(A126)-ROW($A$3)),"")</f>
        <v/>
      </c>
      <c r="B126" s="74" t="str">
        <f ca="1">IF(A126="","",SUMIFS(Tabela_Ordens[[#Data],[Quantidade]],Tabela_Ordens[[#Data],[Produto]],A126,Tabela_Ordens[[#Data],[Tipo da Ordem]],"Compra",Tabela_Ordens[[#Data],[Data esperada]],"&lt;="&amp;TODAY())-SUMIFS(Tabela_Ordens[[#Data],[Quantidade]],Tabela_Ordens[[#Data],[Produto]],A126,Tabela_Ordens[[#Data],[Tipo da Ordem]],"Venda",Tabela_Ordens[[#Data],[Data esperada]],"&lt;="&amp;TODAY()))</f>
        <v/>
      </c>
      <c r="C126" s="74" t="str">
        <f ca="1">IF(A126="","",SUMIFS(Tabela_Ordens[[#Data],[Quantidade]],Tabela_Ordens[[#Data],[Produto]],A126,Tabela_Ordens[[#Data],[Tipo da Ordem]],"Compra",Tabela_Ordens[[#Data],[Data esperada]],"&gt;"&amp;TODAY()))</f>
        <v/>
      </c>
      <c r="D126" s="74" t="str">
        <f>IF(A126="","",INDEX(Tabela_Produto[Estoque Mínimo],MATCH(A126,INDEX(Tabela_Produto[Nome do Produto],,1),0),1))</f>
        <v/>
      </c>
      <c r="E126" s="74" t="str">
        <f t="shared" si="1"/>
        <v/>
      </c>
      <c r="F126" s="74" t="str">
        <f>IFERROR(GETPIVOTDATA("Amount",#REF!,"Product Name",'tabelas-escondidas'!$A126),"")</f>
        <v/>
      </c>
      <c r="G126" s="74" t="str">
        <f>IFERROR(GETPIVOTDATA("Quantity",#REF!,"Product Name",'tabelas-escondidas'!$A126),"")</f>
        <v/>
      </c>
    </row>
    <row r="127" spans="1:7" x14ac:dyDescent="0.25">
      <c r="A127" s="75" t="str">
        <f>IFERROR(INDEX(Tabela_Produto[[#Data],[Nome do Produto]],ROW(A127)-ROW($A$3)),"")</f>
        <v/>
      </c>
      <c r="B127" s="74" t="str">
        <f ca="1">IF(A127="","",SUMIFS(Tabela_Ordens[[#Data],[Quantidade]],Tabela_Ordens[[#Data],[Produto]],A127,Tabela_Ordens[[#Data],[Tipo da Ordem]],"Compra",Tabela_Ordens[[#Data],[Data esperada]],"&lt;="&amp;TODAY())-SUMIFS(Tabela_Ordens[[#Data],[Quantidade]],Tabela_Ordens[[#Data],[Produto]],A127,Tabela_Ordens[[#Data],[Tipo da Ordem]],"Venda",Tabela_Ordens[[#Data],[Data esperada]],"&lt;="&amp;TODAY()))</f>
        <v/>
      </c>
      <c r="C127" s="74" t="str">
        <f ca="1">IF(A127="","",SUMIFS(Tabela_Ordens[[#Data],[Quantidade]],Tabela_Ordens[[#Data],[Produto]],A127,Tabela_Ordens[[#Data],[Tipo da Ordem]],"Compra",Tabela_Ordens[[#Data],[Data esperada]],"&gt;"&amp;TODAY()))</f>
        <v/>
      </c>
      <c r="D127" s="74" t="str">
        <f>IF(A127="","",INDEX(Tabela_Produto[Estoque Mínimo],MATCH(A127,INDEX(Tabela_Produto[Nome do Produto],,1),0),1))</f>
        <v/>
      </c>
      <c r="E127" s="74" t="str">
        <f t="shared" si="1"/>
        <v/>
      </c>
      <c r="F127" s="74" t="str">
        <f>IFERROR(GETPIVOTDATA("Amount",#REF!,"Product Name",'tabelas-escondidas'!$A127),"")</f>
        <v/>
      </c>
      <c r="G127" s="74" t="str">
        <f>IFERROR(GETPIVOTDATA("Quantity",#REF!,"Product Name",'tabelas-escondidas'!$A127),"")</f>
        <v/>
      </c>
    </row>
    <row r="128" spans="1:7" x14ac:dyDescent="0.25">
      <c r="A128" s="75" t="str">
        <f>IFERROR(INDEX(Tabela_Produto[[#Data],[Nome do Produto]],ROW(A128)-ROW($A$3)),"")</f>
        <v/>
      </c>
      <c r="B128" s="74" t="str">
        <f ca="1">IF(A128="","",SUMIFS(Tabela_Ordens[[#Data],[Quantidade]],Tabela_Ordens[[#Data],[Produto]],A128,Tabela_Ordens[[#Data],[Tipo da Ordem]],"Compra",Tabela_Ordens[[#Data],[Data esperada]],"&lt;="&amp;TODAY())-SUMIFS(Tabela_Ordens[[#Data],[Quantidade]],Tabela_Ordens[[#Data],[Produto]],A128,Tabela_Ordens[[#Data],[Tipo da Ordem]],"Venda",Tabela_Ordens[[#Data],[Data esperada]],"&lt;="&amp;TODAY()))</f>
        <v/>
      </c>
      <c r="C128" s="74" t="str">
        <f ca="1">IF(A128="","",SUMIFS(Tabela_Ordens[[#Data],[Quantidade]],Tabela_Ordens[[#Data],[Produto]],A128,Tabela_Ordens[[#Data],[Tipo da Ordem]],"Compra",Tabela_Ordens[[#Data],[Data esperada]],"&gt;"&amp;TODAY()))</f>
        <v/>
      </c>
      <c r="D128" s="74" t="str">
        <f>IF(A128="","",INDEX(Tabela_Produto[Estoque Mínimo],MATCH(A128,INDEX(Tabela_Produto[Nome do Produto],,1),0),1))</f>
        <v/>
      </c>
      <c r="E128" s="74" t="str">
        <f t="shared" si="1"/>
        <v/>
      </c>
      <c r="F128" s="74" t="str">
        <f>IFERROR(GETPIVOTDATA("Amount",#REF!,"Product Name",'tabelas-escondidas'!$A128),"")</f>
        <v/>
      </c>
      <c r="G128" s="74" t="str">
        <f>IFERROR(GETPIVOTDATA("Quantity",#REF!,"Product Name",'tabelas-escondidas'!$A128),"")</f>
        <v/>
      </c>
    </row>
    <row r="129" spans="1:7" x14ac:dyDescent="0.25">
      <c r="A129" s="75" t="str">
        <f>IFERROR(INDEX(Tabela_Produto[[#Data],[Nome do Produto]],ROW(A129)-ROW($A$3)),"")</f>
        <v/>
      </c>
      <c r="B129" s="74" t="str">
        <f ca="1">IF(A129="","",SUMIFS(Tabela_Ordens[[#Data],[Quantidade]],Tabela_Ordens[[#Data],[Produto]],A129,Tabela_Ordens[[#Data],[Tipo da Ordem]],"Compra",Tabela_Ordens[[#Data],[Data esperada]],"&lt;="&amp;TODAY())-SUMIFS(Tabela_Ordens[[#Data],[Quantidade]],Tabela_Ordens[[#Data],[Produto]],A129,Tabela_Ordens[[#Data],[Tipo da Ordem]],"Venda",Tabela_Ordens[[#Data],[Data esperada]],"&lt;="&amp;TODAY()))</f>
        <v/>
      </c>
      <c r="C129" s="74" t="str">
        <f ca="1">IF(A129="","",SUMIFS(Tabela_Ordens[[#Data],[Quantidade]],Tabela_Ordens[[#Data],[Produto]],A129,Tabela_Ordens[[#Data],[Tipo da Ordem]],"Compra",Tabela_Ordens[[#Data],[Data esperada]],"&gt;"&amp;TODAY()))</f>
        <v/>
      </c>
      <c r="D129" s="74" t="str">
        <f>IF(A129="","",INDEX(Tabela_Produto[Estoque Mínimo],MATCH(A129,INDEX(Tabela_Produto[Nome do Produto],,1),0),1))</f>
        <v/>
      </c>
      <c r="E129" s="74" t="str">
        <f t="shared" si="1"/>
        <v/>
      </c>
      <c r="F129" s="74" t="str">
        <f>IFERROR(GETPIVOTDATA("Amount",#REF!,"Product Name",'tabelas-escondidas'!$A129),"")</f>
        <v/>
      </c>
      <c r="G129" s="74" t="str">
        <f>IFERROR(GETPIVOTDATA("Quantity",#REF!,"Product Name",'tabelas-escondidas'!$A129),"")</f>
        <v/>
      </c>
    </row>
    <row r="130" spans="1:7" x14ac:dyDescent="0.25">
      <c r="A130" s="75" t="str">
        <f>IFERROR(INDEX(Tabela_Produto[[#Data],[Nome do Produto]],ROW(A130)-ROW($A$3)),"")</f>
        <v/>
      </c>
      <c r="B130" s="74" t="str">
        <f ca="1">IF(A130="","",SUMIFS(Tabela_Ordens[[#Data],[Quantidade]],Tabela_Ordens[[#Data],[Produto]],A130,Tabela_Ordens[[#Data],[Tipo da Ordem]],"Compra",Tabela_Ordens[[#Data],[Data esperada]],"&lt;="&amp;TODAY())-SUMIFS(Tabela_Ordens[[#Data],[Quantidade]],Tabela_Ordens[[#Data],[Produto]],A130,Tabela_Ordens[[#Data],[Tipo da Ordem]],"Venda",Tabela_Ordens[[#Data],[Data esperada]],"&lt;="&amp;TODAY()))</f>
        <v/>
      </c>
      <c r="C130" s="74" t="str">
        <f ca="1">IF(A130="","",SUMIFS(Tabela_Ordens[[#Data],[Quantidade]],Tabela_Ordens[[#Data],[Produto]],A130,Tabela_Ordens[[#Data],[Tipo da Ordem]],"Compra",Tabela_Ordens[[#Data],[Data esperada]],"&gt;"&amp;TODAY()))</f>
        <v/>
      </c>
      <c r="D130" s="74" t="str">
        <f>IF(A130="","",INDEX(Tabela_Produto[Estoque Mínimo],MATCH(A130,INDEX(Tabela_Produto[Nome do Produto],,1),0),1))</f>
        <v/>
      </c>
      <c r="E130" s="74" t="str">
        <f t="shared" si="1"/>
        <v/>
      </c>
      <c r="F130" s="74" t="str">
        <f>IFERROR(GETPIVOTDATA("Amount",#REF!,"Product Name",'tabelas-escondidas'!$A130),"")</f>
        <v/>
      </c>
      <c r="G130" s="74" t="str">
        <f>IFERROR(GETPIVOTDATA("Quantity",#REF!,"Product Name",'tabelas-escondidas'!$A130),"")</f>
        <v/>
      </c>
    </row>
    <row r="131" spans="1:7" x14ac:dyDescent="0.25">
      <c r="A131" s="75" t="str">
        <f>IFERROR(INDEX(Tabela_Produto[[#Data],[Nome do Produto]],ROW(A131)-ROW($A$3)),"")</f>
        <v/>
      </c>
      <c r="B131" s="74" t="str">
        <f ca="1">IF(A131="","",SUMIFS(Tabela_Ordens[[#Data],[Quantidade]],Tabela_Ordens[[#Data],[Produto]],A131,Tabela_Ordens[[#Data],[Tipo da Ordem]],"Compra",Tabela_Ordens[[#Data],[Data esperada]],"&lt;="&amp;TODAY())-SUMIFS(Tabela_Ordens[[#Data],[Quantidade]],Tabela_Ordens[[#Data],[Produto]],A131,Tabela_Ordens[[#Data],[Tipo da Ordem]],"Venda",Tabela_Ordens[[#Data],[Data esperada]],"&lt;="&amp;TODAY()))</f>
        <v/>
      </c>
      <c r="C131" s="74" t="str">
        <f ca="1">IF(A131="","",SUMIFS(Tabela_Ordens[[#Data],[Quantidade]],Tabela_Ordens[[#Data],[Produto]],A131,Tabela_Ordens[[#Data],[Tipo da Ordem]],"Compra",Tabela_Ordens[[#Data],[Data esperada]],"&gt;"&amp;TODAY()))</f>
        <v/>
      </c>
      <c r="D131" s="74" t="str">
        <f>IF(A131="","",INDEX(Tabela_Produto[Estoque Mínimo],MATCH(A131,INDEX(Tabela_Produto[Nome do Produto],,1),0),1))</f>
        <v/>
      </c>
      <c r="E131" s="74" t="str">
        <f t="shared" si="1"/>
        <v/>
      </c>
      <c r="F131" s="74" t="str">
        <f>IFERROR(GETPIVOTDATA("Amount",#REF!,"Product Name",'tabelas-escondidas'!$A131),"")</f>
        <v/>
      </c>
      <c r="G131" s="74" t="str">
        <f>IFERROR(GETPIVOTDATA("Quantity",#REF!,"Product Name",'tabelas-escondidas'!$A131),"")</f>
        <v/>
      </c>
    </row>
    <row r="132" spans="1:7" x14ac:dyDescent="0.25">
      <c r="A132" s="75" t="str">
        <f>IFERROR(INDEX(Tabela_Produto[[#Data],[Nome do Produto]],ROW(A132)-ROW($A$3)),"")</f>
        <v/>
      </c>
      <c r="B132" s="74" t="str">
        <f ca="1">IF(A132="","",SUMIFS(Tabela_Ordens[[#Data],[Quantidade]],Tabela_Ordens[[#Data],[Produto]],A132,Tabela_Ordens[[#Data],[Tipo da Ordem]],"Compra",Tabela_Ordens[[#Data],[Data esperada]],"&lt;="&amp;TODAY())-SUMIFS(Tabela_Ordens[[#Data],[Quantidade]],Tabela_Ordens[[#Data],[Produto]],A132,Tabela_Ordens[[#Data],[Tipo da Ordem]],"Venda",Tabela_Ordens[[#Data],[Data esperada]],"&lt;="&amp;TODAY()))</f>
        <v/>
      </c>
      <c r="C132" s="74" t="str">
        <f ca="1">IF(A132="","",SUMIFS(Tabela_Ordens[[#Data],[Quantidade]],Tabela_Ordens[[#Data],[Produto]],A132,Tabela_Ordens[[#Data],[Tipo da Ordem]],"Compra",Tabela_Ordens[[#Data],[Data esperada]],"&gt;"&amp;TODAY()))</f>
        <v/>
      </c>
      <c r="D132" s="74" t="str">
        <f>IF(A132="","",INDEX(Tabela_Produto[Estoque Mínimo],MATCH(A132,INDEX(Tabela_Produto[Nome do Produto],,1),0),1))</f>
        <v/>
      </c>
      <c r="E132" s="74" t="str">
        <f t="shared" si="1"/>
        <v/>
      </c>
      <c r="F132" s="74" t="str">
        <f>IFERROR(GETPIVOTDATA("Amount",#REF!,"Product Name",'tabelas-escondidas'!$A132),"")</f>
        <v/>
      </c>
      <c r="G132" s="74" t="str">
        <f>IFERROR(GETPIVOTDATA("Quantity",#REF!,"Product Name",'tabelas-escondidas'!$A132),"")</f>
        <v/>
      </c>
    </row>
    <row r="133" spans="1:7" x14ac:dyDescent="0.25">
      <c r="A133" s="75" t="str">
        <f>IFERROR(INDEX(Tabela_Produto[[#Data],[Nome do Produto]],ROW(A133)-ROW($A$3)),"")</f>
        <v/>
      </c>
      <c r="B133" s="74" t="str">
        <f ca="1">IF(A133="","",SUMIFS(Tabela_Ordens[[#Data],[Quantidade]],Tabela_Ordens[[#Data],[Produto]],A133,Tabela_Ordens[[#Data],[Tipo da Ordem]],"Compra",Tabela_Ordens[[#Data],[Data esperada]],"&lt;="&amp;TODAY())-SUMIFS(Tabela_Ordens[[#Data],[Quantidade]],Tabela_Ordens[[#Data],[Produto]],A133,Tabela_Ordens[[#Data],[Tipo da Ordem]],"Venda",Tabela_Ordens[[#Data],[Data esperada]],"&lt;="&amp;TODAY()))</f>
        <v/>
      </c>
      <c r="C133" s="74" t="str">
        <f ca="1">IF(A133="","",SUMIFS(Tabela_Ordens[[#Data],[Quantidade]],Tabela_Ordens[[#Data],[Produto]],A133,Tabela_Ordens[[#Data],[Tipo da Ordem]],"Compra",Tabela_Ordens[[#Data],[Data esperada]],"&gt;"&amp;TODAY()))</f>
        <v/>
      </c>
      <c r="D133" s="74" t="str">
        <f>IF(A133="","",INDEX(Tabela_Produto[Estoque Mínimo],MATCH(A133,INDEX(Tabela_Produto[Nome do Produto],,1),0),1))</f>
        <v/>
      </c>
      <c r="E133" s="74" t="str">
        <f t="shared" ref="E133:E196" si="2">IF(A133="","",B133-D133)</f>
        <v/>
      </c>
      <c r="F133" s="74" t="str">
        <f>IFERROR(GETPIVOTDATA("Amount",#REF!,"Product Name",'tabelas-escondidas'!$A133),"")</f>
        <v/>
      </c>
      <c r="G133" s="74" t="str">
        <f>IFERROR(GETPIVOTDATA("Quantity",#REF!,"Product Name",'tabelas-escondidas'!$A133),"")</f>
        <v/>
      </c>
    </row>
    <row r="134" spans="1:7" x14ac:dyDescent="0.25">
      <c r="A134" s="75" t="str">
        <f>IFERROR(INDEX(Tabela_Produto[[#Data],[Nome do Produto]],ROW(A134)-ROW($A$3)),"")</f>
        <v/>
      </c>
      <c r="B134" s="74" t="str">
        <f ca="1">IF(A134="","",SUMIFS(Tabela_Ordens[[#Data],[Quantidade]],Tabela_Ordens[[#Data],[Produto]],A134,Tabela_Ordens[[#Data],[Tipo da Ordem]],"Compra",Tabela_Ordens[[#Data],[Data esperada]],"&lt;="&amp;TODAY())-SUMIFS(Tabela_Ordens[[#Data],[Quantidade]],Tabela_Ordens[[#Data],[Produto]],A134,Tabela_Ordens[[#Data],[Tipo da Ordem]],"Venda",Tabela_Ordens[[#Data],[Data esperada]],"&lt;="&amp;TODAY()))</f>
        <v/>
      </c>
      <c r="C134" s="74" t="str">
        <f ca="1">IF(A134="","",SUMIFS(Tabela_Ordens[[#Data],[Quantidade]],Tabela_Ordens[[#Data],[Produto]],A134,Tabela_Ordens[[#Data],[Tipo da Ordem]],"Compra",Tabela_Ordens[[#Data],[Data esperada]],"&gt;"&amp;TODAY()))</f>
        <v/>
      </c>
      <c r="D134" s="74" t="str">
        <f>IF(A134="","",INDEX(Tabela_Produto[Estoque Mínimo],MATCH(A134,INDEX(Tabela_Produto[Nome do Produto],,1),0),1))</f>
        <v/>
      </c>
      <c r="E134" s="74" t="str">
        <f t="shared" si="2"/>
        <v/>
      </c>
      <c r="F134" s="74" t="str">
        <f>IFERROR(GETPIVOTDATA("Amount",#REF!,"Product Name",'tabelas-escondidas'!$A134),"")</f>
        <v/>
      </c>
      <c r="G134" s="74" t="str">
        <f>IFERROR(GETPIVOTDATA("Quantity",#REF!,"Product Name",'tabelas-escondidas'!$A134),"")</f>
        <v/>
      </c>
    </row>
    <row r="135" spans="1:7" x14ac:dyDescent="0.25">
      <c r="A135" s="75" t="str">
        <f>IFERROR(INDEX(Tabela_Produto[[#Data],[Nome do Produto]],ROW(A135)-ROW($A$3)),"")</f>
        <v/>
      </c>
      <c r="B135" s="74" t="str">
        <f ca="1">IF(A135="","",SUMIFS(Tabela_Ordens[[#Data],[Quantidade]],Tabela_Ordens[[#Data],[Produto]],A135,Tabela_Ordens[[#Data],[Tipo da Ordem]],"Compra",Tabela_Ordens[[#Data],[Data esperada]],"&lt;="&amp;TODAY())-SUMIFS(Tabela_Ordens[[#Data],[Quantidade]],Tabela_Ordens[[#Data],[Produto]],A135,Tabela_Ordens[[#Data],[Tipo da Ordem]],"Venda",Tabela_Ordens[[#Data],[Data esperada]],"&lt;="&amp;TODAY()))</f>
        <v/>
      </c>
      <c r="C135" s="74" t="str">
        <f ca="1">IF(A135="","",SUMIFS(Tabela_Ordens[[#Data],[Quantidade]],Tabela_Ordens[[#Data],[Produto]],A135,Tabela_Ordens[[#Data],[Tipo da Ordem]],"Compra",Tabela_Ordens[[#Data],[Data esperada]],"&gt;"&amp;TODAY()))</f>
        <v/>
      </c>
      <c r="D135" s="74" t="str">
        <f>IF(A135="","",INDEX(Tabela_Produto[Estoque Mínimo],MATCH(A135,INDEX(Tabela_Produto[Nome do Produto],,1),0),1))</f>
        <v/>
      </c>
      <c r="E135" s="74" t="str">
        <f t="shared" si="2"/>
        <v/>
      </c>
      <c r="F135" s="74" t="str">
        <f>IFERROR(GETPIVOTDATA("Amount",#REF!,"Product Name",'tabelas-escondidas'!$A135),"")</f>
        <v/>
      </c>
      <c r="G135" s="74" t="str">
        <f>IFERROR(GETPIVOTDATA("Quantity",#REF!,"Product Name",'tabelas-escondidas'!$A135),"")</f>
        <v/>
      </c>
    </row>
    <row r="136" spans="1:7" x14ac:dyDescent="0.25">
      <c r="A136" s="75" t="str">
        <f>IFERROR(INDEX(Tabela_Produto[[#Data],[Nome do Produto]],ROW(A136)-ROW($A$3)),"")</f>
        <v/>
      </c>
      <c r="B136" s="74" t="str">
        <f ca="1">IF(A136="","",SUMIFS(Tabela_Ordens[[#Data],[Quantidade]],Tabela_Ordens[[#Data],[Produto]],A136,Tabela_Ordens[[#Data],[Tipo da Ordem]],"Compra",Tabela_Ordens[[#Data],[Data esperada]],"&lt;="&amp;TODAY())-SUMIFS(Tabela_Ordens[[#Data],[Quantidade]],Tabela_Ordens[[#Data],[Produto]],A136,Tabela_Ordens[[#Data],[Tipo da Ordem]],"Venda",Tabela_Ordens[[#Data],[Data esperada]],"&lt;="&amp;TODAY()))</f>
        <v/>
      </c>
      <c r="C136" s="74" t="str">
        <f ca="1">IF(A136="","",SUMIFS(Tabela_Ordens[[#Data],[Quantidade]],Tabela_Ordens[[#Data],[Produto]],A136,Tabela_Ordens[[#Data],[Tipo da Ordem]],"Compra",Tabela_Ordens[[#Data],[Data esperada]],"&gt;"&amp;TODAY()))</f>
        <v/>
      </c>
      <c r="D136" s="74" t="str">
        <f>IF(A136="","",INDEX(Tabela_Produto[Estoque Mínimo],MATCH(A136,INDEX(Tabela_Produto[Nome do Produto],,1),0),1))</f>
        <v/>
      </c>
      <c r="E136" s="74" t="str">
        <f t="shared" si="2"/>
        <v/>
      </c>
      <c r="F136" s="74" t="str">
        <f>IFERROR(GETPIVOTDATA("Amount",#REF!,"Product Name",'tabelas-escondidas'!$A136),"")</f>
        <v/>
      </c>
      <c r="G136" s="74" t="str">
        <f>IFERROR(GETPIVOTDATA("Quantity",#REF!,"Product Name",'tabelas-escondidas'!$A136),"")</f>
        <v/>
      </c>
    </row>
    <row r="137" spans="1:7" x14ac:dyDescent="0.25">
      <c r="A137" s="75" t="str">
        <f>IFERROR(INDEX(Tabela_Produto[[#Data],[Nome do Produto]],ROW(A137)-ROW($A$3)),"")</f>
        <v/>
      </c>
      <c r="B137" s="74" t="str">
        <f ca="1">IF(A137="","",SUMIFS(Tabela_Ordens[[#Data],[Quantidade]],Tabela_Ordens[[#Data],[Produto]],A137,Tabela_Ordens[[#Data],[Tipo da Ordem]],"Compra",Tabela_Ordens[[#Data],[Data esperada]],"&lt;="&amp;TODAY())-SUMIFS(Tabela_Ordens[[#Data],[Quantidade]],Tabela_Ordens[[#Data],[Produto]],A137,Tabela_Ordens[[#Data],[Tipo da Ordem]],"Venda",Tabela_Ordens[[#Data],[Data esperada]],"&lt;="&amp;TODAY()))</f>
        <v/>
      </c>
      <c r="C137" s="74" t="str">
        <f ca="1">IF(A137="","",SUMIFS(Tabela_Ordens[[#Data],[Quantidade]],Tabela_Ordens[[#Data],[Produto]],A137,Tabela_Ordens[[#Data],[Tipo da Ordem]],"Compra",Tabela_Ordens[[#Data],[Data esperada]],"&gt;"&amp;TODAY()))</f>
        <v/>
      </c>
      <c r="D137" s="74" t="str">
        <f>IF(A137="","",INDEX(Tabela_Produto[Estoque Mínimo],MATCH(A137,INDEX(Tabela_Produto[Nome do Produto],,1),0),1))</f>
        <v/>
      </c>
      <c r="E137" s="74" t="str">
        <f t="shared" si="2"/>
        <v/>
      </c>
      <c r="F137" s="74" t="str">
        <f>IFERROR(GETPIVOTDATA("Amount",#REF!,"Product Name",'tabelas-escondidas'!$A137),"")</f>
        <v/>
      </c>
      <c r="G137" s="74" t="str">
        <f>IFERROR(GETPIVOTDATA("Quantity",#REF!,"Product Name",'tabelas-escondidas'!$A137),"")</f>
        <v/>
      </c>
    </row>
    <row r="138" spans="1:7" x14ac:dyDescent="0.25">
      <c r="A138" s="75" t="str">
        <f>IFERROR(INDEX(Tabela_Produto[[#Data],[Nome do Produto]],ROW(A138)-ROW($A$3)),"")</f>
        <v/>
      </c>
      <c r="B138" s="74" t="str">
        <f ca="1">IF(A138="","",SUMIFS(Tabela_Ordens[[#Data],[Quantidade]],Tabela_Ordens[[#Data],[Produto]],A138,Tabela_Ordens[[#Data],[Tipo da Ordem]],"Compra",Tabela_Ordens[[#Data],[Data esperada]],"&lt;="&amp;TODAY())-SUMIFS(Tabela_Ordens[[#Data],[Quantidade]],Tabela_Ordens[[#Data],[Produto]],A138,Tabela_Ordens[[#Data],[Tipo da Ordem]],"Venda",Tabela_Ordens[[#Data],[Data esperada]],"&lt;="&amp;TODAY()))</f>
        <v/>
      </c>
      <c r="C138" s="74" t="str">
        <f ca="1">IF(A138="","",SUMIFS(Tabela_Ordens[[#Data],[Quantidade]],Tabela_Ordens[[#Data],[Produto]],A138,Tabela_Ordens[[#Data],[Tipo da Ordem]],"Compra",Tabela_Ordens[[#Data],[Data esperada]],"&gt;"&amp;TODAY()))</f>
        <v/>
      </c>
      <c r="D138" s="74" t="str">
        <f>IF(A138="","",INDEX(Tabela_Produto[Estoque Mínimo],MATCH(A138,INDEX(Tabela_Produto[Nome do Produto],,1),0),1))</f>
        <v/>
      </c>
      <c r="E138" s="74" t="str">
        <f t="shared" si="2"/>
        <v/>
      </c>
      <c r="F138" s="74" t="str">
        <f>IFERROR(GETPIVOTDATA("Amount",#REF!,"Product Name",'tabelas-escondidas'!$A138),"")</f>
        <v/>
      </c>
      <c r="G138" s="74" t="str">
        <f>IFERROR(GETPIVOTDATA("Quantity",#REF!,"Product Name",'tabelas-escondidas'!$A138),"")</f>
        <v/>
      </c>
    </row>
    <row r="139" spans="1:7" x14ac:dyDescent="0.25">
      <c r="A139" s="75" t="str">
        <f>IFERROR(INDEX(Tabela_Produto[[#Data],[Nome do Produto]],ROW(A139)-ROW($A$3)),"")</f>
        <v/>
      </c>
      <c r="B139" s="74" t="str">
        <f ca="1">IF(A139="","",SUMIFS(Tabela_Ordens[[#Data],[Quantidade]],Tabela_Ordens[[#Data],[Produto]],A139,Tabela_Ordens[[#Data],[Tipo da Ordem]],"Compra",Tabela_Ordens[[#Data],[Data esperada]],"&lt;="&amp;TODAY())-SUMIFS(Tabela_Ordens[[#Data],[Quantidade]],Tabela_Ordens[[#Data],[Produto]],A139,Tabela_Ordens[[#Data],[Tipo da Ordem]],"Venda",Tabela_Ordens[[#Data],[Data esperada]],"&lt;="&amp;TODAY()))</f>
        <v/>
      </c>
      <c r="C139" s="74" t="str">
        <f ca="1">IF(A139="","",SUMIFS(Tabela_Ordens[[#Data],[Quantidade]],Tabela_Ordens[[#Data],[Produto]],A139,Tabela_Ordens[[#Data],[Tipo da Ordem]],"Compra",Tabela_Ordens[[#Data],[Data esperada]],"&gt;"&amp;TODAY()))</f>
        <v/>
      </c>
      <c r="D139" s="74" t="str">
        <f>IF(A139="","",INDEX(Tabela_Produto[Estoque Mínimo],MATCH(A139,INDEX(Tabela_Produto[Nome do Produto],,1),0),1))</f>
        <v/>
      </c>
      <c r="E139" s="74" t="str">
        <f t="shared" si="2"/>
        <v/>
      </c>
      <c r="F139" s="74" t="str">
        <f>IFERROR(GETPIVOTDATA("Amount",#REF!,"Product Name",'tabelas-escondidas'!$A139),"")</f>
        <v/>
      </c>
      <c r="G139" s="74" t="str">
        <f>IFERROR(GETPIVOTDATA("Quantity",#REF!,"Product Name",'tabelas-escondidas'!$A139),"")</f>
        <v/>
      </c>
    </row>
    <row r="140" spans="1:7" x14ac:dyDescent="0.25">
      <c r="A140" s="75" t="str">
        <f>IFERROR(INDEX(Tabela_Produto[[#Data],[Nome do Produto]],ROW(A140)-ROW($A$3)),"")</f>
        <v/>
      </c>
      <c r="B140" s="74" t="str">
        <f ca="1">IF(A140="","",SUMIFS(Tabela_Ordens[[#Data],[Quantidade]],Tabela_Ordens[[#Data],[Produto]],A140,Tabela_Ordens[[#Data],[Tipo da Ordem]],"Compra",Tabela_Ordens[[#Data],[Data esperada]],"&lt;="&amp;TODAY())-SUMIFS(Tabela_Ordens[[#Data],[Quantidade]],Tabela_Ordens[[#Data],[Produto]],A140,Tabela_Ordens[[#Data],[Tipo da Ordem]],"Venda",Tabela_Ordens[[#Data],[Data esperada]],"&lt;="&amp;TODAY()))</f>
        <v/>
      </c>
      <c r="C140" s="74" t="str">
        <f ca="1">IF(A140="","",SUMIFS(Tabela_Ordens[[#Data],[Quantidade]],Tabela_Ordens[[#Data],[Produto]],A140,Tabela_Ordens[[#Data],[Tipo da Ordem]],"Compra",Tabela_Ordens[[#Data],[Data esperada]],"&gt;"&amp;TODAY()))</f>
        <v/>
      </c>
      <c r="D140" s="74" t="str">
        <f>IF(A140="","",INDEX(Tabela_Produto[Estoque Mínimo],MATCH(A140,INDEX(Tabela_Produto[Nome do Produto],,1),0),1))</f>
        <v/>
      </c>
      <c r="E140" s="74" t="str">
        <f t="shared" si="2"/>
        <v/>
      </c>
      <c r="F140" s="74" t="str">
        <f>IFERROR(GETPIVOTDATA("Amount",#REF!,"Product Name",'tabelas-escondidas'!$A140),"")</f>
        <v/>
      </c>
      <c r="G140" s="74" t="str">
        <f>IFERROR(GETPIVOTDATA("Quantity",#REF!,"Product Name",'tabelas-escondidas'!$A140),"")</f>
        <v/>
      </c>
    </row>
    <row r="141" spans="1:7" x14ac:dyDescent="0.25">
      <c r="A141" s="75" t="str">
        <f>IFERROR(INDEX(Tabela_Produto[[#Data],[Nome do Produto]],ROW(A141)-ROW($A$3)),"")</f>
        <v/>
      </c>
      <c r="B141" s="74" t="str">
        <f ca="1">IF(A141="","",SUMIFS(Tabela_Ordens[[#Data],[Quantidade]],Tabela_Ordens[[#Data],[Produto]],A141,Tabela_Ordens[[#Data],[Tipo da Ordem]],"Compra",Tabela_Ordens[[#Data],[Data esperada]],"&lt;="&amp;TODAY())-SUMIFS(Tabela_Ordens[[#Data],[Quantidade]],Tabela_Ordens[[#Data],[Produto]],A141,Tabela_Ordens[[#Data],[Tipo da Ordem]],"Venda",Tabela_Ordens[[#Data],[Data esperada]],"&lt;="&amp;TODAY()))</f>
        <v/>
      </c>
      <c r="C141" s="74" t="str">
        <f ca="1">IF(A141="","",SUMIFS(Tabela_Ordens[[#Data],[Quantidade]],Tabela_Ordens[[#Data],[Produto]],A141,Tabela_Ordens[[#Data],[Tipo da Ordem]],"Compra",Tabela_Ordens[[#Data],[Data esperada]],"&gt;"&amp;TODAY()))</f>
        <v/>
      </c>
      <c r="D141" s="74" t="str">
        <f>IF(A141="","",INDEX(Tabela_Produto[Estoque Mínimo],MATCH(A141,INDEX(Tabela_Produto[Nome do Produto],,1),0),1))</f>
        <v/>
      </c>
      <c r="E141" s="74" t="str">
        <f t="shared" si="2"/>
        <v/>
      </c>
      <c r="F141" s="74" t="str">
        <f>IFERROR(GETPIVOTDATA("Amount",#REF!,"Product Name",'tabelas-escondidas'!$A141),"")</f>
        <v/>
      </c>
      <c r="G141" s="74" t="str">
        <f>IFERROR(GETPIVOTDATA("Quantity",#REF!,"Product Name",'tabelas-escondidas'!$A141),"")</f>
        <v/>
      </c>
    </row>
    <row r="142" spans="1:7" x14ac:dyDescent="0.25">
      <c r="A142" s="75" t="str">
        <f>IFERROR(INDEX(Tabela_Produto[[#Data],[Nome do Produto]],ROW(A142)-ROW($A$3)),"")</f>
        <v/>
      </c>
      <c r="B142" s="74" t="str">
        <f ca="1">IF(A142="","",SUMIFS(Tabela_Ordens[[#Data],[Quantidade]],Tabela_Ordens[[#Data],[Produto]],A142,Tabela_Ordens[[#Data],[Tipo da Ordem]],"Compra",Tabela_Ordens[[#Data],[Data esperada]],"&lt;="&amp;TODAY())-SUMIFS(Tabela_Ordens[[#Data],[Quantidade]],Tabela_Ordens[[#Data],[Produto]],A142,Tabela_Ordens[[#Data],[Tipo da Ordem]],"Venda",Tabela_Ordens[[#Data],[Data esperada]],"&lt;="&amp;TODAY()))</f>
        <v/>
      </c>
      <c r="C142" s="74" t="str">
        <f ca="1">IF(A142="","",SUMIFS(Tabela_Ordens[[#Data],[Quantidade]],Tabela_Ordens[[#Data],[Produto]],A142,Tabela_Ordens[[#Data],[Tipo da Ordem]],"Compra",Tabela_Ordens[[#Data],[Data esperada]],"&gt;"&amp;TODAY()))</f>
        <v/>
      </c>
      <c r="D142" s="74" t="str">
        <f>IF(A142="","",INDEX(Tabela_Produto[Estoque Mínimo],MATCH(A142,INDEX(Tabela_Produto[Nome do Produto],,1),0),1))</f>
        <v/>
      </c>
      <c r="E142" s="74" t="str">
        <f t="shared" si="2"/>
        <v/>
      </c>
      <c r="F142" s="74" t="str">
        <f>IFERROR(GETPIVOTDATA("Amount",#REF!,"Product Name",'tabelas-escondidas'!$A142),"")</f>
        <v/>
      </c>
      <c r="G142" s="74" t="str">
        <f>IFERROR(GETPIVOTDATA("Quantity",#REF!,"Product Name",'tabelas-escondidas'!$A142),"")</f>
        <v/>
      </c>
    </row>
    <row r="143" spans="1:7" x14ac:dyDescent="0.25">
      <c r="A143" s="75" t="str">
        <f>IFERROR(INDEX(Tabela_Produto[[#Data],[Nome do Produto]],ROW(A143)-ROW($A$3)),"")</f>
        <v/>
      </c>
      <c r="B143" s="74" t="str">
        <f ca="1">IF(A143="","",SUMIFS(Tabela_Ordens[[#Data],[Quantidade]],Tabela_Ordens[[#Data],[Produto]],A143,Tabela_Ordens[[#Data],[Tipo da Ordem]],"Compra",Tabela_Ordens[[#Data],[Data esperada]],"&lt;="&amp;TODAY())-SUMIFS(Tabela_Ordens[[#Data],[Quantidade]],Tabela_Ordens[[#Data],[Produto]],A143,Tabela_Ordens[[#Data],[Tipo da Ordem]],"Venda",Tabela_Ordens[[#Data],[Data esperada]],"&lt;="&amp;TODAY()))</f>
        <v/>
      </c>
      <c r="C143" s="74" t="str">
        <f ca="1">IF(A143="","",SUMIFS(Tabela_Ordens[[#Data],[Quantidade]],Tabela_Ordens[[#Data],[Produto]],A143,Tabela_Ordens[[#Data],[Tipo da Ordem]],"Compra",Tabela_Ordens[[#Data],[Data esperada]],"&gt;"&amp;TODAY()))</f>
        <v/>
      </c>
      <c r="D143" s="74" t="str">
        <f>IF(A143="","",INDEX(Tabela_Produto[Estoque Mínimo],MATCH(A143,INDEX(Tabela_Produto[Nome do Produto],,1),0),1))</f>
        <v/>
      </c>
      <c r="E143" s="74" t="str">
        <f t="shared" si="2"/>
        <v/>
      </c>
      <c r="F143" s="74" t="str">
        <f>IFERROR(GETPIVOTDATA("Amount",#REF!,"Product Name",'tabelas-escondidas'!$A143),"")</f>
        <v/>
      </c>
      <c r="G143" s="74" t="str">
        <f>IFERROR(GETPIVOTDATA("Quantity",#REF!,"Product Name",'tabelas-escondidas'!$A143),"")</f>
        <v/>
      </c>
    </row>
    <row r="144" spans="1:7" x14ac:dyDescent="0.25">
      <c r="A144" s="75" t="str">
        <f>IFERROR(INDEX(Tabela_Produto[[#Data],[Nome do Produto]],ROW(A144)-ROW($A$3)),"")</f>
        <v/>
      </c>
      <c r="B144" s="74" t="str">
        <f ca="1">IF(A144="","",SUMIFS(Tabela_Ordens[[#Data],[Quantidade]],Tabela_Ordens[[#Data],[Produto]],A144,Tabela_Ordens[[#Data],[Tipo da Ordem]],"Compra",Tabela_Ordens[[#Data],[Data esperada]],"&lt;="&amp;TODAY())-SUMIFS(Tabela_Ordens[[#Data],[Quantidade]],Tabela_Ordens[[#Data],[Produto]],A144,Tabela_Ordens[[#Data],[Tipo da Ordem]],"Venda",Tabela_Ordens[[#Data],[Data esperada]],"&lt;="&amp;TODAY()))</f>
        <v/>
      </c>
      <c r="C144" s="74" t="str">
        <f ca="1">IF(A144="","",SUMIFS(Tabela_Ordens[[#Data],[Quantidade]],Tabela_Ordens[[#Data],[Produto]],A144,Tabela_Ordens[[#Data],[Tipo da Ordem]],"Compra",Tabela_Ordens[[#Data],[Data esperada]],"&gt;"&amp;TODAY()))</f>
        <v/>
      </c>
      <c r="D144" s="74" t="str">
        <f>IF(A144="","",INDEX(Tabela_Produto[Estoque Mínimo],MATCH(A144,INDEX(Tabela_Produto[Nome do Produto],,1),0),1))</f>
        <v/>
      </c>
      <c r="E144" s="74" t="str">
        <f t="shared" si="2"/>
        <v/>
      </c>
      <c r="F144" s="74" t="str">
        <f>IFERROR(GETPIVOTDATA("Amount",#REF!,"Product Name",'tabelas-escondidas'!$A144),"")</f>
        <v/>
      </c>
      <c r="G144" s="74" t="str">
        <f>IFERROR(GETPIVOTDATA("Quantity",#REF!,"Product Name",'tabelas-escondidas'!$A144),"")</f>
        <v/>
      </c>
    </row>
    <row r="145" spans="1:7" x14ac:dyDescent="0.25">
      <c r="A145" s="75" t="str">
        <f>IFERROR(INDEX(Tabela_Produto[[#Data],[Nome do Produto]],ROW(A145)-ROW($A$3)),"")</f>
        <v/>
      </c>
      <c r="B145" s="74" t="str">
        <f ca="1">IF(A145="","",SUMIFS(Tabela_Ordens[[#Data],[Quantidade]],Tabela_Ordens[[#Data],[Produto]],A145,Tabela_Ordens[[#Data],[Tipo da Ordem]],"Compra",Tabela_Ordens[[#Data],[Data esperada]],"&lt;="&amp;TODAY())-SUMIFS(Tabela_Ordens[[#Data],[Quantidade]],Tabela_Ordens[[#Data],[Produto]],A145,Tabela_Ordens[[#Data],[Tipo da Ordem]],"Venda",Tabela_Ordens[[#Data],[Data esperada]],"&lt;="&amp;TODAY()))</f>
        <v/>
      </c>
      <c r="C145" s="74" t="str">
        <f ca="1">IF(A145="","",SUMIFS(Tabela_Ordens[[#Data],[Quantidade]],Tabela_Ordens[[#Data],[Produto]],A145,Tabela_Ordens[[#Data],[Tipo da Ordem]],"Compra",Tabela_Ordens[[#Data],[Data esperada]],"&gt;"&amp;TODAY()))</f>
        <v/>
      </c>
      <c r="D145" s="74" t="str">
        <f>IF(A145="","",INDEX(Tabela_Produto[Estoque Mínimo],MATCH(A145,INDEX(Tabela_Produto[Nome do Produto],,1),0),1))</f>
        <v/>
      </c>
      <c r="E145" s="74" t="str">
        <f t="shared" si="2"/>
        <v/>
      </c>
      <c r="F145" s="74" t="str">
        <f>IFERROR(GETPIVOTDATA("Amount",#REF!,"Product Name",'tabelas-escondidas'!$A145),"")</f>
        <v/>
      </c>
      <c r="G145" s="74" t="str">
        <f>IFERROR(GETPIVOTDATA("Quantity",#REF!,"Product Name",'tabelas-escondidas'!$A145),"")</f>
        <v/>
      </c>
    </row>
    <row r="146" spans="1:7" x14ac:dyDescent="0.25">
      <c r="A146" s="75" t="str">
        <f>IFERROR(INDEX(Tabela_Produto[[#Data],[Nome do Produto]],ROW(A146)-ROW($A$3)),"")</f>
        <v/>
      </c>
      <c r="B146" s="74" t="str">
        <f ca="1">IF(A146="","",SUMIFS(Tabela_Ordens[[#Data],[Quantidade]],Tabela_Ordens[[#Data],[Produto]],A146,Tabela_Ordens[[#Data],[Tipo da Ordem]],"Compra",Tabela_Ordens[[#Data],[Data esperada]],"&lt;="&amp;TODAY())-SUMIFS(Tabela_Ordens[[#Data],[Quantidade]],Tabela_Ordens[[#Data],[Produto]],A146,Tabela_Ordens[[#Data],[Tipo da Ordem]],"Venda",Tabela_Ordens[[#Data],[Data esperada]],"&lt;="&amp;TODAY()))</f>
        <v/>
      </c>
      <c r="C146" s="74" t="str">
        <f ca="1">IF(A146="","",SUMIFS(Tabela_Ordens[[#Data],[Quantidade]],Tabela_Ordens[[#Data],[Produto]],A146,Tabela_Ordens[[#Data],[Tipo da Ordem]],"Compra",Tabela_Ordens[[#Data],[Data esperada]],"&gt;"&amp;TODAY()))</f>
        <v/>
      </c>
      <c r="D146" s="74" t="str">
        <f>IF(A146="","",INDEX(Tabela_Produto[Estoque Mínimo],MATCH(A146,INDEX(Tabela_Produto[Nome do Produto],,1),0),1))</f>
        <v/>
      </c>
      <c r="E146" s="74" t="str">
        <f t="shared" si="2"/>
        <v/>
      </c>
      <c r="F146" s="74" t="str">
        <f>IFERROR(GETPIVOTDATA("Amount",#REF!,"Product Name",'tabelas-escondidas'!$A146),"")</f>
        <v/>
      </c>
      <c r="G146" s="74" t="str">
        <f>IFERROR(GETPIVOTDATA("Quantity",#REF!,"Product Name",'tabelas-escondidas'!$A146),"")</f>
        <v/>
      </c>
    </row>
    <row r="147" spans="1:7" x14ac:dyDescent="0.25">
      <c r="A147" s="75" t="str">
        <f>IFERROR(INDEX(Tabela_Produto[[#Data],[Nome do Produto]],ROW(A147)-ROW($A$3)),"")</f>
        <v/>
      </c>
      <c r="B147" s="74" t="str">
        <f ca="1">IF(A147="","",SUMIFS(Tabela_Ordens[[#Data],[Quantidade]],Tabela_Ordens[[#Data],[Produto]],A147,Tabela_Ordens[[#Data],[Tipo da Ordem]],"Compra",Tabela_Ordens[[#Data],[Data esperada]],"&lt;="&amp;TODAY())-SUMIFS(Tabela_Ordens[[#Data],[Quantidade]],Tabela_Ordens[[#Data],[Produto]],A147,Tabela_Ordens[[#Data],[Tipo da Ordem]],"Venda",Tabela_Ordens[[#Data],[Data esperada]],"&lt;="&amp;TODAY()))</f>
        <v/>
      </c>
      <c r="C147" s="74" t="str">
        <f ca="1">IF(A147="","",SUMIFS(Tabela_Ordens[[#Data],[Quantidade]],Tabela_Ordens[[#Data],[Produto]],A147,Tabela_Ordens[[#Data],[Tipo da Ordem]],"Compra",Tabela_Ordens[[#Data],[Data esperada]],"&gt;"&amp;TODAY()))</f>
        <v/>
      </c>
      <c r="D147" s="74" t="str">
        <f>IF(A147="","",INDEX(Tabela_Produto[Estoque Mínimo],MATCH(A147,INDEX(Tabela_Produto[Nome do Produto],,1),0),1))</f>
        <v/>
      </c>
      <c r="E147" s="74" t="str">
        <f t="shared" si="2"/>
        <v/>
      </c>
      <c r="F147" s="74" t="str">
        <f>IFERROR(GETPIVOTDATA("Amount",#REF!,"Product Name",'tabelas-escondidas'!$A147),"")</f>
        <v/>
      </c>
      <c r="G147" s="74" t="str">
        <f>IFERROR(GETPIVOTDATA("Quantity",#REF!,"Product Name",'tabelas-escondidas'!$A147),"")</f>
        <v/>
      </c>
    </row>
    <row r="148" spans="1:7" x14ac:dyDescent="0.25">
      <c r="A148" s="75" t="str">
        <f>IFERROR(INDEX(Tabela_Produto[[#Data],[Nome do Produto]],ROW(A148)-ROW($A$3)),"")</f>
        <v/>
      </c>
      <c r="B148" s="74" t="str">
        <f ca="1">IF(A148="","",SUMIFS(Tabela_Ordens[[#Data],[Quantidade]],Tabela_Ordens[[#Data],[Produto]],A148,Tabela_Ordens[[#Data],[Tipo da Ordem]],"Compra",Tabela_Ordens[[#Data],[Data esperada]],"&lt;="&amp;TODAY())-SUMIFS(Tabela_Ordens[[#Data],[Quantidade]],Tabela_Ordens[[#Data],[Produto]],A148,Tabela_Ordens[[#Data],[Tipo da Ordem]],"Venda",Tabela_Ordens[[#Data],[Data esperada]],"&lt;="&amp;TODAY()))</f>
        <v/>
      </c>
      <c r="C148" s="74" t="str">
        <f ca="1">IF(A148="","",SUMIFS(Tabela_Ordens[[#Data],[Quantidade]],Tabela_Ordens[[#Data],[Produto]],A148,Tabela_Ordens[[#Data],[Tipo da Ordem]],"Compra",Tabela_Ordens[[#Data],[Data esperada]],"&gt;"&amp;TODAY()))</f>
        <v/>
      </c>
      <c r="D148" s="74" t="str">
        <f>IF(A148="","",INDEX(Tabela_Produto[Estoque Mínimo],MATCH(A148,INDEX(Tabela_Produto[Nome do Produto],,1),0),1))</f>
        <v/>
      </c>
      <c r="E148" s="74" t="str">
        <f t="shared" si="2"/>
        <v/>
      </c>
      <c r="F148" s="74" t="str">
        <f>IFERROR(GETPIVOTDATA("Amount",#REF!,"Product Name",'tabelas-escondidas'!$A148),"")</f>
        <v/>
      </c>
      <c r="G148" s="74" t="str">
        <f>IFERROR(GETPIVOTDATA("Quantity",#REF!,"Product Name",'tabelas-escondidas'!$A148),"")</f>
        <v/>
      </c>
    </row>
    <row r="149" spans="1:7" x14ac:dyDescent="0.25">
      <c r="A149" s="75" t="str">
        <f>IFERROR(INDEX(Tabela_Produto[[#Data],[Nome do Produto]],ROW(A149)-ROW($A$3)),"")</f>
        <v/>
      </c>
      <c r="B149" s="74" t="str">
        <f ca="1">IF(A149="","",SUMIFS(Tabela_Ordens[[#Data],[Quantidade]],Tabela_Ordens[[#Data],[Produto]],A149,Tabela_Ordens[[#Data],[Tipo da Ordem]],"Compra",Tabela_Ordens[[#Data],[Data esperada]],"&lt;="&amp;TODAY())-SUMIFS(Tabela_Ordens[[#Data],[Quantidade]],Tabela_Ordens[[#Data],[Produto]],A149,Tabela_Ordens[[#Data],[Tipo da Ordem]],"Venda",Tabela_Ordens[[#Data],[Data esperada]],"&lt;="&amp;TODAY()))</f>
        <v/>
      </c>
      <c r="C149" s="74" t="str">
        <f ca="1">IF(A149="","",SUMIFS(Tabela_Ordens[[#Data],[Quantidade]],Tabela_Ordens[[#Data],[Produto]],A149,Tabela_Ordens[[#Data],[Tipo da Ordem]],"Compra",Tabela_Ordens[[#Data],[Data esperada]],"&gt;"&amp;TODAY()))</f>
        <v/>
      </c>
      <c r="D149" s="74" t="str">
        <f>IF(A149="","",INDEX(Tabela_Produto[Estoque Mínimo],MATCH(A149,INDEX(Tabela_Produto[Nome do Produto],,1),0),1))</f>
        <v/>
      </c>
      <c r="E149" s="74" t="str">
        <f t="shared" si="2"/>
        <v/>
      </c>
      <c r="F149" s="74" t="str">
        <f>IFERROR(GETPIVOTDATA("Amount",#REF!,"Product Name",'tabelas-escondidas'!$A149),"")</f>
        <v/>
      </c>
      <c r="G149" s="74" t="str">
        <f>IFERROR(GETPIVOTDATA("Quantity",#REF!,"Product Name",'tabelas-escondidas'!$A149),"")</f>
        <v/>
      </c>
    </row>
    <row r="150" spans="1:7" x14ac:dyDescent="0.25">
      <c r="A150" s="75" t="str">
        <f>IFERROR(INDEX(Tabela_Produto[[#Data],[Nome do Produto]],ROW(A150)-ROW($A$3)),"")</f>
        <v/>
      </c>
      <c r="B150" s="74" t="str">
        <f ca="1">IF(A150="","",SUMIFS(Tabela_Ordens[[#Data],[Quantidade]],Tabela_Ordens[[#Data],[Produto]],A150,Tabela_Ordens[[#Data],[Tipo da Ordem]],"Compra",Tabela_Ordens[[#Data],[Data esperada]],"&lt;="&amp;TODAY())-SUMIFS(Tabela_Ordens[[#Data],[Quantidade]],Tabela_Ordens[[#Data],[Produto]],A150,Tabela_Ordens[[#Data],[Tipo da Ordem]],"Venda",Tabela_Ordens[[#Data],[Data esperada]],"&lt;="&amp;TODAY()))</f>
        <v/>
      </c>
      <c r="C150" s="74" t="str">
        <f ca="1">IF(A150="","",SUMIFS(Tabela_Ordens[[#Data],[Quantidade]],Tabela_Ordens[[#Data],[Produto]],A150,Tabela_Ordens[[#Data],[Tipo da Ordem]],"Compra",Tabela_Ordens[[#Data],[Data esperada]],"&gt;"&amp;TODAY()))</f>
        <v/>
      </c>
      <c r="D150" s="74" t="str">
        <f>IF(A150="","",INDEX(Tabela_Produto[Estoque Mínimo],MATCH(A150,INDEX(Tabela_Produto[Nome do Produto],,1),0),1))</f>
        <v/>
      </c>
      <c r="E150" s="74" t="str">
        <f t="shared" si="2"/>
        <v/>
      </c>
      <c r="F150" s="74" t="str">
        <f>IFERROR(GETPIVOTDATA("Amount",#REF!,"Product Name",'tabelas-escondidas'!$A150),"")</f>
        <v/>
      </c>
      <c r="G150" s="74" t="str">
        <f>IFERROR(GETPIVOTDATA("Quantity",#REF!,"Product Name",'tabelas-escondidas'!$A150),"")</f>
        <v/>
      </c>
    </row>
    <row r="151" spans="1:7" x14ac:dyDescent="0.25">
      <c r="A151" s="75" t="str">
        <f>IFERROR(INDEX(Tabela_Produto[[#Data],[Nome do Produto]],ROW(A151)-ROW($A$3)),"")</f>
        <v/>
      </c>
      <c r="B151" s="74" t="str">
        <f ca="1">IF(A151="","",SUMIFS(Tabela_Ordens[[#Data],[Quantidade]],Tabela_Ordens[[#Data],[Produto]],A151,Tabela_Ordens[[#Data],[Tipo da Ordem]],"Compra",Tabela_Ordens[[#Data],[Data esperada]],"&lt;="&amp;TODAY())-SUMIFS(Tabela_Ordens[[#Data],[Quantidade]],Tabela_Ordens[[#Data],[Produto]],A151,Tabela_Ordens[[#Data],[Tipo da Ordem]],"Venda",Tabela_Ordens[[#Data],[Data esperada]],"&lt;="&amp;TODAY()))</f>
        <v/>
      </c>
      <c r="C151" s="74" t="str">
        <f ca="1">IF(A151="","",SUMIFS(Tabela_Ordens[[#Data],[Quantidade]],Tabela_Ordens[[#Data],[Produto]],A151,Tabela_Ordens[[#Data],[Tipo da Ordem]],"Compra",Tabela_Ordens[[#Data],[Data esperada]],"&gt;"&amp;TODAY()))</f>
        <v/>
      </c>
      <c r="D151" s="74" t="str">
        <f>IF(A151="","",INDEX(Tabela_Produto[Estoque Mínimo],MATCH(A151,INDEX(Tabela_Produto[Nome do Produto],,1),0),1))</f>
        <v/>
      </c>
      <c r="E151" s="74" t="str">
        <f t="shared" si="2"/>
        <v/>
      </c>
      <c r="F151" s="74" t="str">
        <f>IFERROR(GETPIVOTDATA("Amount",#REF!,"Product Name",'tabelas-escondidas'!$A151),"")</f>
        <v/>
      </c>
      <c r="G151" s="74" t="str">
        <f>IFERROR(GETPIVOTDATA("Quantity",#REF!,"Product Name",'tabelas-escondidas'!$A151),"")</f>
        <v/>
      </c>
    </row>
    <row r="152" spans="1:7" x14ac:dyDescent="0.25">
      <c r="A152" s="75" t="str">
        <f>IFERROR(INDEX(Tabela_Produto[[#Data],[Nome do Produto]],ROW(A152)-ROW($A$3)),"")</f>
        <v/>
      </c>
      <c r="B152" s="74" t="str">
        <f ca="1">IF(A152="","",SUMIFS(Tabela_Ordens[[#Data],[Quantidade]],Tabela_Ordens[[#Data],[Produto]],A152,Tabela_Ordens[[#Data],[Tipo da Ordem]],"Compra",Tabela_Ordens[[#Data],[Data esperada]],"&lt;="&amp;TODAY())-SUMIFS(Tabela_Ordens[[#Data],[Quantidade]],Tabela_Ordens[[#Data],[Produto]],A152,Tabela_Ordens[[#Data],[Tipo da Ordem]],"Venda",Tabela_Ordens[[#Data],[Data esperada]],"&lt;="&amp;TODAY()))</f>
        <v/>
      </c>
      <c r="C152" s="74" t="str">
        <f ca="1">IF(A152="","",SUMIFS(Tabela_Ordens[[#Data],[Quantidade]],Tabela_Ordens[[#Data],[Produto]],A152,Tabela_Ordens[[#Data],[Tipo da Ordem]],"Compra",Tabela_Ordens[[#Data],[Data esperada]],"&gt;"&amp;TODAY()))</f>
        <v/>
      </c>
      <c r="D152" s="74" t="str">
        <f>IF(A152="","",INDEX(Tabela_Produto[Estoque Mínimo],MATCH(A152,INDEX(Tabela_Produto[Nome do Produto],,1),0),1))</f>
        <v/>
      </c>
      <c r="E152" s="74" t="str">
        <f t="shared" si="2"/>
        <v/>
      </c>
      <c r="F152" s="74" t="str">
        <f>IFERROR(GETPIVOTDATA("Amount",#REF!,"Product Name",'tabelas-escondidas'!$A152),"")</f>
        <v/>
      </c>
      <c r="G152" s="74" t="str">
        <f>IFERROR(GETPIVOTDATA("Quantity",#REF!,"Product Name",'tabelas-escondidas'!$A152),"")</f>
        <v/>
      </c>
    </row>
    <row r="153" spans="1:7" x14ac:dyDescent="0.25">
      <c r="A153" s="75" t="str">
        <f>IFERROR(INDEX(Tabela_Produto[[#Data],[Nome do Produto]],ROW(A153)-ROW($A$3)),"")</f>
        <v/>
      </c>
      <c r="B153" s="74" t="str">
        <f ca="1">IF(A153="","",SUMIFS(Tabela_Ordens[[#Data],[Quantidade]],Tabela_Ordens[[#Data],[Produto]],A153,Tabela_Ordens[[#Data],[Tipo da Ordem]],"Compra",Tabela_Ordens[[#Data],[Data esperada]],"&lt;="&amp;TODAY())-SUMIFS(Tabela_Ordens[[#Data],[Quantidade]],Tabela_Ordens[[#Data],[Produto]],A153,Tabela_Ordens[[#Data],[Tipo da Ordem]],"Venda",Tabela_Ordens[[#Data],[Data esperada]],"&lt;="&amp;TODAY()))</f>
        <v/>
      </c>
      <c r="C153" s="74" t="str">
        <f ca="1">IF(A153="","",SUMIFS(Tabela_Ordens[[#Data],[Quantidade]],Tabela_Ordens[[#Data],[Produto]],A153,Tabela_Ordens[[#Data],[Tipo da Ordem]],"Compra",Tabela_Ordens[[#Data],[Data esperada]],"&gt;"&amp;TODAY()))</f>
        <v/>
      </c>
      <c r="D153" s="74" t="str">
        <f>IF(A153="","",INDEX(Tabela_Produto[Estoque Mínimo],MATCH(A153,INDEX(Tabela_Produto[Nome do Produto],,1),0),1))</f>
        <v/>
      </c>
      <c r="E153" s="74" t="str">
        <f t="shared" si="2"/>
        <v/>
      </c>
      <c r="F153" s="74" t="str">
        <f>IFERROR(GETPIVOTDATA("Amount",#REF!,"Product Name",'tabelas-escondidas'!$A153),"")</f>
        <v/>
      </c>
      <c r="G153" s="74" t="str">
        <f>IFERROR(GETPIVOTDATA("Quantity",#REF!,"Product Name",'tabelas-escondidas'!$A153),"")</f>
        <v/>
      </c>
    </row>
    <row r="154" spans="1:7" x14ac:dyDescent="0.25">
      <c r="A154" s="75" t="str">
        <f>IFERROR(INDEX(Tabela_Produto[[#Data],[Nome do Produto]],ROW(A154)-ROW($A$3)),"")</f>
        <v/>
      </c>
      <c r="B154" s="74" t="str">
        <f ca="1">IF(A154="","",SUMIFS(Tabela_Ordens[[#Data],[Quantidade]],Tabela_Ordens[[#Data],[Produto]],A154,Tabela_Ordens[[#Data],[Tipo da Ordem]],"Compra",Tabela_Ordens[[#Data],[Data esperada]],"&lt;="&amp;TODAY())-SUMIFS(Tabela_Ordens[[#Data],[Quantidade]],Tabela_Ordens[[#Data],[Produto]],A154,Tabela_Ordens[[#Data],[Tipo da Ordem]],"Venda",Tabela_Ordens[[#Data],[Data esperada]],"&lt;="&amp;TODAY()))</f>
        <v/>
      </c>
      <c r="C154" s="74" t="str">
        <f ca="1">IF(A154="","",SUMIFS(Tabela_Ordens[[#Data],[Quantidade]],Tabela_Ordens[[#Data],[Produto]],A154,Tabela_Ordens[[#Data],[Tipo da Ordem]],"Compra",Tabela_Ordens[[#Data],[Data esperada]],"&gt;"&amp;TODAY()))</f>
        <v/>
      </c>
      <c r="D154" s="74" t="str">
        <f>IF(A154="","",INDEX(Tabela_Produto[Estoque Mínimo],MATCH(A154,INDEX(Tabela_Produto[Nome do Produto],,1),0),1))</f>
        <v/>
      </c>
      <c r="E154" s="74" t="str">
        <f t="shared" si="2"/>
        <v/>
      </c>
      <c r="F154" s="74" t="str">
        <f>IFERROR(GETPIVOTDATA("Amount",#REF!,"Product Name",'tabelas-escondidas'!$A154),"")</f>
        <v/>
      </c>
      <c r="G154" s="74" t="str">
        <f>IFERROR(GETPIVOTDATA("Quantity",#REF!,"Product Name",'tabelas-escondidas'!$A154),"")</f>
        <v/>
      </c>
    </row>
    <row r="155" spans="1:7" x14ac:dyDescent="0.25">
      <c r="A155" s="75" t="str">
        <f>IFERROR(INDEX(Tabela_Produto[[#Data],[Nome do Produto]],ROW(A155)-ROW($A$3)),"")</f>
        <v/>
      </c>
      <c r="B155" s="74" t="str">
        <f ca="1">IF(A155="","",SUMIFS(Tabela_Ordens[[#Data],[Quantidade]],Tabela_Ordens[[#Data],[Produto]],A155,Tabela_Ordens[[#Data],[Tipo da Ordem]],"Compra",Tabela_Ordens[[#Data],[Data esperada]],"&lt;="&amp;TODAY())-SUMIFS(Tabela_Ordens[[#Data],[Quantidade]],Tabela_Ordens[[#Data],[Produto]],A155,Tabela_Ordens[[#Data],[Tipo da Ordem]],"Venda",Tabela_Ordens[[#Data],[Data esperada]],"&lt;="&amp;TODAY()))</f>
        <v/>
      </c>
      <c r="C155" s="74" t="str">
        <f ca="1">IF(A155="","",SUMIFS(Tabela_Ordens[[#Data],[Quantidade]],Tabela_Ordens[[#Data],[Produto]],A155,Tabela_Ordens[[#Data],[Tipo da Ordem]],"Compra",Tabela_Ordens[[#Data],[Data esperada]],"&gt;"&amp;TODAY()))</f>
        <v/>
      </c>
      <c r="D155" s="74" t="str">
        <f>IF(A155="","",INDEX(Tabela_Produto[Estoque Mínimo],MATCH(A155,INDEX(Tabela_Produto[Nome do Produto],,1),0),1))</f>
        <v/>
      </c>
      <c r="E155" s="74" t="str">
        <f t="shared" si="2"/>
        <v/>
      </c>
      <c r="F155" s="74" t="str">
        <f>IFERROR(GETPIVOTDATA("Amount",#REF!,"Product Name",'tabelas-escondidas'!$A155),"")</f>
        <v/>
      </c>
      <c r="G155" s="74" t="str">
        <f>IFERROR(GETPIVOTDATA("Quantity",#REF!,"Product Name",'tabelas-escondidas'!$A155),"")</f>
        <v/>
      </c>
    </row>
    <row r="156" spans="1:7" x14ac:dyDescent="0.25">
      <c r="A156" s="75" t="str">
        <f>IFERROR(INDEX(Tabela_Produto[[#Data],[Nome do Produto]],ROW(A156)-ROW($A$3)),"")</f>
        <v/>
      </c>
      <c r="B156" s="74" t="str">
        <f ca="1">IF(A156="","",SUMIFS(Tabela_Ordens[[#Data],[Quantidade]],Tabela_Ordens[[#Data],[Produto]],A156,Tabela_Ordens[[#Data],[Tipo da Ordem]],"Compra",Tabela_Ordens[[#Data],[Data esperada]],"&lt;="&amp;TODAY())-SUMIFS(Tabela_Ordens[[#Data],[Quantidade]],Tabela_Ordens[[#Data],[Produto]],A156,Tabela_Ordens[[#Data],[Tipo da Ordem]],"Venda",Tabela_Ordens[[#Data],[Data esperada]],"&lt;="&amp;TODAY()))</f>
        <v/>
      </c>
      <c r="C156" s="74" t="str">
        <f ca="1">IF(A156="","",SUMIFS(Tabela_Ordens[[#Data],[Quantidade]],Tabela_Ordens[[#Data],[Produto]],A156,Tabela_Ordens[[#Data],[Tipo da Ordem]],"Compra",Tabela_Ordens[[#Data],[Data esperada]],"&gt;"&amp;TODAY()))</f>
        <v/>
      </c>
      <c r="D156" s="74" t="str">
        <f>IF(A156="","",INDEX(Tabela_Produto[Estoque Mínimo],MATCH(A156,INDEX(Tabela_Produto[Nome do Produto],,1),0),1))</f>
        <v/>
      </c>
      <c r="E156" s="74" t="str">
        <f t="shared" si="2"/>
        <v/>
      </c>
      <c r="F156" s="74" t="str">
        <f>IFERROR(GETPIVOTDATA("Amount",#REF!,"Product Name",'tabelas-escondidas'!$A156),"")</f>
        <v/>
      </c>
      <c r="G156" s="74" t="str">
        <f>IFERROR(GETPIVOTDATA("Quantity",#REF!,"Product Name",'tabelas-escondidas'!$A156),"")</f>
        <v/>
      </c>
    </row>
    <row r="157" spans="1:7" x14ac:dyDescent="0.25">
      <c r="A157" s="75" t="str">
        <f>IFERROR(INDEX(Tabela_Produto[[#Data],[Nome do Produto]],ROW(A157)-ROW($A$3)),"")</f>
        <v/>
      </c>
      <c r="B157" s="74" t="str">
        <f ca="1">IF(A157="","",SUMIFS(Tabela_Ordens[[#Data],[Quantidade]],Tabela_Ordens[[#Data],[Produto]],A157,Tabela_Ordens[[#Data],[Tipo da Ordem]],"Compra",Tabela_Ordens[[#Data],[Data esperada]],"&lt;="&amp;TODAY())-SUMIFS(Tabela_Ordens[[#Data],[Quantidade]],Tabela_Ordens[[#Data],[Produto]],A157,Tabela_Ordens[[#Data],[Tipo da Ordem]],"Venda",Tabela_Ordens[[#Data],[Data esperada]],"&lt;="&amp;TODAY()))</f>
        <v/>
      </c>
      <c r="C157" s="74" t="str">
        <f ca="1">IF(A157="","",SUMIFS(Tabela_Ordens[[#Data],[Quantidade]],Tabela_Ordens[[#Data],[Produto]],A157,Tabela_Ordens[[#Data],[Tipo da Ordem]],"Compra",Tabela_Ordens[[#Data],[Data esperada]],"&gt;"&amp;TODAY()))</f>
        <v/>
      </c>
      <c r="D157" s="74" t="str">
        <f>IF(A157="","",INDEX(Tabela_Produto[Estoque Mínimo],MATCH(A157,INDEX(Tabela_Produto[Nome do Produto],,1),0),1))</f>
        <v/>
      </c>
      <c r="E157" s="74" t="str">
        <f t="shared" si="2"/>
        <v/>
      </c>
      <c r="F157" s="74" t="str">
        <f>IFERROR(GETPIVOTDATA("Amount",#REF!,"Product Name",'tabelas-escondidas'!$A157),"")</f>
        <v/>
      </c>
      <c r="G157" s="74" t="str">
        <f>IFERROR(GETPIVOTDATA("Quantity",#REF!,"Product Name",'tabelas-escondidas'!$A157),"")</f>
        <v/>
      </c>
    </row>
    <row r="158" spans="1:7" x14ac:dyDescent="0.25">
      <c r="A158" s="75" t="str">
        <f>IFERROR(INDEX(Tabela_Produto[[#Data],[Nome do Produto]],ROW(A158)-ROW($A$3)),"")</f>
        <v/>
      </c>
      <c r="B158" s="74" t="str">
        <f ca="1">IF(A158="","",SUMIFS(Tabela_Ordens[[#Data],[Quantidade]],Tabela_Ordens[[#Data],[Produto]],A158,Tabela_Ordens[[#Data],[Tipo da Ordem]],"Compra",Tabela_Ordens[[#Data],[Data esperada]],"&lt;="&amp;TODAY())-SUMIFS(Tabela_Ordens[[#Data],[Quantidade]],Tabela_Ordens[[#Data],[Produto]],A158,Tabela_Ordens[[#Data],[Tipo da Ordem]],"Venda",Tabela_Ordens[[#Data],[Data esperada]],"&lt;="&amp;TODAY()))</f>
        <v/>
      </c>
      <c r="C158" s="74" t="str">
        <f ca="1">IF(A158="","",SUMIFS(Tabela_Ordens[[#Data],[Quantidade]],Tabela_Ordens[[#Data],[Produto]],A158,Tabela_Ordens[[#Data],[Tipo da Ordem]],"Compra",Tabela_Ordens[[#Data],[Data esperada]],"&gt;"&amp;TODAY()))</f>
        <v/>
      </c>
      <c r="D158" s="74" t="str">
        <f>IF(A158="","",INDEX(Tabela_Produto[Estoque Mínimo],MATCH(A158,INDEX(Tabela_Produto[Nome do Produto],,1),0),1))</f>
        <v/>
      </c>
      <c r="E158" s="74" t="str">
        <f t="shared" si="2"/>
        <v/>
      </c>
      <c r="F158" s="74" t="str">
        <f>IFERROR(GETPIVOTDATA("Amount",#REF!,"Product Name",'tabelas-escondidas'!$A158),"")</f>
        <v/>
      </c>
      <c r="G158" s="74" t="str">
        <f>IFERROR(GETPIVOTDATA("Quantity",#REF!,"Product Name",'tabelas-escondidas'!$A158),"")</f>
        <v/>
      </c>
    </row>
    <row r="159" spans="1:7" x14ac:dyDescent="0.25">
      <c r="A159" s="75" t="str">
        <f>IFERROR(INDEX(Tabela_Produto[[#Data],[Nome do Produto]],ROW(A159)-ROW($A$3)),"")</f>
        <v/>
      </c>
      <c r="B159" s="74" t="str">
        <f ca="1">IF(A159="","",SUMIFS(Tabela_Ordens[[#Data],[Quantidade]],Tabela_Ordens[[#Data],[Produto]],A159,Tabela_Ordens[[#Data],[Tipo da Ordem]],"Compra",Tabela_Ordens[[#Data],[Data esperada]],"&lt;="&amp;TODAY())-SUMIFS(Tabela_Ordens[[#Data],[Quantidade]],Tabela_Ordens[[#Data],[Produto]],A159,Tabela_Ordens[[#Data],[Tipo da Ordem]],"Venda",Tabela_Ordens[[#Data],[Data esperada]],"&lt;="&amp;TODAY()))</f>
        <v/>
      </c>
      <c r="C159" s="74" t="str">
        <f ca="1">IF(A159="","",SUMIFS(Tabela_Ordens[[#Data],[Quantidade]],Tabela_Ordens[[#Data],[Produto]],A159,Tabela_Ordens[[#Data],[Tipo da Ordem]],"Compra",Tabela_Ordens[[#Data],[Data esperada]],"&gt;"&amp;TODAY()))</f>
        <v/>
      </c>
      <c r="D159" s="74" t="str">
        <f>IF(A159="","",INDEX(Tabela_Produto[Estoque Mínimo],MATCH(A159,INDEX(Tabela_Produto[Nome do Produto],,1),0),1))</f>
        <v/>
      </c>
      <c r="E159" s="74" t="str">
        <f t="shared" si="2"/>
        <v/>
      </c>
      <c r="F159" s="74" t="str">
        <f>IFERROR(GETPIVOTDATA("Amount",#REF!,"Product Name",'tabelas-escondidas'!$A159),"")</f>
        <v/>
      </c>
      <c r="G159" s="74" t="str">
        <f>IFERROR(GETPIVOTDATA("Quantity",#REF!,"Product Name",'tabelas-escondidas'!$A159),"")</f>
        <v/>
      </c>
    </row>
    <row r="160" spans="1:7" x14ac:dyDescent="0.25">
      <c r="A160" s="75" t="str">
        <f>IFERROR(INDEX(Tabela_Produto[[#Data],[Nome do Produto]],ROW(A160)-ROW($A$3)),"")</f>
        <v/>
      </c>
      <c r="B160" s="74" t="str">
        <f ca="1">IF(A160="","",SUMIFS(Tabela_Ordens[[#Data],[Quantidade]],Tabela_Ordens[[#Data],[Produto]],A160,Tabela_Ordens[[#Data],[Tipo da Ordem]],"Compra",Tabela_Ordens[[#Data],[Data esperada]],"&lt;="&amp;TODAY())-SUMIFS(Tabela_Ordens[[#Data],[Quantidade]],Tabela_Ordens[[#Data],[Produto]],A160,Tabela_Ordens[[#Data],[Tipo da Ordem]],"Venda",Tabela_Ordens[[#Data],[Data esperada]],"&lt;="&amp;TODAY()))</f>
        <v/>
      </c>
      <c r="C160" s="74" t="str">
        <f ca="1">IF(A160="","",SUMIFS(Tabela_Ordens[[#Data],[Quantidade]],Tabela_Ordens[[#Data],[Produto]],A160,Tabela_Ordens[[#Data],[Tipo da Ordem]],"Compra",Tabela_Ordens[[#Data],[Data esperada]],"&gt;"&amp;TODAY()))</f>
        <v/>
      </c>
      <c r="D160" s="74" t="str">
        <f>IF(A160="","",INDEX(Tabela_Produto[Estoque Mínimo],MATCH(A160,INDEX(Tabela_Produto[Nome do Produto],,1),0),1))</f>
        <v/>
      </c>
      <c r="E160" s="74" t="str">
        <f t="shared" si="2"/>
        <v/>
      </c>
      <c r="F160" s="74" t="str">
        <f>IFERROR(GETPIVOTDATA("Amount",#REF!,"Product Name",'tabelas-escondidas'!$A160),"")</f>
        <v/>
      </c>
      <c r="G160" s="74" t="str">
        <f>IFERROR(GETPIVOTDATA("Quantity",#REF!,"Product Name",'tabelas-escondidas'!$A160),"")</f>
        <v/>
      </c>
    </row>
    <row r="161" spans="1:7" x14ac:dyDescent="0.25">
      <c r="A161" s="75" t="str">
        <f>IFERROR(INDEX(Tabela_Produto[[#Data],[Nome do Produto]],ROW(A161)-ROW($A$3)),"")</f>
        <v/>
      </c>
      <c r="B161" s="74" t="str">
        <f ca="1">IF(A161="","",SUMIFS(Tabela_Ordens[[#Data],[Quantidade]],Tabela_Ordens[[#Data],[Produto]],A161,Tabela_Ordens[[#Data],[Tipo da Ordem]],"Compra",Tabela_Ordens[[#Data],[Data esperada]],"&lt;="&amp;TODAY())-SUMIFS(Tabela_Ordens[[#Data],[Quantidade]],Tabela_Ordens[[#Data],[Produto]],A161,Tabela_Ordens[[#Data],[Tipo da Ordem]],"Venda",Tabela_Ordens[[#Data],[Data esperada]],"&lt;="&amp;TODAY()))</f>
        <v/>
      </c>
      <c r="C161" s="74" t="str">
        <f ca="1">IF(A161="","",SUMIFS(Tabela_Ordens[[#Data],[Quantidade]],Tabela_Ordens[[#Data],[Produto]],A161,Tabela_Ordens[[#Data],[Tipo da Ordem]],"Compra",Tabela_Ordens[[#Data],[Data esperada]],"&gt;"&amp;TODAY()))</f>
        <v/>
      </c>
      <c r="D161" s="74" t="str">
        <f>IF(A161="","",INDEX(Tabela_Produto[Estoque Mínimo],MATCH(A161,INDEX(Tabela_Produto[Nome do Produto],,1),0),1))</f>
        <v/>
      </c>
      <c r="E161" s="74" t="str">
        <f t="shared" si="2"/>
        <v/>
      </c>
      <c r="F161" s="74" t="str">
        <f>IFERROR(GETPIVOTDATA("Amount",#REF!,"Product Name",'tabelas-escondidas'!$A161),"")</f>
        <v/>
      </c>
      <c r="G161" s="74" t="str">
        <f>IFERROR(GETPIVOTDATA("Quantity",#REF!,"Product Name",'tabelas-escondidas'!$A161),"")</f>
        <v/>
      </c>
    </row>
    <row r="162" spans="1:7" x14ac:dyDescent="0.25">
      <c r="A162" s="75" t="str">
        <f>IFERROR(INDEX(Tabela_Produto[[#Data],[Nome do Produto]],ROW(A162)-ROW($A$3)),"")</f>
        <v/>
      </c>
      <c r="B162" s="74" t="str">
        <f ca="1">IF(A162="","",SUMIFS(Tabela_Ordens[[#Data],[Quantidade]],Tabela_Ordens[[#Data],[Produto]],A162,Tabela_Ordens[[#Data],[Tipo da Ordem]],"Compra",Tabela_Ordens[[#Data],[Data esperada]],"&lt;="&amp;TODAY())-SUMIFS(Tabela_Ordens[[#Data],[Quantidade]],Tabela_Ordens[[#Data],[Produto]],A162,Tabela_Ordens[[#Data],[Tipo da Ordem]],"Venda",Tabela_Ordens[[#Data],[Data esperada]],"&lt;="&amp;TODAY()))</f>
        <v/>
      </c>
      <c r="C162" s="74" t="str">
        <f ca="1">IF(A162="","",SUMIFS(Tabela_Ordens[[#Data],[Quantidade]],Tabela_Ordens[[#Data],[Produto]],A162,Tabela_Ordens[[#Data],[Tipo da Ordem]],"Compra",Tabela_Ordens[[#Data],[Data esperada]],"&gt;"&amp;TODAY()))</f>
        <v/>
      </c>
      <c r="D162" s="74" t="str">
        <f>IF(A162="","",INDEX(Tabela_Produto[Estoque Mínimo],MATCH(A162,INDEX(Tabela_Produto[Nome do Produto],,1),0),1))</f>
        <v/>
      </c>
      <c r="E162" s="74" t="str">
        <f t="shared" si="2"/>
        <v/>
      </c>
      <c r="F162" s="74" t="str">
        <f>IFERROR(GETPIVOTDATA("Amount",#REF!,"Product Name",'tabelas-escondidas'!$A162),"")</f>
        <v/>
      </c>
      <c r="G162" s="74" t="str">
        <f>IFERROR(GETPIVOTDATA("Quantity",#REF!,"Product Name",'tabelas-escondidas'!$A162),"")</f>
        <v/>
      </c>
    </row>
    <row r="163" spans="1:7" x14ac:dyDescent="0.25">
      <c r="A163" s="75" t="str">
        <f>IFERROR(INDEX(Tabela_Produto[[#Data],[Nome do Produto]],ROW(A163)-ROW($A$3)),"")</f>
        <v/>
      </c>
      <c r="B163" s="74" t="str">
        <f ca="1">IF(A163="","",SUMIFS(Tabela_Ordens[[#Data],[Quantidade]],Tabela_Ordens[[#Data],[Produto]],A163,Tabela_Ordens[[#Data],[Tipo da Ordem]],"Compra",Tabela_Ordens[[#Data],[Data esperada]],"&lt;="&amp;TODAY())-SUMIFS(Tabela_Ordens[[#Data],[Quantidade]],Tabela_Ordens[[#Data],[Produto]],A163,Tabela_Ordens[[#Data],[Tipo da Ordem]],"Venda",Tabela_Ordens[[#Data],[Data esperada]],"&lt;="&amp;TODAY()))</f>
        <v/>
      </c>
      <c r="C163" s="74" t="str">
        <f ca="1">IF(A163="","",SUMIFS(Tabela_Ordens[[#Data],[Quantidade]],Tabela_Ordens[[#Data],[Produto]],A163,Tabela_Ordens[[#Data],[Tipo da Ordem]],"Compra",Tabela_Ordens[[#Data],[Data esperada]],"&gt;"&amp;TODAY()))</f>
        <v/>
      </c>
      <c r="D163" s="74" t="str">
        <f>IF(A163="","",INDEX(Tabela_Produto[Estoque Mínimo],MATCH(A163,INDEX(Tabela_Produto[Nome do Produto],,1),0),1))</f>
        <v/>
      </c>
      <c r="E163" s="74" t="str">
        <f t="shared" si="2"/>
        <v/>
      </c>
      <c r="F163" s="74" t="str">
        <f>IFERROR(GETPIVOTDATA("Amount",#REF!,"Product Name",'tabelas-escondidas'!$A163),"")</f>
        <v/>
      </c>
      <c r="G163" s="74" t="str">
        <f>IFERROR(GETPIVOTDATA("Quantity",#REF!,"Product Name",'tabelas-escondidas'!$A163),"")</f>
        <v/>
      </c>
    </row>
    <row r="164" spans="1:7" x14ac:dyDescent="0.25">
      <c r="A164" s="75" t="str">
        <f>IFERROR(INDEX(Tabela_Produto[[#Data],[Nome do Produto]],ROW(A164)-ROW($A$3)),"")</f>
        <v/>
      </c>
      <c r="B164" s="74" t="str">
        <f ca="1">IF(A164="","",SUMIFS(Tabela_Ordens[[#Data],[Quantidade]],Tabela_Ordens[[#Data],[Produto]],A164,Tabela_Ordens[[#Data],[Tipo da Ordem]],"Compra",Tabela_Ordens[[#Data],[Data esperada]],"&lt;="&amp;TODAY())-SUMIFS(Tabela_Ordens[[#Data],[Quantidade]],Tabela_Ordens[[#Data],[Produto]],A164,Tabela_Ordens[[#Data],[Tipo da Ordem]],"Venda",Tabela_Ordens[[#Data],[Data esperada]],"&lt;="&amp;TODAY()))</f>
        <v/>
      </c>
      <c r="C164" s="74" t="str">
        <f ca="1">IF(A164="","",SUMIFS(Tabela_Ordens[[#Data],[Quantidade]],Tabela_Ordens[[#Data],[Produto]],A164,Tabela_Ordens[[#Data],[Tipo da Ordem]],"Compra",Tabela_Ordens[[#Data],[Data esperada]],"&gt;"&amp;TODAY()))</f>
        <v/>
      </c>
      <c r="D164" s="74" t="str">
        <f>IF(A164="","",INDEX(Tabela_Produto[Estoque Mínimo],MATCH(A164,INDEX(Tabela_Produto[Nome do Produto],,1),0),1))</f>
        <v/>
      </c>
      <c r="E164" s="74" t="str">
        <f t="shared" si="2"/>
        <v/>
      </c>
      <c r="F164" s="74" t="str">
        <f>IFERROR(GETPIVOTDATA("Amount",#REF!,"Product Name",'tabelas-escondidas'!$A164),"")</f>
        <v/>
      </c>
      <c r="G164" s="74" t="str">
        <f>IFERROR(GETPIVOTDATA("Quantity",#REF!,"Product Name",'tabelas-escondidas'!$A164),"")</f>
        <v/>
      </c>
    </row>
    <row r="165" spans="1:7" x14ac:dyDescent="0.25">
      <c r="A165" s="75" t="str">
        <f>IFERROR(INDEX(Tabela_Produto[[#Data],[Nome do Produto]],ROW(A165)-ROW($A$3)),"")</f>
        <v/>
      </c>
      <c r="B165" s="74" t="str">
        <f ca="1">IF(A165="","",SUMIFS(Tabela_Ordens[[#Data],[Quantidade]],Tabela_Ordens[[#Data],[Produto]],A165,Tabela_Ordens[[#Data],[Tipo da Ordem]],"Compra",Tabela_Ordens[[#Data],[Data esperada]],"&lt;="&amp;TODAY())-SUMIFS(Tabela_Ordens[[#Data],[Quantidade]],Tabela_Ordens[[#Data],[Produto]],A165,Tabela_Ordens[[#Data],[Tipo da Ordem]],"Venda",Tabela_Ordens[[#Data],[Data esperada]],"&lt;="&amp;TODAY()))</f>
        <v/>
      </c>
      <c r="C165" s="74" t="str">
        <f ca="1">IF(A165="","",SUMIFS(Tabela_Ordens[[#Data],[Quantidade]],Tabela_Ordens[[#Data],[Produto]],A165,Tabela_Ordens[[#Data],[Tipo da Ordem]],"Compra",Tabela_Ordens[[#Data],[Data esperada]],"&gt;"&amp;TODAY()))</f>
        <v/>
      </c>
      <c r="D165" s="74" t="str">
        <f>IF(A165="","",INDEX(Tabela_Produto[Estoque Mínimo],MATCH(A165,INDEX(Tabela_Produto[Nome do Produto],,1),0),1))</f>
        <v/>
      </c>
      <c r="E165" s="74" t="str">
        <f t="shared" si="2"/>
        <v/>
      </c>
      <c r="F165" s="74" t="str">
        <f>IFERROR(GETPIVOTDATA("Amount",#REF!,"Product Name",'tabelas-escondidas'!$A165),"")</f>
        <v/>
      </c>
      <c r="G165" s="74" t="str">
        <f>IFERROR(GETPIVOTDATA("Quantity",#REF!,"Product Name",'tabelas-escondidas'!$A165),"")</f>
        <v/>
      </c>
    </row>
    <row r="166" spans="1:7" x14ac:dyDescent="0.25">
      <c r="A166" s="75" t="str">
        <f>IFERROR(INDEX(Tabela_Produto[[#Data],[Nome do Produto]],ROW(A166)-ROW($A$3)),"")</f>
        <v/>
      </c>
      <c r="B166" s="74" t="str">
        <f ca="1">IF(A166="","",SUMIFS(Tabela_Ordens[[#Data],[Quantidade]],Tabela_Ordens[[#Data],[Produto]],A166,Tabela_Ordens[[#Data],[Tipo da Ordem]],"Compra",Tabela_Ordens[[#Data],[Data esperada]],"&lt;="&amp;TODAY())-SUMIFS(Tabela_Ordens[[#Data],[Quantidade]],Tabela_Ordens[[#Data],[Produto]],A166,Tabela_Ordens[[#Data],[Tipo da Ordem]],"Venda",Tabela_Ordens[[#Data],[Data esperada]],"&lt;="&amp;TODAY()))</f>
        <v/>
      </c>
      <c r="C166" s="74" t="str">
        <f ca="1">IF(A166="","",SUMIFS(Tabela_Ordens[[#Data],[Quantidade]],Tabela_Ordens[[#Data],[Produto]],A166,Tabela_Ordens[[#Data],[Tipo da Ordem]],"Compra",Tabela_Ordens[[#Data],[Data esperada]],"&gt;"&amp;TODAY()))</f>
        <v/>
      </c>
      <c r="D166" s="74" t="str">
        <f>IF(A166="","",INDEX(Tabela_Produto[Estoque Mínimo],MATCH(A166,INDEX(Tabela_Produto[Nome do Produto],,1),0),1))</f>
        <v/>
      </c>
      <c r="E166" s="74" t="str">
        <f t="shared" si="2"/>
        <v/>
      </c>
      <c r="F166" s="74" t="str">
        <f>IFERROR(GETPIVOTDATA("Amount",#REF!,"Product Name",'tabelas-escondidas'!$A166),"")</f>
        <v/>
      </c>
      <c r="G166" s="74" t="str">
        <f>IFERROR(GETPIVOTDATA("Quantity",#REF!,"Product Name",'tabelas-escondidas'!$A166),"")</f>
        <v/>
      </c>
    </row>
    <row r="167" spans="1:7" x14ac:dyDescent="0.25">
      <c r="A167" s="75" t="str">
        <f>IFERROR(INDEX(Tabela_Produto[[#Data],[Nome do Produto]],ROW(A167)-ROW($A$3)),"")</f>
        <v/>
      </c>
      <c r="B167" s="74" t="str">
        <f ca="1">IF(A167="","",SUMIFS(Tabela_Ordens[[#Data],[Quantidade]],Tabela_Ordens[[#Data],[Produto]],A167,Tabela_Ordens[[#Data],[Tipo da Ordem]],"Compra",Tabela_Ordens[[#Data],[Data esperada]],"&lt;="&amp;TODAY())-SUMIFS(Tabela_Ordens[[#Data],[Quantidade]],Tabela_Ordens[[#Data],[Produto]],A167,Tabela_Ordens[[#Data],[Tipo da Ordem]],"Venda",Tabela_Ordens[[#Data],[Data esperada]],"&lt;="&amp;TODAY()))</f>
        <v/>
      </c>
      <c r="C167" s="74" t="str">
        <f ca="1">IF(A167="","",SUMIFS(Tabela_Ordens[[#Data],[Quantidade]],Tabela_Ordens[[#Data],[Produto]],A167,Tabela_Ordens[[#Data],[Tipo da Ordem]],"Compra",Tabela_Ordens[[#Data],[Data esperada]],"&gt;"&amp;TODAY()))</f>
        <v/>
      </c>
      <c r="D167" s="74" t="str">
        <f>IF(A167="","",INDEX(Tabela_Produto[Estoque Mínimo],MATCH(A167,INDEX(Tabela_Produto[Nome do Produto],,1),0),1))</f>
        <v/>
      </c>
      <c r="E167" s="74" t="str">
        <f t="shared" si="2"/>
        <v/>
      </c>
      <c r="F167" s="74" t="str">
        <f>IFERROR(GETPIVOTDATA("Amount",#REF!,"Product Name",'tabelas-escondidas'!$A167),"")</f>
        <v/>
      </c>
      <c r="G167" s="74" t="str">
        <f>IFERROR(GETPIVOTDATA("Quantity",#REF!,"Product Name",'tabelas-escondidas'!$A167),"")</f>
        <v/>
      </c>
    </row>
    <row r="168" spans="1:7" x14ac:dyDescent="0.25">
      <c r="A168" s="75" t="str">
        <f>IFERROR(INDEX(Tabela_Produto[[#Data],[Nome do Produto]],ROW(A168)-ROW($A$3)),"")</f>
        <v/>
      </c>
      <c r="B168" s="74" t="str">
        <f ca="1">IF(A168="","",SUMIFS(Tabela_Ordens[[#Data],[Quantidade]],Tabela_Ordens[[#Data],[Produto]],A168,Tabela_Ordens[[#Data],[Tipo da Ordem]],"Compra",Tabela_Ordens[[#Data],[Data esperada]],"&lt;="&amp;TODAY())-SUMIFS(Tabela_Ordens[[#Data],[Quantidade]],Tabela_Ordens[[#Data],[Produto]],A168,Tabela_Ordens[[#Data],[Tipo da Ordem]],"Venda",Tabela_Ordens[[#Data],[Data esperada]],"&lt;="&amp;TODAY()))</f>
        <v/>
      </c>
      <c r="C168" s="74" t="str">
        <f ca="1">IF(A168="","",SUMIFS(Tabela_Ordens[[#Data],[Quantidade]],Tabela_Ordens[[#Data],[Produto]],A168,Tabela_Ordens[[#Data],[Tipo da Ordem]],"Compra",Tabela_Ordens[[#Data],[Data esperada]],"&gt;"&amp;TODAY()))</f>
        <v/>
      </c>
      <c r="D168" s="74" t="str">
        <f>IF(A168="","",INDEX(Tabela_Produto[Estoque Mínimo],MATCH(A168,INDEX(Tabela_Produto[Nome do Produto],,1),0),1))</f>
        <v/>
      </c>
      <c r="E168" s="74" t="str">
        <f t="shared" si="2"/>
        <v/>
      </c>
      <c r="F168" s="74" t="str">
        <f>IFERROR(GETPIVOTDATA("Amount",#REF!,"Product Name",'tabelas-escondidas'!$A168),"")</f>
        <v/>
      </c>
      <c r="G168" s="74" t="str">
        <f>IFERROR(GETPIVOTDATA("Quantity",#REF!,"Product Name",'tabelas-escondidas'!$A168),"")</f>
        <v/>
      </c>
    </row>
    <row r="169" spans="1:7" x14ac:dyDescent="0.25">
      <c r="A169" s="75" t="str">
        <f>IFERROR(INDEX(Tabela_Produto[[#Data],[Nome do Produto]],ROW(A169)-ROW($A$3)),"")</f>
        <v/>
      </c>
      <c r="B169" s="74" t="str">
        <f ca="1">IF(A169="","",SUMIFS(Tabela_Ordens[[#Data],[Quantidade]],Tabela_Ordens[[#Data],[Produto]],A169,Tabela_Ordens[[#Data],[Tipo da Ordem]],"Compra",Tabela_Ordens[[#Data],[Data esperada]],"&lt;="&amp;TODAY())-SUMIFS(Tabela_Ordens[[#Data],[Quantidade]],Tabela_Ordens[[#Data],[Produto]],A169,Tabela_Ordens[[#Data],[Tipo da Ordem]],"Venda",Tabela_Ordens[[#Data],[Data esperada]],"&lt;="&amp;TODAY()))</f>
        <v/>
      </c>
      <c r="C169" s="74" t="str">
        <f ca="1">IF(A169="","",SUMIFS(Tabela_Ordens[[#Data],[Quantidade]],Tabela_Ordens[[#Data],[Produto]],A169,Tabela_Ordens[[#Data],[Tipo da Ordem]],"Compra",Tabela_Ordens[[#Data],[Data esperada]],"&gt;"&amp;TODAY()))</f>
        <v/>
      </c>
      <c r="D169" s="74" t="str">
        <f>IF(A169="","",INDEX(Tabela_Produto[Estoque Mínimo],MATCH(A169,INDEX(Tabela_Produto[Nome do Produto],,1),0),1))</f>
        <v/>
      </c>
      <c r="E169" s="74" t="str">
        <f t="shared" si="2"/>
        <v/>
      </c>
      <c r="F169" s="74" t="str">
        <f>IFERROR(GETPIVOTDATA("Amount",#REF!,"Product Name",'tabelas-escondidas'!$A169),"")</f>
        <v/>
      </c>
      <c r="G169" s="74" t="str">
        <f>IFERROR(GETPIVOTDATA("Quantity",#REF!,"Product Name",'tabelas-escondidas'!$A169),"")</f>
        <v/>
      </c>
    </row>
    <row r="170" spans="1:7" x14ac:dyDescent="0.25">
      <c r="A170" s="75" t="str">
        <f>IFERROR(INDEX(Tabela_Produto[[#Data],[Nome do Produto]],ROW(A170)-ROW($A$3)),"")</f>
        <v/>
      </c>
      <c r="B170" s="74" t="str">
        <f ca="1">IF(A170="","",SUMIFS(Tabela_Ordens[[#Data],[Quantidade]],Tabela_Ordens[[#Data],[Produto]],A170,Tabela_Ordens[[#Data],[Tipo da Ordem]],"Compra",Tabela_Ordens[[#Data],[Data esperada]],"&lt;="&amp;TODAY())-SUMIFS(Tabela_Ordens[[#Data],[Quantidade]],Tabela_Ordens[[#Data],[Produto]],A170,Tabela_Ordens[[#Data],[Tipo da Ordem]],"Venda",Tabela_Ordens[[#Data],[Data esperada]],"&lt;="&amp;TODAY()))</f>
        <v/>
      </c>
      <c r="C170" s="74" t="str">
        <f ca="1">IF(A170="","",SUMIFS(Tabela_Ordens[[#Data],[Quantidade]],Tabela_Ordens[[#Data],[Produto]],A170,Tabela_Ordens[[#Data],[Tipo da Ordem]],"Compra",Tabela_Ordens[[#Data],[Data esperada]],"&gt;"&amp;TODAY()))</f>
        <v/>
      </c>
      <c r="D170" s="74" t="str">
        <f>IF(A170="","",INDEX(Tabela_Produto[Estoque Mínimo],MATCH(A170,INDEX(Tabela_Produto[Nome do Produto],,1),0),1))</f>
        <v/>
      </c>
      <c r="E170" s="74" t="str">
        <f t="shared" si="2"/>
        <v/>
      </c>
      <c r="F170" s="74" t="str">
        <f>IFERROR(GETPIVOTDATA("Amount",#REF!,"Product Name",'tabelas-escondidas'!$A170),"")</f>
        <v/>
      </c>
      <c r="G170" s="74" t="str">
        <f>IFERROR(GETPIVOTDATA("Quantity",#REF!,"Product Name",'tabelas-escondidas'!$A170),"")</f>
        <v/>
      </c>
    </row>
    <row r="171" spans="1:7" x14ac:dyDescent="0.25">
      <c r="A171" s="75" t="str">
        <f>IFERROR(INDEX(Tabela_Produto[[#Data],[Nome do Produto]],ROW(A171)-ROW($A$3)),"")</f>
        <v/>
      </c>
      <c r="B171" s="74" t="str">
        <f ca="1">IF(A171="","",SUMIFS(Tabela_Ordens[[#Data],[Quantidade]],Tabela_Ordens[[#Data],[Produto]],A171,Tabela_Ordens[[#Data],[Tipo da Ordem]],"Compra",Tabela_Ordens[[#Data],[Data esperada]],"&lt;="&amp;TODAY())-SUMIFS(Tabela_Ordens[[#Data],[Quantidade]],Tabela_Ordens[[#Data],[Produto]],A171,Tabela_Ordens[[#Data],[Tipo da Ordem]],"Venda",Tabela_Ordens[[#Data],[Data esperada]],"&lt;="&amp;TODAY()))</f>
        <v/>
      </c>
      <c r="C171" s="74" t="str">
        <f ca="1">IF(A171="","",SUMIFS(Tabela_Ordens[[#Data],[Quantidade]],Tabela_Ordens[[#Data],[Produto]],A171,Tabela_Ordens[[#Data],[Tipo da Ordem]],"Compra",Tabela_Ordens[[#Data],[Data esperada]],"&gt;"&amp;TODAY()))</f>
        <v/>
      </c>
      <c r="D171" s="74" t="str">
        <f>IF(A171="","",INDEX(Tabela_Produto[Estoque Mínimo],MATCH(A171,INDEX(Tabela_Produto[Nome do Produto],,1),0),1))</f>
        <v/>
      </c>
      <c r="E171" s="74" t="str">
        <f t="shared" si="2"/>
        <v/>
      </c>
      <c r="F171" s="74" t="str">
        <f>IFERROR(GETPIVOTDATA("Amount",#REF!,"Product Name",'tabelas-escondidas'!$A171),"")</f>
        <v/>
      </c>
      <c r="G171" s="74" t="str">
        <f>IFERROR(GETPIVOTDATA("Quantity",#REF!,"Product Name",'tabelas-escondidas'!$A171),"")</f>
        <v/>
      </c>
    </row>
    <row r="172" spans="1:7" x14ac:dyDescent="0.25">
      <c r="A172" s="75" t="str">
        <f>IFERROR(INDEX(Tabela_Produto[[#Data],[Nome do Produto]],ROW(A172)-ROW($A$3)),"")</f>
        <v/>
      </c>
      <c r="B172" s="74" t="str">
        <f ca="1">IF(A172="","",SUMIFS(Tabela_Ordens[[#Data],[Quantidade]],Tabela_Ordens[[#Data],[Produto]],A172,Tabela_Ordens[[#Data],[Tipo da Ordem]],"Compra",Tabela_Ordens[[#Data],[Data esperada]],"&lt;="&amp;TODAY())-SUMIFS(Tabela_Ordens[[#Data],[Quantidade]],Tabela_Ordens[[#Data],[Produto]],A172,Tabela_Ordens[[#Data],[Tipo da Ordem]],"Venda",Tabela_Ordens[[#Data],[Data esperada]],"&lt;="&amp;TODAY()))</f>
        <v/>
      </c>
      <c r="C172" s="74" t="str">
        <f ca="1">IF(A172="","",SUMIFS(Tabela_Ordens[[#Data],[Quantidade]],Tabela_Ordens[[#Data],[Produto]],A172,Tabela_Ordens[[#Data],[Tipo da Ordem]],"Compra",Tabela_Ordens[[#Data],[Data esperada]],"&gt;"&amp;TODAY()))</f>
        <v/>
      </c>
      <c r="D172" s="74" t="str">
        <f>IF(A172="","",INDEX(Tabela_Produto[Estoque Mínimo],MATCH(A172,INDEX(Tabela_Produto[Nome do Produto],,1),0),1))</f>
        <v/>
      </c>
      <c r="E172" s="74" t="str">
        <f t="shared" si="2"/>
        <v/>
      </c>
      <c r="F172" s="74" t="str">
        <f>IFERROR(GETPIVOTDATA("Amount",#REF!,"Product Name",'tabelas-escondidas'!$A172),"")</f>
        <v/>
      </c>
      <c r="G172" s="74" t="str">
        <f>IFERROR(GETPIVOTDATA("Quantity",#REF!,"Product Name",'tabelas-escondidas'!$A172),"")</f>
        <v/>
      </c>
    </row>
    <row r="173" spans="1:7" x14ac:dyDescent="0.25">
      <c r="A173" s="75" t="str">
        <f>IFERROR(INDEX(Tabela_Produto[[#Data],[Nome do Produto]],ROW(A173)-ROW($A$3)),"")</f>
        <v/>
      </c>
      <c r="B173" s="74" t="str">
        <f ca="1">IF(A173="","",SUMIFS(Tabela_Ordens[[#Data],[Quantidade]],Tabela_Ordens[[#Data],[Produto]],A173,Tabela_Ordens[[#Data],[Tipo da Ordem]],"Compra",Tabela_Ordens[[#Data],[Data esperada]],"&lt;="&amp;TODAY())-SUMIFS(Tabela_Ordens[[#Data],[Quantidade]],Tabela_Ordens[[#Data],[Produto]],A173,Tabela_Ordens[[#Data],[Tipo da Ordem]],"Venda",Tabela_Ordens[[#Data],[Data esperada]],"&lt;="&amp;TODAY()))</f>
        <v/>
      </c>
      <c r="C173" s="74" t="str">
        <f ca="1">IF(A173="","",SUMIFS(Tabela_Ordens[[#Data],[Quantidade]],Tabela_Ordens[[#Data],[Produto]],A173,Tabela_Ordens[[#Data],[Tipo da Ordem]],"Compra",Tabela_Ordens[[#Data],[Data esperada]],"&gt;"&amp;TODAY()))</f>
        <v/>
      </c>
      <c r="D173" s="74" t="str">
        <f>IF(A173="","",INDEX(Tabela_Produto[Estoque Mínimo],MATCH(A173,INDEX(Tabela_Produto[Nome do Produto],,1),0),1))</f>
        <v/>
      </c>
      <c r="E173" s="74" t="str">
        <f t="shared" si="2"/>
        <v/>
      </c>
      <c r="F173" s="74" t="str">
        <f>IFERROR(GETPIVOTDATA("Amount",#REF!,"Product Name",'tabelas-escondidas'!$A173),"")</f>
        <v/>
      </c>
      <c r="G173" s="74" t="str">
        <f>IFERROR(GETPIVOTDATA("Quantity",#REF!,"Product Name",'tabelas-escondidas'!$A173),"")</f>
        <v/>
      </c>
    </row>
    <row r="174" spans="1:7" x14ac:dyDescent="0.25">
      <c r="A174" s="75" t="str">
        <f>IFERROR(INDEX(Tabela_Produto[[#Data],[Nome do Produto]],ROW(A174)-ROW($A$3)),"")</f>
        <v/>
      </c>
      <c r="B174" s="74" t="str">
        <f ca="1">IF(A174="","",SUMIFS(Tabela_Ordens[[#Data],[Quantidade]],Tabela_Ordens[[#Data],[Produto]],A174,Tabela_Ordens[[#Data],[Tipo da Ordem]],"Compra",Tabela_Ordens[[#Data],[Data esperada]],"&lt;="&amp;TODAY())-SUMIFS(Tabela_Ordens[[#Data],[Quantidade]],Tabela_Ordens[[#Data],[Produto]],A174,Tabela_Ordens[[#Data],[Tipo da Ordem]],"Venda",Tabela_Ordens[[#Data],[Data esperada]],"&lt;="&amp;TODAY()))</f>
        <v/>
      </c>
      <c r="C174" s="74" t="str">
        <f ca="1">IF(A174="","",SUMIFS(Tabela_Ordens[[#Data],[Quantidade]],Tabela_Ordens[[#Data],[Produto]],A174,Tabela_Ordens[[#Data],[Tipo da Ordem]],"Compra",Tabela_Ordens[[#Data],[Data esperada]],"&gt;"&amp;TODAY()))</f>
        <v/>
      </c>
      <c r="D174" s="74" t="str">
        <f>IF(A174="","",INDEX(Tabela_Produto[Estoque Mínimo],MATCH(A174,INDEX(Tabela_Produto[Nome do Produto],,1),0),1))</f>
        <v/>
      </c>
      <c r="E174" s="74" t="str">
        <f t="shared" si="2"/>
        <v/>
      </c>
      <c r="F174" s="74" t="str">
        <f>IFERROR(GETPIVOTDATA("Amount",#REF!,"Product Name",'tabelas-escondidas'!$A174),"")</f>
        <v/>
      </c>
      <c r="G174" s="74" t="str">
        <f>IFERROR(GETPIVOTDATA("Quantity",#REF!,"Product Name",'tabelas-escondidas'!$A174),"")</f>
        <v/>
      </c>
    </row>
    <row r="175" spans="1:7" x14ac:dyDescent="0.25">
      <c r="A175" s="75" t="str">
        <f>IFERROR(INDEX(Tabela_Produto[[#Data],[Nome do Produto]],ROW(A175)-ROW($A$3)),"")</f>
        <v/>
      </c>
      <c r="B175" s="74" t="str">
        <f ca="1">IF(A175="","",SUMIFS(Tabela_Ordens[[#Data],[Quantidade]],Tabela_Ordens[[#Data],[Produto]],A175,Tabela_Ordens[[#Data],[Tipo da Ordem]],"Compra",Tabela_Ordens[[#Data],[Data esperada]],"&lt;="&amp;TODAY())-SUMIFS(Tabela_Ordens[[#Data],[Quantidade]],Tabela_Ordens[[#Data],[Produto]],A175,Tabela_Ordens[[#Data],[Tipo da Ordem]],"Venda",Tabela_Ordens[[#Data],[Data esperada]],"&lt;="&amp;TODAY()))</f>
        <v/>
      </c>
      <c r="C175" s="74" t="str">
        <f ca="1">IF(A175="","",SUMIFS(Tabela_Ordens[[#Data],[Quantidade]],Tabela_Ordens[[#Data],[Produto]],A175,Tabela_Ordens[[#Data],[Tipo da Ordem]],"Compra",Tabela_Ordens[[#Data],[Data esperada]],"&gt;"&amp;TODAY()))</f>
        <v/>
      </c>
      <c r="D175" s="74" t="str">
        <f>IF(A175="","",INDEX(Tabela_Produto[Estoque Mínimo],MATCH(A175,INDEX(Tabela_Produto[Nome do Produto],,1),0),1))</f>
        <v/>
      </c>
      <c r="E175" s="74" t="str">
        <f t="shared" si="2"/>
        <v/>
      </c>
      <c r="F175" s="74" t="str">
        <f>IFERROR(GETPIVOTDATA("Amount",#REF!,"Product Name",'tabelas-escondidas'!$A175),"")</f>
        <v/>
      </c>
      <c r="G175" s="74" t="str">
        <f>IFERROR(GETPIVOTDATA("Quantity",#REF!,"Product Name",'tabelas-escondidas'!$A175),"")</f>
        <v/>
      </c>
    </row>
    <row r="176" spans="1:7" x14ac:dyDescent="0.25">
      <c r="A176" s="75" t="str">
        <f>IFERROR(INDEX(Tabela_Produto[[#Data],[Nome do Produto]],ROW(A176)-ROW($A$3)),"")</f>
        <v/>
      </c>
      <c r="B176" s="74" t="str">
        <f ca="1">IF(A176="","",SUMIFS(Tabela_Ordens[[#Data],[Quantidade]],Tabela_Ordens[[#Data],[Produto]],A176,Tabela_Ordens[[#Data],[Tipo da Ordem]],"Compra",Tabela_Ordens[[#Data],[Data esperada]],"&lt;="&amp;TODAY())-SUMIFS(Tabela_Ordens[[#Data],[Quantidade]],Tabela_Ordens[[#Data],[Produto]],A176,Tabela_Ordens[[#Data],[Tipo da Ordem]],"Venda",Tabela_Ordens[[#Data],[Data esperada]],"&lt;="&amp;TODAY()))</f>
        <v/>
      </c>
      <c r="C176" s="74" t="str">
        <f ca="1">IF(A176="","",SUMIFS(Tabela_Ordens[[#Data],[Quantidade]],Tabela_Ordens[[#Data],[Produto]],A176,Tabela_Ordens[[#Data],[Tipo da Ordem]],"Compra",Tabela_Ordens[[#Data],[Data esperada]],"&gt;"&amp;TODAY()))</f>
        <v/>
      </c>
      <c r="D176" s="74" t="str">
        <f>IF(A176="","",INDEX(Tabela_Produto[Estoque Mínimo],MATCH(A176,INDEX(Tabela_Produto[Nome do Produto],,1),0),1))</f>
        <v/>
      </c>
      <c r="E176" s="74" t="str">
        <f t="shared" si="2"/>
        <v/>
      </c>
      <c r="F176" s="74" t="str">
        <f>IFERROR(GETPIVOTDATA("Amount",#REF!,"Product Name",'tabelas-escondidas'!$A176),"")</f>
        <v/>
      </c>
      <c r="G176" s="74" t="str">
        <f>IFERROR(GETPIVOTDATA("Quantity",#REF!,"Product Name",'tabelas-escondidas'!$A176),"")</f>
        <v/>
      </c>
    </row>
    <row r="177" spans="1:7" x14ac:dyDescent="0.25">
      <c r="A177" s="75" t="str">
        <f>IFERROR(INDEX(Tabela_Produto[[#Data],[Nome do Produto]],ROW(A177)-ROW($A$3)),"")</f>
        <v/>
      </c>
      <c r="B177" s="74" t="str">
        <f ca="1">IF(A177="","",SUMIFS(Tabela_Ordens[[#Data],[Quantidade]],Tabela_Ordens[[#Data],[Produto]],A177,Tabela_Ordens[[#Data],[Tipo da Ordem]],"Compra",Tabela_Ordens[[#Data],[Data esperada]],"&lt;="&amp;TODAY())-SUMIFS(Tabela_Ordens[[#Data],[Quantidade]],Tabela_Ordens[[#Data],[Produto]],A177,Tabela_Ordens[[#Data],[Tipo da Ordem]],"Venda",Tabela_Ordens[[#Data],[Data esperada]],"&lt;="&amp;TODAY()))</f>
        <v/>
      </c>
      <c r="C177" s="74" t="str">
        <f ca="1">IF(A177="","",SUMIFS(Tabela_Ordens[[#Data],[Quantidade]],Tabela_Ordens[[#Data],[Produto]],A177,Tabela_Ordens[[#Data],[Tipo da Ordem]],"Compra",Tabela_Ordens[[#Data],[Data esperada]],"&gt;"&amp;TODAY()))</f>
        <v/>
      </c>
      <c r="D177" s="74" t="str">
        <f>IF(A177="","",INDEX(Tabela_Produto[Estoque Mínimo],MATCH(A177,INDEX(Tabela_Produto[Nome do Produto],,1),0),1))</f>
        <v/>
      </c>
      <c r="E177" s="74" t="str">
        <f t="shared" si="2"/>
        <v/>
      </c>
      <c r="F177" s="74" t="str">
        <f>IFERROR(GETPIVOTDATA("Amount",#REF!,"Product Name",'tabelas-escondidas'!$A177),"")</f>
        <v/>
      </c>
      <c r="G177" s="74" t="str">
        <f>IFERROR(GETPIVOTDATA("Quantity",#REF!,"Product Name",'tabelas-escondidas'!$A177),"")</f>
        <v/>
      </c>
    </row>
    <row r="178" spans="1:7" x14ac:dyDescent="0.25">
      <c r="A178" s="75" t="str">
        <f>IFERROR(INDEX(Tabela_Produto[[#Data],[Nome do Produto]],ROW(A178)-ROW($A$3)),"")</f>
        <v/>
      </c>
      <c r="B178" s="74" t="str">
        <f ca="1">IF(A178="","",SUMIFS(Tabela_Ordens[[#Data],[Quantidade]],Tabela_Ordens[[#Data],[Produto]],A178,Tabela_Ordens[[#Data],[Tipo da Ordem]],"Compra",Tabela_Ordens[[#Data],[Data esperada]],"&lt;="&amp;TODAY())-SUMIFS(Tabela_Ordens[[#Data],[Quantidade]],Tabela_Ordens[[#Data],[Produto]],A178,Tabela_Ordens[[#Data],[Tipo da Ordem]],"Venda",Tabela_Ordens[[#Data],[Data esperada]],"&lt;="&amp;TODAY()))</f>
        <v/>
      </c>
      <c r="C178" s="74" t="str">
        <f ca="1">IF(A178="","",SUMIFS(Tabela_Ordens[[#Data],[Quantidade]],Tabela_Ordens[[#Data],[Produto]],A178,Tabela_Ordens[[#Data],[Tipo da Ordem]],"Compra",Tabela_Ordens[[#Data],[Data esperada]],"&gt;"&amp;TODAY()))</f>
        <v/>
      </c>
      <c r="D178" s="74" t="str">
        <f>IF(A178="","",INDEX(Tabela_Produto[Estoque Mínimo],MATCH(A178,INDEX(Tabela_Produto[Nome do Produto],,1),0),1))</f>
        <v/>
      </c>
      <c r="E178" s="74" t="str">
        <f t="shared" si="2"/>
        <v/>
      </c>
      <c r="F178" s="74" t="str">
        <f>IFERROR(GETPIVOTDATA("Amount",#REF!,"Product Name",'tabelas-escondidas'!$A178),"")</f>
        <v/>
      </c>
      <c r="G178" s="74" t="str">
        <f>IFERROR(GETPIVOTDATA("Quantity",#REF!,"Product Name",'tabelas-escondidas'!$A178),"")</f>
        <v/>
      </c>
    </row>
    <row r="179" spans="1:7" x14ac:dyDescent="0.25">
      <c r="A179" s="75" t="str">
        <f>IFERROR(INDEX(Tabela_Produto[[#Data],[Nome do Produto]],ROW(A179)-ROW($A$3)),"")</f>
        <v/>
      </c>
      <c r="B179" s="74" t="str">
        <f ca="1">IF(A179="","",SUMIFS(Tabela_Ordens[[#Data],[Quantidade]],Tabela_Ordens[[#Data],[Produto]],A179,Tabela_Ordens[[#Data],[Tipo da Ordem]],"Compra",Tabela_Ordens[[#Data],[Data esperada]],"&lt;="&amp;TODAY())-SUMIFS(Tabela_Ordens[[#Data],[Quantidade]],Tabela_Ordens[[#Data],[Produto]],A179,Tabela_Ordens[[#Data],[Tipo da Ordem]],"Venda",Tabela_Ordens[[#Data],[Data esperada]],"&lt;="&amp;TODAY()))</f>
        <v/>
      </c>
      <c r="C179" s="74" t="str">
        <f ca="1">IF(A179="","",SUMIFS(Tabela_Ordens[[#Data],[Quantidade]],Tabela_Ordens[[#Data],[Produto]],A179,Tabela_Ordens[[#Data],[Tipo da Ordem]],"Compra",Tabela_Ordens[[#Data],[Data esperada]],"&gt;"&amp;TODAY()))</f>
        <v/>
      </c>
      <c r="D179" s="74" t="str">
        <f>IF(A179="","",INDEX(Tabela_Produto[Estoque Mínimo],MATCH(A179,INDEX(Tabela_Produto[Nome do Produto],,1),0),1))</f>
        <v/>
      </c>
      <c r="E179" s="74" t="str">
        <f t="shared" si="2"/>
        <v/>
      </c>
      <c r="F179" s="74" t="str">
        <f>IFERROR(GETPIVOTDATA("Amount",#REF!,"Product Name",'tabelas-escondidas'!$A179),"")</f>
        <v/>
      </c>
      <c r="G179" s="74" t="str">
        <f>IFERROR(GETPIVOTDATA("Quantity",#REF!,"Product Name",'tabelas-escondidas'!$A179),"")</f>
        <v/>
      </c>
    </row>
    <row r="180" spans="1:7" x14ac:dyDescent="0.25">
      <c r="A180" s="75" t="str">
        <f>IFERROR(INDEX(Tabela_Produto[[#Data],[Nome do Produto]],ROW(A180)-ROW($A$3)),"")</f>
        <v/>
      </c>
      <c r="B180" s="74" t="str">
        <f ca="1">IF(A180="","",SUMIFS(Tabela_Ordens[[#Data],[Quantidade]],Tabela_Ordens[[#Data],[Produto]],A180,Tabela_Ordens[[#Data],[Tipo da Ordem]],"Compra",Tabela_Ordens[[#Data],[Data esperada]],"&lt;="&amp;TODAY())-SUMIFS(Tabela_Ordens[[#Data],[Quantidade]],Tabela_Ordens[[#Data],[Produto]],A180,Tabela_Ordens[[#Data],[Tipo da Ordem]],"Venda",Tabela_Ordens[[#Data],[Data esperada]],"&lt;="&amp;TODAY()))</f>
        <v/>
      </c>
      <c r="C180" s="74" t="str">
        <f ca="1">IF(A180="","",SUMIFS(Tabela_Ordens[[#Data],[Quantidade]],Tabela_Ordens[[#Data],[Produto]],A180,Tabela_Ordens[[#Data],[Tipo da Ordem]],"Compra",Tabela_Ordens[[#Data],[Data esperada]],"&gt;"&amp;TODAY()))</f>
        <v/>
      </c>
      <c r="D180" s="74" t="str">
        <f>IF(A180="","",INDEX(Tabela_Produto[Estoque Mínimo],MATCH(A180,INDEX(Tabela_Produto[Nome do Produto],,1),0),1))</f>
        <v/>
      </c>
      <c r="E180" s="74" t="str">
        <f t="shared" si="2"/>
        <v/>
      </c>
      <c r="F180" s="74" t="str">
        <f>IFERROR(GETPIVOTDATA("Amount",#REF!,"Product Name",'tabelas-escondidas'!$A180),"")</f>
        <v/>
      </c>
      <c r="G180" s="74" t="str">
        <f>IFERROR(GETPIVOTDATA("Quantity",#REF!,"Product Name",'tabelas-escondidas'!$A180),"")</f>
        <v/>
      </c>
    </row>
    <row r="181" spans="1:7" x14ac:dyDescent="0.25">
      <c r="A181" s="75" t="str">
        <f>IFERROR(INDEX(Tabela_Produto[[#Data],[Nome do Produto]],ROW(A181)-ROW($A$3)),"")</f>
        <v/>
      </c>
      <c r="B181" s="74" t="str">
        <f ca="1">IF(A181="","",SUMIFS(Tabela_Ordens[[#Data],[Quantidade]],Tabela_Ordens[[#Data],[Produto]],A181,Tabela_Ordens[[#Data],[Tipo da Ordem]],"Compra",Tabela_Ordens[[#Data],[Data esperada]],"&lt;="&amp;TODAY())-SUMIFS(Tabela_Ordens[[#Data],[Quantidade]],Tabela_Ordens[[#Data],[Produto]],A181,Tabela_Ordens[[#Data],[Tipo da Ordem]],"Venda",Tabela_Ordens[[#Data],[Data esperada]],"&lt;="&amp;TODAY()))</f>
        <v/>
      </c>
      <c r="C181" s="74" t="str">
        <f ca="1">IF(A181="","",SUMIFS(Tabela_Ordens[[#Data],[Quantidade]],Tabela_Ordens[[#Data],[Produto]],A181,Tabela_Ordens[[#Data],[Tipo da Ordem]],"Compra",Tabela_Ordens[[#Data],[Data esperada]],"&gt;"&amp;TODAY()))</f>
        <v/>
      </c>
      <c r="D181" s="74" t="str">
        <f>IF(A181="","",INDEX(Tabela_Produto[Estoque Mínimo],MATCH(A181,INDEX(Tabela_Produto[Nome do Produto],,1),0),1))</f>
        <v/>
      </c>
      <c r="E181" s="74" t="str">
        <f t="shared" si="2"/>
        <v/>
      </c>
      <c r="F181" s="74" t="str">
        <f>IFERROR(GETPIVOTDATA("Amount",#REF!,"Product Name",'tabelas-escondidas'!$A181),"")</f>
        <v/>
      </c>
      <c r="G181" s="74" t="str">
        <f>IFERROR(GETPIVOTDATA("Quantity",#REF!,"Product Name",'tabelas-escondidas'!$A181),"")</f>
        <v/>
      </c>
    </row>
    <row r="182" spans="1:7" x14ac:dyDescent="0.25">
      <c r="A182" s="75" t="str">
        <f>IFERROR(INDEX(Tabela_Produto[[#Data],[Nome do Produto]],ROW(A182)-ROW($A$3)),"")</f>
        <v/>
      </c>
      <c r="B182" s="74" t="str">
        <f ca="1">IF(A182="","",SUMIFS(Tabela_Ordens[[#Data],[Quantidade]],Tabela_Ordens[[#Data],[Produto]],A182,Tabela_Ordens[[#Data],[Tipo da Ordem]],"Compra",Tabela_Ordens[[#Data],[Data esperada]],"&lt;="&amp;TODAY())-SUMIFS(Tabela_Ordens[[#Data],[Quantidade]],Tabela_Ordens[[#Data],[Produto]],A182,Tabela_Ordens[[#Data],[Tipo da Ordem]],"Venda",Tabela_Ordens[[#Data],[Data esperada]],"&lt;="&amp;TODAY()))</f>
        <v/>
      </c>
      <c r="C182" s="74" t="str">
        <f ca="1">IF(A182="","",SUMIFS(Tabela_Ordens[[#Data],[Quantidade]],Tabela_Ordens[[#Data],[Produto]],A182,Tabela_Ordens[[#Data],[Tipo da Ordem]],"Compra",Tabela_Ordens[[#Data],[Data esperada]],"&gt;"&amp;TODAY()))</f>
        <v/>
      </c>
      <c r="D182" s="74" t="str">
        <f>IF(A182="","",INDEX(Tabela_Produto[Estoque Mínimo],MATCH(A182,INDEX(Tabela_Produto[Nome do Produto],,1),0),1))</f>
        <v/>
      </c>
      <c r="E182" s="74" t="str">
        <f t="shared" si="2"/>
        <v/>
      </c>
      <c r="F182" s="74" t="str">
        <f>IFERROR(GETPIVOTDATA("Amount",#REF!,"Product Name",'tabelas-escondidas'!$A182),"")</f>
        <v/>
      </c>
      <c r="G182" s="74" t="str">
        <f>IFERROR(GETPIVOTDATA("Quantity",#REF!,"Product Name",'tabelas-escondidas'!$A182),"")</f>
        <v/>
      </c>
    </row>
    <row r="183" spans="1:7" x14ac:dyDescent="0.25">
      <c r="A183" s="75" t="str">
        <f>IFERROR(INDEX(Tabela_Produto[[#Data],[Nome do Produto]],ROW(A183)-ROW($A$3)),"")</f>
        <v/>
      </c>
      <c r="B183" s="74" t="str">
        <f ca="1">IF(A183="","",SUMIFS(Tabela_Ordens[[#Data],[Quantidade]],Tabela_Ordens[[#Data],[Produto]],A183,Tabela_Ordens[[#Data],[Tipo da Ordem]],"Compra",Tabela_Ordens[[#Data],[Data esperada]],"&lt;="&amp;TODAY())-SUMIFS(Tabela_Ordens[[#Data],[Quantidade]],Tabela_Ordens[[#Data],[Produto]],A183,Tabela_Ordens[[#Data],[Tipo da Ordem]],"Venda",Tabela_Ordens[[#Data],[Data esperada]],"&lt;="&amp;TODAY()))</f>
        <v/>
      </c>
      <c r="C183" s="74" t="str">
        <f ca="1">IF(A183="","",SUMIFS(Tabela_Ordens[[#Data],[Quantidade]],Tabela_Ordens[[#Data],[Produto]],A183,Tabela_Ordens[[#Data],[Tipo da Ordem]],"Compra",Tabela_Ordens[[#Data],[Data esperada]],"&gt;"&amp;TODAY()))</f>
        <v/>
      </c>
      <c r="D183" s="74" t="str">
        <f>IF(A183="","",INDEX(Tabela_Produto[Estoque Mínimo],MATCH(A183,INDEX(Tabela_Produto[Nome do Produto],,1),0),1))</f>
        <v/>
      </c>
      <c r="E183" s="74" t="str">
        <f t="shared" si="2"/>
        <v/>
      </c>
      <c r="F183" s="74" t="str">
        <f>IFERROR(GETPIVOTDATA("Amount",#REF!,"Product Name",'tabelas-escondidas'!$A183),"")</f>
        <v/>
      </c>
      <c r="G183" s="74" t="str">
        <f>IFERROR(GETPIVOTDATA("Quantity",#REF!,"Product Name",'tabelas-escondidas'!$A183),"")</f>
        <v/>
      </c>
    </row>
    <row r="184" spans="1:7" x14ac:dyDescent="0.25">
      <c r="A184" s="75" t="str">
        <f>IFERROR(INDEX(Tabela_Produto[[#Data],[Nome do Produto]],ROW(A184)-ROW($A$3)),"")</f>
        <v/>
      </c>
      <c r="B184" s="74" t="str">
        <f ca="1">IF(A184="","",SUMIFS(Tabela_Ordens[[#Data],[Quantidade]],Tabela_Ordens[[#Data],[Produto]],A184,Tabela_Ordens[[#Data],[Tipo da Ordem]],"Compra",Tabela_Ordens[[#Data],[Data esperada]],"&lt;="&amp;TODAY())-SUMIFS(Tabela_Ordens[[#Data],[Quantidade]],Tabela_Ordens[[#Data],[Produto]],A184,Tabela_Ordens[[#Data],[Tipo da Ordem]],"Venda",Tabela_Ordens[[#Data],[Data esperada]],"&lt;="&amp;TODAY()))</f>
        <v/>
      </c>
      <c r="C184" s="74" t="str">
        <f ca="1">IF(A184="","",SUMIFS(Tabela_Ordens[[#Data],[Quantidade]],Tabela_Ordens[[#Data],[Produto]],A184,Tabela_Ordens[[#Data],[Tipo da Ordem]],"Compra",Tabela_Ordens[[#Data],[Data esperada]],"&gt;"&amp;TODAY()))</f>
        <v/>
      </c>
      <c r="D184" s="74" t="str">
        <f>IF(A184="","",INDEX(Tabela_Produto[Estoque Mínimo],MATCH(A184,INDEX(Tabela_Produto[Nome do Produto],,1),0),1))</f>
        <v/>
      </c>
      <c r="E184" s="74" t="str">
        <f t="shared" si="2"/>
        <v/>
      </c>
      <c r="F184" s="74" t="str">
        <f>IFERROR(GETPIVOTDATA("Amount",#REF!,"Product Name",'tabelas-escondidas'!$A184),"")</f>
        <v/>
      </c>
      <c r="G184" s="74" t="str">
        <f>IFERROR(GETPIVOTDATA("Quantity",#REF!,"Product Name",'tabelas-escondidas'!$A184),"")</f>
        <v/>
      </c>
    </row>
    <row r="185" spans="1:7" x14ac:dyDescent="0.25">
      <c r="A185" s="75" t="str">
        <f>IFERROR(INDEX(Tabela_Produto[[#Data],[Nome do Produto]],ROW(A185)-ROW($A$3)),"")</f>
        <v/>
      </c>
      <c r="B185" s="74" t="str">
        <f ca="1">IF(A185="","",SUMIFS(Tabela_Ordens[[#Data],[Quantidade]],Tabela_Ordens[[#Data],[Produto]],A185,Tabela_Ordens[[#Data],[Tipo da Ordem]],"Compra",Tabela_Ordens[[#Data],[Data esperada]],"&lt;="&amp;TODAY())-SUMIFS(Tabela_Ordens[[#Data],[Quantidade]],Tabela_Ordens[[#Data],[Produto]],A185,Tabela_Ordens[[#Data],[Tipo da Ordem]],"Venda",Tabela_Ordens[[#Data],[Data esperada]],"&lt;="&amp;TODAY()))</f>
        <v/>
      </c>
      <c r="C185" s="74" t="str">
        <f ca="1">IF(A185="","",SUMIFS(Tabela_Ordens[[#Data],[Quantidade]],Tabela_Ordens[[#Data],[Produto]],A185,Tabela_Ordens[[#Data],[Tipo da Ordem]],"Compra",Tabela_Ordens[[#Data],[Data esperada]],"&gt;"&amp;TODAY()))</f>
        <v/>
      </c>
      <c r="D185" s="74" t="str">
        <f>IF(A185="","",INDEX(Tabela_Produto[Estoque Mínimo],MATCH(A185,INDEX(Tabela_Produto[Nome do Produto],,1),0),1))</f>
        <v/>
      </c>
      <c r="E185" s="74" t="str">
        <f t="shared" si="2"/>
        <v/>
      </c>
      <c r="F185" s="74" t="str">
        <f>IFERROR(GETPIVOTDATA("Amount",#REF!,"Product Name",'tabelas-escondidas'!$A185),"")</f>
        <v/>
      </c>
      <c r="G185" s="74" t="str">
        <f>IFERROR(GETPIVOTDATA("Quantity",#REF!,"Product Name",'tabelas-escondidas'!$A185),"")</f>
        <v/>
      </c>
    </row>
    <row r="186" spans="1:7" x14ac:dyDescent="0.25">
      <c r="A186" s="75" t="str">
        <f>IFERROR(INDEX(Tabela_Produto[[#Data],[Nome do Produto]],ROW(A186)-ROW($A$3)),"")</f>
        <v/>
      </c>
      <c r="B186" s="74" t="str">
        <f ca="1">IF(A186="","",SUMIFS(Tabela_Ordens[[#Data],[Quantidade]],Tabela_Ordens[[#Data],[Produto]],A186,Tabela_Ordens[[#Data],[Tipo da Ordem]],"Compra",Tabela_Ordens[[#Data],[Data esperada]],"&lt;="&amp;TODAY())-SUMIFS(Tabela_Ordens[[#Data],[Quantidade]],Tabela_Ordens[[#Data],[Produto]],A186,Tabela_Ordens[[#Data],[Tipo da Ordem]],"Venda",Tabela_Ordens[[#Data],[Data esperada]],"&lt;="&amp;TODAY()))</f>
        <v/>
      </c>
      <c r="C186" s="74" t="str">
        <f ca="1">IF(A186="","",SUMIFS(Tabela_Ordens[[#Data],[Quantidade]],Tabela_Ordens[[#Data],[Produto]],A186,Tabela_Ordens[[#Data],[Tipo da Ordem]],"Compra",Tabela_Ordens[[#Data],[Data esperada]],"&gt;"&amp;TODAY()))</f>
        <v/>
      </c>
      <c r="D186" s="74" t="str">
        <f>IF(A186="","",INDEX(Tabela_Produto[Estoque Mínimo],MATCH(A186,INDEX(Tabela_Produto[Nome do Produto],,1),0),1))</f>
        <v/>
      </c>
      <c r="E186" s="74" t="str">
        <f t="shared" si="2"/>
        <v/>
      </c>
      <c r="F186" s="74" t="str">
        <f>IFERROR(GETPIVOTDATA("Amount",#REF!,"Product Name",'tabelas-escondidas'!$A186),"")</f>
        <v/>
      </c>
      <c r="G186" s="74" t="str">
        <f>IFERROR(GETPIVOTDATA("Quantity",#REF!,"Product Name",'tabelas-escondidas'!$A186),"")</f>
        <v/>
      </c>
    </row>
    <row r="187" spans="1:7" x14ac:dyDescent="0.25">
      <c r="A187" s="75" t="str">
        <f>IFERROR(INDEX(Tabela_Produto[[#Data],[Nome do Produto]],ROW(A187)-ROW($A$3)),"")</f>
        <v/>
      </c>
      <c r="B187" s="74" t="str">
        <f ca="1">IF(A187="","",SUMIFS(Tabela_Ordens[[#Data],[Quantidade]],Tabela_Ordens[[#Data],[Produto]],A187,Tabela_Ordens[[#Data],[Tipo da Ordem]],"Compra",Tabela_Ordens[[#Data],[Data esperada]],"&lt;="&amp;TODAY())-SUMIFS(Tabela_Ordens[[#Data],[Quantidade]],Tabela_Ordens[[#Data],[Produto]],A187,Tabela_Ordens[[#Data],[Tipo da Ordem]],"Venda",Tabela_Ordens[[#Data],[Data esperada]],"&lt;="&amp;TODAY()))</f>
        <v/>
      </c>
      <c r="C187" s="74" t="str">
        <f ca="1">IF(A187="","",SUMIFS(Tabela_Ordens[[#Data],[Quantidade]],Tabela_Ordens[[#Data],[Produto]],A187,Tabela_Ordens[[#Data],[Tipo da Ordem]],"Compra",Tabela_Ordens[[#Data],[Data esperada]],"&gt;"&amp;TODAY()))</f>
        <v/>
      </c>
      <c r="D187" s="74" t="str">
        <f>IF(A187="","",INDEX(Tabela_Produto[Estoque Mínimo],MATCH(A187,INDEX(Tabela_Produto[Nome do Produto],,1),0),1))</f>
        <v/>
      </c>
      <c r="E187" s="74" t="str">
        <f t="shared" si="2"/>
        <v/>
      </c>
      <c r="F187" s="74" t="str">
        <f>IFERROR(GETPIVOTDATA("Amount",#REF!,"Product Name",'tabelas-escondidas'!$A187),"")</f>
        <v/>
      </c>
      <c r="G187" s="74" t="str">
        <f>IFERROR(GETPIVOTDATA("Quantity",#REF!,"Product Name",'tabelas-escondidas'!$A187),"")</f>
        <v/>
      </c>
    </row>
    <row r="188" spans="1:7" x14ac:dyDescent="0.25">
      <c r="A188" s="75" t="str">
        <f>IFERROR(INDEX(Tabela_Produto[[#Data],[Nome do Produto]],ROW(A188)-ROW($A$3)),"")</f>
        <v/>
      </c>
      <c r="B188" s="74" t="str">
        <f ca="1">IF(A188="","",SUMIFS(Tabela_Ordens[[#Data],[Quantidade]],Tabela_Ordens[[#Data],[Produto]],A188,Tabela_Ordens[[#Data],[Tipo da Ordem]],"Compra",Tabela_Ordens[[#Data],[Data esperada]],"&lt;="&amp;TODAY())-SUMIFS(Tabela_Ordens[[#Data],[Quantidade]],Tabela_Ordens[[#Data],[Produto]],A188,Tabela_Ordens[[#Data],[Tipo da Ordem]],"Venda",Tabela_Ordens[[#Data],[Data esperada]],"&lt;="&amp;TODAY()))</f>
        <v/>
      </c>
      <c r="C188" s="74" t="str">
        <f ca="1">IF(A188="","",SUMIFS(Tabela_Ordens[[#Data],[Quantidade]],Tabela_Ordens[[#Data],[Produto]],A188,Tabela_Ordens[[#Data],[Tipo da Ordem]],"Compra",Tabela_Ordens[[#Data],[Data esperada]],"&gt;"&amp;TODAY()))</f>
        <v/>
      </c>
      <c r="D188" s="74" t="str">
        <f>IF(A188="","",INDEX(Tabela_Produto[Estoque Mínimo],MATCH(A188,INDEX(Tabela_Produto[Nome do Produto],,1),0),1))</f>
        <v/>
      </c>
      <c r="E188" s="74" t="str">
        <f t="shared" si="2"/>
        <v/>
      </c>
      <c r="F188" s="74" t="str">
        <f>IFERROR(GETPIVOTDATA("Amount",#REF!,"Product Name",'tabelas-escondidas'!$A188),"")</f>
        <v/>
      </c>
      <c r="G188" s="74" t="str">
        <f>IFERROR(GETPIVOTDATA("Quantity",#REF!,"Product Name",'tabelas-escondidas'!$A188),"")</f>
        <v/>
      </c>
    </row>
    <row r="189" spans="1:7" x14ac:dyDescent="0.25">
      <c r="A189" s="75" t="str">
        <f>IFERROR(INDEX(Tabela_Produto[[#Data],[Nome do Produto]],ROW(A189)-ROW($A$3)),"")</f>
        <v/>
      </c>
      <c r="B189" s="74" t="str">
        <f ca="1">IF(A189="","",SUMIFS(Tabela_Ordens[[#Data],[Quantidade]],Tabela_Ordens[[#Data],[Produto]],A189,Tabela_Ordens[[#Data],[Tipo da Ordem]],"Compra",Tabela_Ordens[[#Data],[Data esperada]],"&lt;="&amp;TODAY())-SUMIFS(Tabela_Ordens[[#Data],[Quantidade]],Tabela_Ordens[[#Data],[Produto]],A189,Tabela_Ordens[[#Data],[Tipo da Ordem]],"Venda",Tabela_Ordens[[#Data],[Data esperada]],"&lt;="&amp;TODAY()))</f>
        <v/>
      </c>
      <c r="C189" s="74" t="str">
        <f ca="1">IF(A189="","",SUMIFS(Tabela_Ordens[[#Data],[Quantidade]],Tabela_Ordens[[#Data],[Produto]],A189,Tabela_Ordens[[#Data],[Tipo da Ordem]],"Compra",Tabela_Ordens[[#Data],[Data esperada]],"&gt;"&amp;TODAY()))</f>
        <v/>
      </c>
      <c r="D189" s="74" t="str">
        <f>IF(A189="","",INDEX(Tabela_Produto[Estoque Mínimo],MATCH(A189,INDEX(Tabela_Produto[Nome do Produto],,1),0),1))</f>
        <v/>
      </c>
      <c r="E189" s="74" t="str">
        <f t="shared" si="2"/>
        <v/>
      </c>
      <c r="F189" s="74" t="str">
        <f>IFERROR(GETPIVOTDATA("Amount",#REF!,"Product Name",'tabelas-escondidas'!$A189),"")</f>
        <v/>
      </c>
      <c r="G189" s="74" t="str">
        <f>IFERROR(GETPIVOTDATA("Quantity",#REF!,"Product Name",'tabelas-escondidas'!$A189),"")</f>
        <v/>
      </c>
    </row>
    <row r="190" spans="1:7" x14ac:dyDescent="0.25">
      <c r="A190" s="75" t="str">
        <f>IFERROR(INDEX(Tabela_Produto[[#Data],[Nome do Produto]],ROW(A190)-ROW($A$3)),"")</f>
        <v/>
      </c>
      <c r="B190" s="74" t="str">
        <f ca="1">IF(A190="","",SUMIFS(Tabela_Ordens[[#Data],[Quantidade]],Tabela_Ordens[[#Data],[Produto]],A190,Tabela_Ordens[[#Data],[Tipo da Ordem]],"Compra",Tabela_Ordens[[#Data],[Data esperada]],"&lt;="&amp;TODAY())-SUMIFS(Tabela_Ordens[[#Data],[Quantidade]],Tabela_Ordens[[#Data],[Produto]],A190,Tabela_Ordens[[#Data],[Tipo da Ordem]],"Venda",Tabela_Ordens[[#Data],[Data esperada]],"&lt;="&amp;TODAY()))</f>
        <v/>
      </c>
      <c r="C190" s="74" t="str">
        <f ca="1">IF(A190="","",SUMIFS(Tabela_Ordens[[#Data],[Quantidade]],Tabela_Ordens[[#Data],[Produto]],A190,Tabela_Ordens[[#Data],[Tipo da Ordem]],"Compra",Tabela_Ordens[[#Data],[Data esperada]],"&gt;"&amp;TODAY()))</f>
        <v/>
      </c>
      <c r="D190" s="74" t="str">
        <f>IF(A190="","",INDEX(Tabela_Produto[Estoque Mínimo],MATCH(A190,INDEX(Tabela_Produto[Nome do Produto],,1),0),1))</f>
        <v/>
      </c>
      <c r="E190" s="74" t="str">
        <f t="shared" si="2"/>
        <v/>
      </c>
      <c r="F190" s="74" t="str">
        <f>IFERROR(GETPIVOTDATA("Amount",#REF!,"Product Name",'tabelas-escondidas'!$A190),"")</f>
        <v/>
      </c>
      <c r="G190" s="74" t="str">
        <f>IFERROR(GETPIVOTDATA("Quantity",#REF!,"Product Name",'tabelas-escondidas'!$A190),"")</f>
        <v/>
      </c>
    </row>
    <row r="191" spans="1:7" x14ac:dyDescent="0.25">
      <c r="A191" s="75" t="str">
        <f>IFERROR(INDEX(Tabela_Produto[[#Data],[Nome do Produto]],ROW(A191)-ROW($A$3)),"")</f>
        <v/>
      </c>
      <c r="B191" s="74" t="str">
        <f ca="1">IF(A191="","",SUMIFS(Tabela_Ordens[[#Data],[Quantidade]],Tabela_Ordens[[#Data],[Produto]],A191,Tabela_Ordens[[#Data],[Tipo da Ordem]],"Compra",Tabela_Ordens[[#Data],[Data esperada]],"&lt;="&amp;TODAY())-SUMIFS(Tabela_Ordens[[#Data],[Quantidade]],Tabela_Ordens[[#Data],[Produto]],A191,Tabela_Ordens[[#Data],[Tipo da Ordem]],"Venda",Tabela_Ordens[[#Data],[Data esperada]],"&lt;="&amp;TODAY()))</f>
        <v/>
      </c>
      <c r="C191" s="74" t="str">
        <f ca="1">IF(A191="","",SUMIFS(Tabela_Ordens[[#Data],[Quantidade]],Tabela_Ordens[[#Data],[Produto]],A191,Tabela_Ordens[[#Data],[Tipo da Ordem]],"Compra",Tabela_Ordens[[#Data],[Data esperada]],"&gt;"&amp;TODAY()))</f>
        <v/>
      </c>
      <c r="D191" s="74" t="str">
        <f>IF(A191="","",INDEX(Tabela_Produto[Estoque Mínimo],MATCH(A191,INDEX(Tabela_Produto[Nome do Produto],,1),0),1))</f>
        <v/>
      </c>
      <c r="E191" s="74" t="str">
        <f t="shared" si="2"/>
        <v/>
      </c>
      <c r="F191" s="74" t="str">
        <f>IFERROR(GETPIVOTDATA("Amount",#REF!,"Product Name",'tabelas-escondidas'!$A191),"")</f>
        <v/>
      </c>
      <c r="G191" s="74" t="str">
        <f>IFERROR(GETPIVOTDATA("Quantity",#REF!,"Product Name",'tabelas-escondidas'!$A191),"")</f>
        <v/>
      </c>
    </row>
    <row r="192" spans="1:7" x14ac:dyDescent="0.25">
      <c r="A192" s="75" t="str">
        <f>IFERROR(INDEX(Tabela_Produto[[#Data],[Nome do Produto]],ROW(A192)-ROW($A$3)),"")</f>
        <v/>
      </c>
      <c r="B192" s="74" t="str">
        <f ca="1">IF(A192="","",SUMIFS(Tabela_Ordens[[#Data],[Quantidade]],Tabela_Ordens[[#Data],[Produto]],A192,Tabela_Ordens[[#Data],[Tipo da Ordem]],"Compra",Tabela_Ordens[[#Data],[Data esperada]],"&lt;="&amp;TODAY())-SUMIFS(Tabela_Ordens[[#Data],[Quantidade]],Tabela_Ordens[[#Data],[Produto]],A192,Tabela_Ordens[[#Data],[Tipo da Ordem]],"Venda",Tabela_Ordens[[#Data],[Data esperada]],"&lt;="&amp;TODAY()))</f>
        <v/>
      </c>
      <c r="C192" s="74" t="str">
        <f ca="1">IF(A192="","",SUMIFS(Tabela_Ordens[[#Data],[Quantidade]],Tabela_Ordens[[#Data],[Produto]],A192,Tabela_Ordens[[#Data],[Tipo da Ordem]],"Compra",Tabela_Ordens[[#Data],[Data esperada]],"&gt;"&amp;TODAY()))</f>
        <v/>
      </c>
      <c r="D192" s="74" t="str">
        <f>IF(A192="","",INDEX(Tabela_Produto[Estoque Mínimo],MATCH(A192,INDEX(Tabela_Produto[Nome do Produto],,1),0),1))</f>
        <v/>
      </c>
      <c r="E192" s="74" t="str">
        <f t="shared" si="2"/>
        <v/>
      </c>
      <c r="F192" s="74" t="str">
        <f>IFERROR(GETPIVOTDATA("Amount",#REF!,"Product Name",'tabelas-escondidas'!$A192),"")</f>
        <v/>
      </c>
      <c r="G192" s="74" t="str">
        <f>IFERROR(GETPIVOTDATA("Quantity",#REF!,"Product Name",'tabelas-escondidas'!$A192),"")</f>
        <v/>
      </c>
    </row>
    <row r="193" spans="1:7" x14ac:dyDescent="0.25">
      <c r="A193" s="75" t="str">
        <f>IFERROR(INDEX(Tabela_Produto[[#Data],[Nome do Produto]],ROW(A193)-ROW($A$3)),"")</f>
        <v/>
      </c>
      <c r="B193" s="74" t="str">
        <f ca="1">IF(A193="","",SUMIFS(Tabela_Ordens[[#Data],[Quantidade]],Tabela_Ordens[[#Data],[Produto]],A193,Tabela_Ordens[[#Data],[Tipo da Ordem]],"Compra",Tabela_Ordens[[#Data],[Data esperada]],"&lt;="&amp;TODAY())-SUMIFS(Tabela_Ordens[[#Data],[Quantidade]],Tabela_Ordens[[#Data],[Produto]],A193,Tabela_Ordens[[#Data],[Tipo da Ordem]],"Venda",Tabela_Ordens[[#Data],[Data esperada]],"&lt;="&amp;TODAY()))</f>
        <v/>
      </c>
      <c r="C193" s="74" t="str">
        <f ca="1">IF(A193="","",SUMIFS(Tabela_Ordens[[#Data],[Quantidade]],Tabela_Ordens[[#Data],[Produto]],A193,Tabela_Ordens[[#Data],[Tipo da Ordem]],"Compra",Tabela_Ordens[[#Data],[Data esperada]],"&gt;"&amp;TODAY()))</f>
        <v/>
      </c>
      <c r="D193" s="74" t="str">
        <f>IF(A193="","",INDEX(Tabela_Produto[Estoque Mínimo],MATCH(A193,INDEX(Tabela_Produto[Nome do Produto],,1),0),1))</f>
        <v/>
      </c>
      <c r="E193" s="74" t="str">
        <f t="shared" si="2"/>
        <v/>
      </c>
      <c r="F193" s="74" t="str">
        <f>IFERROR(GETPIVOTDATA("Amount",#REF!,"Product Name",'tabelas-escondidas'!$A193),"")</f>
        <v/>
      </c>
      <c r="G193" s="74" t="str">
        <f>IFERROR(GETPIVOTDATA("Quantity",#REF!,"Product Name",'tabelas-escondidas'!$A193),"")</f>
        <v/>
      </c>
    </row>
    <row r="194" spans="1:7" x14ac:dyDescent="0.25">
      <c r="A194" s="75" t="str">
        <f>IFERROR(INDEX(Tabela_Produto[[#Data],[Nome do Produto]],ROW(A194)-ROW($A$3)),"")</f>
        <v/>
      </c>
      <c r="B194" s="74" t="str">
        <f ca="1">IF(A194="","",SUMIFS(Tabela_Ordens[[#Data],[Quantidade]],Tabela_Ordens[[#Data],[Produto]],A194,Tabela_Ordens[[#Data],[Tipo da Ordem]],"Compra",Tabela_Ordens[[#Data],[Data esperada]],"&lt;="&amp;TODAY())-SUMIFS(Tabela_Ordens[[#Data],[Quantidade]],Tabela_Ordens[[#Data],[Produto]],A194,Tabela_Ordens[[#Data],[Tipo da Ordem]],"Venda",Tabela_Ordens[[#Data],[Data esperada]],"&lt;="&amp;TODAY()))</f>
        <v/>
      </c>
      <c r="C194" s="74" t="str">
        <f ca="1">IF(A194="","",SUMIFS(Tabela_Ordens[[#Data],[Quantidade]],Tabela_Ordens[[#Data],[Produto]],A194,Tabela_Ordens[[#Data],[Tipo da Ordem]],"Compra",Tabela_Ordens[[#Data],[Data esperada]],"&gt;"&amp;TODAY()))</f>
        <v/>
      </c>
      <c r="D194" s="74" t="str">
        <f>IF(A194="","",INDEX(Tabela_Produto[Estoque Mínimo],MATCH(A194,INDEX(Tabela_Produto[Nome do Produto],,1),0),1))</f>
        <v/>
      </c>
      <c r="E194" s="74" t="str">
        <f t="shared" si="2"/>
        <v/>
      </c>
      <c r="F194" s="74" t="str">
        <f>IFERROR(GETPIVOTDATA("Amount",#REF!,"Product Name",'tabelas-escondidas'!$A194),"")</f>
        <v/>
      </c>
      <c r="G194" s="74" t="str">
        <f>IFERROR(GETPIVOTDATA("Quantity",#REF!,"Product Name",'tabelas-escondidas'!$A194),"")</f>
        <v/>
      </c>
    </row>
    <row r="195" spans="1:7" x14ac:dyDescent="0.25">
      <c r="A195" s="75" t="str">
        <f>IFERROR(INDEX(Tabela_Produto[[#Data],[Nome do Produto]],ROW(A195)-ROW($A$3)),"")</f>
        <v/>
      </c>
      <c r="B195" s="74" t="str">
        <f ca="1">IF(A195="","",SUMIFS(Tabela_Ordens[[#Data],[Quantidade]],Tabela_Ordens[[#Data],[Produto]],A195,Tabela_Ordens[[#Data],[Tipo da Ordem]],"Compra",Tabela_Ordens[[#Data],[Data esperada]],"&lt;="&amp;TODAY())-SUMIFS(Tabela_Ordens[[#Data],[Quantidade]],Tabela_Ordens[[#Data],[Produto]],A195,Tabela_Ordens[[#Data],[Tipo da Ordem]],"Venda",Tabela_Ordens[[#Data],[Data esperada]],"&lt;="&amp;TODAY()))</f>
        <v/>
      </c>
      <c r="C195" s="74" t="str">
        <f ca="1">IF(A195="","",SUMIFS(Tabela_Ordens[[#Data],[Quantidade]],Tabela_Ordens[[#Data],[Produto]],A195,Tabela_Ordens[[#Data],[Tipo da Ordem]],"Compra",Tabela_Ordens[[#Data],[Data esperada]],"&gt;"&amp;TODAY()))</f>
        <v/>
      </c>
      <c r="D195" s="74" t="str">
        <f>IF(A195="","",INDEX(Tabela_Produto[Estoque Mínimo],MATCH(A195,INDEX(Tabela_Produto[Nome do Produto],,1),0),1))</f>
        <v/>
      </c>
      <c r="E195" s="74" t="str">
        <f t="shared" si="2"/>
        <v/>
      </c>
      <c r="F195" s="74" t="str">
        <f>IFERROR(GETPIVOTDATA("Amount",#REF!,"Product Name",'tabelas-escondidas'!$A195),"")</f>
        <v/>
      </c>
      <c r="G195" s="74" t="str">
        <f>IFERROR(GETPIVOTDATA("Quantity",#REF!,"Product Name",'tabelas-escondidas'!$A195),"")</f>
        <v/>
      </c>
    </row>
    <row r="196" spans="1:7" x14ac:dyDescent="0.25">
      <c r="A196" s="75" t="str">
        <f>IFERROR(INDEX(Tabela_Produto[[#Data],[Nome do Produto]],ROW(A196)-ROW($A$3)),"")</f>
        <v/>
      </c>
      <c r="B196" s="74" t="str">
        <f ca="1">IF(A196="","",SUMIFS(Tabela_Ordens[[#Data],[Quantidade]],Tabela_Ordens[[#Data],[Produto]],A196,Tabela_Ordens[[#Data],[Tipo da Ordem]],"Compra",Tabela_Ordens[[#Data],[Data esperada]],"&lt;="&amp;TODAY())-SUMIFS(Tabela_Ordens[[#Data],[Quantidade]],Tabela_Ordens[[#Data],[Produto]],A196,Tabela_Ordens[[#Data],[Tipo da Ordem]],"Venda",Tabela_Ordens[[#Data],[Data esperada]],"&lt;="&amp;TODAY()))</f>
        <v/>
      </c>
      <c r="C196" s="74" t="str">
        <f ca="1">IF(A196="","",SUMIFS(Tabela_Ordens[[#Data],[Quantidade]],Tabela_Ordens[[#Data],[Produto]],A196,Tabela_Ordens[[#Data],[Tipo da Ordem]],"Compra",Tabela_Ordens[[#Data],[Data esperada]],"&gt;"&amp;TODAY()))</f>
        <v/>
      </c>
      <c r="D196" s="74" t="str">
        <f>IF(A196="","",INDEX(Tabela_Produto[Estoque Mínimo],MATCH(A196,INDEX(Tabela_Produto[Nome do Produto],,1),0),1))</f>
        <v/>
      </c>
      <c r="E196" s="74" t="str">
        <f t="shared" si="2"/>
        <v/>
      </c>
      <c r="F196" s="74" t="str">
        <f>IFERROR(GETPIVOTDATA("Amount",#REF!,"Product Name",'tabelas-escondidas'!$A196),"")</f>
        <v/>
      </c>
      <c r="G196" s="74" t="str">
        <f>IFERROR(GETPIVOTDATA("Quantity",#REF!,"Product Name",'tabelas-escondidas'!$A196),"")</f>
        <v/>
      </c>
    </row>
    <row r="197" spans="1:7" x14ac:dyDescent="0.25">
      <c r="A197" s="75" t="str">
        <f>IFERROR(INDEX(Tabela_Produto[[#Data],[Nome do Produto]],ROW(A197)-ROW($A$3)),"")</f>
        <v/>
      </c>
      <c r="B197" s="74" t="str">
        <f ca="1">IF(A197="","",SUMIFS(Tabela_Ordens[[#Data],[Quantidade]],Tabela_Ordens[[#Data],[Produto]],A197,Tabela_Ordens[[#Data],[Tipo da Ordem]],"Compra",Tabela_Ordens[[#Data],[Data esperada]],"&lt;="&amp;TODAY())-SUMIFS(Tabela_Ordens[[#Data],[Quantidade]],Tabela_Ordens[[#Data],[Produto]],A197,Tabela_Ordens[[#Data],[Tipo da Ordem]],"Venda",Tabela_Ordens[[#Data],[Data esperada]],"&lt;="&amp;TODAY()))</f>
        <v/>
      </c>
      <c r="C197" s="74" t="str">
        <f ca="1">IF(A197="","",SUMIFS(Tabela_Ordens[[#Data],[Quantidade]],Tabela_Ordens[[#Data],[Produto]],A197,Tabela_Ordens[[#Data],[Tipo da Ordem]],"Compra",Tabela_Ordens[[#Data],[Data esperada]],"&gt;"&amp;TODAY()))</f>
        <v/>
      </c>
      <c r="D197" s="74" t="str">
        <f>IF(A197="","",INDEX(Tabela_Produto[Estoque Mínimo],MATCH(A197,INDEX(Tabela_Produto[Nome do Produto],,1),0),1))</f>
        <v/>
      </c>
      <c r="E197" s="74" t="str">
        <f t="shared" ref="E197:E260" si="3">IF(A197="","",B197-D197)</f>
        <v/>
      </c>
      <c r="F197" s="74" t="str">
        <f>IFERROR(GETPIVOTDATA("Amount",#REF!,"Product Name",'tabelas-escondidas'!$A197),"")</f>
        <v/>
      </c>
      <c r="G197" s="74" t="str">
        <f>IFERROR(GETPIVOTDATA("Quantity",#REF!,"Product Name",'tabelas-escondidas'!$A197),"")</f>
        <v/>
      </c>
    </row>
    <row r="198" spans="1:7" x14ac:dyDescent="0.25">
      <c r="A198" s="75" t="str">
        <f>IFERROR(INDEX(Tabela_Produto[[#Data],[Nome do Produto]],ROW(A198)-ROW($A$3)),"")</f>
        <v/>
      </c>
      <c r="B198" s="74" t="str">
        <f ca="1">IF(A198="","",SUMIFS(Tabela_Ordens[[#Data],[Quantidade]],Tabela_Ordens[[#Data],[Produto]],A198,Tabela_Ordens[[#Data],[Tipo da Ordem]],"Compra",Tabela_Ordens[[#Data],[Data esperada]],"&lt;="&amp;TODAY())-SUMIFS(Tabela_Ordens[[#Data],[Quantidade]],Tabela_Ordens[[#Data],[Produto]],A198,Tabela_Ordens[[#Data],[Tipo da Ordem]],"Venda",Tabela_Ordens[[#Data],[Data esperada]],"&lt;="&amp;TODAY()))</f>
        <v/>
      </c>
      <c r="C198" s="74" t="str">
        <f ca="1">IF(A198="","",SUMIFS(Tabela_Ordens[[#Data],[Quantidade]],Tabela_Ordens[[#Data],[Produto]],A198,Tabela_Ordens[[#Data],[Tipo da Ordem]],"Compra",Tabela_Ordens[[#Data],[Data esperada]],"&gt;"&amp;TODAY()))</f>
        <v/>
      </c>
      <c r="D198" s="74" t="str">
        <f>IF(A198="","",INDEX(Tabela_Produto[Estoque Mínimo],MATCH(A198,INDEX(Tabela_Produto[Nome do Produto],,1),0),1))</f>
        <v/>
      </c>
      <c r="E198" s="74" t="str">
        <f t="shared" si="3"/>
        <v/>
      </c>
      <c r="F198" s="74" t="str">
        <f>IFERROR(GETPIVOTDATA("Amount",#REF!,"Product Name",'tabelas-escondidas'!$A198),"")</f>
        <v/>
      </c>
      <c r="G198" s="74" t="str">
        <f>IFERROR(GETPIVOTDATA("Quantity",#REF!,"Product Name",'tabelas-escondidas'!$A198),"")</f>
        <v/>
      </c>
    </row>
    <row r="199" spans="1:7" x14ac:dyDescent="0.25">
      <c r="A199" s="75" t="str">
        <f>IFERROR(INDEX(Tabela_Produto[[#Data],[Nome do Produto]],ROW(A199)-ROW($A$3)),"")</f>
        <v/>
      </c>
      <c r="B199" s="74" t="str">
        <f ca="1">IF(A199="","",SUMIFS(Tabela_Ordens[[#Data],[Quantidade]],Tabela_Ordens[[#Data],[Produto]],A199,Tabela_Ordens[[#Data],[Tipo da Ordem]],"Compra",Tabela_Ordens[[#Data],[Data esperada]],"&lt;="&amp;TODAY())-SUMIFS(Tabela_Ordens[[#Data],[Quantidade]],Tabela_Ordens[[#Data],[Produto]],A199,Tabela_Ordens[[#Data],[Tipo da Ordem]],"Venda",Tabela_Ordens[[#Data],[Data esperada]],"&lt;="&amp;TODAY()))</f>
        <v/>
      </c>
      <c r="C199" s="74" t="str">
        <f ca="1">IF(A199="","",SUMIFS(Tabela_Ordens[[#Data],[Quantidade]],Tabela_Ordens[[#Data],[Produto]],A199,Tabela_Ordens[[#Data],[Tipo da Ordem]],"Compra",Tabela_Ordens[[#Data],[Data esperada]],"&gt;"&amp;TODAY()))</f>
        <v/>
      </c>
      <c r="D199" s="74" t="str">
        <f>IF(A199="","",INDEX(Tabela_Produto[Estoque Mínimo],MATCH(A199,INDEX(Tabela_Produto[Nome do Produto],,1),0),1))</f>
        <v/>
      </c>
      <c r="E199" s="74" t="str">
        <f t="shared" si="3"/>
        <v/>
      </c>
      <c r="F199" s="74" t="str">
        <f>IFERROR(GETPIVOTDATA("Amount",#REF!,"Product Name",'tabelas-escondidas'!$A199),"")</f>
        <v/>
      </c>
      <c r="G199" s="74" t="str">
        <f>IFERROR(GETPIVOTDATA("Quantity",#REF!,"Product Name",'tabelas-escondidas'!$A199),"")</f>
        <v/>
      </c>
    </row>
    <row r="200" spans="1:7" x14ac:dyDescent="0.25">
      <c r="A200" s="75" t="str">
        <f>IFERROR(INDEX(Tabela_Produto[[#Data],[Nome do Produto]],ROW(A200)-ROW($A$3)),"")</f>
        <v/>
      </c>
      <c r="B200" s="74" t="str">
        <f ca="1">IF(A200="","",SUMIFS(Tabela_Ordens[[#Data],[Quantidade]],Tabela_Ordens[[#Data],[Produto]],A200,Tabela_Ordens[[#Data],[Tipo da Ordem]],"Compra",Tabela_Ordens[[#Data],[Data esperada]],"&lt;="&amp;TODAY())-SUMIFS(Tabela_Ordens[[#Data],[Quantidade]],Tabela_Ordens[[#Data],[Produto]],A200,Tabela_Ordens[[#Data],[Tipo da Ordem]],"Venda",Tabela_Ordens[[#Data],[Data esperada]],"&lt;="&amp;TODAY()))</f>
        <v/>
      </c>
      <c r="C200" s="74" t="str">
        <f ca="1">IF(A200="","",SUMIFS(Tabela_Ordens[[#Data],[Quantidade]],Tabela_Ordens[[#Data],[Produto]],A200,Tabela_Ordens[[#Data],[Tipo da Ordem]],"Compra",Tabela_Ordens[[#Data],[Data esperada]],"&gt;"&amp;TODAY()))</f>
        <v/>
      </c>
      <c r="D200" s="74" t="str">
        <f>IF(A200="","",INDEX(Tabela_Produto[Estoque Mínimo],MATCH(A200,INDEX(Tabela_Produto[Nome do Produto],,1),0),1))</f>
        <v/>
      </c>
      <c r="E200" s="74" t="str">
        <f t="shared" si="3"/>
        <v/>
      </c>
      <c r="F200" s="74" t="str">
        <f>IFERROR(GETPIVOTDATA("Amount",#REF!,"Product Name",'tabelas-escondidas'!$A200),"")</f>
        <v/>
      </c>
      <c r="G200" s="74" t="str">
        <f>IFERROR(GETPIVOTDATA("Quantity",#REF!,"Product Name",'tabelas-escondidas'!$A200),"")</f>
        <v/>
      </c>
    </row>
    <row r="201" spans="1:7" x14ac:dyDescent="0.25">
      <c r="A201" s="75" t="str">
        <f>IFERROR(INDEX(Tabela_Produto[[#Data],[Nome do Produto]],ROW(A201)-ROW($A$3)),"")</f>
        <v/>
      </c>
      <c r="B201" s="74" t="str">
        <f ca="1">IF(A201="","",SUMIFS(Tabela_Ordens[[#Data],[Quantidade]],Tabela_Ordens[[#Data],[Produto]],A201,Tabela_Ordens[[#Data],[Tipo da Ordem]],"Compra",Tabela_Ordens[[#Data],[Data esperada]],"&lt;="&amp;TODAY())-SUMIFS(Tabela_Ordens[[#Data],[Quantidade]],Tabela_Ordens[[#Data],[Produto]],A201,Tabela_Ordens[[#Data],[Tipo da Ordem]],"Venda",Tabela_Ordens[[#Data],[Data esperada]],"&lt;="&amp;TODAY()))</f>
        <v/>
      </c>
      <c r="C201" s="74" t="str">
        <f ca="1">IF(A201="","",SUMIFS(Tabela_Ordens[[#Data],[Quantidade]],Tabela_Ordens[[#Data],[Produto]],A201,Tabela_Ordens[[#Data],[Tipo da Ordem]],"Compra",Tabela_Ordens[[#Data],[Data esperada]],"&gt;"&amp;TODAY()))</f>
        <v/>
      </c>
      <c r="D201" s="74" t="str">
        <f>IF(A201="","",INDEX(Tabela_Produto[Estoque Mínimo],MATCH(A201,INDEX(Tabela_Produto[Nome do Produto],,1),0),1))</f>
        <v/>
      </c>
      <c r="E201" s="74" t="str">
        <f t="shared" si="3"/>
        <v/>
      </c>
      <c r="F201" s="74" t="str">
        <f>IFERROR(GETPIVOTDATA("Amount",#REF!,"Product Name",'tabelas-escondidas'!$A201),"")</f>
        <v/>
      </c>
      <c r="G201" s="74" t="str">
        <f>IFERROR(GETPIVOTDATA("Quantity",#REF!,"Product Name",'tabelas-escondidas'!$A201),"")</f>
        <v/>
      </c>
    </row>
    <row r="202" spans="1:7" x14ac:dyDescent="0.25">
      <c r="A202" s="75" t="str">
        <f>IFERROR(INDEX(Tabela_Produto[[#Data],[Nome do Produto]],ROW(A202)-ROW($A$3)),"")</f>
        <v/>
      </c>
      <c r="B202" s="74" t="str">
        <f ca="1">IF(A202="","",SUMIFS(Tabela_Ordens[[#Data],[Quantidade]],Tabela_Ordens[[#Data],[Produto]],A202,Tabela_Ordens[[#Data],[Tipo da Ordem]],"Compra",Tabela_Ordens[[#Data],[Data esperada]],"&lt;="&amp;TODAY())-SUMIFS(Tabela_Ordens[[#Data],[Quantidade]],Tabela_Ordens[[#Data],[Produto]],A202,Tabela_Ordens[[#Data],[Tipo da Ordem]],"Venda",Tabela_Ordens[[#Data],[Data esperada]],"&lt;="&amp;TODAY()))</f>
        <v/>
      </c>
      <c r="C202" s="74" t="str">
        <f ca="1">IF(A202="","",SUMIFS(Tabela_Ordens[[#Data],[Quantidade]],Tabela_Ordens[[#Data],[Produto]],A202,Tabela_Ordens[[#Data],[Tipo da Ordem]],"Compra",Tabela_Ordens[[#Data],[Data esperada]],"&gt;"&amp;TODAY()))</f>
        <v/>
      </c>
      <c r="D202" s="74" t="str">
        <f>IF(A202="","",INDEX(Tabela_Produto[Estoque Mínimo],MATCH(A202,INDEX(Tabela_Produto[Nome do Produto],,1),0),1))</f>
        <v/>
      </c>
      <c r="E202" s="74" t="str">
        <f t="shared" si="3"/>
        <v/>
      </c>
      <c r="F202" s="74" t="str">
        <f>IFERROR(GETPIVOTDATA("Amount",#REF!,"Product Name",'tabelas-escondidas'!$A202),"")</f>
        <v/>
      </c>
      <c r="G202" s="74" t="str">
        <f>IFERROR(GETPIVOTDATA("Quantity",#REF!,"Product Name",'tabelas-escondidas'!$A202),"")</f>
        <v/>
      </c>
    </row>
    <row r="203" spans="1:7" x14ac:dyDescent="0.25">
      <c r="A203" s="75" t="str">
        <f>IFERROR(INDEX(Tabela_Produto[[#Data],[Nome do Produto]],ROW(A203)-ROW($A$3)),"")</f>
        <v/>
      </c>
      <c r="B203" s="74" t="str">
        <f ca="1">IF(A203="","",SUMIFS(Tabela_Ordens[[#Data],[Quantidade]],Tabela_Ordens[[#Data],[Produto]],A203,Tabela_Ordens[[#Data],[Tipo da Ordem]],"Compra",Tabela_Ordens[[#Data],[Data esperada]],"&lt;="&amp;TODAY())-SUMIFS(Tabela_Ordens[[#Data],[Quantidade]],Tabela_Ordens[[#Data],[Produto]],A203,Tabela_Ordens[[#Data],[Tipo da Ordem]],"Venda",Tabela_Ordens[[#Data],[Data esperada]],"&lt;="&amp;TODAY()))</f>
        <v/>
      </c>
      <c r="C203" s="74" t="str">
        <f ca="1">IF(A203="","",SUMIFS(Tabela_Ordens[[#Data],[Quantidade]],Tabela_Ordens[[#Data],[Produto]],A203,Tabela_Ordens[[#Data],[Tipo da Ordem]],"Compra",Tabela_Ordens[[#Data],[Data esperada]],"&gt;"&amp;TODAY()))</f>
        <v/>
      </c>
      <c r="D203" s="74" t="str">
        <f>IF(A203="","",INDEX(Tabela_Produto[Estoque Mínimo],MATCH(A203,INDEX(Tabela_Produto[Nome do Produto],,1),0),1))</f>
        <v/>
      </c>
      <c r="E203" s="74" t="str">
        <f t="shared" si="3"/>
        <v/>
      </c>
      <c r="F203" s="74" t="str">
        <f>IFERROR(GETPIVOTDATA("Amount",#REF!,"Product Name",'tabelas-escondidas'!$A203),"")</f>
        <v/>
      </c>
      <c r="G203" s="74" t="str">
        <f>IFERROR(GETPIVOTDATA("Quantity",#REF!,"Product Name",'tabelas-escondidas'!$A203),"")</f>
        <v/>
      </c>
    </row>
    <row r="204" spans="1:7" x14ac:dyDescent="0.25">
      <c r="A204" s="75" t="str">
        <f>IFERROR(INDEX(Tabela_Produto[[#Data],[Nome do Produto]],ROW(A204)-ROW($A$3)),"")</f>
        <v/>
      </c>
      <c r="B204" s="74" t="str">
        <f ca="1">IF(A204="","",SUMIFS(Tabela_Ordens[[#Data],[Quantidade]],Tabela_Ordens[[#Data],[Produto]],A204,Tabela_Ordens[[#Data],[Tipo da Ordem]],"Compra",Tabela_Ordens[[#Data],[Data esperada]],"&lt;="&amp;TODAY())-SUMIFS(Tabela_Ordens[[#Data],[Quantidade]],Tabela_Ordens[[#Data],[Produto]],A204,Tabela_Ordens[[#Data],[Tipo da Ordem]],"Venda",Tabela_Ordens[[#Data],[Data esperada]],"&lt;="&amp;TODAY()))</f>
        <v/>
      </c>
      <c r="C204" s="74" t="str">
        <f ca="1">IF(A204="","",SUMIFS(Tabela_Ordens[[#Data],[Quantidade]],Tabela_Ordens[[#Data],[Produto]],A204,Tabela_Ordens[[#Data],[Tipo da Ordem]],"Compra",Tabela_Ordens[[#Data],[Data esperada]],"&gt;"&amp;TODAY()))</f>
        <v/>
      </c>
      <c r="D204" s="74" t="str">
        <f>IF(A204="","",INDEX(Tabela_Produto[Estoque Mínimo],MATCH(A204,INDEX(Tabela_Produto[Nome do Produto],,1),0),1))</f>
        <v/>
      </c>
      <c r="E204" s="74" t="str">
        <f t="shared" si="3"/>
        <v/>
      </c>
      <c r="F204" s="74" t="str">
        <f>IFERROR(GETPIVOTDATA("Amount",#REF!,"Product Name",'tabelas-escondidas'!$A204),"")</f>
        <v/>
      </c>
      <c r="G204" s="74" t="str">
        <f>IFERROR(GETPIVOTDATA("Quantity",#REF!,"Product Name",'tabelas-escondidas'!$A204),"")</f>
        <v/>
      </c>
    </row>
    <row r="205" spans="1:7" x14ac:dyDescent="0.25">
      <c r="A205" s="75" t="str">
        <f>IFERROR(INDEX(Tabela_Produto[[#Data],[Nome do Produto]],ROW(A205)-ROW($A$3)),"")</f>
        <v/>
      </c>
      <c r="B205" s="74" t="str">
        <f ca="1">IF(A205="","",SUMIFS(Tabela_Ordens[[#Data],[Quantidade]],Tabela_Ordens[[#Data],[Produto]],A205,Tabela_Ordens[[#Data],[Tipo da Ordem]],"Compra",Tabela_Ordens[[#Data],[Data esperada]],"&lt;="&amp;TODAY())-SUMIFS(Tabela_Ordens[[#Data],[Quantidade]],Tabela_Ordens[[#Data],[Produto]],A205,Tabela_Ordens[[#Data],[Tipo da Ordem]],"Venda",Tabela_Ordens[[#Data],[Data esperada]],"&lt;="&amp;TODAY()))</f>
        <v/>
      </c>
      <c r="C205" s="74" t="str">
        <f ca="1">IF(A205="","",SUMIFS(Tabela_Ordens[[#Data],[Quantidade]],Tabela_Ordens[[#Data],[Produto]],A205,Tabela_Ordens[[#Data],[Tipo da Ordem]],"Compra",Tabela_Ordens[[#Data],[Data esperada]],"&gt;"&amp;TODAY()))</f>
        <v/>
      </c>
      <c r="D205" s="74" t="str">
        <f>IF(A205="","",INDEX(Tabela_Produto[Estoque Mínimo],MATCH(A205,INDEX(Tabela_Produto[Nome do Produto],,1),0),1))</f>
        <v/>
      </c>
      <c r="E205" s="74" t="str">
        <f t="shared" si="3"/>
        <v/>
      </c>
      <c r="F205" s="74" t="str">
        <f>IFERROR(GETPIVOTDATA("Amount",#REF!,"Product Name",'tabelas-escondidas'!$A205),"")</f>
        <v/>
      </c>
      <c r="G205" s="74" t="str">
        <f>IFERROR(GETPIVOTDATA("Quantity",#REF!,"Product Name",'tabelas-escondidas'!$A205),"")</f>
        <v/>
      </c>
    </row>
    <row r="206" spans="1:7" x14ac:dyDescent="0.25">
      <c r="A206" s="75" t="str">
        <f>IFERROR(INDEX(Tabela_Produto[[#Data],[Nome do Produto]],ROW(A206)-ROW($A$3)),"")</f>
        <v/>
      </c>
      <c r="B206" s="74" t="str">
        <f ca="1">IF(A206="","",SUMIFS(Tabela_Ordens[[#Data],[Quantidade]],Tabela_Ordens[[#Data],[Produto]],A206,Tabela_Ordens[[#Data],[Tipo da Ordem]],"Compra",Tabela_Ordens[[#Data],[Data esperada]],"&lt;="&amp;TODAY())-SUMIFS(Tabela_Ordens[[#Data],[Quantidade]],Tabela_Ordens[[#Data],[Produto]],A206,Tabela_Ordens[[#Data],[Tipo da Ordem]],"Venda",Tabela_Ordens[[#Data],[Data esperada]],"&lt;="&amp;TODAY()))</f>
        <v/>
      </c>
      <c r="C206" s="74" t="str">
        <f ca="1">IF(A206="","",SUMIFS(Tabela_Ordens[[#Data],[Quantidade]],Tabela_Ordens[[#Data],[Produto]],A206,Tabela_Ordens[[#Data],[Tipo da Ordem]],"Compra",Tabela_Ordens[[#Data],[Data esperada]],"&gt;"&amp;TODAY()))</f>
        <v/>
      </c>
      <c r="D206" s="74" t="str">
        <f>IF(A206="","",INDEX(Tabela_Produto[Estoque Mínimo],MATCH(A206,INDEX(Tabela_Produto[Nome do Produto],,1),0),1))</f>
        <v/>
      </c>
      <c r="E206" s="74" t="str">
        <f t="shared" si="3"/>
        <v/>
      </c>
      <c r="F206" s="74" t="str">
        <f>IFERROR(GETPIVOTDATA("Amount",#REF!,"Product Name",'tabelas-escondidas'!$A206),"")</f>
        <v/>
      </c>
      <c r="G206" s="74" t="str">
        <f>IFERROR(GETPIVOTDATA("Quantity",#REF!,"Product Name",'tabelas-escondidas'!$A206),"")</f>
        <v/>
      </c>
    </row>
    <row r="207" spans="1:7" x14ac:dyDescent="0.25">
      <c r="A207" s="75" t="str">
        <f>IFERROR(INDEX(Tabela_Produto[[#Data],[Nome do Produto]],ROW(A207)-ROW($A$3)),"")</f>
        <v/>
      </c>
      <c r="B207" s="74" t="str">
        <f ca="1">IF(A207="","",SUMIFS(Tabela_Ordens[[#Data],[Quantidade]],Tabela_Ordens[[#Data],[Produto]],A207,Tabela_Ordens[[#Data],[Tipo da Ordem]],"Compra",Tabela_Ordens[[#Data],[Data esperada]],"&lt;="&amp;TODAY())-SUMIFS(Tabela_Ordens[[#Data],[Quantidade]],Tabela_Ordens[[#Data],[Produto]],A207,Tabela_Ordens[[#Data],[Tipo da Ordem]],"Venda",Tabela_Ordens[[#Data],[Data esperada]],"&lt;="&amp;TODAY()))</f>
        <v/>
      </c>
      <c r="C207" s="74" t="str">
        <f ca="1">IF(A207="","",SUMIFS(Tabela_Ordens[[#Data],[Quantidade]],Tabela_Ordens[[#Data],[Produto]],A207,Tabela_Ordens[[#Data],[Tipo da Ordem]],"Compra",Tabela_Ordens[[#Data],[Data esperada]],"&gt;"&amp;TODAY()))</f>
        <v/>
      </c>
      <c r="D207" s="74" t="str">
        <f>IF(A207="","",INDEX(Tabela_Produto[Estoque Mínimo],MATCH(A207,INDEX(Tabela_Produto[Nome do Produto],,1),0),1))</f>
        <v/>
      </c>
      <c r="E207" s="74" t="str">
        <f t="shared" si="3"/>
        <v/>
      </c>
      <c r="F207" s="74" t="str">
        <f>IFERROR(GETPIVOTDATA("Amount",#REF!,"Product Name",'tabelas-escondidas'!$A207),"")</f>
        <v/>
      </c>
      <c r="G207" s="74" t="str">
        <f>IFERROR(GETPIVOTDATA("Quantity",#REF!,"Product Name",'tabelas-escondidas'!$A207),"")</f>
        <v/>
      </c>
    </row>
    <row r="208" spans="1:7" x14ac:dyDescent="0.25">
      <c r="A208" s="75" t="str">
        <f>IFERROR(INDEX(Tabela_Produto[[#Data],[Nome do Produto]],ROW(A208)-ROW($A$3)),"")</f>
        <v/>
      </c>
      <c r="B208" s="74" t="str">
        <f ca="1">IF(A208="","",SUMIFS(Tabela_Ordens[[#Data],[Quantidade]],Tabela_Ordens[[#Data],[Produto]],A208,Tabela_Ordens[[#Data],[Tipo da Ordem]],"Compra",Tabela_Ordens[[#Data],[Data esperada]],"&lt;="&amp;TODAY())-SUMIFS(Tabela_Ordens[[#Data],[Quantidade]],Tabela_Ordens[[#Data],[Produto]],A208,Tabela_Ordens[[#Data],[Tipo da Ordem]],"Venda",Tabela_Ordens[[#Data],[Data esperada]],"&lt;="&amp;TODAY()))</f>
        <v/>
      </c>
      <c r="C208" s="74" t="str">
        <f ca="1">IF(A208="","",SUMIFS(Tabela_Ordens[[#Data],[Quantidade]],Tabela_Ordens[[#Data],[Produto]],A208,Tabela_Ordens[[#Data],[Tipo da Ordem]],"Compra",Tabela_Ordens[[#Data],[Data esperada]],"&gt;"&amp;TODAY()))</f>
        <v/>
      </c>
      <c r="D208" s="74" t="str">
        <f>IF(A208="","",INDEX(Tabela_Produto[Estoque Mínimo],MATCH(A208,INDEX(Tabela_Produto[Nome do Produto],,1),0),1))</f>
        <v/>
      </c>
      <c r="E208" s="74" t="str">
        <f t="shared" si="3"/>
        <v/>
      </c>
      <c r="F208" s="74" t="str">
        <f>IFERROR(GETPIVOTDATA("Amount",#REF!,"Product Name",'tabelas-escondidas'!$A208),"")</f>
        <v/>
      </c>
      <c r="G208" s="74" t="str">
        <f>IFERROR(GETPIVOTDATA("Quantity",#REF!,"Product Name",'tabelas-escondidas'!$A208),"")</f>
        <v/>
      </c>
    </row>
    <row r="209" spans="1:7" x14ac:dyDescent="0.25">
      <c r="A209" s="75" t="str">
        <f>IFERROR(INDEX(Tabela_Produto[[#Data],[Nome do Produto]],ROW(A209)-ROW($A$3)),"")</f>
        <v/>
      </c>
      <c r="B209" s="74" t="str">
        <f ca="1">IF(A209="","",SUMIFS(Tabela_Ordens[[#Data],[Quantidade]],Tabela_Ordens[[#Data],[Produto]],A209,Tabela_Ordens[[#Data],[Tipo da Ordem]],"Compra",Tabela_Ordens[[#Data],[Data esperada]],"&lt;="&amp;TODAY())-SUMIFS(Tabela_Ordens[[#Data],[Quantidade]],Tabela_Ordens[[#Data],[Produto]],A209,Tabela_Ordens[[#Data],[Tipo da Ordem]],"Venda",Tabela_Ordens[[#Data],[Data esperada]],"&lt;="&amp;TODAY()))</f>
        <v/>
      </c>
      <c r="C209" s="74" t="str">
        <f ca="1">IF(A209="","",SUMIFS(Tabela_Ordens[[#Data],[Quantidade]],Tabela_Ordens[[#Data],[Produto]],A209,Tabela_Ordens[[#Data],[Tipo da Ordem]],"Compra",Tabela_Ordens[[#Data],[Data esperada]],"&gt;"&amp;TODAY()))</f>
        <v/>
      </c>
      <c r="D209" s="74" t="str">
        <f>IF(A209="","",INDEX(Tabela_Produto[Estoque Mínimo],MATCH(A209,INDEX(Tabela_Produto[Nome do Produto],,1),0),1))</f>
        <v/>
      </c>
      <c r="E209" s="74" t="str">
        <f t="shared" si="3"/>
        <v/>
      </c>
      <c r="F209" s="74" t="str">
        <f>IFERROR(GETPIVOTDATA("Amount",#REF!,"Product Name",'tabelas-escondidas'!$A209),"")</f>
        <v/>
      </c>
      <c r="G209" s="74" t="str">
        <f>IFERROR(GETPIVOTDATA("Quantity",#REF!,"Product Name",'tabelas-escondidas'!$A209),"")</f>
        <v/>
      </c>
    </row>
    <row r="210" spans="1:7" x14ac:dyDescent="0.25">
      <c r="A210" s="75" t="str">
        <f>IFERROR(INDEX(Tabela_Produto[[#Data],[Nome do Produto]],ROW(A210)-ROW($A$3)),"")</f>
        <v/>
      </c>
      <c r="B210" s="74" t="str">
        <f ca="1">IF(A210="","",SUMIFS(Tabela_Ordens[[#Data],[Quantidade]],Tabela_Ordens[[#Data],[Produto]],A210,Tabela_Ordens[[#Data],[Tipo da Ordem]],"Compra",Tabela_Ordens[[#Data],[Data esperada]],"&lt;="&amp;TODAY())-SUMIFS(Tabela_Ordens[[#Data],[Quantidade]],Tabela_Ordens[[#Data],[Produto]],A210,Tabela_Ordens[[#Data],[Tipo da Ordem]],"Venda",Tabela_Ordens[[#Data],[Data esperada]],"&lt;="&amp;TODAY()))</f>
        <v/>
      </c>
      <c r="C210" s="74" t="str">
        <f ca="1">IF(A210="","",SUMIFS(Tabela_Ordens[[#Data],[Quantidade]],Tabela_Ordens[[#Data],[Produto]],A210,Tabela_Ordens[[#Data],[Tipo da Ordem]],"Compra",Tabela_Ordens[[#Data],[Data esperada]],"&gt;"&amp;TODAY()))</f>
        <v/>
      </c>
      <c r="D210" s="74" t="str">
        <f>IF(A210="","",INDEX(Tabela_Produto[Estoque Mínimo],MATCH(A210,INDEX(Tabela_Produto[Nome do Produto],,1),0),1))</f>
        <v/>
      </c>
      <c r="E210" s="74" t="str">
        <f t="shared" si="3"/>
        <v/>
      </c>
      <c r="F210" s="74" t="str">
        <f>IFERROR(GETPIVOTDATA("Amount",#REF!,"Product Name",'tabelas-escondidas'!$A210),"")</f>
        <v/>
      </c>
      <c r="G210" s="74" t="str">
        <f>IFERROR(GETPIVOTDATA("Quantity",#REF!,"Product Name",'tabelas-escondidas'!$A210),"")</f>
        <v/>
      </c>
    </row>
    <row r="211" spans="1:7" x14ac:dyDescent="0.25">
      <c r="A211" s="75" t="str">
        <f>IFERROR(INDEX(Tabela_Produto[[#Data],[Nome do Produto]],ROW(A211)-ROW($A$3)),"")</f>
        <v/>
      </c>
      <c r="B211" s="74" t="str">
        <f ca="1">IF(A211="","",SUMIFS(Tabela_Ordens[[#Data],[Quantidade]],Tabela_Ordens[[#Data],[Produto]],A211,Tabela_Ordens[[#Data],[Tipo da Ordem]],"Compra",Tabela_Ordens[[#Data],[Data esperada]],"&lt;="&amp;TODAY())-SUMIFS(Tabela_Ordens[[#Data],[Quantidade]],Tabela_Ordens[[#Data],[Produto]],A211,Tabela_Ordens[[#Data],[Tipo da Ordem]],"Venda",Tabela_Ordens[[#Data],[Data esperada]],"&lt;="&amp;TODAY()))</f>
        <v/>
      </c>
      <c r="C211" s="74" t="str">
        <f ca="1">IF(A211="","",SUMIFS(Tabela_Ordens[[#Data],[Quantidade]],Tabela_Ordens[[#Data],[Produto]],A211,Tabela_Ordens[[#Data],[Tipo da Ordem]],"Compra",Tabela_Ordens[[#Data],[Data esperada]],"&gt;"&amp;TODAY()))</f>
        <v/>
      </c>
      <c r="D211" s="74" t="str">
        <f>IF(A211="","",INDEX(Tabela_Produto[Estoque Mínimo],MATCH(A211,INDEX(Tabela_Produto[Nome do Produto],,1),0),1))</f>
        <v/>
      </c>
      <c r="E211" s="74" t="str">
        <f t="shared" si="3"/>
        <v/>
      </c>
      <c r="F211" s="74" t="str">
        <f>IFERROR(GETPIVOTDATA("Amount",#REF!,"Product Name",'tabelas-escondidas'!$A211),"")</f>
        <v/>
      </c>
      <c r="G211" s="74" t="str">
        <f>IFERROR(GETPIVOTDATA("Quantity",#REF!,"Product Name",'tabelas-escondidas'!$A211),"")</f>
        <v/>
      </c>
    </row>
    <row r="212" spans="1:7" x14ac:dyDescent="0.25">
      <c r="A212" s="75" t="str">
        <f>IFERROR(INDEX(Tabela_Produto[[#Data],[Nome do Produto]],ROW(A212)-ROW($A$3)),"")</f>
        <v/>
      </c>
      <c r="B212" s="74" t="str">
        <f ca="1">IF(A212="","",SUMIFS(Tabela_Ordens[[#Data],[Quantidade]],Tabela_Ordens[[#Data],[Produto]],A212,Tabela_Ordens[[#Data],[Tipo da Ordem]],"Compra",Tabela_Ordens[[#Data],[Data esperada]],"&lt;="&amp;TODAY())-SUMIFS(Tabela_Ordens[[#Data],[Quantidade]],Tabela_Ordens[[#Data],[Produto]],A212,Tabela_Ordens[[#Data],[Tipo da Ordem]],"Venda",Tabela_Ordens[[#Data],[Data esperada]],"&lt;="&amp;TODAY()))</f>
        <v/>
      </c>
      <c r="C212" s="74" t="str">
        <f ca="1">IF(A212="","",SUMIFS(Tabela_Ordens[[#Data],[Quantidade]],Tabela_Ordens[[#Data],[Produto]],A212,Tabela_Ordens[[#Data],[Tipo da Ordem]],"Compra",Tabela_Ordens[[#Data],[Data esperada]],"&gt;"&amp;TODAY()))</f>
        <v/>
      </c>
      <c r="D212" s="74" t="str">
        <f>IF(A212="","",INDEX(Tabela_Produto[Estoque Mínimo],MATCH(A212,INDEX(Tabela_Produto[Nome do Produto],,1),0),1))</f>
        <v/>
      </c>
      <c r="E212" s="74" t="str">
        <f t="shared" si="3"/>
        <v/>
      </c>
      <c r="F212" s="74" t="str">
        <f>IFERROR(GETPIVOTDATA("Amount",#REF!,"Product Name",'tabelas-escondidas'!$A212),"")</f>
        <v/>
      </c>
      <c r="G212" s="74" t="str">
        <f>IFERROR(GETPIVOTDATA("Quantity",#REF!,"Product Name",'tabelas-escondidas'!$A212),"")</f>
        <v/>
      </c>
    </row>
    <row r="213" spans="1:7" x14ac:dyDescent="0.25">
      <c r="A213" s="75" t="str">
        <f>IFERROR(INDEX(Tabela_Produto[[#Data],[Nome do Produto]],ROW(A213)-ROW($A$3)),"")</f>
        <v/>
      </c>
      <c r="B213" s="74" t="str">
        <f ca="1">IF(A213="","",SUMIFS(Tabela_Ordens[[#Data],[Quantidade]],Tabela_Ordens[[#Data],[Produto]],A213,Tabela_Ordens[[#Data],[Tipo da Ordem]],"Compra",Tabela_Ordens[[#Data],[Data esperada]],"&lt;="&amp;TODAY())-SUMIFS(Tabela_Ordens[[#Data],[Quantidade]],Tabela_Ordens[[#Data],[Produto]],A213,Tabela_Ordens[[#Data],[Tipo da Ordem]],"Venda",Tabela_Ordens[[#Data],[Data esperada]],"&lt;="&amp;TODAY()))</f>
        <v/>
      </c>
      <c r="C213" s="74" t="str">
        <f ca="1">IF(A213="","",SUMIFS(Tabela_Ordens[[#Data],[Quantidade]],Tabela_Ordens[[#Data],[Produto]],A213,Tabela_Ordens[[#Data],[Tipo da Ordem]],"Compra",Tabela_Ordens[[#Data],[Data esperada]],"&gt;"&amp;TODAY()))</f>
        <v/>
      </c>
      <c r="D213" s="74" t="str">
        <f>IF(A213="","",INDEX(Tabela_Produto[Estoque Mínimo],MATCH(A213,INDEX(Tabela_Produto[Nome do Produto],,1),0),1))</f>
        <v/>
      </c>
      <c r="E213" s="74" t="str">
        <f t="shared" si="3"/>
        <v/>
      </c>
      <c r="F213" s="74" t="str">
        <f>IFERROR(GETPIVOTDATA("Amount",#REF!,"Product Name",'tabelas-escondidas'!$A213),"")</f>
        <v/>
      </c>
      <c r="G213" s="74" t="str">
        <f>IFERROR(GETPIVOTDATA("Quantity",#REF!,"Product Name",'tabelas-escondidas'!$A213),"")</f>
        <v/>
      </c>
    </row>
    <row r="214" spans="1:7" x14ac:dyDescent="0.25">
      <c r="A214" s="75" t="str">
        <f>IFERROR(INDEX(Tabela_Produto[[#Data],[Nome do Produto]],ROW(A214)-ROW($A$3)),"")</f>
        <v/>
      </c>
      <c r="B214" s="74" t="str">
        <f ca="1">IF(A214="","",SUMIFS(Tabela_Ordens[[#Data],[Quantidade]],Tabela_Ordens[[#Data],[Produto]],A214,Tabela_Ordens[[#Data],[Tipo da Ordem]],"Compra",Tabela_Ordens[[#Data],[Data esperada]],"&lt;="&amp;TODAY())-SUMIFS(Tabela_Ordens[[#Data],[Quantidade]],Tabela_Ordens[[#Data],[Produto]],A214,Tabela_Ordens[[#Data],[Tipo da Ordem]],"Venda",Tabela_Ordens[[#Data],[Data esperada]],"&lt;="&amp;TODAY()))</f>
        <v/>
      </c>
      <c r="C214" s="74" t="str">
        <f ca="1">IF(A214="","",SUMIFS(Tabela_Ordens[[#Data],[Quantidade]],Tabela_Ordens[[#Data],[Produto]],A214,Tabela_Ordens[[#Data],[Tipo da Ordem]],"Compra",Tabela_Ordens[[#Data],[Data esperada]],"&gt;"&amp;TODAY()))</f>
        <v/>
      </c>
      <c r="D214" s="74" t="str">
        <f>IF(A214="","",INDEX(Tabela_Produto[Estoque Mínimo],MATCH(A214,INDEX(Tabela_Produto[Nome do Produto],,1),0),1))</f>
        <v/>
      </c>
      <c r="E214" s="74" t="str">
        <f t="shared" si="3"/>
        <v/>
      </c>
      <c r="F214" s="74" t="str">
        <f>IFERROR(GETPIVOTDATA("Amount",#REF!,"Product Name",'tabelas-escondidas'!$A214),"")</f>
        <v/>
      </c>
      <c r="G214" s="74" t="str">
        <f>IFERROR(GETPIVOTDATA("Quantity",#REF!,"Product Name",'tabelas-escondidas'!$A214),"")</f>
        <v/>
      </c>
    </row>
    <row r="215" spans="1:7" x14ac:dyDescent="0.25">
      <c r="A215" s="75" t="str">
        <f>IFERROR(INDEX(Tabela_Produto[[#Data],[Nome do Produto]],ROW(A215)-ROW($A$3)),"")</f>
        <v/>
      </c>
      <c r="B215" s="74" t="str">
        <f ca="1">IF(A215="","",SUMIFS(Tabela_Ordens[[#Data],[Quantidade]],Tabela_Ordens[[#Data],[Produto]],A215,Tabela_Ordens[[#Data],[Tipo da Ordem]],"Compra",Tabela_Ordens[[#Data],[Data esperada]],"&lt;="&amp;TODAY())-SUMIFS(Tabela_Ordens[[#Data],[Quantidade]],Tabela_Ordens[[#Data],[Produto]],A215,Tabela_Ordens[[#Data],[Tipo da Ordem]],"Venda",Tabela_Ordens[[#Data],[Data esperada]],"&lt;="&amp;TODAY()))</f>
        <v/>
      </c>
      <c r="C215" s="74" t="str">
        <f ca="1">IF(A215="","",SUMIFS(Tabela_Ordens[[#Data],[Quantidade]],Tabela_Ordens[[#Data],[Produto]],A215,Tabela_Ordens[[#Data],[Tipo da Ordem]],"Compra",Tabela_Ordens[[#Data],[Data esperada]],"&gt;"&amp;TODAY()))</f>
        <v/>
      </c>
      <c r="D215" s="74" t="str">
        <f>IF(A215="","",INDEX(Tabela_Produto[Estoque Mínimo],MATCH(A215,INDEX(Tabela_Produto[Nome do Produto],,1),0),1))</f>
        <v/>
      </c>
      <c r="E215" s="74" t="str">
        <f t="shared" si="3"/>
        <v/>
      </c>
      <c r="F215" s="74" t="str">
        <f>IFERROR(GETPIVOTDATA("Amount",#REF!,"Product Name",'tabelas-escondidas'!$A215),"")</f>
        <v/>
      </c>
      <c r="G215" s="74" t="str">
        <f>IFERROR(GETPIVOTDATA("Quantity",#REF!,"Product Name",'tabelas-escondidas'!$A215),"")</f>
        <v/>
      </c>
    </row>
    <row r="216" spans="1:7" x14ac:dyDescent="0.25">
      <c r="A216" s="75" t="str">
        <f>IFERROR(INDEX(Tabela_Produto[[#Data],[Nome do Produto]],ROW(A216)-ROW($A$3)),"")</f>
        <v/>
      </c>
      <c r="B216" s="74" t="str">
        <f ca="1">IF(A216="","",SUMIFS(Tabela_Ordens[[#Data],[Quantidade]],Tabela_Ordens[[#Data],[Produto]],A216,Tabela_Ordens[[#Data],[Tipo da Ordem]],"Compra",Tabela_Ordens[[#Data],[Data esperada]],"&lt;="&amp;TODAY())-SUMIFS(Tabela_Ordens[[#Data],[Quantidade]],Tabela_Ordens[[#Data],[Produto]],A216,Tabela_Ordens[[#Data],[Tipo da Ordem]],"Venda",Tabela_Ordens[[#Data],[Data esperada]],"&lt;="&amp;TODAY()))</f>
        <v/>
      </c>
      <c r="C216" s="74" t="str">
        <f ca="1">IF(A216="","",SUMIFS(Tabela_Ordens[[#Data],[Quantidade]],Tabela_Ordens[[#Data],[Produto]],A216,Tabela_Ordens[[#Data],[Tipo da Ordem]],"Compra",Tabela_Ordens[[#Data],[Data esperada]],"&gt;"&amp;TODAY()))</f>
        <v/>
      </c>
      <c r="D216" s="74" t="str">
        <f>IF(A216="","",INDEX(Tabela_Produto[Estoque Mínimo],MATCH(A216,INDEX(Tabela_Produto[Nome do Produto],,1),0),1))</f>
        <v/>
      </c>
      <c r="E216" s="74" t="str">
        <f t="shared" si="3"/>
        <v/>
      </c>
      <c r="F216" s="74" t="str">
        <f>IFERROR(GETPIVOTDATA("Amount",#REF!,"Product Name",'tabelas-escondidas'!$A216),"")</f>
        <v/>
      </c>
      <c r="G216" s="74" t="str">
        <f>IFERROR(GETPIVOTDATA("Quantity",#REF!,"Product Name",'tabelas-escondidas'!$A216),"")</f>
        <v/>
      </c>
    </row>
    <row r="217" spans="1:7" x14ac:dyDescent="0.25">
      <c r="A217" s="75" t="str">
        <f>IFERROR(INDEX(Tabela_Produto[[#Data],[Nome do Produto]],ROW(A217)-ROW($A$3)),"")</f>
        <v/>
      </c>
      <c r="B217" s="74" t="str">
        <f ca="1">IF(A217="","",SUMIFS(Tabela_Ordens[[#Data],[Quantidade]],Tabela_Ordens[[#Data],[Produto]],A217,Tabela_Ordens[[#Data],[Tipo da Ordem]],"Compra",Tabela_Ordens[[#Data],[Data esperada]],"&lt;="&amp;TODAY())-SUMIFS(Tabela_Ordens[[#Data],[Quantidade]],Tabela_Ordens[[#Data],[Produto]],A217,Tabela_Ordens[[#Data],[Tipo da Ordem]],"Venda",Tabela_Ordens[[#Data],[Data esperada]],"&lt;="&amp;TODAY()))</f>
        <v/>
      </c>
      <c r="C217" s="74" t="str">
        <f ca="1">IF(A217="","",SUMIFS(Tabela_Ordens[[#Data],[Quantidade]],Tabela_Ordens[[#Data],[Produto]],A217,Tabela_Ordens[[#Data],[Tipo da Ordem]],"Compra",Tabela_Ordens[[#Data],[Data esperada]],"&gt;"&amp;TODAY()))</f>
        <v/>
      </c>
      <c r="D217" s="74" t="str">
        <f>IF(A217="","",INDEX(Tabela_Produto[Estoque Mínimo],MATCH(A217,INDEX(Tabela_Produto[Nome do Produto],,1),0),1))</f>
        <v/>
      </c>
      <c r="E217" s="74" t="str">
        <f t="shared" si="3"/>
        <v/>
      </c>
      <c r="F217" s="74" t="str">
        <f>IFERROR(GETPIVOTDATA("Amount",#REF!,"Product Name",'tabelas-escondidas'!$A217),"")</f>
        <v/>
      </c>
      <c r="G217" s="74" t="str">
        <f>IFERROR(GETPIVOTDATA("Quantity",#REF!,"Product Name",'tabelas-escondidas'!$A217),"")</f>
        <v/>
      </c>
    </row>
    <row r="218" spans="1:7" x14ac:dyDescent="0.25">
      <c r="A218" s="75" t="str">
        <f>IFERROR(INDEX(Tabela_Produto[[#Data],[Nome do Produto]],ROW(A218)-ROW($A$3)),"")</f>
        <v/>
      </c>
      <c r="B218" s="74" t="str">
        <f ca="1">IF(A218="","",SUMIFS(Tabela_Ordens[[#Data],[Quantidade]],Tabela_Ordens[[#Data],[Produto]],A218,Tabela_Ordens[[#Data],[Tipo da Ordem]],"Compra",Tabela_Ordens[[#Data],[Data esperada]],"&lt;="&amp;TODAY())-SUMIFS(Tabela_Ordens[[#Data],[Quantidade]],Tabela_Ordens[[#Data],[Produto]],A218,Tabela_Ordens[[#Data],[Tipo da Ordem]],"Venda",Tabela_Ordens[[#Data],[Data esperada]],"&lt;="&amp;TODAY()))</f>
        <v/>
      </c>
      <c r="C218" s="74" t="str">
        <f ca="1">IF(A218="","",SUMIFS(Tabela_Ordens[[#Data],[Quantidade]],Tabela_Ordens[[#Data],[Produto]],A218,Tabela_Ordens[[#Data],[Tipo da Ordem]],"Compra",Tabela_Ordens[[#Data],[Data esperada]],"&gt;"&amp;TODAY()))</f>
        <v/>
      </c>
      <c r="D218" s="74" t="str">
        <f>IF(A218="","",INDEX(Tabela_Produto[Estoque Mínimo],MATCH(A218,INDEX(Tabela_Produto[Nome do Produto],,1),0),1))</f>
        <v/>
      </c>
      <c r="E218" s="74" t="str">
        <f t="shared" si="3"/>
        <v/>
      </c>
      <c r="F218" s="74" t="str">
        <f>IFERROR(GETPIVOTDATA("Amount",#REF!,"Product Name",'tabelas-escondidas'!$A218),"")</f>
        <v/>
      </c>
      <c r="G218" s="74" t="str">
        <f>IFERROR(GETPIVOTDATA("Quantity",#REF!,"Product Name",'tabelas-escondidas'!$A218),"")</f>
        <v/>
      </c>
    </row>
    <row r="219" spans="1:7" x14ac:dyDescent="0.25">
      <c r="A219" s="75" t="str">
        <f>IFERROR(INDEX(Tabela_Produto[[#Data],[Nome do Produto]],ROW(A219)-ROW($A$3)),"")</f>
        <v/>
      </c>
      <c r="B219" s="74" t="str">
        <f ca="1">IF(A219="","",SUMIFS(Tabela_Ordens[[#Data],[Quantidade]],Tabela_Ordens[[#Data],[Produto]],A219,Tabela_Ordens[[#Data],[Tipo da Ordem]],"Compra",Tabela_Ordens[[#Data],[Data esperada]],"&lt;="&amp;TODAY())-SUMIFS(Tabela_Ordens[[#Data],[Quantidade]],Tabela_Ordens[[#Data],[Produto]],A219,Tabela_Ordens[[#Data],[Tipo da Ordem]],"Venda",Tabela_Ordens[[#Data],[Data esperada]],"&lt;="&amp;TODAY()))</f>
        <v/>
      </c>
      <c r="C219" s="74" t="str">
        <f ca="1">IF(A219="","",SUMIFS(Tabela_Ordens[[#Data],[Quantidade]],Tabela_Ordens[[#Data],[Produto]],A219,Tabela_Ordens[[#Data],[Tipo da Ordem]],"Compra",Tabela_Ordens[[#Data],[Data esperada]],"&gt;"&amp;TODAY()))</f>
        <v/>
      </c>
      <c r="D219" s="74" t="str">
        <f>IF(A219="","",INDEX(Tabela_Produto[Estoque Mínimo],MATCH(A219,INDEX(Tabela_Produto[Nome do Produto],,1),0),1))</f>
        <v/>
      </c>
      <c r="E219" s="74" t="str">
        <f t="shared" si="3"/>
        <v/>
      </c>
      <c r="F219" s="74" t="str">
        <f>IFERROR(GETPIVOTDATA("Amount",#REF!,"Product Name",'tabelas-escondidas'!$A219),"")</f>
        <v/>
      </c>
      <c r="G219" s="74" t="str">
        <f>IFERROR(GETPIVOTDATA("Quantity",#REF!,"Product Name",'tabelas-escondidas'!$A219),"")</f>
        <v/>
      </c>
    </row>
    <row r="220" spans="1:7" x14ac:dyDescent="0.25">
      <c r="A220" s="75" t="str">
        <f>IFERROR(INDEX(Tabela_Produto[[#Data],[Nome do Produto]],ROW(A220)-ROW($A$3)),"")</f>
        <v/>
      </c>
      <c r="B220" s="74" t="str">
        <f ca="1">IF(A220="","",SUMIFS(Tabela_Ordens[[#Data],[Quantidade]],Tabela_Ordens[[#Data],[Produto]],A220,Tabela_Ordens[[#Data],[Tipo da Ordem]],"Compra",Tabela_Ordens[[#Data],[Data esperada]],"&lt;="&amp;TODAY())-SUMIFS(Tabela_Ordens[[#Data],[Quantidade]],Tabela_Ordens[[#Data],[Produto]],A220,Tabela_Ordens[[#Data],[Tipo da Ordem]],"Venda",Tabela_Ordens[[#Data],[Data esperada]],"&lt;="&amp;TODAY()))</f>
        <v/>
      </c>
      <c r="C220" s="74" t="str">
        <f ca="1">IF(A220="","",SUMIFS(Tabela_Ordens[[#Data],[Quantidade]],Tabela_Ordens[[#Data],[Produto]],A220,Tabela_Ordens[[#Data],[Tipo da Ordem]],"Compra",Tabela_Ordens[[#Data],[Data esperada]],"&gt;"&amp;TODAY()))</f>
        <v/>
      </c>
      <c r="D220" s="74" t="str">
        <f>IF(A220="","",INDEX(Tabela_Produto[Estoque Mínimo],MATCH(A220,INDEX(Tabela_Produto[Nome do Produto],,1),0),1))</f>
        <v/>
      </c>
      <c r="E220" s="74" t="str">
        <f t="shared" si="3"/>
        <v/>
      </c>
      <c r="F220" s="74" t="str">
        <f>IFERROR(GETPIVOTDATA("Amount",#REF!,"Product Name",'tabelas-escondidas'!$A220),"")</f>
        <v/>
      </c>
      <c r="G220" s="74" t="str">
        <f>IFERROR(GETPIVOTDATA("Quantity",#REF!,"Product Name",'tabelas-escondidas'!$A220),"")</f>
        <v/>
      </c>
    </row>
    <row r="221" spans="1:7" x14ac:dyDescent="0.25">
      <c r="A221" s="75" t="str">
        <f>IFERROR(INDEX(Tabela_Produto[[#Data],[Nome do Produto]],ROW(A221)-ROW($A$3)),"")</f>
        <v/>
      </c>
      <c r="B221" s="74" t="str">
        <f ca="1">IF(A221="","",SUMIFS(Tabela_Ordens[[#Data],[Quantidade]],Tabela_Ordens[[#Data],[Produto]],A221,Tabela_Ordens[[#Data],[Tipo da Ordem]],"Compra",Tabela_Ordens[[#Data],[Data esperada]],"&lt;="&amp;TODAY())-SUMIFS(Tabela_Ordens[[#Data],[Quantidade]],Tabela_Ordens[[#Data],[Produto]],A221,Tabela_Ordens[[#Data],[Tipo da Ordem]],"Venda",Tabela_Ordens[[#Data],[Data esperada]],"&lt;="&amp;TODAY()))</f>
        <v/>
      </c>
      <c r="C221" s="74" t="str">
        <f ca="1">IF(A221="","",SUMIFS(Tabela_Ordens[[#Data],[Quantidade]],Tabela_Ordens[[#Data],[Produto]],A221,Tabela_Ordens[[#Data],[Tipo da Ordem]],"Compra",Tabela_Ordens[[#Data],[Data esperada]],"&gt;"&amp;TODAY()))</f>
        <v/>
      </c>
      <c r="D221" s="74" t="str">
        <f>IF(A221="","",INDEX(Tabela_Produto[Estoque Mínimo],MATCH(A221,INDEX(Tabela_Produto[Nome do Produto],,1),0),1))</f>
        <v/>
      </c>
      <c r="E221" s="74" t="str">
        <f t="shared" si="3"/>
        <v/>
      </c>
      <c r="F221" s="74" t="str">
        <f>IFERROR(GETPIVOTDATA("Amount",#REF!,"Product Name",'tabelas-escondidas'!$A221),"")</f>
        <v/>
      </c>
      <c r="G221" s="74" t="str">
        <f>IFERROR(GETPIVOTDATA("Quantity",#REF!,"Product Name",'tabelas-escondidas'!$A221),"")</f>
        <v/>
      </c>
    </row>
    <row r="222" spans="1:7" x14ac:dyDescent="0.25">
      <c r="A222" s="75" t="str">
        <f>IFERROR(INDEX(Tabela_Produto[[#Data],[Nome do Produto]],ROW(A222)-ROW($A$3)),"")</f>
        <v/>
      </c>
      <c r="B222" s="74" t="str">
        <f ca="1">IF(A222="","",SUMIFS(Tabela_Ordens[[#Data],[Quantidade]],Tabela_Ordens[[#Data],[Produto]],A222,Tabela_Ordens[[#Data],[Tipo da Ordem]],"Compra",Tabela_Ordens[[#Data],[Data esperada]],"&lt;="&amp;TODAY())-SUMIFS(Tabela_Ordens[[#Data],[Quantidade]],Tabela_Ordens[[#Data],[Produto]],A222,Tabela_Ordens[[#Data],[Tipo da Ordem]],"Venda",Tabela_Ordens[[#Data],[Data esperada]],"&lt;="&amp;TODAY()))</f>
        <v/>
      </c>
      <c r="C222" s="74" t="str">
        <f ca="1">IF(A222="","",SUMIFS(Tabela_Ordens[[#Data],[Quantidade]],Tabela_Ordens[[#Data],[Produto]],A222,Tabela_Ordens[[#Data],[Tipo da Ordem]],"Compra",Tabela_Ordens[[#Data],[Data esperada]],"&gt;"&amp;TODAY()))</f>
        <v/>
      </c>
      <c r="D222" s="74" t="str">
        <f>IF(A222="","",INDEX(Tabela_Produto[Estoque Mínimo],MATCH(A222,INDEX(Tabela_Produto[Nome do Produto],,1),0),1))</f>
        <v/>
      </c>
      <c r="E222" s="74" t="str">
        <f t="shared" si="3"/>
        <v/>
      </c>
      <c r="F222" s="74" t="str">
        <f>IFERROR(GETPIVOTDATA("Amount",#REF!,"Product Name",'tabelas-escondidas'!$A222),"")</f>
        <v/>
      </c>
      <c r="G222" s="74" t="str">
        <f>IFERROR(GETPIVOTDATA("Quantity",#REF!,"Product Name",'tabelas-escondidas'!$A222),"")</f>
        <v/>
      </c>
    </row>
    <row r="223" spans="1:7" x14ac:dyDescent="0.25">
      <c r="A223" s="75" t="str">
        <f>IFERROR(INDEX(Tabela_Produto[[#Data],[Nome do Produto]],ROW(A223)-ROW($A$3)),"")</f>
        <v/>
      </c>
      <c r="B223" s="74" t="str">
        <f ca="1">IF(A223="","",SUMIFS(Tabela_Ordens[[#Data],[Quantidade]],Tabela_Ordens[[#Data],[Produto]],A223,Tabela_Ordens[[#Data],[Tipo da Ordem]],"Compra",Tabela_Ordens[[#Data],[Data esperada]],"&lt;="&amp;TODAY())-SUMIFS(Tabela_Ordens[[#Data],[Quantidade]],Tabela_Ordens[[#Data],[Produto]],A223,Tabela_Ordens[[#Data],[Tipo da Ordem]],"Venda",Tabela_Ordens[[#Data],[Data esperada]],"&lt;="&amp;TODAY()))</f>
        <v/>
      </c>
      <c r="C223" s="74" t="str">
        <f ca="1">IF(A223="","",SUMIFS(Tabela_Ordens[[#Data],[Quantidade]],Tabela_Ordens[[#Data],[Produto]],A223,Tabela_Ordens[[#Data],[Tipo da Ordem]],"Compra",Tabela_Ordens[[#Data],[Data esperada]],"&gt;"&amp;TODAY()))</f>
        <v/>
      </c>
      <c r="D223" s="74" t="str">
        <f>IF(A223="","",INDEX(Tabela_Produto[Estoque Mínimo],MATCH(A223,INDEX(Tabela_Produto[Nome do Produto],,1),0),1))</f>
        <v/>
      </c>
      <c r="E223" s="74" t="str">
        <f t="shared" si="3"/>
        <v/>
      </c>
      <c r="F223" s="74" t="str">
        <f>IFERROR(GETPIVOTDATA("Amount",#REF!,"Product Name",'tabelas-escondidas'!$A223),"")</f>
        <v/>
      </c>
      <c r="G223" s="74" t="str">
        <f>IFERROR(GETPIVOTDATA("Quantity",#REF!,"Product Name",'tabelas-escondidas'!$A223),"")</f>
        <v/>
      </c>
    </row>
    <row r="224" spans="1:7" x14ac:dyDescent="0.25">
      <c r="A224" s="75" t="str">
        <f>IFERROR(INDEX(Tabela_Produto[[#Data],[Nome do Produto]],ROW(A224)-ROW($A$3)),"")</f>
        <v/>
      </c>
      <c r="B224" s="74" t="str">
        <f ca="1">IF(A224="","",SUMIFS(Tabela_Ordens[[#Data],[Quantidade]],Tabela_Ordens[[#Data],[Produto]],A224,Tabela_Ordens[[#Data],[Tipo da Ordem]],"Compra",Tabela_Ordens[[#Data],[Data esperada]],"&lt;="&amp;TODAY())-SUMIFS(Tabela_Ordens[[#Data],[Quantidade]],Tabela_Ordens[[#Data],[Produto]],A224,Tabela_Ordens[[#Data],[Tipo da Ordem]],"Venda",Tabela_Ordens[[#Data],[Data esperada]],"&lt;="&amp;TODAY()))</f>
        <v/>
      </c>
      <c r="C224" s="74" t="str">
        <f ca="1">IF(A224="","",SUMIFS(Tabela_Ordens[[#Data],[Quantidade]],Tabela_Ordens[[#Data],[Produto]],A224,Tabela_Ordens[[#Data],[Tipo da Ordem]],"Compra",Tabela_Ordens[[#Data],[Data esperada]],"&gt;"&amp;TODAY()))</f>
        <v/>
      </c>
      <c r="D224" s="74" t="str">
        <f>IF(A224="","",INDEX(Tabela_Produto[Estoque Mínimo],MATCH(A224,INDEX(Tabela_Produto[Nome do Produto],,1),0),1))</f>
        <v/>
      </c>
      <c r="E224" s="74" t="str">
        <f t="shared" si="3"/>
        <v/>
      </c>
      <c r="F224" s="74" t="str">
        <f>IFERROR(GETPIVOTDATA("Amount",#REF!,"Product Name",'tabelas-escondidas'!$A224),"")</f>
        <v/>
      </c>
      <c r="G224" s="74" t="str">
        <f>IFERROR(GETPIVOTDATA("Quantity",#REF!,"Product Name",'tabelas-escondidas'!$A224),"")</f>
        <v/>
      </c>
    </row>
    <row r="225" spans="1:7" x14ac:dyDescent="0.25">
      <c r="A225" s="75" t="str">
        <f>IFERROR(INDEX(Tabela_Produto[[#Data],[Nome do Produto]],ROW(A225)-ROW($A$3)),"")</f>
        <v/>
      </c>
      <c r="B225" s="74" t="str">
        <f ca="1">IF(A225="","",SUMIFS(Tabela_Ordens[[#Data],[Quantidade]],Tabela_Ordens[[#Data],[Produto]],A225,Tabela_Ordens[[#Data],[Tipo da Ordem]],"Compra",Tabela_Ordens[[#Data],[Data esperada]],"&lt;="&amp;TODAY())-SUMIFS(Tabela_Ordens[[#Data],[Quantidade]],Tabela_Ordens[[#Data],[Produto]],A225,Tabela_Ordens[[#Data],[Tipo da Ordem]],"Venda",Tabela_Ordens[[#Data],[Data esperada]],"&lt;="&amp;TODAY()))</f>
        <v/>
      </c>
      <c r="C225" s="74" t="str">
        <f ca="1">IF(A225="","",SUMIFS(Tabela_Ordens[[#Data],[Quantidade]],Tabela_Ordens[[#Data],[Produto]],A225,Tabela_Ordens[[#Data],[Tipo da Ordem]],"Compra",Tabela_Ordens[[#Data],[Data esperada]],"&gt;"&amp;TODAY()))</f>
        <v/>
      </c>
      <c r="D225" s="74" t="str">
        <f>IF(A225="","",INDEX(Tabela_Produto[Estoque Mínimo],MATCH(A225,INDEX(Tabela_Produto[Nome do Produto],,1),0),1))</f>
        <v/>
      </c>
      <c r="E225" s="74" t="str">
        <f t="shared" si="3"/>
        <v/>
      </c>
      <c r="F225" s="74" t="str">
        <f>IFERROR(GETPIVOTDATA("Amount",#REF!,"Product Name",'tabelas-escondidas'!$A225),"")</f>
        <v/>
      </c>
      <c r="G225" s="74" t="str">
        <f>IFERROR(GETPIVOTDATA("Quantity",#REF!,"Product Name",'tabelas-escondidas'!$A225),"")</f>
        <v/>
      </c>
    </row>
    <row r="226" spans="1:7" x14ac:dyDescent="0.25">
      <c r="A226" s="75" t="str">
        <f>IFERROR(INDEX(Tabela_Produto[[#Data],[Nome do Produto]],ROW(A226)-ROW($A$3)),"")</f>
        <v/>
      </c>
      <c r="B226" s="74" t="str">
        <f ca="1">IF(A226="","",SUMIFS(Tabela_Ordens[[#Data],[Quantidade]],Tabela_Ordens[[#Data],[Produto]],A226,Tabela_Ordens[[#Data],[Tipo da Ordem]],"Compra",Tabela_Ordens[[#Data],[Data esperada]],"&lt;="&amp;TODAY())-SUMIFS(Tabela_Ordens[[#Data],[Quantidade]],Tabela_Ordens[[#Data],[Produto]],A226,Tabela_Ordens[[#Data],[Tipo da Ordem]],"Venda",Tabela_Ordens[[#Data],[Data esperada]],"&lt;="&amp;TODAY()))</f>
        <v/>
      </c>
      <c r="C226" s="74" t="str">
        <f ca="1">IF(A226="","",SUMIFS(Tabela_Ordens[[#Data],[Quantidade]],Tabela_Ordens[[#Data],[Produto]],A226,Tabela_Ordens[[#Data],[Tipo da Ordem]],"Compra",Tabela_Ordens[[#Data],[Data esperada]],"&gt;"&amp;TODAY()))</f>
        <v/>
      </c>
      <c r="D226" s="74" t="str">
        <f>IF(A226="","",INDEX(Tabela_Produto[Estoque Mínimo],MATCH(A226,INDEX(Tabela_Produto[Nome do Produto],,1),0),1))</f>
        <v/>
      </c>
      <c r="E226" s="74" t="str">
        <f t="shared" si="3"/>
        <v/>
      </c>
      <c r="F226" s="74" t="str">
        <f>IFERROR(GETPIVOTDATA("Amount",#REF!,"Product Name",'tabelas-escondidas'!$A226),"")</f>
        <v/>
      </c>
      <c r="G226" s="74" t="str">
        <f>IFERROR(GETPIVOTDATA("Quantity",#REF!,"Product Name",'tabelas-escondidas'!$A226),"")</f>
        <v/>
      </c>
    </row>
    <row r="227" spans="1:7" x14ac:dyDescent="0.25">
      <c r="A227" s="75" t="str">
        <f>IFERROR(INDEX(Tabela_Produto[[#Data],[Nome do Produto]],ROW(A227)-ROW($A$3)),"")</f>
        <v/>
      </c>
      <c r="B227" s="74" t="str">
        <f ca="1">IF(A227="","",SUMIFS(Tabela_Ordens[[#Data],[Quantidade]],Tabela_Ordens[[#Data],[Produto]],A227,Tabela_Ordens[[#Data],[Tipo da Ordem]],"Compra",Tabela_Ordens[[#Data],[Data esperada]],"&lt;="&amp;TODAY())-SUMIFS(Tabela_Ordens[[#Data],[Quantidade]],Tabela_Ordens[[#Data],[Produto]],A227,Tabela_Ordens[[#Data],[Tipo da Ordem]],"Venda",Tabela_Ordens[[#Data],[Data esperada]],"&lt;="&amp;TODAY()))</f>
        <v/>
      </c>
      <c r="C227" s="74" t="str">
        <f ca="1">IF(A227="","",SUMIFS(Tabela_Ordens[[#Data],[Quantidade]],Tabela_Ordens[[#Data],[Produto]],A227,Tabela_Ordens[[#Data],[Tipo da Ordem]],"Compra",Tabela_Ordens[[#Data],[Data esperada]],"&gt;"&amp;TODAY()))</f>
        <v/>
      </c>
      <c r="D227" s="74" t="str">
        <f>IF(A227="","",INDEX(Tabela_Produto[Estoque Mínimo],MATCH(A227,INDEX(Tabela_Produto[Nome do Produto],,1),0),1))</f>
        <v/>
      </c>
      <c r="E227" s="74" t="str">
        <f t="shared" si="3"/>
        <v/>
      </c>
      <c r="F227" s="74" t="str">
        <f>IFERROR(GETPIVOTDATA("Amount",#REF!,"Product Name",'tabelas-escondidas'!$A227),"")</f>
        <v/>
      </c>
      <c r="G227" s="74" t="str">
        <f>IFERROR(GETPIVOTDATA("Quantity",#REF!,"Product Name",'tabelas-escondidas'!$A227),"")</f>
        <v/>
      </c>
    </row>
    <row r="228" spans="1:7" x14ac:dyDescent="0.25">
      <c r="A228" s="75" t="str">
        <f>IFERROR(INDEX(Tabela_Produto[[#Data],[Nome do Produto]],ROW(A228)-ROW($A$3)),"")</f>
        <v/>
      </c>
      <c r="B228" s="74" t="str">
        <f ca="1">IF(A228="","",SUMIFS(Tabela_Ordens[[#Data],[Quantidade]],Tabela_Ordens[[#Data],[Produto]],A228,Tabela_Ordens[[#Data],[Tipo da Ordem]],"Compra",Tabela_Ordens[[#Data],[Data esperada]],"&lt;="&amp;TODAY())-SUMIFS(Tabela_Ordens[[#Data],[Quantidade]],Tabela_Ordens[[#Data],[Produto]],A228,Tabela_Ordens[[#Data],[Tipo da Ordem]],"Venda",Tabela_Ordens[[#Data],[Data esperada]],"&lt;="&amp;TODAY()))</f>
        <v/>
      </c>
      <c r="C228" s="74" t="str">
        <f ca="1">IF(A228="","",SUMIFS(Tabela_Ordens[[#Data],[Quantidade]],Tabela_Ordens[[#Data],[Produto]],A228,Tabela_Ordens[[#Data],[Tipo da Ordem]],"Compra",Tabela_Ordens[[#Data],[Data esperada]],"&gt;"&amp;TODAY()))</f>
        <v/>
      </c>
      <c r="D228" s="74" t="str">
        <f>IF(A228="","",INDEX(Tabela_Produto[Estoque Mínimo],MATCH(A228,INDEX(Tabela_Produto[Nome do Produto],,1),0),1))</f>
        <v/>
      </c>
      <c r="E228" s="74" t="str">
        <f t="shared" si="3"/>
        <v/>
      </c>
      <c r="F228" s="74" t="str">
        <f>IFERROR(GETPIVOTDATA("Amount",#REF!,"Product Name",'tabelas-escondidas'!$A228),"")</f>
        <v/>
      </c>
      <c r="G228" s="74" t="str">
        <f>IFERROR(GETPIVOTDATA("Quantity",#REF!,"Product Name",'tabelas-escondidas'!$A228),"")</f>
        <v/>
      </c>
    </row>
    <row r="229" spans="1:7" x14ac:dyDescent="0.25">
      <c r="A229" s="75" t="str">
        <f>IFERROR(INDEX(Tabela_Produto[[#Data],[Nome do Produto]],ROW(A229)-ROW($A$3)),"")</f>
        <v/>
      </c>
      <c r="B229" s="74" t="str">
        <f ca="1">IF(A229="","",SUMIFS(Tabela_Ordens[[#Data],[Quantidade]],Tabela_Ordens[[#Data],[Produto]],A229,Tabela_Ordens[[#Data],[Tipo da Ordem]],"Compra",Tabela_Ordens[[#Data],[Data esperada]],"&lt;="&amp;TODAY())-SUMIFS(Tabela_Ordens[[#Data],[Quantidade]],Tabela_Ordens[[#Data],[Produto]],A229,Tabela_Ordens[[#Data],[Tipo da Ordem]],"Venda",Tabela_Ordens[[#Data],[Data esperada]],"&lt;="&amp;TODAY()))</f>
        <v/>
      </c>
      <c r="C229" s="74" t="str">
        <f ca="1">IF(A229="","",SUMIFS(Tabela_Ordens[[#Data],[Quantidade]],Tabela_Ordens[[#Data],[Produto]],A229,Tabela_Ordens[[#Data],[Tipo da Ordem]],"Compra",Tabela_Ordens[[#Data],[Data esperada]],"&gt;"&amp;TODAY()))</f>
        <v/>
      </c>
      <c r="D229" s="74" t="str">
        <f>IF(A229="","",INDEX(Tabela_Produto[Estoque Mínimo],MATCH(A229,INDEX(Tabela_Produto[Nome do Produto],,1),0),1))</f>
        <v/>
      </c>
      <c r="E229" s="74" t="str">
        <f t="shared" si="3"/>
        <v/>
      </c>
      <c r="F229" s="74" t="str">
        <f>IFERROR(GETPIVOTDATA("Amount",#REF!,"Product Name",'tabelas-escondidas'!$A229),"")</f>
        <v/>
      </c>
      <c r="G229" s="74" t="str">
        <f>IFERROR(GETPIVOTDATA("Quantity",#REF!,"Product Name",'tabelas-escondidas'!$A229),"")</f>
        <v/>
      </c>
    </row>
    <row r="230" spans="1:7" x14ac:dyDescent="0.25">
      <c r="A230" s="75" t="str">
        <f>IFERROR(INDEX(Tabela_Produto[[#Data],[Nome do Produto]],ROW(A230)-ROW($A$3)),"")</f>
        <v/>
      </c>
      <c r="B230" s="74" t="str">
        <f ca="1">IF(A230="","",SUMIFS(Tabela_Ordens[[#Data],[Quantidade]],Tabela_Ordens[[#Data],[Produto]],A230,Tabela_Ordens[[#Data],[Tipo da Ordem]],"Compra",Tabela_Ordens[[#Data],[Data esperada]],"&lt;="&amp;TODAY())-SUMIFS(Tabela_Ordens[[#Data],[Quantidade]],Tabela_Ordens[[#Data],[Produto]],A230,Tabela_Ordens[[#Data],[Tipo da Ordem]],"Venda",Tabela_Ordens[[#Data],[Data esperada]],"&lt;="&amp;TODAY()))</f>
        <v/>
      </c>
      <c r="C230" s="74" t="str">
        <f ca="1">IF(A230="","",SUMIFS(Tabela_Ordens[[#Data],[Quantidade]],Tabela_Ordens[[#Data],[Produto]],A230,Tabela_Ordens[[#Data],[Tipo da Ordem]],"Compra",Tabela_Ordens[[#Data],[Data esperada]],"&gt;"&amp;TODAY()))</f>
        <v/>
      </c>
      <c r="D230" s="74" t="str">
        <f>IF(A230="","",INDEX(Tabela_Produto[Estoque Mínimo],MATCH(A230,INDEX(Tabela_Produto[Nome do Produto],,1),0),1))</f>
        <v/>
      </c>
      <c r="E230" s="74" t="str">
        <f t="shared" si="3"/>
        <v/>
      </c>
      <c r="F230" s="74" t="str">
        <f>IFERROR(GETPIVOTDATA("Amount",#REF!,"Product Name",'tabelas-escondidas'!$A230),"")</f>
        <v/>
      </c>
      <c r="G230" s="74" t="str">
        <f>IFERROR(GETPIVOTDATA("Quantity",#REF!,"Product Name",'tabelas-escondidas'!$A230),"")</f>
        <v/>
      </c>
    </row>
    <row r="231" spans="1:7" x14ac:dyDescent="0.25">
      <c r="A231" s="75" t="str">
        <f>IFERROR(INDEX(Tabela_Produto[[#Data],[Nome do Produto]],ROW(A231)-ROW($A$3)),"")</f>
        <v/>
      </c>
      <c r="B231" s="74" t="str">
        <f ca="1">IF(A231="","",SUMIFS(Tabela_Ordens[[#Data],[Quantidade]],Tabela_Ordens[[#Data],[Produto]],A231,Tabela_Ordens[[#Data],[Tipo da Ordem]],"Compra",Tabela_Ordens[[#Data],[Data esperada]],"&lt;="&amp;TODAY())-SUMIFS(Tabela_Ordens[[#Data],[Quantidade]],Tabela_Ordens[[#Data],[Produto]],A231,Tabela_Ordens[[#Data],[Tipo da Ordem]],"Venda",Tabela_Ordens[[#Data],[Data esperada]],"&lt;="&amp;TODAY()))</f>
        <v/>
      </c>
      <c r="C231" s="74" t="str">
        <f ca="1">IF(A231="","",SUMIFS(Tabela_Ordens[[#Data],[Quantidade]],Tabela_Ordens[[#Data],[Produto]],A231,Tabela_Ordens[[#Data],[Tipo da Ordem]],"Compra",Tabela_Ordens[[#Data],[Data esperada]],"&gt;"&amp;TODAY()))</f>
        <v/>
      </c>
      <c r="D231" s="74" t="str">
        <f>IF(A231="","",INDEX(Tabela_Produto[Estoque Mínimo],MATCH(A231,INDEX(Tabela_Produto[Nome do Produto],,1),0),1))</f>
        <v/>
      </c>
      <c r="E231" s="74" t="str">
        <f t="shared" si="3"/>
        <v/>
      </c>
      <c r="F231" s="74" t="str">
        <f>IFERROR(GETPIVOTDATA("Amount",#REF!,"Product Name",'tabelas-escondidas'!$A231),"")</f>
        <v/>
      </c>
      <c r="G231" s="74" t="str">
        <f>IFERROR(GETPIVOTDATA("Quantity",#REF!,"Product Name",'tabelas-escondidas'!$A231),"")</f>
        <v/>
      </c>
    </row>
    <row r="232" spans="1:7" x14ac:dyDescent="0.25">
      <c r="A232" s="75" t="str">
        <f>IFERROR(INDEX(Tabela_Produto[[#Data],[Nome do Produto]],ROW(A232)-ROW($A$3)),"")</f>
        <v/>
      </c>
      <c r="B232" s="74" t="str">
        <f ca="1">IF(A232="","",SUMIFS(Tabela_Ordens[[#Data],[Quantidade]],Tabela_Ordens[[#Data],[Produto]],A232,Tabela_Ordens[[#Data],[Tipo da Ordem]],"Compra",Tabela_Ordens[[#Data],[Data esperada]],"&lt;="&amp;TODAY())-SUMIFS(Tabela_Ordens[[#Data],[Quantidade]],Tabela_Ordens[[#Data],[Produto]],A232,Tabela_Ordens[[#Data],[Tipo da Ordem]],"Venda",Tabela_Ordens[[#Data],[Data esperada]],"&lt;="&amp;TODAY()))</f>
        <v/>
      </c>
      <c r="C232" s="74" t="str">
        <f ca="1">IF(A232="","",SUMIFS(Tabela_Ordens[[#Data],[Quantidade]],Tabela_Ordens[[#Data],[Produto]],A232,Tabela_Ordens[[#Data],[Tipo da Ordem]],"Compra",Tabela_Ordens[[#Data],[Data esperada]],"&gt;"&amp;TODAY()))</f>
        <v/>
      </c>
      <c r="D232" s="74" t="str">
        <f>IF(A232="","",INDEX(Tabela_Produto[Estoque Mínimo],MATCH(A232,INDEX(Tabela_Produto[Nome do Produto],,1),0),1))</f>
        <v/>
      </c>
      <c r="E232" s="74" t="str">
        <f t="shared" si="3"/>
        <v/>
      </c>
      <c r="F232" s="74" t="str">
        <f>IFERROR(GETPIVOTDATA("Amount",#REF!,"Product Name",'tabelas-escondidas'!$A232),"")</f>
        <v/>
      </c>
      <c r="G232" s="74" t="str">
        <f>IFERROR(GETPIVOTDATA("Quantity",#REF!,"Product Name",'tabelas-escondidas'!$A232),"")</f>
        <v/>
      </c>
    </row>
    <row r="233" spans="1:7" x14ac:dyDescent="0.25">
      <c r="A233" s="75" t="str">
        <f>IFERROR(INDEX(Tabela_Produto[[#Data],[Nome do Produto]],ROW(A233)-ROW($A$3)),"")</f>
        <v/>
      </c>
      <c r="B233" s="74" t="str">
        <f ca="1">IF(A233="","",SUMIFS(Tabela_Ordens[[#Data],[Quantidade]],Tabela_Ordens[[#Data],[Produto]],A233,Tabela_Ordens[[#Data],[Tipo da Ordem]],"Compra",Tabela_Ordens[[#Data],[Data esperada]],"&lt;="&amp;TODAY())-SUMIFS(Tabela_Ordens[[#Data],[Quantidade]],Tabela_Ordens[[#Data],[Produto]],A233,Tabela_Ordens[[#Data],[Tipo da Ordem]],"Venda",Tabela_Ordens[[#Data],[Data esperada]],"&lt;="&amp;TODAY()))</f>
        <v/>
      </c>
      <c r="C233" s="74" t="str">
        <f ca="1">IF(A233="","",SUMIFS(Tabela_Ordens[[#Data],[Quantidade]],Tabela_Ordens[[#Data],[Produto]],A233,Tabela_Ordens[[#Data],[Tipo da Ordem]],"Compra",Tabela_Ordens[[#Data],[Data esperada]],"&gt;"&amp;TODAY()))</f>
        <v/>
      </c>
      <c r="D233" s="74" t="str">
        <f>IF(A233="","",INDEX(Tabela_Produto[Estoque Mínimo],MATCH(A233,INDEX(Tabela_Produto[Nome do Produto],,1),0),1))</f>
        <v/>
      </c>
      <c r="E233" s="74" t="str">
        <f t="shared" si="3"/>
        <v/>
      </c>
      <c r="F233" s="74" t="str">
        <f>IFERROR(GETPIVOTDATA("Amount",#REF!,"Product Name",'tabelas-escondidas'!$A233),"")</f>
        <v/>
      </c>
      <c r="G233" s="74" t="str">
        <f>IFERROR(GETPIVOTDATA("Quantity",#REF!,"Product Name",'tabelas-escondidas'!$A233),"")</f>
        <v/>
      </c>
    </row>
    <row r="234" spans="1:7" x14ac:dyDescent="0.25">
      <c r="A234" s="75" t="str">
        <f>IFERROR(INDEX(Tabela_Produto[[#Data],[Nome do Produto]],ROW(A234)-ROW($A$3)),"")</f>
        <v/>
      </c>
      <c r="B234" s="74" t="str">
        <f ca="1">IF(A234="","",SUMIFS(Tabela_Ordens[[#Data],[Quantidade]],Tabela_Ordens[[#Data],[Produto]],A234,Tabela_Ordens[[#Data],[Tipo da Ordem]],"Compra",Tabela_Ordens[[#Data],[Data esperada]],"&lt;="&amp;TODAY())-SUMIFS(Tabela_Ordens[[#Data],[Quantidade]],Tabela_Ordens[[#Data],[Produto]],A234,Tabela_Ordens[[#Data],[Tipo da Ordem]],"Venda",Tabela_Ordens[[#Data],[Data esperada]],"&lt;="&amp;TODAY()))</f>
        <v/>
      </c>
      <c r="C234" s="74" t="str">
        <f ca="1">IF(A234="","",SUMIFS(Tabela_Ordens[[#Data],[Quantidade]],Tabela_Ordens[[#Data],[Produto]],A234,Tabela_Ordens[[#Data],[Tipo da Ordem]],"Compra",Tabela_Ordens[[#Data],[Data esperada]],"&gt;"&amp;TODAY()))</f>
        <v/>
      </c>
      <c r="D234" s="74" t="str">
        <f>IF(A234="","",INDEX(Tabela_Produto[Estoque Mínimo],MATCH(A234,INDEX(Tabela_Produto[Nome do Produto],,1),0),1))</f>
        <v/>
      </c>
      <c r="E234" s="74" t="str">
        <f t="shared" si="3"/>
        <v/>
      </c>
      <c r="F234" s="74" t="str">
        <f>IFERROR(GETPIVOTDATA("Amount",#REF!,"Product Name",'tabelas-escondidas'!$A234),"")</f>
        <v/>
      </c>
      <c r="G234" s="74" t="str">
        <f>IFERROR(GETPIVOTDATA("Quantity",#REF!,"Product Name",'tabelas-escondidas'!$A234),"")</f>
        <v/>
      </c>
    </row>
    <row r="235" spans="1:7" x14ac:dyDescent="0.25">
      <c r="A235" s="75" t="str">
        <f>IFERROR(INDEX(Tabela_Produto[[#Data],[Nome do Produto]],ROW(A235)-ROW($A$3)),"")</f>
        <v/>
      </c>
      <c r="B235" s="74" t="str">
        <f ca="1">IF(A235="","",SUMIFS(Tabela_Ordens[[#Data],[Quantidade]],Tabela_Ordens[[#Data],[Produto]],A235,Tabela_Ordens[[#Data],[Tipo da Ordem]],"Compra",Tabela_Ordens[[#Data],[Data esperada]],"&lt;="&amp;TODAY())-SUMIFS(Tabela_Ordens[[#Data],[Quantidade]],Tabela_Ordens[[#Data],[Produto]],A235,Tabela_Ordens[[#Data],[Tipo da Ordem]],"Venda",Tabela_Ordens[[#Data],[Data esperada]],"&lt;="&amp;TODAY()))</f>
        <v/>
      </c>
      <c r="C235" s="74" t="str">
        <f ca="1">IF(A235="","",SUMIFS(Tabela_Ordens[[#Data],[Quantidade]],Tabela_Ordens[[#Data],[Produto]],A235,Tabela_Ordens[[#Data],[Tipo da Ordem]],"Compra",Tabela_Ordens[[#Data],[Data esperada]],"&gt;"&amp;TODAY()))</f>
        <v/>
      </c>
      <c r="D235" s="74" t="str">
        <f>IF(A235="","",INDEX(Tabela_Produto[Estoque Mínimo],MATCH(A235,INDEX(Tabela_Produto[Nome do Produto],,1),0),1))</f>
        <v/>
      </c>
      <c r="E235" s="74" t="str">
        <f t="shared" si="3"/>
        <v/>
      </c>
      <c r="F235" s="74" t="str">
        <f>IFERROR(GETPIVOTDATA("Amount",#REF!,"Product Name",'tabelas-escondidas'!$A235),"")</f>
        <v/>
      </c>
      <c r="G235" s="74" t="str">
        <f>IFERROR(GETPIVOTDATA("Quantity",#REF!,"Product Name",'tabelas-escondidas'!$A235),"")</f>
        <v/>
      </c>
    </row>
    <row r="236" spans="1:7" x14ac:dyDescent="0.25">
      <c r="A236" s="75" t="str">
        <f>IFERROR(INDEX(Tabela_Produto[[#Data],[Nome do Produto]],ROW(A236)-ROW($A$3)),"")</f>
        <v/>
      </c>
      <c r="B236" s="74" t="str">
        <f ca="1">IF(A236="","",SUMIFS(Tabela_Ordens[[#Data],[Quantidade]],Tabela_Ordens[[#Data],[Produto]],A236,Tabela_Ordens[[#Data],[Tipo da Ordem]],"Compra",Tabela_Ordens[[#Data],[Data esperada]],"&lt;="&amp;TODAY())-SUMIFS(Tabela_Ordens[[#Data],[Quantidade]],Tabela_Ordens[[#Data],[Produto]],A236,Tabela_Ordens[[#Data],[Tipo da Ordem]],"Venda",Tabela_Ordens[[#Data],[Data esperada]],"&lt;="&amp;TODAY()))</f>
        <v/>
      </c>
      <c r="C236" s="74" t="str">
        <f ca="1">IF(A236="","",SUMIFS(Tabela_Ordens[[#Data],[Quantidade]],Tabela_Ordens[[#Data],[Produto]],A236,Tabela_Ordens[[#Data],[Tipo da Ordem]],"Compra",Tabela_Ordens[[#Data],[Data esperada]],"&gt;"&amp;TODAY()))</f>
        <v/>
      </c>
      <c r="D236" s="74" t="str">
        <f>IF(A236="","",INDEX(Tabela_Produto[Estoque Mínimo],MATCH(A236,INDEX(Tabela_Produto[Nome do Produto],,1),0),1))</f>
        <v/>
      </c>
      <c r="E236" s="74" t="str">
        <f t="shared" si="3"/>
        <v/>
      </c>
      <c r="F236" s="74" t="str">
        <f>IFERROR(GETPIVOTDATA("Amount",#REF!,"Product Name",'tabelas-escondidas'!$A236),"")</f>
        <v/>
      </c>
      <c r="G236" s="74" t="str">
        <f>IFERROR(GETPIVOTDATA("Quantity",#REF!,"Product Name",'tabelas-escondidas'!$A236),"")</f>
        <v/>
      </c>
    </row>
    <row r="237" spans="1:7" x14ac:dyDescent="0.25">
      <c r="A237" s="75" t="str">
        <f>IFERROR(INDEX(Tabela_Produto[[#Data],[Nome do Produto]],ROW(A237)-ROW($A$3)),"")</f>
        <v/>
      </c>
      <c r="B237" s="74" t="str">
        <f ca="1">IF(A237="","",SUMIFS(Tabela_Ordens[[#Data],[Quantidade]],Tabela_Ordens[[#Data],[Produto]],A237,Tabela_Ordens[[#Data],[Tipo da Ordem]],"Compra",Tabela_Ordens[[#Data],[Data esperada]],"&lt;="&amp;TODAY())-SUMIFS(Tabela_Ordens[[#Data],[Quantidade]],Tabela_Ordens[[#Data],[Produto]],A237,Tabela_Ordens[[#Data],[Tipo da Ordem]],"Venda",Tabela_Ordens[[#Data],[Data esperada]],"&lt;="&amp;TODAY()))</f>
        <v/>
      </c>
      <c r="C237" s="74" t="str">
        <f ca="1">IF(A237="","",SUMIFS(Tabela_Ordens[[#Data],[Quantidade]],Tabela_Ordens[[#Data],[Produto]],A237,Tabela_Ordens[[#Data],[Tipo da Ordem]],"Compra",Tabela_Ordens[[#Data],[Data esperada]],"&gt;"&amp;TODAY()))</f>
        <v/>
      </c>
      <c r="D237" s="74" t="str">
        <f>IF(A237="","",INDEX(Tabela_Produto[Estoque Mínimo],MATCH(A237,INDEX(Tabela_Produto[Nome do Produto],,1),0),1))</f>
        <v/>
      </c>
      <c r="E237" s="74" t="str">
        <f t="shared" si="3"/>
        <v/>
      </c>
      <c r="F237" s="74" t="str">
        <f>IFERROR(GETPIVOTDATA("Amount",#REF!,"Product Name",'tabelas-escondidas'!$A237),"")</f>
        <v/>
      </c>
      <c r="G237" s="74" t="str">
        <f>IFERROR(GETPIVOTDATA("Quantity",#REF!,"Product Name",'tabelas-escondidas'!$A237),"")</f>
        <v/>
      </c>
    </row>
    <row r="238" spans="1:7" x14ac:dyDescent="0.25">
      <c r="A238" s="75" t="str">
        <f>IFERROR(INDEX(Tabela_Produto[[#Data],[Nome do Produto]],ROW(A238)-ROW($A$3)),"")</f>
        <v/>
      </c>
      <c r="B238" s="74" t="str">
        <f ca="1">IF(A238="","",SUMIFS(Tabela_Ordens[[#Data],[Quantidade]],Tabela_Ordens[[#Data],[Produto]],A238,Tabela_Ordens[[#Data],[Tipo da Ordem]],"Compra",Tabela_Ordens[[#Data],[Data esperada]],"&lt;="&amp;TODAY())-SUMIFS(Tabela_Ordens[[#Data],[Quantidade]],Tabela_Ordens[[#Data],[Produto]],A238,Tabela_Ordens[[#Data],[Tipo da Ordem]],"Venda",Tabela_Ordens[[#Data],[Data esperada]],"&lt;="&amp;TODAY()))</f>
        <v/>
      </c>
      <c r="C238" s="74" t="str">
        <f ca="1">IF(A238="","",SUMIFS(Tabela_Ordens[[#Data],[Quantidade]],Tabela_Ordens[[#Data],[Produto]],A238,Tabela_Ordens[[#Data],[Tipo da Ordem]],"Compra",Tabela_Ordens[[#Data],[Data esperada]],"&gt;"&amp;TODAY()))</f>
        <v/>
      </c>
      <c r="D238" s="74" t="str">
        <f>IF(A238="","",INDEX(Tabela_Produto[Estoque Mínimo],MATCH(A238,INDEX(Tabela_Produto[Nome do Produto],,1),0),1))</f>
        <v/>
      </c>
      <c r="E238" s="74" t="str">
        <f t="shared" si="3"/>
        <v/>
      </c>
      <c r="F238" s="74" t="str">
        <f>IFERROR(GETPIVOTDATA("Amount",#REF!,"Product Name",'tabelas-escondidas'!$A238),"")</f>
        <v/>
      </c>
      <c r="G238" s="74" t="str">
        <f>IFERROR(GETPIVOTDATA("Quantity",#REF!,"Product Name",'tabelas-escondidas'!$A238),"")</f>
        <v/>
      </c>
    </row>
    <row r="239" spans="1:7" x14ac:dyDescent="0.25">
      <c r="A239" s="75" t="str">
        <f>IFERROR(INDEX(Tabela_Produto[[#Data],[Nome do Produto]],ROW(A239)-ROW($A$3)),"")</f>
        <v/>
      </c>
      <c r="B239" s="74" t="str">
        <f ca="1">IF(A239="","",SUMIFS(Tabela_Ordens[[#Data],[Quantidade]],Tabela_Ordens[[#Data],[Produto]],A239,Tabela_Ordens[[#Data],[Tipo da Ordem]],"Compra",Tabela_Ordens[[#Data],[Data esperada]],"&lt;="&amp;TODAY())-SUMIFS(Tabela_Ordens[[#Data],[Quantidade]],Tabela_Ordens[[#Data],[Produto]],A239,Tabela_Ordens[[#Data],[Tipo da Ordem]],"Venda",Tabela_Ordens[[#Data],[Data esperada]],"&lt;="&amp;TODAY()))</f>
        <v/>
      </c>
      <c r="C239" s="74" t="str">
        <f ca="1">IF(A239="","",SUMIFS(Tabela_Ordens[[#Data],[Quantidade]],Tabela_Ordens[[#Data],[Produto]],A239,Tabela_Ordens[[#Data],[Tipo da Ordem]],"Compra",Tabela_Ordens[[#Data],[Data esperada]],"&gt;"&amp;TODAY()))</f>
        <v/>
      </c>
      <c r="D239" s="74" t="str">
        <f>IF(A239="","",INDEX(Tabela_Produto[Estoque Mínimo],MATCH(A239,INDEX(Tabela_Produto[Nome do Produto],,1),0),1))</f>
        <v/>
      </c>
      <c r="E239" s="74" t="str">
        <f t="shared" si="3"/>
        <v/>
      </c>
      <c r="F239" s="74" t="str">
        <f>IFERROR(GETPIVOTDATA("Amount",#REF!,"Product Name",'tabelas-escondidas'!$A239),"")</f>
        <v/>
      </c>
      <c r="G239" s="74" t="str">
        <f>IFERROR(GETPIVOTDATA("Quantity",#REF!,"Product Name",'tabelas-escondidas'!$A239),"")</f>
        <v/>
      </c>
    </row>
    <row r="240" spans="1:7" x14ac:dyDescent="0.25">
      <c r="A240" s="75" t="str">
        <f>IFERROR(INDEX(Tabela_Produto[[#Data],[Nome do Produto]],ROW(A240)-ROW($A$3)),"")</f>
        <v/>
      </c>
      <c r="B240" s="74" t="str">
        <f ca="1">IF(A240="","",SUMIFS(Tabela_Ordens[[#Data],[Quantidade]],Tabela_Ordens[[#Data],[Produto]],A240,Tabela_Ordens[[#Data],[Tipo da Ordem]],"Compra",Tabela_Ordens[[#Data],[Data esperada]],"&lt;="&amp;TODAY())-SUMIFS(Tabela_Ordens[[#Data],[Quantidade]],Tabela_Ordens[[#Data],[Produto]],A240,Tabela_Ordens[[#Data],[Tipo da Ordem]],"Venda",Tabela_Ordens[[#Data],[Data esperada]],"&lt;="&amp;TODAY()))</f>
        <v/>
      </c>
      <c r="C240" s="74" t="str">
        <f ca="1">IF(A240="","",SUMIFS(Tabela_Ordens[[#Data],[Quantidade]],Tabela_Ordens[[#Data],[Produto]],A240,Tabela_Ordens[[#Data],[Tipo da Ordem]],"Compra",Tabela_Ordens[[#Data],[Data esperada]],"&gt;"&amp;TODAY()))</f>
        <v/>
      </c>
      <c r="D240" s="74" t="str">
        <f>IF(A240="","",INDEX(Tabela_Produto[Estoque Mínimo],MATCH(A240,INDEX(Tabela_Produto[Nome do Produto],,1),0),1))</f>
        <v/>
      </c>
      <c r="E240" s="74" t="str">
        <f t="shared" si="3"/>
        <v/>
      </c>
      <c r="F240" s="74" t="str">
        <f>IFERROR(GETPIVOTDATA("Amount",#REF!,"Product Name",'tabelas-escondidas'!$A240),"")</f>
        <v/>
      </c>
      <c r="G240" s="74" t="str">
        <f>IFERROR(GETPIVOTDATA("Quantity",#REF!,"Product Name",'tabelas-escondidas'!$A240),"")</f>
        <v/>
      </c>
    </row>
    <row r="241" spans="1:7" x14ac:dyDescent="0.25">
      <c r="A241" s="75" t="str">
        <f>IFERROR(INDEX(Tabela_Produto[[#Data],[Nome do Produto]],ROW(A241)-ROW($A$3)),"")</f>
        <v/>
      </c>
      <c r="B241" s="74" t="str">
        <f ca="1">IF(A241="","",SUMIFS(Tabela_Ordens[[#Data],[Quantidade]],Tabela_Ordens[[#Data],[Produto]],A241,Tabela_Ordens[[#Data],[Tipo da Ordem]],"Compra",Tabela_Ordens[[#Data],[Data esperada]],"&lt;="&amp;TODAY())-SUMIFS(Tabela_Ordens[[#Data],[Quantidade]],Tabela_Ordens[[#Data],[Produto]],A241,Tabela_Ordens[[#Data],[Tipo da Ordem]],"Venda",Tabela_Ordens[[#Data],[Data esperada]],"&lt;="&amp;TODAY()))</f>
        <v/>
      </c>
      <c r="C241" s="74" t="str">
        <f ca="1">IF(A241="","",SUMIFS(Tabela_Ordens[[#Data],[Quantidade]],Tabela_Ordens[[#Data],[Produto]],A241,Tabela_Ordens[[#Data],[Tipo da Ordem]],"Compra",Tabela_Ordens[[#Data],[Data esperada]],"&gt;"&amp;TODAY()))</f>
        <v/>
      </c>
      <c r="D241" s="74" t="str">
        <f>IF(A241="","",INDEX(Tabela_Produto[Estoque Mínimo],MATCH(A241,INDEX(Tabela_Produto[Nome do Produto],,1),0),1))</f>
        <v/>
      </c>
      <c r="E241" s="74" t="str">
        <f t="shared" si="3"/>
        <v/>
      </c>
      <c r="F241" s="74" t="str">
        <f>IFERROR(GETPIVOTDATA("Amount",#REF!,"Product Name",'tabelas-escondidas'!$A241),"")</f>
        <v/>
      </c>
      <c r="G241" s="74" t="str">
        <f>IFERROR(GETPIVOTDATA("Quantity",#REF!,"Product Name",'tabelas-escondidas'!$A241),"")</f>
        <v/>
      </c>
    </row>
    <row r="242" spans="1:7" x14ac:dyDescent="0.25">
      <c r="A242" s="75" t="str">
        <f>IFERROR(INDEX(Tabela_Produto[[#Data],[Nome do Produto]],ROW(A242)-ROW($A$3)),"")</f>
        <v/>
      </c>
      <c r="B242" s="74" t="str">
        <f ca="1">IF(A242="","",SUMIFS(Tabela_Ordens[[#Data],[Quantidade]],Tabela_Ordens[[#Data],[Produto]],A242,Tabela_Ordens[[#Data],[Tipo da Ordem]],"Compra",Tabela_Ordens[[#Data],[Data esperada]],"&lt;="&amp;TODAY())-SUMIFS(Tabela_Ordens[[#Data],[Quantidade]],Tabela_Ordens[[#Data],[Produto]],A242,Tabela_Ordens[[#Data],[Tipo da Ordem]],"Venda",Tabela_Ordens[[#Data],[Data esperada]],"&lt;="&amp;TODAY()))</f>
        <v/>
      </c>
      <c r="C242" s="74" t="str">
        <f ca="1">IF(A242="","",SUMIFS(Tabela_Ordens[[#Data],[Quantidade]],Tabela_Ordens[[#Data],[Produto]],A242,Tabela_Ordens[[#Data],[Tipo da Ordem]],"Compra",Tabela_Ordens[[#Data],[Data esperada]],"&gt;"&amp;TODAY()))</f>
        <v/>
      </c>
      <c r="D242" s="74" t="str">
        <f>IF(A242="","",INDEX(Tabela_Produto[Estoque Mínimo],MATCH(A242,INDEX(Tabela_Produto[Nome do Produto],,1),0),1))</f>
        <v/>
      </c>
      <c r="E242" s="74" t="str">
        <f t="shared" si="3"/>
        <v/>
      </c>
      <c r="F242" s="74" t="str">
        <f>IFERROR(GETPIVOTDATA("Amount",#REF!,"Product Name",'tabelas-escondidas'!$A242),"")</f>
        <v/>
      </c>
      <c r="G242" s="74" t="str">
        <f>IFERROR(GETPIVOTDATA("Quantity",#REF!,"Product Name",'tabelas-escondidas'!$A242),"")</f>
        <v/>
      </c>
    </row>
    <row r="243" spans="1:7" x14ac:dyDescent="0.25">
      <c r="A243" s="75" t="str">
        <f>IFERROR(INDEX(Tabela_Produto[[#Data],[Nome do Produto]],ROW(A243)-ROW($A$3)),"")</f>
        <v/>
      </c>
      <c r="B243" s="74" t="str">
        <f ca="1">IF(A243="","",SUMIFS(Tabela_Ordens[[#Data],[Quantidade]],Tabela_Ordens[[#Data],[Produto]],A243,Tabela_Ordens[[#Data],[Tipo da Ordem]],"Compra",Tabela_Ordens[[#Data],[Data esperada]],"&lt;="&amp;TODAY())-SUMIFS(Tabela_Ordens[[#Data],[Quantidade]],Tabela_Ordens[[#Data],[Produto]],A243,Tabela_Ordens[[#Data],[Tipo da Ordem]],"Venda",Tabela_Ordens[[#Data],[Data esperada]],"&lt;="&amp;TODAY()))</f>
        <v/>
      </c>
      <c r="C243" s="74" t="str">
        <f ca="1">IF(A243="","",SUMIFS(Tabela_Ordens[[#Data],[Quantidade]],Tabela_Ordens[[#Data],[Produto]],A243,Tabela_Ordens[[#Data],[Tipo da Ordem]],"Compra",Tabela_Ordens[[#Data],[Data esperada]],"&gt;"&amp;TODAY()))</f>
        <v/>
      </c>
      <c r="D243" s="74" t="str">
        <f>IF(A243="","",INDEX(Tabela_Produto[Estoque Mínimo],MATCH(A243,INDEX(Tabela_Produto[Nome do Produto],,1),0),1))</f>
        <v/>
      </c>
      <c r="E243" s="74" t="str">
        <f t="shared" si="3"/>
        <v/>
      </c>
      <c r="F243" s="74" t="str">
        <f>IFERROR(GETPIVOTDATA("Amount",#REF!,"Product Name",'tabelas-escondidas'!$A243),"")</f>
        <v/>
      </c>
      <c r="G243" s="74" t="str">
        <f>IFERROR(GETPIVOTDATA("Quantity",#REF!,"Product Name",'tabelas-escondidas'!$A243),"")</f>
        <v/>
      </c>
    </row>
    <row r="244" spans="1:7" x14ac:dyDescent="0.25">
      <c r="A244" s="75" t="str">
        <f>IFERROR(INDEX(Tabela_Produto[[#Data],[Nome do Produto]],ROW(A244)-ROW($A$3)),"")</f>
        <v/>
      </c>
      <c r="B244" s="74" t="str">
        <f ca="1">IF(A244="","",SUMIFS(Tabela_Ordens[[#Data],[Quantidade]],Tabela_Ordens[[#Data],[Produto]],A244,Tabela_Ordens[[#Data],[Tipo da Ordem]],"Compra",Tabela_Ordens[[#Data],[Data esperada]],"&lt;="&amp;TODAY())-SUMIFS(Tabela_Ordens[[#Data],[Quantidade]],Tabela_Ordens[[#Data],[Produto]],A244,Tabela_Ordens[[#Data],[Tipo da Ordem]],"Venda",Tabela_Ordens[[#Data],[Data esperada]],"&lt;="&amp;TODAY()))</f>
        <v/>
      </c>
      <c r="C244" s="74" t="str">
        <f ca="1">IF(A244="","",SUMIFS(Tabela_Ordens[[#Data],[Quantidade]],Tabela_Ordens[[#Data],[Produto]],A244,Tabela_Ordens[[#Data],[Tipo da Ordem]],"Compra",Tabela_Ordens[[#Data],[Data esperada]],"&gt;"&amp;TODAY()))</f>
        <v/>
      </c>
      <c r="D244" s="74" t="str">
        <f>IF(A244="","",INDEX(Tabela_Produto[Estoque Mínimo],MATCH(A244,INDEX(Tabela_Produto[Nome do Produto],,1),0),1))</f>
        <v/>
      </c>
      <c r="E244" s="74" t="str">
        <f t="shared" si="3"/>
        <v/>
      </c>
      <c r="F244" s="74" t="str">
        <f>IFERROR(GETPIVOTDATA("Amount",#REF!,"Product Name",'tabelas-escondidas'!$A244),"")</f>
        <v/>
      </c>
      <c r="G244" s="74" t="str">
        <f>IFERROR(GETPIVOTDATA("Quantity",#REF!,"Product Name",'tabelas-escondidas'!$A244),"")</f>
        <v/>
      </c>
    </row>
    <row r="245" spans="1:7" x14ac:dyDescent="0.25">
      <c r="A245" s="75" t="str">
        <f>IFERROR(INDEX(Tabela_Produto[[#Data],[Nome do Produto]],ROW(A245)-ROW($A$3)),"")</f>
        <v/>
      </c>
      <c r="B245" s="74" t="str">
        <f ca="1">IF(A245="","",SUMIFS(Tabela_Ordens[[#Data],[Quantidade]],Tabela_Ordens[[#Data],[Produto]],A245,Tabela_Ordens[[#Data],[Tipo da Ordem]],"Compra",Tabela_Ordens[[#Data],[Data esperada]],"&lt;="&amp;TODAY())-SUMIFS(Tabela_Ordens[[#Data],[Quantidade]],Tabela_Ordens[[#Data],[Produto]],A245,Tabela_Ordens[[#Data],[Tipo da Ordem]],"Venda",Tabela_Ordens[[#Data],[Data esperada]],"&lt;="&amp;TODAY()))</f>
        <v/>
      </c>
      <c r="C245" s="74" t="str">
        <f ca="1">IF(A245="","",SUMIFS(Tabela_Ordens[[#Data],[Quantidade]],Tabela_Ordens[[#Data],[Produto]],A245,Tabela_Ordens[[#Data],[Tipo da Ordem]],"Compra",Tabela_Ordens[[#Data],[Data esperada]],"&gt;"&amp;TODAY()))</f>
        <v/>
      </c>
      <c r="D245" s="74" t="str">
        <f>IF(A245="","",INDEX(Tabela_Produto[Estoque Mínimo],MATCH(A245,INDEX(Tabela_Produto[Nome do Produto],,1),0),1))</f>
        <v/>
      </c>
      <c r="E245" s="74" t="str">
        <f t="shared" si="3"/>
        <v/>
      </c>
      <c r="F245" s="74" t="str">
        <f>IFERROR(GETPIVOTDATA("Amount",#REF!,"Product Name",'tabelas-escondidas'!$A245),"")</f>
        <v/>
      </c>
      <c r="G245" s="74" t="str">
        <f>IFERROR(GETPIVOTDATA("Quantity",#REF!,"Product Name",'tabelas-escondidas'!$A245),"")</f>
        <v/>
      </c>
    </row>
    <row r="246" spans="1:7" x14ac:dyDescent="0.25">
      <c r="A246" s="75" t="str">
        <f>IFERROR(INDEX(Tabela_Produto[[#Data],[Nome do Produto]],ROW(A246)-ROW($A$3)),"")</f>
        <v/>
      </c>
      <c r="B246" s="74" t="str">
        <f ca="1">IF(A246="","",SUMIFS(Tabela_Ordens[[#Data],[Quantidade]],Tabela_Ordens[[#Data],[Produto]],A246,Tabela_Ordens[[#Data],[Tipo da Ordem]],"Compra",Tabela_Ordens[[#Data],[Data esperada]],"&lt;="&amp;TODAY())-SUMIFS(Tabela_Ordens[[#Data],[Quantidade]],Tabela_Ordens[[#Data],[Produto]],A246,Tabela_Ordens[[#Data],[Tipo da Ordem]],"Venda",Tabela_Ordens[[#Data],[Data esperada]],"&lt;="&amp;TODAY()))</f>
        <v/>
      </c>
      <c r="C246" s="74" t="str">
        <f ca="1">IF(A246="","",SUMIFS(Tabela_Ordens[[#Data],[Quantidade]],Tabela_Ordens[[#Data],[Produto]],A246,Tabela_Ordens[[#Data],[Tipo da Ordem]],"Compra",Tabela_Ordens[[#Data],[Data esperada]],"&gt;"&amp;TODAY()))</f>
        <v/>
      </c>
      <c r="D246" s="74" t="str">
        <f>IF(A246="","",INDEX(Tabela_Produto[Estoque Mínimo],MATCH(A246,INDEX(Tabela_Produto[Nome do Produto],,1),0),1))</f>
        <v/>
      </c>
      <c r="E246" s="74" t="str">
        <f t="shared" si="3"/>
        <v/>
      </c>
      <c r="F246" s="74" t="str">
        <f>IFERROR(GETPIVOTDATA("Amount",#REF!,"Product Name",'tabelas-escondidas'!$A246),"")</f>
        <v/>
      </c>
      <c r="G246" s="74" t="str">
        <f>IFERROR(GETPIVOTDATA("Quantity",#REF!,"Product Name",'tabelas-escondidas'!$A246),"")</f>
        <v/>
      </c>
    </row>
    <row r="247" spans="1:7" x14ac:dyDescent="0.25">
      <c r="A247" s="75" t="str">
        <f>IFERROR(INDEX(Tabela_Produto[[#Data],[Nome do Produto]],ROW(A247)-ROW($A$3)),"")</f>
        <v/>
      </c>
      <c r="B247" s="74" t="str">
        <f ca="1">IF(A247="","",SUMIFS(Tabela_Ordens[[#Data],[Quantidade]],Tabela_Ordens[[#Data],[Produto]],A247,Tabela_Ordens[[#Data],[Tipo da Ordem]],"Compra",Tabela_Ordens[[#Data],[Data esperada]],"&lt;="&amp;TODAY())-SUMIFS(Tabela_Ordens[[#Data],[Quantidade]],Tabela_Ordens[[#Data],[Produto]],A247,Tabela_Ordens[[#Data],[Tipo da Ordem]],"Venda",Tabela_Ordens[[#Data],[Data esperada]],"&lt;="&amp;TODAY()))</f>
        <v/>
      </c>
      <c r="C247" s="74" t="str">
        <f ca="1">IF(A247="","",SUMIFS(Tabela_Ordens[[#Data],[Quantidade]],Tabela_Ordens[[#Data],[Produto]],A247,Tabela_Ordens[[#Data],[Tipo da Ordem]],"Compra",Tabela_Ordens[[#Data],[Data esperada]],"&gt;"&amp;TODAY()))</f>
        <v/>
      </c>
      <c r="D247" s="74" t="str">
        <f>IF(A247="","",INDEX(Tabela_Produto[Estoque Mínimo],MATCH(A247,INDEX(Tabela_Produto[Nome do Produto],,1),0),1))</f>
        <v/>
      </c>
      <c r="E247" s="74" t="str">
        <f t="shared" si="3"/>
        <v/>
      </c>
      <c r="F247" s="74" t="str">
        <f>IFERROR(GETPIVOTDATA("Amount",#REF!,"Product Name",'tabelas-escondidas'!$A247),"")</f>
        <v/>
      </c>
      <c r="G247" s="74" t="str">
        <f>IFERROR(GETPIVOTDATA("Quantity",#REF!,"Product Name",'tabelas-escondidas'!$A247),"")</f>
        <v/>
      </c>
    </row>
    <row r="248" spans="1:7" x14ac:dyDescent="0.25">
      <c r="A248" s="75" t="str">
        <f>IFERROR(INDEX(Tabela_Produto[[#Data],[Nome do Produto]],ROW(A248)-ROW($A$3)),"")</f>
        <v/>
      </c>
      <c r="B248" s="74" t="str">
        <f ca="1">IF(A248="","",SUMIFS(Tabela_Ordens[[#Data],[Quantidade]],Tabela_Ordens[[#Data],[Produto]],A248,Tabela_Ordens[[#Data],[Tipo da Ordem]],"Compra",Tabela_Ordens[[#Data],[Data esperada]],"&lt;="&amp;TODAY())-SUMIFS(Tabela_Ordens[[#Data],[Quantidade]],Tabela_Ordens[[#Data],[Produto]],A248,Tabela_Ordens[[#Data],[Tipo da Ordem]],"Venda",Tabela_Ordens[[#Data],[Data esperada]],"&lt;="&amp;TODAY()))</f>
        <v/>
      </c>
      <c r="C248" s="74" t="str">
        <f ca="1">IF(A248="","",SUMIFS(Tabela_Ordens[[#Data],[Quantidade]],Tabela_Ordens[[#Data],[Produto]],A248,Tabela_Ordens[[#Data],[Tipo da Ordem]],"Compra",Tabela_Ordens[[#Data],[Data esperada]],"&gt;"&amp;TODAY()))</f>
        <v/>
      </c>
      <c r="D248" s="74" t="str">
        <f>IF(A248="","",INDEX(Tabela_Produto[Estoque Mínimo],MATCH(A248,INDEX(Tabela_Produto[Nome do Produto],,1),0),1))</f>
        <v/>
      </c>
      <c r="E248" s="74" t="str">
        <f t="shared" si="3"/>
        <v/>
      </c>
      <c r="F248" s="74" t="str">
        <f>IFERROR(GETPIVOTDATA("Amount",#REF!,"Product Name",'tabelas-escondidas'!$A248),"")</f>
        <v/>
      </c>
      <c r="G248" s="74" t="str">
        <f>IFERROR(GETPIVOTDATA("Quantity",#REF!,"Product Name",'tabelas-escondidas'!$A248),"")</f>
        <v/>
      </c>
    </row>
    <row r="249" spans="1:7" x14ac:dyDescent="0.25">
      <c r="A249" s="75" t="str">
        <f>IFERROR(INDEX(Tabela_Produto[[#Data],[Nome do Produto]],ROW(A249)-ROW($A$3)),"")</f>
        <v/>
      </c>
      <c r="B249" s="74" t="str">
        <f ca="1">IF(A249="","",SUMIFS(Tabela_Ordens[[#Data],[Quantidade]],Tabela_Ordens[[#Data],[Produto]],A249,Tabela_Ordens[[#Data],[Tipo da Ordem]],"Compra",Tabela_Ordens[[#Data],[Data esperada]],"&lt;="&amp;TODAY())-SUMIFS(Tabela_Ordens[[#Data],[Quantidade]],Tabela_Ordens[[#Data],[Produto]],A249,Tabela_Ordens[[#Data],[Tipo da Ordem]],"Venda",Tabela_Ordens[[#Data],[Data esperada]],"&lt;="&amp;TODAY()))</f>
        <v/>
      </c>
      <c r="C249" s="74" t="str">
        <f ca="1">IF(A249="","",SUMIFS(Tabela_Ordens[[#Data],[Quantidade]],Tabela_Ordens[[#Data],[Produto]],A249,Tabela_Ordens[[#Data],[Tipo da Ordem]],"Compra",Tabela_Ordens[[#Data],[Data esperada]],"&gt;"&amp;TODAY()))</f>
        <v/>
      </c>
      <c r="D249" s="74" t="str">
        <f>IF(A249="","",INDEX(Tabela_Produto[Estoque Mínimo],MATCH(A249,INDEX(Tabela_Produto[Nome do Produto],,1),0),1))</f>
        <v/>
      </c>
      <c r="E249" s="74" t="str">
        <f t="shared" si="3"/>
        <v/>
      </c>
      <c r="F249" s="74" t="str">
        <f>IFERROR(GETPIVOTDATA("Amount",#REF!,"Product Name",'tabelas-escondidas'!$A249),"")</f>
        <v/>
      </c>
      <c r="G249" s="74" t="str">
        <f>IFERROR(GETPIVOTDATA("Quantity",#REF!,"Product Name",'tabelas-escondidas'!$A249),"")</f>
        <v/>
      </c>
    </row>
    <row r="250" spans="1:7" x14ac:dyDescent="0.25">
      <c r="A250" s="75" t="str">
        <f>IFERROR(INDEX(Tabela_Produto[[#Data],[Nome do Produto]],ROW(A250)-ROW($A$3)),"")</f>
        <v/>
      </c>
      <c r="B250" s="74" t="str">
        <f ca="1">IF(A250="","",SUMIFS(Tabela_Ordens[[#Data],[Quantidade]],Tabela_Ordens[[#Data],[Produto]],A250,Tabela_Ordens[[#Data],[Tipo da Ordem]],"Compra",Tabela_Ordens[[#Data],[Data esperada]],"&lt;="&amp;TODAY())-SUMIFS(Tabela_Ordens[[#Data],[Quantidade]],Tabela_Ordens[[#Data],[Produto]],A250,Tabela_Ordens[[#Data],[Tipo da Ordem]],"Venda",Tabela_Ordens[[#Data],[Data esperada]],"&lt;="&amp;TODAY()))</f>
        <v/>
      </c>
      <c r="C250" s="74" t="str">
        <f ca="1">IF(A250="","",SUMIFS(Tabela_Ordens[[#Data],[Quantidade]],Tabela_Ordens[[#Data],[Produto]],A250,Tabela_Ordens[[#Data],[Tipo da Ordem]],"Compra",Tabela_Ordens[[#Data],[Data esperada]],"&gt;"&amp;TODAY()))</f>
        <v/>
      </c>
      <c r="D250" s="74" t="str">
        <f>IF(A250="","",INDEX(Tabela_Produto[Estoque Mínimo],MATCH(A250,INDEX(Tabela_Produto[Nome do Produto],,1),0),1))</f>
        <v/>
      </c>
      <c r="E250" s="74" t="str">
        <f t="shared" si="3"/>
        <v/>
      </c>
      <c r="F250" s="74" t="str">
        <f>IFERROR(GETPIVOTDATA("Amount",#REF!,"Product Name",'tabelas-escondidas'!$A250),"")</f>
        <v/>
      </c>
      <c r="G250" s="74" t="str">
        <f>IFERROR(GETPIVOTDATA("Quantity",#REF!,"Product Name",'tabelas-escondidas'!$A250),"")</f>
        <v/>
      </c>
    </row>
    <row r="251" spans="1:7" x14ac:dyDescent="0.25">
      <c r="A251" s="75" t="str">
        <f>IFERROR(INDEX(Tabela_Produto[[#Data],[Nome do Produto]],ROW(A251)-ROW($A$3)),"")</f>
        <v/>
      </c>
      <c r="B251" s="74" t="str">
        <f ca="1">IF(A251="","",SUMIFS(Tabela_Ordens[[#Data],[Quantidade]],Tabela_Ordens[[#Data],[Produto]],A251,Tabela_Ordens[[#Data],[Tipo da Ordem]],"Compra",Tabela_Ordens[[#Data],[Data esperada]],"&lt;="&amp;TODAY())-SUMIFS(Tabela_Ordens[[#Data],[Quantidade]],Tabela_Ordens[[#Data],[Produto]],A251,Tabela_Ordens[[#Data],[Tipo da Ordem]],"Venda",Tabela_Ordens[[#Data],[Data esperada]],"&lt;="&amp;TODAY()))</f>
        <v/>
      </c>
      <c r="C251" s="74" t="str">
        <f ca="1">IF(A251="","",SUMIFS(Tabela_Ordens[[#Data],[Quantidade]],Tabela_Ordens[[#Data],[Produto]],A251,Tabela_Ordens[[#Data],[Tipo da Ordem]],"Compra",Tabela_Ordens[[#Data],[Data esperada]],"&gt;"&amp;TODAY()))</f>
        <v/>
      </c>
      <c r="D251" s="74" t="str">
        <f>IF(A251="","",INDEX(Tabela_Produto[Estoque Mínimo],MATCH(A251,INDEX(Tabela_Produto[Nome do Produto],,1),0),1))</f>
        <v/>
      </c>
      <c r="E251" s="74" t="str">
        <f t="shared" si="3"/>
        <v/>
      </c>
      <c r="F251" s="74" t="str">
        <f>IFERROR(GETPIVOTDATA("Amount",#REF!,"Product Name",'tabelas-escondidas'!$A251),"")</f>
        <v/>
      </c>
      <c r="G251" s="74" t="str">
        <f>IFERROR(GETPIVOTDATA("Quantity",#REF!,"Product Name",'tabelas-escondidas'!$A251),"")</f>
        <v/>
      </c>
    </row>
    <row r="252" spans="1:7" x14ac:dyDescent="0.25">
      <c r="A252" s="75" t="str">
        <f>IFERROR(INDEX(Tabela_Produto[[#Data],[Nome do Produto]],ROW(A252)-ROW($A$3)),"")</f>
        <v/>
      </c>
      <c r="B252" s="74" t="str">
        <f ca="1">IF(A252="","",SUMIFS(Tabela_Ordens[[#Data],[Quantidade]],Tabela_Ordens[[#Data],[Produto]],A252,Tabela_Ordens[[#Data],[Tipo da Ordem]],"Compra",Tabela_Ordens[[#Data],[Data esperada]],"&lt;="&amp;TODAY())-SUMIFS(Tabela_Ordens[[#Data],[Quantidade]],Tabela_Ordens[[#Data],[Produto]],A252,Tabela_Ordens[[#Data],[Tipo da Ordem]],"Venda",Tabela_Ordens[[#Data],[Data esperada]],"&lt;="&amp;TODAY()))</f>
        <v/>
      </c>
      <c r="C252" s="74" t="str">
        <f ca="1">IF(A252="","",SUMIFS(Tabela_Ordens[[#Data],[Quantidade]],Tabela_Ordens[[#Data],[Produto]],A252,Tabela_Ordens[[#Data],[Tipo da Ordem]],"Compra",Tabela_Ordens[[#Data],[Data esperada]],"&gt;"&amp;TODAY()))</f>
        <v/>
      </c>
      <c r="D252" s="74" t="str">
        <f>IF(A252="","",INDEX(Tabela_Produto[Estoque Mínimo],MATCH(A252,INDEX(Tabela_Produto[Nome do Produto],,1),0),1))</f>
        <v/>
      </c>
      <c r="E252" s="74" t="str">
        <f t="shared" si="3"/>
        <v/>
      </c>
      <c r="F252" s="74" t="str">
        <f>IFERROR(GETPIVOTDATA("Amount",#REF!,"Product Name",'tabelas-escondidas'!$A252),"")</f>
        <v/>
      </c>
      <c r="G252" s="74" t="str">
        <f>IFERROR(GETPIVOTDATA("Quantity",#REF!,"Product Name",'tabelas-escondidas'!$A252),"")</f>
        <v/>
      </c>
    </row>
    <row r="253" spans="1:7" x14ac:dyDescent="0.25">
      <c r="A253" s="75" t="str">
        <f>IFERROR(INDEX(Tabela_Produto[[#Data],[Nome do Produto]],ROW(A253)-ROW($A$3)),"")</f>
        <v/>
      </c>
      <c r="B253" s="74" t="str">
        <f ca="1">IF(A253="","",SUMIFS(Tabela_Ordens[[#Data],[Quantidade]],Tabela_Ordens[[#Data],[Produto]],A253,Tabela_Ordens[[#Data],[Tipo da Ordem]],"Compra",Tabela_Ordens[[#Data],[Data esperada]],"&lt;="&amp;TODAY())-SUMIFS(Tabela_Ordens[[#Data],[Quantidade]],Tabela_Ordens[[#Data],[Produto]],A253,Tabela_Ordens[[#Data],[Tipo da Ordem]],"Venda",Tabela_Ordens[[#Data],[Data esperada]],"&lt;="&amp;TODAY()))</f>
        <v/>
      </c>
      <c r="C253" s="74" t="str">
        <f ca="1">IF(A253="","",SUMIFS(Tabela_Ordens[[#Data],[Quantidade]],Tabela_Ordens[[#Data],[Produto]],A253,Tabela_Ordens[[#Data],[Tipo da Ordem]],"Compra",Tabela_Ordens[[#Data],[Data esperada]],"&gt;"&amp;TODAY()))</f>
        <v/>
      </c>
      <c r="D253" s="74" t="str">
        <f>IF(A253="","",INDEX(Tabela_Produto[Estoque Mínimo],MATCH(A253,INDEX(Tabela_Produto[Nome do Produto],,1),0),1))</f>
        <v/>
      </c>
      <c r="E253" s="74" t="str">
        <f t="shared" si="3"/>
        <v/>
      </c>
      <c r="F253" s="74" t="str">
        <f>IFERROR(GETPIVOTDATA("Amount",#REF!,"Product Name",'tabelas-escondidas'!$A253),"")</f>
        <v/>
      </c>
      <c r="G253" s="74" t="str">
        <f>IFERROR(GETPIVOTDATA("Quantity",#REF!,"Product Name",'tabelas-escondidas'!$A253),"")</f>
        <v/>
      </c>
    </row>
    <row r="254" spans="1:7" x14ac:dyDescent="0.25">
      <c r="A254" s="75" t="str">
        <f>IFERROR(INDEX(Tabela_Produto[[#Data],[Nome do Produto]],ROW(A254)-ROW($A$3)),"")</f>
        <v/>
      </c>
      <c r="B254" s="74" t="str">
        <f ca="1">IF(A254="","",SUMIFS(Tabela_Ordens[[#Data],[Quantidade]],Tabela_Ordens[[#Data],[Produto]],A254,Tabela_Ordens[[#Data],[Tipo da Ordem]],"Compra",Tabela_Ordens[[#Data],[Data esperada]],"&lt;="&amp;TODAY())-SUMIFS(Tabela_Ordens[[#Data],[Quantidade]],Tabela_Ordens[[#Data],[Produto]],A254,Tabela_Ordens[[#Data],[Tipo da Ordem]],"Venda",Tabela_Ordens[[#Data],[Data esperada]],"&lt;="&amp;TODAY()))</f>
        <v/>
      </c>
      <c r="C254" s="74" t="str">
        <f ca="1">IF(A254="","",SUMIFS(Tabela_Ordens[[#Data],[Quantidade]],Tabela_Ordens[[#Data],[Produto]],A254,Tabela_Ordens[[#Data],[Tipo da Ordem]],"Compra",Tabela_Ordens[[#Data],[Data esperada]],"&gt;"&amp;TODAY()))</f>
        <v/>
      </c>
      <c r="D254" s="74" t="str">
        <f>IF(A254="","",INDEX(Tabela_Produto[Estoque Mínimo],MATCH(A254,INDEX(Tabela_Produto[Nome do Produto],,1),0),1))</f>
        <v/>
      </c>
      <c r="E254" s="74" t="str">
        <f t="shared" si="3"/>
        <v/>
      </c>
      <c r="F254" s="74" t="str">
        <f>IFERROR(GETPIVOTDATA("Amount",#REF!,"Product Name",'tabelas-escondidas'!$A254),"")</f>
        <v/>
      </c>
      <c r="G254" s="74" t="str">
        <f>IFERROR(GETPIVOTDATA("Quantity",#REF!,"Product Name",'tabelas-escondidas'!$A254),"")</f>
        <v/>
      </c>
    </row>
    <row r="255" spans="1:7" x14ac:dyDescent="0.25">
      <c r="A255" s="75" t="str">
        <f>IFERROR(INDEX(Tabela_Produto[[#Data],[Nome do Produto]],ROW(A255)-ROW($A$3)),"")</f>
        <v/>
      </c>
      <c r="B255" s="74" t="str">
        <f ca="1">IF(A255="","",SUMIFS(Tabela_Ordens[[#Data],[Quantidade]],Tabela_Ordens[[#Data],[Produto]],A255,Tabela_Ordens[[#Data],[Tipo da Ordem]],"Compra",Tabela_Ordens[[#Data],[Data esperada]],"&lt;="&amp;TODAY())-SUMIFS(Tabela_Ordens[[#Data],[Quantidade]],Tabela_Ordens[[#Data],[Produto]],A255,Tabela_Ordens[[#Data],[Tipo da Ordem]],"Venda",Tabela_Ordens[[#Data],[Data esperada]],"&lt;="&amp;TODAY()))</f>
        <v/>
      </c>
      <c r="C255" s="74" t="str">
        <f ca="1">IF(A255="","",SUMIFS(Tabela_Ordens[[#Data],[Quantidade]],Tabela_Ordens[[#Data],[Produto]],A255,Tabela_Ordens[[#Data],[Tipo da Ordem]],"Compra",Tabela_Ordens[[#Data],[Data esperada]],"&gt;"&amp;TODAY()))</f>
        <v/>
      </c>
      <c r="D255" s="74" t="str">
        <f>IF(A255="","",INDEX(Tabela_Produto[Estoque Mínimo],MATCH(A255,INDEX(Tabela_Produto[Nome do Produto],,1),0),1))</f>
        <v/>
      </c>
      <c r="E255" s="74" t="str">
        <f t="shared" si="3"/>
        <v/>
      </c>
      <c r="F255" s="74" t="str">
        <f>IFERROR(GETPIVOTDATA("Amount",#REF!,"Product Name",'tabelas-escondidas'!$A255),"")</f>
        <v/>
      </c>
      <c r="G255" s="74" t="str">
        <f>IFERROR(GETPIVOTDATA("Quantity",#REF!,"Product Name",'tabelas-escondidas'!$A255),"")</f>
        <v/>
      </c>
    </row>
    <row r="256" spans="1:7" x14ac:dyDescent="0.25">
      <c r="A256" s="75" t="str">
        <f>IFERROR(INDEX(Tabela_Produto[[#Data],[Nome do Produto]],ROW(A256)-ROW($A$3)),"")</f>
        <v/>
      </c>
      <c r="B256" s="74" t="str">
        <f ca="1">IF(A256="","",SUMIFS(Tabela_Ordens[[#Data],[Quantidade]],Tabela_Ordens[[#Data],[Produto]],A256,Tabela_Ordens[[#Data],[Tipo da Ordem]],"Compra",Tabela_Ordens[[#Data],[Data esperada]],"&lt;="&amp;TODAY())-SUMIFS(Tabela_Ordens[[#Data],[Quantidade]],Tabela_Ordens[[#Data],[Produto]],A256,Tabela_Ordens[[#Data],[Tipo da Ordem]],"Venda",Tabela_Ordens[[#Data],[Data esperada]],"&lt;="&amp;TODAY()))</f>
        <v/>
      </c>
      <c r="C256" s="74" t="str">
        <f ca="1">IF(A256="","",SUMIFS(Tabela_Ordens[[#Data],[Quantidade]],Tabela_Ordens[[#Data],[Produto]],A256,Tabela_Ordens[[#Data],[Tipo da Ordem]],"Compra",Tabela_Ordens[[#Data],[Data esperada]],"&gt;"&amp;TODAY()))</f>
        <v/>
      </c>
      <c r="D256" s="74" t="str">
        <f>IF(A256="","",INDEX(Tabela_Produto[Estoque Mínimo],MATCH(A256,INDEX(Tabela_Produto[Nome do Produto],,1),0),1))</f>
        <v/>
      </c>
      <c r="E256" s="74" t="str">
        <f t="shared" si="3"/>
        <v/>
      </c>
      <c r="F256" s="74" t="str">
        <f>IFERROR(GETPIVOTDATA("Amount",#REF!,"Product Name",'tabelas-escondidas'!$A256),"")</f>
        <v/>
      </c>
      <c r="G256" s="74" t="str">
        <f>IFERROR(GETPIVOTDATA("Quantity",#REF!,"Product Name",'tabelas-escondidas'!$A256),"")</f>
        <v/>
      </c>
    </row>
    <row r="257" spans="1:7" x14ac:dyDescent="0.25">
      <c r="A257" s="75" t="str">
        <f>IFERROR(INDEX(Tabela_Produto[[#Data],[Nome do Produto]],ROW(A257)-ROW($A$3)),"")</f>
        <v/>
      </c>
      <c r="B257" s="74" t="str">
        <f ca="1">IF(A257="","",SUMIFS(Tabela_Ordens[[#Data],[Quantidade]],Tabela_Ordens[[#Data],[Produto]],A257,Tabela_Ordens[[#Data],[Tipo da Ordem]],"Compra",Tabela_Ordens[[#Data],[Data esperada]],"&lt;="&amp;TODAY())-SUMIFS(Tabela_Ordens[[#Data],[Quantidade]],Tabela_Ordens[[#Data],[Produto]],A257,Tabela_Ordens[[#Data],[Tipo da Ordem]],"Venda",Tabela_Ordens[[#Data],[Data esperada]],"&lt;="&amp;TODAY()))</f>
        <v/>
      </c>
      <c r="C257" s="74" t="str">
        <f ca="1">IF(A257="","",SUMIFS(Tabela_Ordens[[#Data],[Quantidade]],Tabela_Ordens[[#Data],[Produto]],A257,Tabela_Ordens[[#Data],[Tipo da Ordem]],"Compra",Tabela_Ordens[[#Data],[Data esperada]],"&gt;"&amp;TODAY()))</f>
        <v/>
      </c>
      <c r="D257" s="74" t="str">
        <f>IF(A257="","",INDEX(Tabela_Produto[Estoque Mínimo],MATCH(A257,INDEX(Tabela_Produto[Nome do Produto],,1),0),1))</f>
        <v/>
      </c>
      <c r="E257" s="74" t="str">
        <f t="shared" si="3"/>
        <v/>
      </c>
      <c r="F257" s="74" t="str">
        <f>IFERROR(GETPIVOTDATA("Amount",#REF!,"Product Name",'tabelas-escondidas'!$A257),"")</f>
        <v/>
      </c>
      <c r="G257" s="74" t="str">
        <f>IFERROR(GETPIVOTDATA("Quantity",#REF!,"Product Name",'tabelas-escondidas'!$A257),"")</f>
        <v/>
      </c>
    </row>
    <row r="258" spans="1:7" x14ac:dyDescent="0.25">
      <c r="A258" s="75" t="str">
        <f>IFERROR(INDEX(Tabela_Produto[[#Data],[Nome do Produto]],ROW(A258)-ROW($A$3)),"")</f>
        <v/>
      </c>
      <c r="B258" s="74" t="str">
        <f ca="1">IF(A258="","",SUMIFS(Tabela_Ordens[[#Data],[Quantidade]],Tabela_Ordens[[#Data],[Produto]],A258,Tabela_Ordens[[#Data],[Tipo da Ordem]],"Compra",Tabela_Ordens[[#Data],[Data esperada]],"&lt;="&amp;TODAY())-SUMIFS(Tabela_Ordens[[#Data],[Quantidade]],Tabela_Ordens[[#Data],[Produto]],A258,Tabela_Ordens[[#Data],[Tipo da Ordem]],"Venda",Tabela_Ordens[[#Data],[Data esperada]],"&lt;="&amp;TODAY()))</f>
        <v/>
      </c>
      <c r="C258" s="74" t="str">
        <f ca="1">IF(A258="","",SUMIFS(Tabela_Ordens[[#Data],[Quantidade]],Tabela_Ordens[[#Data],[Produto]],A258,Tabela_Ordens[[#Data],[Tipo da Ordem]],"Compra",Tabela_Ordens[[#Data],[Data esperada]],"&gt;"&amp;TODAY()))</f>
        <v/>
      </c>
      <c r="D258" s="74" t="str">
        <f>IF(A258="","",INDEX(Tabela_Produto[Estoque Mínimo],MATCH(A258,INDEX(Tabela_Produto[Nome do Produto],,1),0),1))</f>
        <v/>
      </c>
      <c r="E258" s="74" t="str">
        <f t="shared" si="3"/>
        <v/>
      </c>
      <c r="F258" s="74" t="str">
        <f>IFERROR(GETPIVOTDATA("Amount",#REF!,"Product Name",'tabelas-escondidas'!$A258),"")</f>
        <v/>
      </c>
      <c r="G258" s="74" t="str">
        <f>IFERROR(GETPIVOTDATA("Quantity",#REF!,"Product Name",'tabelas-escondidas'!$A258),"")</f>
        <v/>
      </c>
    </row>
    <row r="259" spans="1:7" x14ac:dyDescent="0.25">
      <c r="A259" s="75" t="str">
        <f>IFERROR(INDEX(Tabela_Produto[[#Data],[Nome do Produto]],ROW(A259)-ROW($A$3)),"")</f>
        <v/>
      </c>
      <c r="B259" s="74" t="str">
        <f ca="1">IF(A259="","",SUMIFS(Tabela_Ordens[[#Data],[Quantidade]],Tabela_Ordens[[#Data],[Produto]],A259,Tabela_Ordens[[#Data],[Tipo da Ordem]],"Compra",Tabela_Ordens[[#Data],[Data esperada]],"&lt;="&amp;TODAY())-SUMIFS(Tabela_Ordens[[#Data],[Quantidade]],Tabela_Ordens[[#Data],[Produto]],A259,Tabela_Ordens[[#Data],[Tipo da Ordem]],"Venda",Tabela_Ordens[[#Data],[Data esperada]],"&lt;="&amp;TODAY()))</f>
        <v/>
      </c>
      <c r="C259" s="74" t="str">
        <f ca="1">IF(A259="","",SUMIFS(Tabela_Ordens[[#Data],[Quantidade]],Tabela_Ordens[[#Data],[Produto]],A259,Tabela_Ordens[[#Data],[Tipo da Ordem]],"Compra",Tabela_Ordens[[#Data],[Data esperada]],"&gt;"&amp;TODAY()))</f>
        <v/>
      </c>
      <c r="D259" s="74" t="str">
        <f>IF(A259="","",INDEX(Tabela_Produto[Estoque Mínimo],MATCH(A259,INDEX(Tabela_Produto[Nome do Produto],,1),0),1))</f>
        <v/>
      </c>
      <c r="E259" s="74" t="str">
        <f t="shared" si="3"/>
        <v/>
      </c>
      <c r="F259" s="74" t="str">
        <f>IFERROR(GETPIVOTDATA("Amount",#REF!,"Product Name",'tabelas-escondidas'!$A259),"")</f>
        <v/>
      </c>
      <c r="G259" s="74" t="str">
        <f>IFERROR(GETPIVOTDATA("Quantity",#REF!,"Product Name",'tabelas-escondidas'!$A259),"")</f>
        <v/>
      </c>
    </row>
    <row r="260" spans="1:7" x14ac:dyDescent="0.25">
      <c r="A260" s="75" t="str">
        <f>IFERROR(INDEX(Tabela_Produto[[#Data],[Nome do Produto]],ROW(A260)-ROW($A$3)),"")</f>
        <v/>
      </c>
      <c r="B260" s="74" t="str">
        <f ca="1">IF(A260="","",SUMIFS(Tabela_Ordens[[#Data],[Quantidade]],Tabela_Ordens[[#Data],[Produto]],A260,Tabela_Ordens[[#Data],[Tipo da Ordem]],"Compra",Tabela_Ordens[[#Data],[Data esperada]],"&lt;="&amp;TODAY())-SUMIFS(Tabela_Ordens[[#Data],[Quantidade]],Tabela_Ordens[[#Data],[Produto]],A260,Tabela_Ordens[[#Data],[Tipo da Ordem]],"Venda",Tabela_Ordens[[#Data],[Data esperada]],"&lt;="&amp;TODAY()))</f>
        <v/>
      </c>
      <c r="C260" s="74" t="str">
        <f ca="1">IF(A260="","",SUMIFS(Tabela_Ordens[[#Data],[Quantidade]],Tabela_Ordens[[#Data],[Produto]],A260,Tabela_Ordens[[#Data],[Tipo da Ordem]],"Compra",Tabela_Ordens[[#Data],[Data esperada]],"&gt;"&amp;TODAY()))</f>
        <v/>
      </c>
      <c r="D260" s="74" t="str">
        <f>IF(A260="","",INDEX(Tabela_Produto[Estoque Mínimo],MATCH(A260,INDEX(Tabela_Produto[Nome do Produto],,1),0),1))</f>
        <v/>
      </c>
      <c r="E260" s="74" t="str">
        <f t="shared" si="3"/>
        <v/>
      </c>
      <c r="F260" s="74" t="str">
        <f>IFERROR(GETPIVOTDATA("Amount",#REF!,"Product Name",'tabelas-escondidas'!$A260),"")</f>
        <v/>
      </c>
      <c r="G260" s="74" t="str">
        <f>IFERROR(GETPIVOTDATA("Quantity",#REF!,"Product Name",'tabelas-escondidas'!$A260),"")</f>
        <v/>
      </c>
    </row>
    <row r="261" spans="1:7" x14ac:dyDescent="0.25">
      <c r="A261" s="75" t="str">
        <f>IFERROR(INDEX(Tabela_Produto[[#Data],[Nome do Produto]],ROW(A261)-ROW($A$3)),"")</f>
        <v/>
      </c>
      <c r="B261" s="74" t="str">
        <f ca="1">IF(A261="","",SUMIFS(Tabela_Ordens[[#Data],[Quantidade]],Tabela_Ordens[[#Data],[Produto]],A261,Tabela_Ordens[[#Data],[Tipo da Ordem]],"Compra",Tabela_Ordens[[#Data],[Data esperada]],"&lt;="&amp;TODAY())-SUMIFS(Tabela_Ordens[[#Data],[Quantidade]],Tabela_Ordens[[#Data],[Produto]],A261,Tabela_Ordens[[#Data],[Tipo da Ordem]],"Venda",Tabela_Ordens[[#Data],[Data esperada]],"&lt;="&amp;TODAY()))</f>
        <v/>
      </c>
      <c r="C261" s="74" t="str">
        <f ca="1">IF(A261="","",SUMIFS(Tabela_Ordens[[#Data],[Quantidade]],Tabela_Ordens[[#Data],[Produto]],A261,Tabela_Ordens[[#Data],[Tipo da Ordem]],"Compra",Tabela_Ordens[[#Data],[Data esperada]],"&gt;"&amp;TODAY()))</f>
        <v/>
      </c>
      <c r="D261" s="74" t="str">
        <f>IF(A261="","",INDEX(Tabela_Produto[Estoque Mínimo],MATCH(A261,INDEX(Tabela_Produto[Nome do Produto],,1),0),1))</f>
        <v/>
      </c>
      <c r="E261" s="74" t="str">
        <f t="shared" ref="E261:E324" si="4">IF(A261="","",B261-D261)</f>
        <v/>
      </c>
      <c r="F261" s="74" t="str">
        <f>IFERROR(GETPIVOTDATA("Amount",#REF!,"Product Name",'tabelas-escondidas'!$A261),"")</f>
        <v/>
      </c>
      <c r="G261" s="74" t="str">
        <f>IFERROR(GETPIVOTDATA("Quantity",#REF!,"Product Name",'tabelas-escondidas'!$A261),"")</f>
        <v/>
      </c>
    </row>
    <row r="262" spans="1:7" x14ac:dyDescent="0.25">
      <c r="A262" s="75" t="str">
        <f>IFERROR(INDEX(Tabela_Produto[[#Data],[Nome do Produto]],ROW(A262)-ROW($A$3)),"")</f>
        <v/>
      </c>
      <c r="B262" s="74" t="str">
        <f ca="1">IF(A262="","",SUMIFS(Tabela_Ordens[[#Data],[Quantidade]],Tabela_Ordens[[#Data],[Produto]],A262,Tabela_Ordens[[#Data],[Tipo da Ordem]],"Compra",Tabela_Ordens[[#Data],[Data esperada]],"&lt;="&amp;TODAY())-SUMIFS(Tabela_Ordens[[#Data],[Quantidade]],Tabela_Ordens[[#Data],[Produto]],A262,Tabela_Ordens[[#Data],[Tipo da Ordem]],"Venda",Tabela_Ordens[[#Data],[Data esperada]],"&lt;="&amp;TODAY()))</f>
        <v/>
      </c>
      <c r="C262" s="74" t="str">
        <f ca="1">IF(A262="","",SUMIFS(Tabela_Ordens[[#Data],[Quantidade]],Tabela_Ordens[[#Data],[Produto]],A262,Tabela_Ordens[[#Data],[Tipo da Ordem]],"Compra",Tabela_Ordens[[#Data],[Data esperada]],"&gt;"&amp;TODAY()))</f>
        <v/>
      </c>
      <c r="D262" s="74" t="str">
        <f>IF(A262="","",INDEX(Tabela_Produto[Estoque Mínimo],MATCH(A262,INDEX(Tabela_Produto[Nome do Produto],,1),0),1))</f>
        <v/>
      </c>
      <c r="E262" s="74" t="str">
        <f t="shared" si="4"/>
        <v/>
      </c>
      <c r="F262" s="74" t="str">
        <f>IFERROR(GETPIVOTDATA("Amount",#REF!,"Product Name",'tabelas-escondidas'!$A262),"")</f>
        <v/>
      </c>
      <c r="G262" s="74" t="str">
        <f>IFERROR(GETPIVOTDATA("Quantity",#REF!,"Product Name",'tabelas-escondidas'!$A262),"")</f>
        <v/>
      </c>
    </row>
    <row r="263" spans="1:7" x14ac:dyDescent="0.25">
      <c r="A263" s="75" t="str">
        <f>IFERROR(INDEX(Tabela_Produto[[#Data],[Nome do Produto]],ROW(A263)-ROW($A$3)),"")</f>
        <v/>
      </c>
      <c r="B263" s="74" t="str">
        <f ca="1">IF(A263="","",SUMIFS(Tabela_Ordens[[#Data],[Quantidade]],Tabela_Ordens[[#Data],[Produto]],A263,Tabela_Ordens[[#Data],[Tipo da Ordem]],"Compra",Tabela_Ordens[[#Data],[Data esperada]],"&lt;="&amp;TODAY())-SUMIFS(Tabela_Ordens[[#Data],[Quantidade]],Tabela_Ordens[[#Data],[Produto]],A263,Tabela_Ordens[[#Data],[Tipo da Ordem]],"Venda",Tabela_Ordens[[#Data],[Data esperada]],"&lt;="&amp;TODAY()))</f>
        <v/>
      </c>
      <c r="C263" s="74" t="str">
        <f ca="1">IF(A263="","",SUMIFS(Tabela_Ordens[[#Data],[Quantidade]],Tabela_Ordens[[#Data],[Produto]],A263,Tabela_Ordens[[#Data],[Tipo da Ordem]],"Compra",Tabela_Ordens[[#Data],[Data esperada]],"&gt;"&amp;TODAY()))</f>
        <v/>
      </c>
      <c r="D263" s="74" t="str">
        <f>IF(A263="","",INDEX(Tabela_Produto[Estoque Mínimo],MATCH(A263,INDEX(Tabela_Produto[Nome do Produto],,1),0),1))</f>
        <v/>
      </c>
      <c r="E263" s="74" t="str">
        <f t="shared" si="4"/>
        <v/>
      </c>
      <c r="F263" s="74" t="str">
        <f>IFERROR(GETPIVOTDATA("Amount",#REF!,"Product Name",'tabelas-escondidas'!$A263),"")</f>
        <v/>
      </c>
      <c r="G263" s="74" t="str">
        <f>IFERROR(GETPIVOTDATA("Quantity",#REF!,"Product Name",'tabelas-escondidas'!$A263),"")</f>
        <v/>
      </c>
    </row>
    <row r="264" spans="1:7" x14ac:dyDescent="0.25">
      <c r="A264" s="75" t="str">
        <f>IFERROR(INDEX(Tabela_Produto[[#Data],[Nome do Produto]],ROW(A264)-ROW($A$3)),"")</f>
        <v/>
      </c>
      <c r="B264" s="74" t="str">
        <f ca="1">IF(A264="","",SUMIFS(Tabela_Ordens[[#Data],[Quantidade]],Tabela_Ordens[[#Data],[Produto]],A264,Tabela_Ordens[[#Data],[Tipo da Ordem]],"Compra",Tabela_Ordens[[#Data],[Data esperada]],"&lt;="&amp;TODAY())-SUMIFS(Tabela_Ordens[[#Data],[Quantidade]],Tabela_Ordens[[#Data],[Produto]],A264,Tabela_Ordens[[#Data],[Tipo da Ordem]],"Venda",Tabela_Ordens[[#Data],[Data esperada]],"&lt;="&amp;TODAY()))</f>
        <v/>
      </c>
      <c r="C264" s="74" t="str">
        <f ca="1">IF(A264="","",SUMIFS(Tabela_Ordens[[#Data],[Quantidade]],Tabela_Ordens[[#Data],[Produto]],A264,Tabela_Ordens[[#Data],[Tipo da Ordem]],"Compra",Tabela_Ordens[[#Data],[Data esperada]],"&gt;"&amp;TODAY()))</f>
        <v/>
      </c>
      <c r="D264" s="74" t="str">
        <f>IF(A264="","",INDEX(Tabela_Produto[Estoque Mínimo],MATCH(A264,INDEX(Tabela_Produto[Nome do Produto],,1),0),1))</f>
        <v/>
      </c>
      <c r="E264" s="74" t="str">
        <f t="shared" si="4"/>
        <v/>
      </c>
      <c r="F264" s="74" t="str">
        <f>IFERROR(GETPIVOTDATA("Amount",#REF!,"Product Name",'tabelas-escondidas'!$A264),"")</f>
        <v/>
      </c>
      <c r="G264" s="74" t="str">
        <f>IFERROR(GETPIVOTDATA("Quantity",#REF!,"Product Name",'tabelas-escondidas'!$A264),"")</f>
        <v/>
      </c>
    </row>
    <row r="265" spans="1:7" x14ac:dyDescent="0.25">
      <c r="A265" s="75" t="str">
        <f>IFERROR(INDEX(Tabela_Produto[[#Data],[Nome do Produto]],ROW(A265)-ROW($A$3)),"")</f>
        <v/>
      </c>
      <c r="B265" s="74" t="str">
        <f ca="1">IF(A265="","",SUMIFS(Tabela_Ordens[[#Data],[Quantidade]],Tabela_Ordens[[#Data],[Produto]],A265,Tabela_Ordens[[#Data],[Tipo da Ordem]],"Compra",Tabela_Ordens[[#Data],[Data esperada]],"&lt;="&amp;TODAY())-SUMIFS(Tabela_Ordens[[#Data],[Quantidade]],Tabela_Ordens[[#Data],[Produto]],A265,Tabela_Ordens[[#Data],[Tipo da Ordem]],"Venda",Tabela_Ordens[[#Data],[Data esperada]],"&lt;="&amp;TODAY()))</f>
        <v/>
      </c>
      <c r="C265" s="74" t="str">
        <f ca="1">IF(A265="","",SUMIFS(Tabela_Ordens[[#Data],[Quantidade]],Tabela_Ordens[[#Data],[Produto]],A265,Tabela_Ordens[[#Data],[Tipo da Ordem]],"Compra",Tabela_Ordens[[#Data],[Data esperada]],"&gt;"&amp;TODAY()))</f>
        <v/>
      </c>
      <c r="D265" s="74" t="str">
        <f>IF(A265="","",INDEX(Tabela_Produto[Estoque Mínimo],MATCH(A265,INDEX(Tabela_Produto[Nome do Produto],,1),0),1))</f>
        <v/>
      </c>
      <c r="E265" s="74" t="str">
        <f t="shared" si="4"/>
        <v/>
      </c>
      <c r="F265" s="74" t="str">
        <f>IFERROR(GETPIVOTDATA("Amount",#REF!,"Product Name",'tabelas-escondidas'!$A265),"")</f>
        <v/>
      </c>
      <c r="G265" s="74" t="str">
        <f>IFERROR(GETPIVOTDATA("Quantity",#REF!,"Product Name",'tabelas-escondidas'!$A265),"")</f>
        <v/>
      </c>
    </row>
    <row r="266" spans="1:7" x14ac:dyDescent="0.25">
      <c r="A266" s="75" t="str">
        <f>IFERROR(INDEX(Tabela_Produto[[#Data],[Nome do Produto]],ROW(A266)-ROW($A$3)),"")</f>
        <v/>
      </c>
      <c r="B266" s="74" t="str">
        <f ca="1">IF(A266="","",SUMIFS(Tabela_Ordens[[#Data],[Quantidade]],Tabela_Ordens[[#Data],[Produto]],A266,Tabela_Ordens[[#Data],[Tipo da Ordem]],"Compra",Tabela_Ordens[[#Data],[Data esperada]],"&lt;="&amp;TODAY())-SUMIFS(Tabela_Ordens[[#Data],[Quantidade]],Tabela_Ordens[[#Data],[Produto]],A266,Tabela_Ordens[[#Data],[Tipo da Ordem]],"Venda",Tabela_Ordens[[#Data],[Data esperada]],"&lt;="&amp;TODAY()))</f>
        <v/>
      </c>
      <c r="C266" s="74" t="str">
        <f ca="1">IF(A266="","",SUMIFS(Tabela_Ordens[[#Data],[Quantidade]],Tabela_Ordens[[#Data],[Produto]],A266,Tabela_Ordens[[#Data],[Tipo da Ordem]],"Compra",Tabela_Ordens[[#Data],[Data esperada]],"&gt;"&amp;TODAY()))</f>
        <v/>
      </c>
      <c r="D266" s="74" t="str">
        <f>IF(A266="","",INDEX(Tabela_Produto[Estoque Mínimo],MATCH(A266,INDEX(Tabela_Produto[Nome do Produto],,1),0),1))</f>
        <v/>
      </c>
      <c r="E266" s="74" t="str">
        <f t="shared" si="4"/>
        <v/>
      </c>
      <c r="F266" s="74" t="str">
        <f>IFERROR(GETPIVOTDATA("Amount",#REF!,"Product Name",'tabelas-escondidas'!$A266),"")</f>
        <v/>
      </c>
      <c r="G266" s="74" t="str">
        <f>IFERROR(GETPIVOTDATA("Quantity",#REF!,"Product Name",'tabelas-escondidas'!$A266),"")</f>
        <v/>
      </c>
    </row>
    <row r="267" spans="1:7" x14ac:dyDescent="0.25">
      <c r="A267" s="75" t="str">
        <f>IFERROR(INDEX(Tabela_Produto[[#Data],[Nome do Produto]],ROW(A267)-ROW($A$3)),"")</f>
        <v/>
      </c>
      <c r="B267" s="74" t="str">
        <f ca="1">IF(A267="","",SUMIFS(Tabela_Ordens[[#Data],[Quantidade]],Tabela_Ordens[[#Data],[Produto]],A267,Tabela_Ordens[[#Data],[Tipo da Ordem]],"Compra",Tabela_Ordens[[#Data],[Data esperada]],"&lt;="&amp;TODAY())-SUMIFS(Tabela_Ordens[[#Data],[Quantidade]],Tabela_Ordens[[#Data],[Produto]],A267,Tabela_Ordens[[#Data],[Tipo da Ordem]],"Venda",Tabela_Ordens[[#Data],[Data esperada]],"&lt;="&amp;TODAY()))</f>
        <v/>
      </c>
      <c r="C267" s="74" t="str">
        <f ca="1">IF(A267="","",SUMIFS(Tabela_Ordens[[#Data],[Quantidade]],Tabela_Ordens[[#Data],[Produto]],A267,Tabela_Ordens[[#Data],[Tipo da Ordem]],"Compra",Tabela_Ordens[[#Data],[Data esperada]],"&gt;"&amp;TODAY()))</f>
        <v/>
      </c>
      <c r="D267" s="74" t="str">
        <f>IF(A267="","",INDEX(Tabela_Produto[Estoque Mínimo],MATCH(A267,INDEX(Tabela_Produto[Nome do Produto],,1),0),1))</f>
        <v/>
      </c>
      <c r="E267" s="74" t="str">
        <f t="shared" si="4"/>
        <v/>
      </c>
      <c r="F267" s="74" t="str">
        <f>IFERROR(GETPIVOTDATA("Amount",#REF!,"Product Name",'tabelas-escondidas'!$A267),"")</f>
        <v/>
      </c>
      <c r="G267" s="74" t="str">
        <f>IFERROR(GETPIVOTDATA("Quantity",#REF!,"Product Name",'tabelas-escondidas'!$A267),"")</f>
        <v/>
      </c>
    </row>
    <row r="268" spans="1:7" x14ac:dyDescent="0.25">
      <c r="A268" s="75" t="str">
        <f>IFERROR(INDEX(Tabela_Produto[[#Data],[Nome do Produto]],ROW(A268)-ROW($A$3)),"")</f>
        <v/>
      </c>
      <c r="B268" s="74" t="str">
        <f ca="1">IF(A268="","",SUMIFS(Tabela_Ordens[[#Data],[Quantidade]],Tabela_Ordens[[#Data],[Produto]],A268,Tabela_Ordens[[#Data],[Tipo da Ordem]],"Compra",Tabela_Ordens[[#Data],[Data esperada]],"&lt;="&amp;TODAY())-SUMIFS(Tabela_Ordens[[#Data],[Quantidade]],Tabela_Ordens[[#Data],[Produto]],A268,Tabela_Ordens[[#Data],[Tipo da Ordem]],"Venda",Tabela_Ordens[[#Data],[Data esperada]],"&lt;="&amp;TODAY()))</f>
        <v/>
      </c>
      <c r="C268" s="74" t="str">
        <f ca="1">IF(A268="","",SUMIFS(Tabela_Ordens[[#Data],[Quantidade]],Tabela_Ordens[[#Data],[Produto]],A268,Tabela_Ordens[[#Data],[Tipo da Ordem]],"Compra",Tabela_Ordens[[#Data],[Data esperada]],"&gt;"&amp;TODAY()))</f>
        <v/>
      </c>
      <c r="D268" s="74" t="str">
        <f>IF(A268="","",INDEX(Tabela_Produto[Estoque Mínimo],MATCH(A268,INDEX(Tabela_Produto[Nome do Produto],,1),0),1))</f>
        <v/>
      </c>
      <c r="E268" s="74" t="str">
        <f t="shared" si="4"/>
        <v/>
      </c>
      <c r="F268" s="74" t="str">
        <f>IFERROR(GETPIVOTDATA("Amount",#REF!,"Product Name",'tabelas-escondidas'!$A268),"")</f>
        <v/>
      </c>
      <c r="G268" s="74" t="str">
        <f>IFERROR(GETPIVOTDATA("Quantity",#REF!,"Product Name",'tabelas-escondidas'!$A268),"")</f>
        <v/>
      </c>
    </row>
    <row r="269" spans="1:7" x14ac:dyDescent="0.25">
      <c r="A269" s="75" t="str">
        <f>IFERROR(INDEX(Tabela_Produto[[#Data],[Nome do Produto]],ROW(A269)-ROW($A$3)),"")</f>
        <v/>
      </c>
      <c r="B269" s="74" t="str">
        <f ca="1">IF(A269="","",SUMIFS(Tabela_Ordens[[#Data],[Quantidade]],Tabela_Ordens[[#Data],[Produto]],A269,Tabela_Ordens[[#Data],[Tipo da Ordem]],"Compra",Tabela_Ordens[[#Data],[Data esperada]],"&lt;="&amp;TODAY())-SUMIFS(Tabela_Ordens[[#Data],[Quantidade]],Tabela_Ordens[[#Data],[Produto]],A269,Tabela_Ordens[[#Data],[Tipo da Ordem]],"Venda",Tabela_Ordens[[#Data],[Data esperada]],"&lt;="&amp;TODAY()))</f>
        <v/>
      </c>
      <c r="C269" s="74" t="str">
        <f ca="1">IF(A269="","",SUMIFS(Tabela_Ordens[[#Data],[Quantidade]],Tabela_Ordens[[#Data],[Produto]],A269,Tabela_Ordens[[#Data],[Tipo da Ordem]],"Compra",Tabela_Ordens[[#Data],[Data esperada]],"&gt;"&amp;TODAY()))</f>
        <v/>
      </c>
      <c r="D269" s="74" t="str">
        <f>IF(A269="","",INDEX(Tabela_Produto[Estoque Mínimo],MATCH(A269,INDEX(Tabela_Produto[Nome do Produto],,1),0),1))</f>
        <v/>
      </c>
      <c r="E269" s="74" t="str">
        <f t="shared" si="4"/>
        <v/>
      </c>
      <c r="F269" s="74" t="str">
        <f>IFERROR(GETPIVOTDATA("Amount",#REF!,"Product Name",'tabelas-escondidas'!$A269),"")</f>
        <v/>
      </c>
      <c r="G269" s="74" t="str">
        <f>IFERROR(GETPIVOTDATA("Quantity",#REF!,"Product Name",'tabelas-escondidas'!$A269),"")</f>
        <v/>
      </c>
    </row>
    <row r="270" spans="1:7" x14ac:dyDescent="0.25">
      <c r="A270" s="75" t="str">
        <f>IFERROR(INDEX(Tabela_Produto[[#Data],[Nome do Produto]],ROW(A270)-ROW($A$3)),"")</f>
        <v/>
      </c>
      <c r="B270" s="74" t="str">
        <f ca="1">IF(A270="","",SUMIFS(Tabela_Ordens[[#Data],[Quantidade]],Tabela_Ordens[[#Data],[Produto]],A270,Tabela_Ordens[[#Data],[Tipo da Ordem]],"Compra",Tabela_Ordens[[#Data],[Data esperada]],"&lt;="&amp;TODAY())-SUMIFS(Tabela_Ordens[[#Data],[Quantidade]],Tabela_Ordens[[#Data],[Produto]],A270,Tabela_Ordens[[#Data],[Tipo da Ordem]],"Venda",Tabela_Ordens[[#Data],[Data esperada]],"&lt;="&amp;TODAY()))</f>
        <v/>
      </c>
      <c r="C270" s="74" t="str">
        <f ca="1">IF(A270="","",SUMIFS(Tabela_Ordens[[#Data],[Quantidade]],Tabela_Ordens[[#Data],[Produto]],A270,Tabela_Ordens[[#Data],[Tipo da Ordem]],"Compra",Tabela_Ordens[[#Data],[Data esperada]],"&gt;"&amp;TODAY()))</f>
        <v/>
      </c>
      <c r="D270" s="74" t="str">
        <f>IF(A270="","",INDEX(Tabela_Produto[Estoque Mínimo],MATCH(A270,INDEX(Tabela_Produto[Nome do Produto],,1),0),1))</f>
        <v/>
      </c>
      <c r="E270" s="74" t="str">
        <f t="shared" si="4"/>
        <v/>
      </c>
      <c r="F270" s="74" t="str">
        <f>IFERROR(GETPIVOTDATA("Amount",#REF!,"Product Name",'tabelas-escondidas'!$A270),"")</f>
        <v/>
      </c>
      <c r="G270" s="74" t="str">
        <f>IFERROR(GETPIVOTDATA("Quantity",#REF!,"Product Name",'tabelas-escondidas'!$A270),"")</f>
        <v/>
      </c>
    </row>
    <row r="271" spans="1:7" x14ac:dyDescent="0.25">
      <c r="A271" s="75" t="str">
        <f>IFERROR(INDEX(Tabela_Produto[[#Data],[Nome do Produto]],ROW(A271)-ROW($A$3)),"")</f>
        <v/>
      </c>
      <c r="B271" s="74" t="str">
        <f ca="1">IF(A271="","",SUMIFS(Tabela_Ordens[[#Data],[Quantidade]],Tabela_Ordens[[#Data],[Produto]],A271,Tabela_Ordens[[#Data],[Tipo da Ordem]],"Compra",Tabela_Ordens[[#Data],[Data esperada]],"&lt;="&amp;TODAY())-SUMIFS(Tabela_Ordens[[#Data],[Quantidade]],Tabela_Ordens[[#Data],[Produto]],A271,Tabela_Ordens[[#Data],[Tipo da Ordem]],"Venda",Tabela_Ordens[[#Data],[Data esperada]],"&lt;="&amp;TODAY()))</f>
        <v/>
      </c>
      <c r="C271" s="74" t="str">
        <f ca="1">IF(A271="","",SUMIFS(Tabela_Ordens[[#Data],[Quantidade]],Tabela_Ordens[[#Data],[Produto]],A271,Tabela_Ordens[[#Data],[Tipo da Ordem]],"Compra",Tabela_Ordens[[#Data],[Data esperada]],"&gt;"&amp;TODAY()))</f>
        <v/>
      </c>
      <c r="D271" s="74" t="str">
        <f>IF(A271="","",INDEX(Tabela_Produto[Estoque Mínimo],MATCH(A271,INDEX(Tabela_Produto[Nome do Produto],,1),0),1))</f>
        <v/>
      </c>
      <c r="E271" s="74" t="str">
        <f t="shared" si="4"/>
        <v/>
      </c>
      <c r="F271" s="74" t="str">
        <f>IFERROR(GETPIVOTDATA("Amount",#REF!,"Product Name",'tabelas-escondidas'!$A271),"")</f>
        <v/>
      </c>
      <c r="G271" s="74" t="str">
        <f>IFERROR(GETPIVOTDATA("Quantity",#REF!,"Product Name",'tabelas-escondidas'!$A271),"")</f>
        <v/>
      </c>
    </row>
    <row r="272" spans="1:7" x14ac:dyDescent="0.25">
      <c r="A272" s="75" t="str">
        <f>IFERROR(INDEX(Tabela_Produto[[#Data],[Nome do Produto]],ROW(A272)-ROW($A$3)),"")</f>
        <v/>
      </c>
      <c r="B272" s="74" t="str">
        <f ca="1">IF(A272="","",SUMIFS(Tabela_Ordens[[#Data],[Quantidade]],Tabela_Ordens[[#Data],[Produto]],A272,Tabela_Ordens[[#Data],[Tipo da Ordem]],"Compra",Tabela_Ordens[[#Data],[Data esperada]],"&lt;="&amp;TODAY())-SUMIFS(Tabela_Ordens[[#Data],[Quantidade]],Tabela_Ordens[[#Data],[Produto]],A272,Tabela_Ordens[[#Data],[Tipo da Ordem]],"Venda",Tabela_Ordens[[#Data],[Data esperada]],"&lt;="&amp;TODAY()))</f>
        <v/>
      </c>
      <c r="C272" s="74" t="str">
        <f ca="1">IF(A272="","",SUMIFS(Tabela_Ordens[[#Data],[Quantidade]],Tabela_Ordens[[#Data],[Produto]],A272,Tabela_Ordens[[#Data],[Tipo da Ordem]],"Compra",Tabela_Ordens[[#Data],[Data esperada]],"&gt;"&amp;TODAY()))</f>
        <v/>
      </c>
      <c r="D272" s="74" t="str">
        <f>IF(A272="","",INDEX(Tabela_Produto[Estoque Mínimo],MATCH(A272,INDEX(Tabela_Produto[Nome do Produto],,1),0),1))</f>
        <v/>
      </c>
      <c r="E272" s="74" t="str">
        <f t="shared" si="4"/>
        <v/>
      </c>
      <c r="F272" s="74" t="str">
        <f>IFERROR(GETPIVOTDATA("Amount",#REF!,"Product Name",'tabelas-escondidas'!$A272),"")</f>
        <v/>
      </c>
      <c r="G272" s="74" t="str">
        <f>IFERROR(GETPIVOTDATA("Quantity",#REF!,"Product Name",'tabelas-escondidas'!$A272),"")</f>
        <v/>
      </c>
    </row>
    <row r="273" spans="1:7" x14ac:dyDescent="0.25">
      <c r="A273" s="75" t="str">
        <f>IFERROR(INDEX(Tabela_Produto[[#Data],[Nome do Produto]],ROW(A273)-ROW($A$3)),"")</f>
        <v/>
      </c>
      <c r="B273" s="74" t="str">
        <f ca="1">IF(A273="","",SUMIFS(Tabela_Ordens[[#Data],[Quantidade]],Tabela_Ordens[[#Data],[Produto]],A273,Tabela_Ordens[[#Data],[Tipo da Ordem]],"Compra",Tabela_Ordens[[#Data],[Data esperada]],"&lt;="&amp;TODAY())-SUMIFS(Tabela_Ordens[[#Data],[Quantidade]],Tabela_Ordens[[#Data],[Produto]],A273,Tabela_Ordens[[#Data],[Tipo da Ordem]],"Venda",Tabela_Ordens[[#Data],[Data esperada]],"&lt;="&amp;TODAY()))</f>
        <v/>
      </c>
      <c r="C273" s="74" t="str">
        <f ca="1">IF(A273="","",SUMIFS(Tabela_Ordens[[#Data],[Quantidade]],Tabela_Ordens[[#Data],[Produto]],A273,Tabela_Ordens[[#Data],[Tipo da Ordem]],"Compra",Tabela_Ordens[[#Data],[Data esperada]],"&gt;"&amp;TODAY()))</f>
        <v/>
      </c>
      <c r="D273" s="74" t="str">
        <f>IF(A273="","",INDEX(Tabela_Produto[Estoque Mínimo],MATCH(A273,INDEX(Tabela_Produto[Nome do Produto],,1),0),1))</f>
        <v/>
      </c>
      <c r="E273" s="74" t="str">
        <f t="shared" si="4"/>
        <v/>
      </c>
      <c r="F273" s="74" t="str">
        <f>IFERROR(GETPIVOTDATA("Amount",#REF!,"Product Name",'tabelas-escondidas'!$A273),"")</f>
        <v/>
      </c>
      <c r="G273" s="74" t="str">
        <f>IFERROR(GETPIVOTDATA("Quantity",#REF!,"Product Name",'tabelas-escondidas'!$A273),"")</f>
        <v/>
      </c>
    </row>
    <row r="274" spans="1:7" x14ac:dyDescent="0.25">
      <c r="A274" s="75" t="str">
        <f>IFERROR(INDEX(Tabela_Produto[[#Data],[Nome do Produto]],ROW(A274)-ROW($A$3)),"")</f>
        <v/>
      </c>
      <c r="B274" s="74" t="str">
        <f ca="1">IF(A274="","",SUMIFS(Tabela_Ordens[[#Data],[Quantidade]],Tabela_Ordens[[#Data],[Produto]],A274,Tabela_Ordens[[#Data],[Tipo da Ordem]],"Compra",Tabela_Ordens[[#Data],[Data esperada]],"&lt;="&amp;TODAY())-SUMIFS(Tabela_Ordens[[#Data],[Quantidade]],Tabela_Ordens[[#Data],[Produto]],A274,Tabela_Ordens[[#Data],[Tipo da Ordem]],"Venda",Tabela_Ordens[[#Data],[Data esperada]],"&lt;="&amp;TODAY()))</f>
        <v/>
      </c>
      <c r="C274" s="74" t="str">
        <f ca="1">IF(A274="","",SUMIFS(Tabela_Ordens[[#Data],[Quantidade]],Tabela_Ordens[[#Data],[Produto]],A274,Tabela_Ordens[[#Data],[Tipo da Ordem]],"Compra",Tabela_Ordens[[#Data],[Data esperada]],"&gt;"&amp;TODAY()))</f>
        <v/>
      </c>
      <c r="D274" s="74" t="str">
        <f>IF(A274="","",INDEX(Tabela_Produto[Estoque Mínimo],MATCH(A274,INDEX(Tabela_Produto[Nome do Produto],,1),0),1))</f>
        <v/>
      </c>
      <c r="E274" s="74" t="str">
        <f t="shared" si="4"/>
        <v/>
      </c>
      <c r="F274" s="74" t="str">
        <f>IFERROR(GETPIVOTDATA("Amount",#REF!,"Product Name",'tabelas-escondidas'!$A274),"")</f>
        <v/>
      </c>
      <c r="G274" s="74" t="str">
        <f>IFERROR(GETPIVOTDATA("Quantity",#REF!,"Product Name",'tabelas-escondidas'!$A274),"")</f>
        <v/>
      </c>
    </row>
    <row r="275" spans="1:7" x14ac:dyDescent="0.25">
      <c r="A275" s="75" t="str">
        <f>IFERROR(INDEX(Tabela_Produto[[#Data],[Nome do Produto]],ROW(A275)-ROW($A$3)),"")</f>
        <v/>
      </c>
      <c r="B275" s="74" t="str">
        <f ca="1">IF(A275="","",SUMIFS(Tabela_Ordens[[#Data],[Quantidade]],Tabela_Ordens[[#Data],[Produto]],A275,Tabela_Ordens[[#Data],[Tipo da Ordem]],"Compra",Tabela_Ordens[[#Data],[Data esperada]],"&lt;="&amp;TODAY())-SUMIFS(Tabela_Ordens[[#Data],[Quantidade]],Tabela_Ordens[[#Data],[Produto]],A275,Tabela_Ordens[[#Data],[Tipo da Ordem]],"Venda",Tabela_Ordens[[#Data],[Data esperada]],"&lt;="&amp;TODAY()))</f>
        <v/>
      </c>
      <c r="C275" s="74" t="str">
        <f ca="1">IF(A275="","",SUMIFS(Tabela_Ordens[[#Data],[Quantidade]],Tabela_Ordens[[#Data],[Produto]],A275,Tabela_Ordens[[#Data],[Tipo da Ordem]],"Compra",Tabela_Ordens[[#Data],[Data esperada]],"&gt;"&amp;TODAY()))</f>
        <v/>
      </c>
      <c r="D275" s="74" t="str">
        <f>IF(A275="","",INDEX(Tabela_Produto[Estoque Mínimo],MATCH(A275,INDEX(Tabela_Produto[Nome do Produto],,1),0),1))</f>
        <v/>
      </c>
      <c r="E275" s="74" t="str">
        <f t="shared" si="4"/>
        <v/>
      </c>
      <c r="F275" s="74" t="str">
        <f>IFERROR(GETPIVOTDATA("Amount",#REF!,"Product Name",'tabelas-escondidas'!$A275),"")</f>
        <v/>
      </c>
      <c r="G275" s="74" t="str">
        <f>IFERROR(GETPIVOTDATA("Quantity",#REF!,"Product Name",'tabelas-escondidas'!$A275),"")</f>
        <v/>
      </c>
    </row>
    <row r="276" spans="1:7" x14ac:dyDescent="0.25">
      <c r="A276" s="75" t="str">
        <f>IFERROR(INDEX(Tabela_Produto[[#Data],[Nome do Produto]],ROW(A276)-ROW($A$3)),"")</f>
        <v/>
      </c>
      <c r="B276" s="74" t="str">
        <f ca="1">IF(A276="","",SUMIFS(Tabela_Ordens[[#Data],[Quantidade]],Tabela_Ordens[[#Data],[Produto]],A276,Tabela_Ordens[[#Data],[Tipo da Ordem]],"Compra",Tabela_Ordens[[#Data],[Data esperada]],"&lt;="&amp;TODAY())-SUMIFS(Tabela_Ordens[[#Data],[Quantidade]],Tabela_Ordens[[#Data],[Produto]],A276,Tabela_Ordens[[#Data],[Tipo da Ordem]],"Venda",Tabela_Ordens[[#Data],[Data esperada]],"&lt;="&amp;TODAY()))</f>
        <v/>
      </c>
      <c r="C276" s="74" t="str">
        <f ca="1">IF(A276="","",SUMIFS(Tabela_Ordens[[#Data],[Quantidade]],Tabela_Ordens[[#Data],[Produto]],A276,Tabela_Ordens[[#Data],[Tipo da Ordem]],"Compra",Tabela_Ordens[[#Data],[Data esperada]],"&gt;"&amp;TODAY()))</f>
        <v/>
      </c>
      <c r="D276" s="74" t="str">
        <f>IF(A276="","",INDEX(Tabela_Produto[Estoque Mínimo],MATCH(A276,INDEX(Tabela_Produto[Nome do Produto],,1),0),1))</f>
        <v/>
      </c>
      <c r="E276" s="74" t="str">
        <f t="shared" si="4"/>
        <v/>
      </c>
      <c r="F276" s="74" t="str">
        <f>IFERROR(GETPIVOTDATA("Amount",#REF!,"Product Name",'tabelas-escondidas'!$A276),"")</f>
        <v/>
      </c>
      <c r="G276" s="74" t="str">
        <f>IFERROR(GETPIVOTDATA("Quantity",#REF!,"Product Name",'tabelas-escondidas'!$A276),"")</f>
        <v/>
      </c>
    </row>
    <row r="277" spans="1:7" x14ac:dyDescent="0.25">
      <c r="A277" s="75" t="str">
        <f>IFERROR(INDEX(Tabela_Produto[[#Data],[Nome do Produto]],ROW(A277)-ROW($A$3)),"")</f>
        <v/>
      </c>
      <c r="B277" s="74" t="str">
        <f ca="1">IF(A277="","",SUMIFS(Tabela_Ordens[[#Data],[Quantidade]],Tabela_Ordens[[#Data],[Produto]],A277,Tabela_Ordens[[#Data],[Tipo da Ordem]],"Compra",Tabela_Ordens[[#Data],[Data esperada]],"&lt;="&amp;TODAY())-SUMIFS(Tabela_Ordens[[#Data],[Quantidade]],Tabela_Ordens[[#Data],[Produto]],A277,Tabela_Ordens[[#Data],[Tipo da Ordem]],"Venda",Tabela_Ordens[[#Data],[Data esperada]],"&lt;="&amp;TODAY()))</f>
        <v/>
      </c>
      <c r="C277" s="74" t="str">
        <f ca="1">IF(A277="","",SUMIFS(Tabela_Ordens[[#Data],[Quantidade]],Tabela_Ordens[[#Data],[Produto]],A277,Tabela_Ordens[[#Data],[Tipo da Ordem]],"Compra",Tabela_Ordens[[#Data],[Data esperada]],"&gt;"&amp;TODAY()))</f>
        <v/>
      </c>
      <c r="D277" s="74" t="str">
        <f>IF(A277="","",INDEX(Tabela_Produto[Estoque Mínimo],MATCH(A277,INDEX(Tabela_Produto[Nome do Produto],,1),0),1))</f>
        <v/>
      </c>
      <c r="E277" s="74" t="str">
        <f t="shared" si="4"/>
        <v/>
      </c>
      <c r="F277" s="74" t="str">
        <f>IFERROR(GETPIVOTDATA("Amount",#REF!,"Product Name",'tabelas-escondidas'!$A277),"")</f>
        <v/>
      </c>
      <c r="G277" s="74" t="str">
        <f>IFERROR(GETPIVOTDATA("Quantity",#REF!,"Product Name",'tabelas-escondidas'!$A277),"")</f>
        <v/>
      </c>
    </row>
    <row r="278" spans="1:7" x14ac:dyDescent="0.25">
      <c r="A278" s="75" t="str">
        <f>IFERROR(INDEX(Tabela_Produto[[#Data],[Nome do Produto]],ROW(A278)-ROW($A$3)),"")</f>
        <v/>
      </c>
      <c r="B278" s="74" t="str">
        <f ca="1">IF(A278="","",SUMIFS(Tabela_Ordens[[#Data],[Quantidade]],Tabela_Ordens[[#Data],[Produto]],A278,Tabela_Ordens[[#Data],[Tipo da Ordem]],"Compra",Tabela_Ordens[[#Data],[Data esperada]],"&lt;="&amp;TODAY())-SUMIFS(Tabela_Ordens[[#Data],[Quantidade]],Tabela_Ordens[[#Data],[Produto]],A278,Tabela_Ordens[[#Data],[Tipo da Ordem]],"Venda",Tabela_Ordens[[#Data],[Data esperada]],"&lt;="&amp;TODAY()))</f>
        <v/>
      </c>
      <c r="C278" s="74" t="str">
        <f ca="1">IF(A278="","",SUMIFS(Tabela_Ordens[[#Data],[Quantidade]],Tabela_Ordens[[#Data],[Produto]],A278,Tabela_Ordens[[#Data],[Tipo da Ordem]],"Compra",Tabela_Ordens[[#Data],[Data esperada]],"&gt;"&amp;TODAY()))</f>
        <v/>
      </c>
      <c r="D278" s="74" t="str">
        <f>IF(A278="","",INDEX(Tabela_Produto[Estoque Mínimo],MATCH(A278,INDEX(Tabela_Produto[Nome do Produto],,1),0),1))</f>
        <v/>
      </c>
      <c r="E278" s="74" t="str">
        <f t="shared" si="4"/>
        <v/>
      </c>
      <c r="F278" s="74" t="str">
        <f>IFERROR(GETPIVOTDATA("Amount",#REF!,"Product Name",'tabelas-escondidas'!$A278),"")</f>
        <v/>
      </c>
      <c r="G278" s="74" t="str">
        <f>IFERROR(GETPIVOTDATA("Quantity",#REF!,"Product Name",'tabelas-escondidas'!$A278),"")</f>
        <v/>
      </c>
    </row>
    <row r="279" spans="1:7" x14ac:dyDescent="0.25">
      <c r="A279" s="75" t="str">
        <f>IFERROR(INDEX(Tabela_Produto[[#Data],[Nome do Produto]],ROW(A279)-ROW($A$3)),"")</f>
        <v/>
      </c>
      <c r="B279" s="74" t="str">
        <f ca="1">IF(A279="","",SUMIFS(Tabela_Ordens[[#Data],[Quantidade]],Tabela_Ordens[[#Data],[Produto]],A279,Tabela_Ordens[[#Data],[Tipo da Ordem]],"Compra",Tabela_Ordens[[#Data],[Data esperada]],"&lt;="&amp;TODAY())-SUMIFS(Tabela_Ordens[[#Data],[Quantidade]],Tabela_Ordens[[#Data],[Produto]],A279,Tabela_Ordens[[#Data],[Tipo da Ordem]],"Venda",Tabela_Ordens[[#Data],[Data esperada]],"&lt;="&amp;TODAY()))</f>
        <v/>
      </c>
      <c r="C279" s="74" t="str">
        <f ca="1">IF(A279="","",SUMIFS(Tabela_Ordens[[#Data],[Quantidade]],Tabela_Ordens[[#Data],[Produto]],A279,Tabela_Ordens[[#Data],[Tipo da Ordem]],"Compra",Tabela_Ordens[[#Data],[Data esperada]],"&gt;"&amp;TODAY()))</f>
        <v/>
      </c>
      <c r="D279" s="74" t="str">
        <f>IF(A279="","",INDEX(Tabela_Produto[Estoque Mínimo],MATCH(A279,INDEX(Tabela_Produto[Nome do Produto],,1),0),1))</f>
        <v/>
      </c>
      <c r="E279" s="74" t="str">
        <f t="shared" si="4"/>
        <v/>
      </c>
      <c r="F279" s="74" t="str">
        <f>IFERROR(GETPIVOTDATA("Amount",#REF!,"Product Name",'tabelas-escondidas'!$A279),"")</f>
        <v/>
      </c>
      <c r="G279" s="74" t="str">
        <f>IFERROR(GETPIVOTDATA("Quantity",#REF!,"Product Name",'tabelas-escondidas'!$A279),"")</f>
        <v/>
      </c>
    </row>
    <row r="280" spans="1:7" x14ac:dyDescent="0.25">
      <c r="A280" s="75" t="str">
        <f>IFERROR(INDEX(Tabela_Produto[[#Data],[Nome do Produto]],ROW(A280)-ROW($A$3)),"")</f>
        <v/>
      </c>
      <c r="B280" s="74" t="str">
        <f ca="1">IF(A280="","",SUMIFS(Tabela_Ordens[[#Data],[Quantidade]],Tabela_Ordens[[#Data],[Produto]],A280,Tabela_Ordens[[#Data],[Tipo da Ordem]],"Compra",Tabela_Ordens[[#Data],[Data esperada]],"&lt;="&amp;TODAY())-SUMIFS(Tabela_Ordens[[#Data],[Quantidade]],Tabela_Ordens[[#Data],[Produto]],A280,Tabela_Ordens[[#Data],[Tipo da Ordem]],"Venda",Tabela_Ordens[[#Data],[Data esperada]],"&lt;="&amp;TODAY()))</f>
        <v/>
      </c>
      <c r="C280" s="74" t="str">
        <f ca="1">IF(A280="","",SUMIFS(Tabela_Ordens[[#Data],[Quantidade]],Tabela_Ordens[[#Data],[Produto]],A280,Tabela_Ordens[[#Data],[Tipo da Ordem]],"Compra",Tabela_Ordens[[#Data],[Data esperada]],"&gt;"&amp;TODAY()))</f>
        <v/>
      </c>
      <c r="D280" s="74" t="str">
        <f>IF(A280="","",INDEX(Tabela_Produto[Estoque Mínimo],MATCH(A280,INDEX(Tabela_Produto[Nome do Produto],,1),0),1))</f>
        <v/>
      </c>
      <c r="E280" s="74" t="str">
        <f t="shared" si="4"/>
        <v/>
      </c>
      <c r="F280" s="74" t="str">
        <f>IFERROR(GETPIVOTDATA("Amount",#REF!,"Product Name",'tabelas-escondidas'!$A280),"")</f>
        <v/>
      </c>
      <c r="G280" s="74" t="str">
        <f>IFERROR(GETPIVOTDATA("Quantity",#REF!,"Product Name",'tabelas-escondidas'!$A280),"")</f>
        <v/>
      </c>
    </row>
    <row r="281" spans="1:7" x14ac:dyDescent="0.25">
      <c r="A281" s="75" t="str">
        <f>IFERROR(INDEX(Tabela_Produto[[#Data],[Nome do Produto]],ROW(A281)-ROW($A$3)),"")</f>
        <v/>
      </c>
      <c r="B281" s="74" t="str">
        <f ca="1">IF(A281="","",SUMIFS(Tabela_Ordens[[#Data],[Quantidade]],Tabela_Ordens[[#Data],[Produto]],A281,Tabela_Ordens[[#Data],[Tipo da Ordem]],"Compra",Tabela_Ordens[[#Data],[Data esperada]],"&lt;="&amp;TODAY())-SUMIFS(Tabela_Ordens[[#Data],[Quantidade]],Tabela_Ordens[[#Data],[Produto]],A281,Tabela_Ordens[[#Data],[Tipo da Ordem]],"Venda",Tabela_Ordens[[#Data],[Data esperada]],"&lt;="&amp;TODAY()))</f>
        <v/>
      </c>
      <c r="C281" s="74" t="str">
        <f ca="1">IF(A281="","",SUMIFS(Tabela_Ordens[[#Data],[Quantidade]],Tabela_Ordens[[#Data],[Produto]],A281,Tabela_Ordens[[#Data],[Tipo da Ordem]],"Compra",Tabela_Ordens[[#Data],[Data esperada]],"&gt;"&amp;TODAY()))</f>
        <v/>
      </c>
      <c r="D281" s="74" t="str">
        <f>IF(A281="","",INDEX(Tabela_Produto[Estoque Mínimo],MATCH(A281,INDEX(Tabela_Produto[Nome do Produto],,1),0),1))</f>
        <v/>
      </c>
      <c r="E281" s="74" t="str">
        <f t="shared" si="4"/>
        <v/>
      </c>
      <c r="F281" s="74" t="str">
        <f>IFERROR(GETPIVOTDATA("Amount",#REF!,"Product Name",'tabelas-escondidas'!$A281),"")</f>
        <v/>
      </c>
      <c r="G281" s="74" t="str">
        <f>IFERROR(GETPIVOTDATA("Quantity",#REF!,"Product Name",'tabelas-escondidas'!$A281),"")</f>
        <v/>
      </c>
    </row>
    <row r="282" spans="1:7" x14ac:dyDescent="0.25">
      <c r="A282" s="75" t="str">
        <f>IFERROR(INDEX(Tabela_Produto[[#Data],[Nome do Produto]],ROW(A282)-ROW($A$3)),"")</f>
        <v/>
      </c>
      <c r="B282" s="74" t="str">
        <f ca="1">IF(A282="","",SUMIFS(Tabela_Ordens[[#Data],[Quantidade]],Tabela_Ordens[[#Data],[Produto]],A282,Tabela_Ordens[[#Data],[Tipo da Ordem]],"Compra",Tabela_Ordens[[#Data],[Data esperada]],"&lt;="&amp;TODAY())-SUMIFS(Tabela_Ordens[[#Data],[Quantidade]],Tabela_Ordens[[#Data],[Produto]],A282,Tabela_Ordens[[#Data],[Tipo da Ordem]],"Venda",Tabela_Ordens[[#Data],[Data esperada]],"&lt;="&amp;TODAY()))</f>
        <v/>
      </c>
      <c r="C282" s="74" t="str">
        <f ca="1">IF(A282="","",SUMIFS(Tabela_Ordens[[#Data],[Quantidade]],Tabela_Ordens[[#Data],[Produto]],A282,Tabela_Ordens[[#Data],[Tipo da Ordem]],"Compra",Tabela_Ordens[[#Data],[Data esperada]],"&gt;"&amp;TODAY()))</f>
        <v/>
      </c>
      <c r="D282" s="74" t="str">
        <f>IF(A282="","",INDEX(Tabela_Produto[Estoque Mínimo],MATCH(A282,INDEX(Tabela_Produto[Nome do Produto],,1),0),1))</f>
        <v/>
      </c>
      <c r="E282" s="74" t="str">
        <f t="shared" si="4"/>
        <v/>
      </c>
      <c r="F282" s="74" t="str">
        <f>IFERROR(GETPIVOTDATA("Amount",#REF!,"Product Name",'tabelas-escondidas'!$A282),"")</f>
        <v/>
      </c>
      <c r="G282" s="74" t="str">
        <f>IFERROR(GETPIVOTDATA("Quantity",#REF!,"Product Name",'tabelas-escondidas'!$A282),"")</f>
        <v/>
      </c>
    </row>
    <row r="283" spans="1:7" x14ac:dyDescent="0.25">
      <c r="A283" s="75" t="str">
        <f>IFERROR(INDEX(Tabela_Produto[[#Data],[Nome do Produto]],ROW(A283)-ROW($A$3)),"")</f>
        <v/>
      </c>
      <c r="B283" s="74" t="str">
        <f ca="1">IF(A283="","",SUMIFS(Tabela_Ordens[[#Data],[Quantidade]],Tabela_Ordens[[#Data],[Produto]],A283,Tabela_Ordens[[#Data],[Tipo da Ordem]],"Compra",Tabela_Ordens[[#Data],[Data esperada]],"&lt;="&amp;TODAY())-SUMIFS(Tabela_Ordens[[#Data],[Quantidade]],Tabela_Ordens[[#Data],[Produto]],A283,Tabela_Ordens[[#Data],[Tipo da Ordem]],"Venda",Tabela_Ordens[[#Data],[Data esperada]],"&lt;="&amp;TODAY()))</f>
        <v/>
      </c>
      <c r="C283" s="74" t="str">
        <f ca="1">IF(A283="","",SUMIFS(Tabela_Ordens[[#Data],[Quantidade]],Tabela_Ordens[[#Data],[Produto]],A283,Tabela_Ordens[[#Data],[Tipo da Ordem]],"Compra",Tabela_Ordens[[#Data],[Data esperada]],"&gt;"&amp;TODAY()))</f>
        <v/>
      </c>
      <c r="D283" s="74" t="str">
        <f>IF(A283="","",INDEX(Tabela_Produto[Estoque Mínimo],MATCH(A283,INDEX(Tabela_Produto[Nome do Produto],,1),0),1))</f>
        <v/>
      </c>
      <c r="E283" s="74" t="str">
        <f t="shared" si="4"/>
        <v/>
      </c>
      <c r="F283" s="74" t="str">
        <f>IFERROR(GETPIVOTDATA("Amount",#REF!,"Product Name",'tabelas-escondidas'!$A283),"")</f>
        <v/>
      </c>
      <c r="G283" s="74" t="str">
        <f>IFERROR(GETPIVOTDATA("Quantity",#REF!,"Product Name",'tabelas-escondidas'!$A283),"")</f>
        <v/>
      </c>
    </row>
    <row r="284" spans="1:7" x14ac:dyDescent="0.25">
      <c r="A284" s="75" t="str">
        <f>IFERROR(INDEX(Tabela_Produto[[#Data],[Nome do Produto]],ROW(A284)-ROW($A$3)),"")</f>
        <v/>
      </c>
      <c r="B284" s="74" t="str">
        <f ca="1">IF(A284="","",SUMIFS(Tabela_Ordens[[#Data],[Quantidade]],Tabela_Ordens[[#Data],[Produto]],A284,Tabela_Ordens[[#Data],[Tipo da Ordem]],"Compra",Tabela_Ordens[[#Data],[Data esperada]],"&lt;="&amp;TODAY())-SUMIFS(Tabela_Ordens[[#Data],[Quantidade]],Tabela_Ordens[[#Data],[Produto]],A284,Tabela_Ordens[[#Data],[Tipo da Ordem]],"Venda",Tabela_Ordens[[#Data],[Data esperada]],"&lt;="&amp;TODAY()))</f>
        <v/>
      </c>
      <c r="C284" s="74" t="str">
        <f ca="1">IF(A284="","",SUMIFS(Tabela_Ordens[[#Data],[Quantidade]],Tabela_Ordens[[#Data],[Produto]],A284,Tabela_Ordens[[#Data],[Tipo da Ordem]],"Compra",Tabela_Ordens[[#Data],[Data esperada]],"&gt;"&amp;TODAY()))</f>
        <v/>
      </c>
      <c r="D284" s="74" t="str">
        <f>IF(A284="","",INDEX(Tabela_Produto[Estoque Mínimo],MATCH(A284,INDEX(Tabela_Produto[Nome do Produto],,1),0),1))</f>
        <v/>
      </c>
      <c r="E284" s="74" t="str">
        <f t="shared" si="4"/>
        <v/>
      </c>
      <c r="F284" s="74" t="str">
        <f>IFERROR(GETPIVOTDATA("Amount",#REF!,"Product Name",'tabelas-escondidas'!$A284),"")</f>
        <v/>
      </c>
      <c r="G284" s="74" t="str">
        <f>IFERROR(GETPIVOTDATA("Quantity",#REF!,"Product Name",'tabelas-escondidas'!$A284),"")</f>
        <v/>
      </c>
    </row>
    <row r="285" spans="1:7" x14ac:dyDescent="0.25">
      <c r="A285" s="75" t="str">
        <f>IFERROR(INDEX(Tabela_Produto[[#Data],[Nome do Produto]],ROW(A285)-ROW($A$3)),"")</f>
        <v/>
      </c>
      <c r="B285" s="74" t="str">
        <f ca="1">IF(A285="","",SUMIFS(Tabela_Ordens[[#Data],[Quantidade]],Tabela_Ordens[[#Data],[Produto]],A285,Tabela_Ordens[[#Data],[Tipo da Ordem]],"Compra",Tabela_Ordens[[#Data],[Data esperada]],"&lt;="&amp;TODAY())-SUMIFS(Tabela_Ordens[[#Data],[Quantidade]],Tabela_Ordens[[#Data],[Produto]],A285,Tabela_Ordens[[#Data],[Tipo da Ordem]],"Venda",Tabela_Ordens[[#Data],[Data esperada]],"&lt;="&amp;TODAY()))</f>
        <v/>
      </c>
      <c r="C285" s="74" t="str">
        <f ca="1">IF(A285="","",SUMIFS(Tabela_Ordens[[#Data],[Quantidade]],Tabela_Ordens[[#Data],[Produto]],A285,Tabela_Ordens[[#Data],[Tipo da Ordem]],"Compra",Tabela_Ordens[[#Data],[Data esperada]],"&gt;"&amp;TODAY()))</f>
        <v/>
      </c>
      <c r="D285" s="74" t="str">
        <f>IF(A285="","",INDEX(Tabela_Produto[Estoque Mínimo],MATCH(A285,INDEX(Tabela_Produto[Nome do Produto],,1),0),1))</f>
        <v/>
      </c>
      <c r="E285" s="74" t="str">
        <f t="shared" si="4"/>
        <v/>
      </c>
      <c r="F285" s="74" t="str">
        <f>IFERROR(GETPIVOTDATA("Amount",#REF!,"Product Name",'tabelas-escondidas'!$A285),"")</f>
        <v/>
      </c>
      <c r="G285" s="74" t="str">
        <f>IFERROR(GETPIVOTDATA("Quantity",#REF!,"Product Name",'tabelas-escondidas'!$A285),"")</f>
        <v/>
      </c>
    </row>
    <row r="286" spans="1:7" x14ac:dyDescent="0.25">
      <c r="A286" s="75" t="str">
        <f>IFERROR(INDEX(Tabela_Produto[[#Data],[Nome do Produto]],ROW(A286)-ROW($A$3)),"")</f>
        <v/>
      </c>
      <c r="B286" s="74" t="str">
        <f ca="1">IF(A286="","",SUMIFS(Tabela_Ordens[[#Data],[Quantidade]],Tabela_Ordens[[#Data],[Produto]],A286,Tabela_Ordens[[#Data],[Tipo da Ordem]],"Compra",Tabela_Ordens[[#Data],[Data esperada]],"&lt;="&amp;TODAY())-SUMIFS(Tabela_Ordens[[#Data],[Quantidade]],Tabela_Ordens[[#Data],[Produto]],A286,Tabela_Ordens[[#Data],[Tipo da Ordem]],"Venda",Tabela_Ordens[[#Data],[Data esperada]],"&lt;="&amp;TODAY()))</f>
        <v/>
      </c>
      <c r="C286" s="74" t="str">
        <f ca="1">IF(A286="","",SUMIFS(Tabela_Ordens[[#Data],[Quantidade]],Tabela_Ordens[[#Data],[Produto]],A286,Tabela_Ordens[[#Data],[Tipo da Ordem]],"Compra",Tabela_Ordens[[#Data],[Data esperada]],"&gt;"&amp;TODAY()))</f>
        <v/>
      </c>
      <c r="D286" s="74" t="str">
        <f>IF(A286="","",INDEX(Tabela_Produto[Estoque Mínimo],MATCH(A286,INDEX(Tabela_Produto[Nome do Produto],,1),0),1))</f>
        <v/>
      </c>
      <c r="E286" s="74" t="str">
        <f t="shared" si="4"/>
        <v/>
      </c>
      <c r="F286" s="74" t="str">
        <f>IFERROR(GETPIVOTDATA("Amount",#REF!,"Product Name",'tabelas-escondidas'!$A286),"")</f>
        <v/>
      </c>
      <c r="G286" s="74" t="str">
        <f>IFERROR(GETPIVOTDATA("Quantity",#REF!,"Product Name",'tabelas-escondidas'!$A286),"")</f>
        <v/>
      </c>
    </row>
    <row r="287" spans="1:7" x14ac:dyDescent="0.25">
      <c r="A287" s="75" t="str">
        <f>IFERROR(INDEX(Tabela_Produto[[#Data],[Nome do Produto]],ROW(A287)-ROW($A$3)),"")</f>
        <v/>
      </c>
      <c r="B287" s="74" t="str">
        <f ca="1">IF(A287="","",SUMIFS(Tabela_Ordens[[#Data],[Quantidade]],Tabela_Ordens[[#Data],[Produto]],A287,Tabela_Ordens[[#Data],[Tipo da Ordem]],"Compra",Tabela_Ordens[[#Data],[Data esperada]],"&lt;="&amp;TODAY())-SUMIFS(Tabela_Ordens[[#Data],[Quantidade]],Tabela_Ordens[[#Data],[Produto]],A287,Tabela_Ordens[[#Data],[Tipo da Ordem]],"Venda",Tabela_Ordens[[#Data],[Data esperada]],"&lt;="&amp;TODAY()))</f>
        <v/>
      </c>
      <c r="C287" s="74" t="str">
        <f ca="1">IF(A287="","",SUMIFS(Tabela_Ordens[[#Data],[Quantidade]],Tabela_Ordens[[#Data],[Produto]],A287,Tabela_Ordens[[#Data],[Tipo da Ordem]],"Compra",Tabela_Ordens[[#Data],[Data esperada]],"&gt;"&amp;TODAY()))</f>
        <v/>
      </c>
      <c r="D287" s="74" t="str">
        <f>IF(A287="","",INDEX(Tabela_Produto[Estoque Mínimo],MATCH(A287,INDEX(Tabela_Produto[Nome do Produto],,1),0),1))</f>
        <v/>
      </c>
      <c r="E287" s="74" t="str">
        <f t="shared" si="4"/>
        <v/>
      </c>
      <c r="F287" s="74" t="str">
        <f>IFERROR(GETPIVOTDATA("Amount",#REF!,"Product Name",'tabelas-escondidas'!$A287),"")</f>
        <v/>
      </c>
      <c r="G287" s="74" t="str">
        <f>IFERROR(GETPIVOTDATA("Quantity",#REF!,"Product Name",'tabelas-escondidas'!$A287),"")</f>
        <v/>
      </c>
    </row>
    <row r="288" spans="1:7" x14ac:dyDescent="0.25">
      <c r="A288" s="75" t="str">
        <f>IFERROR(INDEX(Tabela_Produto[[#Data],[Nome do Produto]],ROW(A288)-ROW($A$3)),"")</f>
        <v/>
      </c>
      <c r="B288" s="74" t="str">
        <f ca="1">IF(A288="","",SUMIFS(Tabela_Ordens[[#Data],[Quantidade]],Tabela_Ordens[[#Data],[Produto]],A288,Tabela_Ordens[[#Data],[Tipo da Ordem]],"Compra",Tabela_Ordens[[#Data],[Data esperada]],"&lt;="&amp;TODAY())-SUMIFS(Tabela_Ordens[[#Data],[Quantidade]],Tabela_Ordens[[#Data],[Produto]],A288,Tabela_Ordens[[#Data],[Tipo da Ordem]],"Venda",Tabela_Ordens[[#Data],[Data esperada]],"&lt;="&amp;TODAY()))</f>
        <v/>
      </c>
      <c r="C288" s="74" t="str">
        <f ca="1">IF(A288="","",SUMIFS(Tabela_Ordens[[#Data],[Quantidade]],Tabela_Ordens[[#Data],[Produto]],A288,Tabela_Ordens[[#Data],[Tipo da Ordem]],"Compra",Tabela_Ordens[[#Data],[Data esperada]],"&gt;"&amp;TODAY()))</f>
        <v/>
      </c>
      <c r="D288" s="74" t="str">
        <f>IF(A288="","",INDEX(Tabela_Produto[Estoque Mínimo],MATCH(A288,INDEX(Tabela_Produto[Nome do Produto],,1),0),1))</f>
        <v/>
      </c>
      <c r="E288" s="74" t="str">
        <f t="shared" si="4"/>
        <v/>
      </c>
      <c r="F288" s="74" t="str">
        <f>IFERROR(GETPIVOTDATA("Amount",#REF!,"Product Name",'tabelas-escondidas'!$A288),"")</f>
        <v/>
      </c>
      <c r="G288" s="74" t="str">
        <f>IFERROR(GETPIVOTDATA("Quantity",#REF!,"Product Name",'tabelas-escondidas'!$A288),"")</f>
        <v/>
      </c>
    </row>
    <row r="289" spans="1:7" x14ac:dyDescent="0.25">
      <c r="A289" s="75" t="str">
        <f>IFERROR(INDEX(Tabela_Produto[[#Data],[Nome do Produto]],ROW(A289)-ROW($A$3)),"")</f>
        <v/>
      </c>
      <c r="B289" s="74" t="str">
        <f ca="1">IF(A289="","",SUMIFS(Tabela_Ordens[[#Data],[Quantidade]],Tabela_Ordens[[#Data],[Produto]],A289,Tabela_Ordens[[#Data],[Tipo da Ordem]],"Compra",Tabela_Ordens[[#Data],[Data esperada]],"&lt;="&amp;TODAY())-SUMIFS(Tabela_Ordens[[#Data],[Quantidade]],Tabela_Ordens[[#Data],[Produto]],A289,Tabela_Ordens[[#Data],[Tipo da Ordem]],"Venda",Tabela_Ordens[[#Data],[Data esperada]],"&lt;="&amp;TODAY()))</f>
        <v/>
      </c>
      <c r="C289" s="74" t="str">
        <f ca="1">IF(A289="","",SUMIFS(Tabela_Ordens[[#Data],[Quantidade]],Tabela_Ordens[[#Data],[Produto]],A289,Tabela_Ordens[[#Data],[Tipo da Ordem]],"Compra",Tabela_Ordens[[#Data],[Data esperada]],"&gt;"&amp;TODAY()))</f>
        <v/>
      </c>
      <c r="D289" s="74" t="str">
        <f>IF(A289="","",INDEX(Tabela_Produto[Estoque Mínimo],MATCH(A289,INDEX(Tabela_Produto[Nome do Produto],,1),0),1))</f>
        <v/>
      </c>
      <c r="E289" s="74" t="str">
        <f t="shared" si="4"/>
        <v/>
      </c>
      <c r="F289" s="74" t="str">
        <f>IFERROR(GETPIVOTDATA("Amount",#REF!,"Product Name",'tabelas-escondidas'!$A289),"")</f>
        <v/>
      </c>
      <c r="G289" s="74" t="str">
        <f>IFERROR(GETPIVOTDATA("Quantity",#REF!,"Product Name",'tabelas-escondidas'!$A289),"")</f>
        <v/>
      </c>
    </row>
    <row r="290" spans="1:7" x14ac:dyDescent="0.25">
      <c r="A290" s="75" t="str">
        <f>IFERROR(INDEX(Tabela_Produto[[#Data],[Nome do Produto]],ROW(A290)-ROW($A$3)),"")</f>
        <v/>
      </c>
      <c r="B290" s="74" t="str">
        <f ca="1">IF(A290="","",SUMIFS(Tabela_Ordens[[#Data],[Quantidade]],Tabela_Ordens[[#Data],[Produto]],A290,Tabela_Ordens[[#Data],[Tipo da Ordem]],"Compra",Tabela_Ordens[[#Data],[Data esperada]],"&lt;="&amp;TODAY())-SUMIFS(Tabela_Ordens[[#Data],[Quantidade]],Tabela_Ordens[[#Data],[Produto]],A290,Tabela_Ordens[[#Data],[Tipo da Ordem]],"Venda",Tabela_Ordens[[#Data],[Data esperada]],"&lt;="&amp;TODAY()))</f>
        <v/>
      </c>
      <c r="C290" s="74" t="str">
        <f ca="1">IF(A290="","",SUMIFS(Tabela_Ordens[[#Data],[Quantidade]],Tabela_Ordens[[#Data],[Produto]],A290,Tabela_Ordens[[#Data],[Tipo da Ordem]],"Compra",Tabela_Ordens[[#Data],[Data esperada]],"&gt;"&amp;TODAY()))</f>
        <v/>
      </c>
      <c r="D290" s="74" t="str">
        <f>IF(A290="","",INDEX(Tabela_Produto[Estoque Mínimo],MATCH(A290,INDEX(Tabela_Produto[Nome do Produto],,1),0),1))</f>
        <v/>
      </c>
      <c r="E290" s="74" t="str">
        <f t="shared" si="4"/>
        <v/>
      </c>
      <c r="F290" s="74" t="str">
        <f>IFERROR(GETPIVOTDATA("Amount",#REF!,"Product Name",'tabelas-escondidas'!$A290),"")</f>
        <v/>
      </c>
      <c r="G290" s="74" t="str">
        <f>IFERROR(GETPIVOTDATA("Quantity",#REF!,"Product Name",'tabelas-escondidas'!$A290),"")</f>
        <v/>
      </c>
    </row>
    <row r="291" spans="1:7" x14ac:dyDescent="0.25">
      <c r="A291" s="75" t="str">
        <f>IFERROR(INDEX(Tabela_Produto[[#Data],[Nome do Produto]],ROW(A291)-ROW($A$3)),"")</f>
        <v/>
      </c>
      <c r="B291" s="74" t="str">
        <f ca="1">IF(A291="","",SUMIFS(Tabela_Ordens[[#Data],[Quantidade]],Tabela_Ordens[[#Data],[Produto]],A291,Tabela_Ordens[[#Data],[Tipo da Ordem]],"Compra",Tabela_Ordens[[#Data],[Data esperada]],"&lt;="&amp;TODAY())-SUMIFS(Tabela_Ordens[[#Data],[Quantidade]],Tabela_Ordens[[#Data],[Produto]],A291,Tabela_Ordens[[#Data],[Tipo da Ordem]],"Venda",Tabela_Ordens[[#Data],[Data esperada]],"&lt;="&amp;TODAY()))</f>
        <v/>
      </c>
      <c r="C291" s="74" t="str">
        <f ca="1">IF(A291="","",SUMIFS(Tabela_Ordens[[#Data],[Quantidade]],Tabela_Ordens[[#Data],[Produto]],A291,Tabela_Ordens[[#Data],[Tipo da Ordem]],"Compra",Tabela_Ordens[[#Data],[Data esperada]],"&gt;"&amp;TODAY()))</f>
        <v/>
      </c>
      <c r="D291" s="74" t="str">
        <f>IF(A291="","",INDEX(Tabela_Produto[Estoque Mínimo],MATCH(A291,INDEX(Tabela_Produto[Nome do Produto],,1),0),1))</f>
        <v/>
      </c>
      <c r="E291" s="74" t="str">
        <f t="shared" si="4"/>
        <v/>
      </c>
      <c r="F291" s="74" t="str">
        <f>IFERROR(GETPIVOTDATA("Amount",#REF!,"Product Name",'tabelas-escondidas'!$A291),"")</f>
        <v/>
      </c>
      <c r="G291" s="74" t="str">
        <f>IFERROR(GETPIVOTDATA("Quantity",#REF!,"Product Name",'tabelas-escondidas'!$A291),"")</f>
        <v/>
      </c>
    </row>
    <row r="292" spans="1:7" x14ac:dyDescent="0.25">
      <c r="A292" s="75" t="str">
        <f>IFERROR(INDEX(Tabela_Produto[[#Data],[Nome do Produto]],ROW(A292)-ROW($A$3)),"")</f>
        <v/>
      </c>
      <c r="B292" s="74" t="str">
        <f ca="1">IF(A292="","",SUMIFS(Tabela_Ordens[[#Data],[Quantidade]],Tabela_Ordens[[#Data],[Produto]],A292,Tabela_Ordens[[#Data],[Tipo da Ordem]],"Compra",Tabela_Ordens[[#Data],[Data esperada]],"&lt;="&amp;TODAY())-SUMIFS(Tabela_Ordens[[#Data],[Quantidade]],Tabela_Ordens[[#Data],[Produto]],A292,Tabela_Ordens[[#Data],[Tipo da Ordem]],"Venda",Tabela_Ordens[[#Data],[Data esperada]],"&lt;="&amp;TODAY()))</f>
        <v/>
      </c>
      <c r="C292" s="74" t="str">
        <f ca="1">IF(A292="","",SUMIFS(Tabela_Ordens[[#Data],[Quantidade]],Tabela_Ordens[[#Data],[Produto]],A292,Tabela_Ordens[[#Data],[Tipo da Ordem]],"Compra",Tabela_Ordens[[#Data],[Data esperada]],"&gt;"&amp;TODAY()))</f>
        <v/>
      </c>
      <c r="D292" s="74" t="str">
        <f>IF(A292="","",INDEX(Tabela_Produto[Estoque Mínimo],MATCH(A292,INDEX(Tabela_Produto[Nome do Produto],,1),0),1))</f>
        <v/>
      </c>
      <c r="E292" s="74" t="str">
        <f t="shared" si="4"/>
        <v/>
      </c>
      <c r="F292" s="74" t="str">
        <f>IFERROR(GETPIVOTDATA("Amount",#REF!,"Product Name",'tabelas-escondidas'!$A292),"")</f>
        <v/>
      </c>
      <c r="G292" s="74" t="str">
        <f>IFERROR(GETPIVOTDATA("Quantity",#REF!,"Product Name",'tabelas-escondidas'!$A292),"")</f>
        <v/>
      </c>
    </row>
    <row r="293" spans="1:7" x14ac:dyDescent="0.25">
      <c r="A293" s="75" t="str">
        <f>IFERROR(INDEX(Tabela_Produto[[#Data],[Nome do Produto]],ROW(A293)-ROW($A$3)),"")</f>
        <v/>
      </c>
      <c r="B293" s="74" t="str">
        <f ca="1">IF(A293="","",SUMIFS(Tabela_Ordens[[#Data],[Quantidade]],Tabela_Ordens[[#Data],[Produto]],A293,Tabela_Ordens[[#Data],[Tipo da Ordem]],"Compra",Tabela_Ordens[[#Data],[Data esperada]],"&lt;="&amp;TODAY())-SUMIFS(Tabela_Ordens[[#Data],[Quantidade]],Tabela_Ordens[[#Data],[Produto]],A293,Tabela_Ordens[[#Data],[Tipo da Ordem]],"Venda",Tabela_Ordens[[#Data],[Data esperada]],"&lt;="&amp;TODAY()))</f>
        <v/>
      </c>
      <c r="C293" s="74" t="str">
        <f ca="1">IF(A293="","",SUMIFS(Tabela_Ordens[[#Data],[Quantidade]],Tabela_Ordens[[#Data],[Produto]],A293,Tabela_Ordens[[#Data],[Tipo da Ordem]],"Compra",Tabela_Ordens[[#Data],[Data esperada]],"&gt;"&amp;TODAY()))</f>
        <v/>
      </c>
      <c r="D293" s="74" t="str">
        <f>IF(A293="","",INDEX(Tabela_Produto[Estoque Mínimo],MATCH(A293,INDEX(Tabela_Produto[Nome do Produto],,1),0),1))</f>
        <v/>
      </c>
      <c r="E293" s="74" t="str">
        <f t="shared" si="4"/>
        <v/>
      </c>
      <c r="F293" s="74" t="str">
        <f>IFERROR(GETPIVOTDATA("Amount",#REF!,"Product Name",'tabelas-escondidas'!$A293),"")</f>
        <v/>
      </c>
      <c r="G293" s="74" t="str">
        <f>IFERROR(GETPIVOTDATA("Quantity",#REF!,"Product Name",'tabelas-escondidas'!$A293),"")</f>
        <v/>
      </c>
    </row>
    <row r="294" spans="1:7" x14ac:dyDescent="0.25">
      <c r="A294" s="75" t="str">
        <f>IFERROR(INDEX(Tabela_Produto[[#Data],[Nome do Produto]],ROW(A294)-ROW($A$3)),"")</f>
        <v/>
      </c>
      <c r="B294" s="74" t="str">
        <f ca="1">IF(A294="","",SUMIFS(Tabela_Ordens[[#Data],[Quantidade]],Tabela_Ordens[[#Data],[Produto]],A294,Tabela_Ordens[[#Data],[Tipo da Ordem]],"Compra",Tabela_Ordens[[#Data],[Data esperada]],"&lt;="&amp;TODAY())-SUMIFS(Tabela_Ordens[[#Data],[Quantidade]],Tabela_Ordens[[#Data],[Produto]],A294,Tabela_Ordens[[#Data],[Tipo da Ordem]],"Venda",Tabela_Ordens[[#Data],[Data esperada]],"&lt;="&amp;TODAY()))</f>
        <v/>
      </c>
      <c r="C294" s="74" t="str">
        <f ca="1">IF(A294="","",SUMIFS(Tabela_Ordens[[#Data],[Quantidade]],Tabela_Ordens[[#Data],[Produto]],A294,Tabela_Ordens[[#Data],[Tipo da Ordem]],"Compra",Tabela_Ordens[[#Data],[Data esperada]],"&gt;"&amp;TODAY()))</f>
        <v/>
      </c>
      <c r="D294" s="74" t="str">
        <f>IF(A294="","",INDEX(Tabela_Produto[Estoque Mínimo],MATCH(A294,INDEX(Tabela_Produto[Nome do Produto],,1),0),1))</f>
        <v/>
      </c>
      <c r="E294" s="74" t="str">
        <f t="shared" si="4"/>
        <v/>
      </c>
      <c r="F294" s="74" t="str">
        <f>IFERROR(GETPIVOTDATA("Amount",#REF!,"Product Name",'tabelas-escondidas'!$A294),"")</f>
        <v/>
      </c>
      <c r="G294" s="74" t="str">
        <f>IFERROR(GETPIVOTDATA("Quantity",#REF!,"Product Name",'tabelas-escondidas'!$A294),"")</f>
        <v/>
      </c>
    </row>
    <row r="295" spans="1:7" x14ac:dyDescent="0.25">
      <c r="A295" s="75" t="str">
        <f>IFERROR(INDEX(Tabela_Produto[[#Data],[Nome do Produto]],ROW(A295)-ROW($A$3)),"")</f>
        <v/>
      </c>
      <c r="B295" s="74" t="str">
        <f ca="1">IF(A295="","",SUMIFS(Tabela_Ordens[[#Data],[Quantidade]],Tabela_Ordens[[#Data],[Produto]],A295,Tabela_Ordens[[#Data],[Tipo da Ordem]],"Compra",Tabela_Ordens[[#Data],[Data esperada]],"&lt;="&amp;TODAY())-SUMIFS(Tabela_Ordens[[#Data],[Quantidade]],Tabela_Ordens[[#Data],[Produto]],A295,Tabela_Ordens[[#Data],[Tipo da Ordem]],"Venda",Tabela_Ordens[[#Data],[Data esperada]],"&lt;="&amp;TODAY()))</f>
        <v/>
      </c>
      <c r="C295" s="74" t="str">
        <f ca="1">IF(A295="","",SUMIFS(Tabela_Ordens[[#Data],[Quantidade]],Tabela_Ordens[[#Data],[Produto]],A295,Tabela_Ordens[[#Data],[Tipo da Ordem]],"Compra",Tabela_Ordens[[#Data],[Data esperada]],"&gt;"&amp;TODAY()))</f>
        <v/>
      </c>
      <c r="D295" s="74" t="str">
        <f>IF(A295="","",INDEX(Tabela_Produto[Estoque Mínimo],MATCH(A295,INDEX(Tabela_Produto[Nome do Produto],,1),0),1))</f>
        <v/>
      </c>
      <c r="E295" s="74" t="str">
        <f t="shared" si="4"/>
        <v/>
      </c>
      <c r="F295" s="74" t="str">
        <f>IFERROR(GETPIVOTDATA("Amount",#REF!,"Product Name",'tabelas-escondidas'!$A295),"")</f>
        <v/>
      </c>
      <c r="G295" s="74" t="str">
        <f>IFERROR(GETPIVOTDATA("Quantity",#REF!,"Product Name",'tabelas-escondidas'!$A295),"")</f>
        <v/>
      </c>
    </row>
    <row r="296" spans="1:7" x14ac:dyDescent="0.25">
      <c r="A296" s="75" t="str">
        <f>IFERROR(INDEX(Tabela_Produto[[#Data],[Nome do Produto]],ROW(A296)-ROW($A$3)),"")</f>
        <v/>
      </c>
      <c r="B296" s="74" t="str">
        <f ca="1">IF(A296="","",SUMIFS(Tabela_Ordens[[#Data],[Quantidade]],Tabela_Ordens[[#Data],[Produto]],A296,Tabela_Ordens[[#Data],[Tipo da Ordem]],"Compra",Tabela_Ordens[[#Data],[Data esperada]],"&lt;="&amp;TODAY())-SUMIFS(Tabela_Ordens[[#Data],[Quantidade]],Tabela_Ordens[[#Data],[Produto]],A296,Tabela_Ordens[[#Data],[Tipo da Ordem]],"Venda",Tabela_Ordens[[#Data],[Data esperada]],"&lt;="&amp;TODAY()))</f>
        <v/>
      </c>
      <c r="C296" s="74" t="str">
        <f ca="1">IF(A296="","",SUMIFS(Tabela_Ordens[[#Data],[Quantidade]],Tabela_Ordens[[#Data],[Produto]],A296,Tabela_Ordens[[#Data],[Tipo da Ordem]],"Compra",Tabela_Ordens[[#Data],[Data esperada]],"&gt;"&amp;TODAY()))</f>
        <v/>
      </c>
      <c r="D296" s="74" t="str">
        <f>IF(A296="","",INDEX(Tabela_Produto[Estoque Mínimo],MATCH(A296,INDEX(Tabela_Produto[Nome do Produto],,1),0),1))</f>
        <v/>
      </c>
      <c r="E296" s="74" t="str">
        <f t="shared" si="4"/>
        <v/>
      </c>
      <c r="F296" s="74" t="str">
        <f>IFERROR(GETPIVOTDATA("Amount",#REF!,"Product Name",'tabelas-escondidas'!$A296),"")</f>
        <v/>
      </c>
      <c r="G296" s="74" t="str">
        <f>IFERROR(GETPIVOTDATA("Quantity",#REF!,"Product Name",'tabelas-escondidas'!$A296),"")</f>
        <v/>
      </c>
    </row>
    <row r="297" spans="1:7" x14ac:dyDescent="0.25">
      <c r="A297" s="75" t="str">
        <f>IFERROR(INDEX(Tabela_Produto[[#Data],[Nome do Produto]],ROW(A297)-ROW($A$3)),"")</f>
        <v/>
      </c>
      <c r="B297" s="74" t="str">
        <f ca="1">IF(A297="","",SUMIFS(Tabela_Ordens[[#Data],[Quantidade]],Tabela_Ordens[[#Data],[Produto]],A297,Tabela_Ordens[[#Data],[Tipo da Ordem]],"Compra",Tabela_Ordens[[#Data],[Data esperada]],"&lt;="&amp;TODAY())-SUMIFS(Tabela_Ordens[[#Data],[Quantidade]],Tabela_Ordens[[#Data],[Produto]],A297,Tabela_Ordens[[#Data],[Tipo da Ordem]],"Venda",Tabela_Ordens[[#Data],[Data esperada]],"&lt;="&amp;TODAY()))</f>
        <v/>
      </c>
      <c r="C297" s="74" t="str">
        <f ca="1">IF(A297="","",SUMIFS(Tabela_Ordens[[#Data],[Quantidade]],Tabela_Ordens[[#Data],[Produto]],A297,Tabela_Ordens[[#Data],[Tipo da Ordem]],"Compra",Tabela_Ordens[[#Data],[Data esperada]],"&gt;"&amp;TODAY()))</f>
        <v/>
      </c>
      <c r="D297" s="74" t="str">
        <f>IF(A297="","",INDEX(Tabela_Produto[Estoque Mínimo],MATCH(A297,INDEX(Tabela_Produto[Nome do Produto],,1),0),1))</f>
        <v/>
      </c>
      <c r="E297" s="74" t="str">
        <f t="shared" si="4"/>
        <v/>
      </c>
      <c r="F297" s="74" t="str">
        <f>IFERROR(GETPIVOTDATA("Amount",#REF!,"Product Name",'tabelas-escondidas'!$A297),"")</f>
        <v/>
      </c>
      <c r="G297" s="74" t="str">
        <f>IFERROR(GETPIVOTDATA("Quantity",#REF!,"Product Name",'tabelas-escondidas'!$A297),"")</f>
        <v/>
      </c>
    </row>
    <row r="298" spans="1:7" x14ac:dyDescent="0.25">
      <c r="A298" s="75" t="str">
        <f>IFERROR(INDEX(Tabela_Produto[[#Data],[Nome do Produto]],ROW(A298)-ROW($A$3)),"")</f>
        <v/>
      </c>
      <c r="B298" s="74" t="str">
        <f ca="1">IF(A298="","",SUMIFS(Tabela_Ordens[[#Data],[Quantidade]],Tabela_Ordens[[#Data],[Produto]],A298,Tabela_Ordens[[#Data],[Tipo da Ordem]],"Compra",Tabela_Ordens[[#Data],[Data esperada]],"&lt;="&amp;TODAY())-SUMIFS(Tabela_Ordens[[#Data],[Quantidade]],Tabela_Ordens[[#Data],[Produto]],A298,Tabela_Ordens[[#Data],[Tipo da Ordem]],"Venda",Tabela_Ordens[[#Data],[Data esperada]],"&lt;="&amp;TODAY()))</f>
        <v/>
      </c>
      <c r="C298" s="74" t="str">
        <f ca="1">IF(A298="","",SUMIFS(Tabela_Ordens[[#Data],[Quantidade]],Tabela_Ordens[[#Data],[Produto]],A298,Tabela_Ordens[[#Data],[Tipo da Ordem]],"Compra",Tabela_Ordens[[#Data],[Data esperada]],"&gt;"&amp;TODAY()))</f>
        <v/>
      </c>
      <c r="D298" s="74" t="str">
        <f>IF(A298="","",INDEX(Tabela_Produto[Estoque Mínimo],MATCH(A298,INDEX(Tabela_Produto[Nome do Produto],,1),0),1))</f>
        <v/>
      </c>
      <c r="E298" s="74" t="str">
        <f t="shared" si="4"/>
        <v/>
      </c>
      <c r="F298" s="74" t="str">
        <f>IFERROR(GETPIVOTDATA("Amount",#REF!,"Product Name",'tabelas-escondidas'!$A298),"")</f>
        <v/>
      </c>
      <c r="G298" s="74" t="str">
        <f>IFERROR(GETPIVOTDATA("Quantity",#REF!,"Product Name",'tabelas-escondidas'!$A298),"")</f>
        <v/>
      </c>
    </row>
    <row r="299" spans="1:7" x14ac:dyDescent="0.25">
      <c r="A299" s="75" t="str">
        <f>IFERROR(INDEX(Tabela_Produto[[#Data],[Nome do Produto]],ROW(A299)-ROW($A$3)),"")</f>
        <v/>
      </c>
      <c r="B299" s="74" t="str">
        <f ca="1">IF(A299="","",SUMIFS(Tabela_Ordens[[#Data],[Quantidade]],Tabela_Ordens[[#Data],[Produto]],A299,Tabela_Ordens[[#Data],[Tipo da Ordem]],"Compra",Tabela_Ordens[[#Data],[Data esperada]],"&lt;="&amp;TODAY())-SUMIFS(Tabela_Ordens[[#Data],[Quantidade]],Tabela_Ordens[[#Data],[Produto]],A299,Tabela_Ordens[[#Data],[Tipo da Ordem]],"Venda",Tabela_Ordens[[#Data],[Data esperada]],"&lt;="&amp;TODAY()))</f>
        <v/>
      </c>
      <c r="C299" s="74" t="str">
        <f ca="1">IF(A299="","",SUMIFS(Tabela_Ordens[[#Data],[Quantidade]],Tabela_Ordens[[#Data],[Produto]],A299,Tabela_Ordens[[#Data],[Tipo da Ordem]],"Compra",Tabela_Ordens[[#Data],[Data esperada]],"&gt;"&amp;TODAY()))</f>
        <v/>
      </c>
      <c r="D299" s="74" t="str">
        <f>IF(A299="","",INDEX(Tabela_Produto[Estoque Mínimo],MATCH(A299,INDEX(Tabela_Produto[Nome do Produto],,1),0),1))</f>
        <v/>
      </c>
      <c r="E299" s="74" t="str">
        <f t="shared" si="4"/>
        <v/>
      </c>
      <c r="F299" s="74" t="str">
        <f>IFERROR(GETPIVOTDATA("Amount",#REF!,"Product Name",'tabelas-escondidas'!$A299),"")</f>
        <v/>
      </c>
      <c r="G299" s="74" t="str">
        <f>IFERROR(GETPIVOTDATA("Quantity",#REF!,"Product Name",'tabelas-escondidas'!$A299),"")</f>
        <v/>
      </c>
    </row>
    <row r="300" spans="1:7" x14ac:dyDescent="0.25">
      <c r="A300" s="75" t="str">
        <f>IFERROR(INDEX(Tabela_Produto[[#Data],[Nome do Produto]],ROW(A300)-ROW($A$3)),"")</f>
        <v/>
      </c>
      <c r="B300" s="74" t="str">
        <f ca="1">IF(A300="","",SUMIFS(Tabela_Ordens[[#Data],[Quantidade]],Tabela_Ordens[[#Data],[Produto]],A300,Tabela_Ordens[[#Data],[Tipo da Ordem]],"Compra",Tabela_Ordens[[#Data],[Data esperada]],"&lt;="&amp;TODAY())-SUMIFS(Tabela_Ordens[[#Data],[Quantidade]],Tabela_Ordens[[#Data],[Produto]],A300,Tabela_Ordens[[#Data],[Tipo da Ordem]],"Venda",Tabela_Ordens[[#Data],[Data esperada]],"&lt;="&amp;TODAY()))</f>
        <v/>
      </c>
      <c r="C300" s="74" t="str">
        <f ca="1">IF(A300="","",SUMIFS(Tabela_Ordens[[#Data],[Quantidade]],Tabela_Ordens[[#Data],[Produto]],A300,Tabela_Ordens[[#Data],[Tipo da Ordem]],"Compra",Tabela_Ordens[[#Data],[Data esperada]],"&gt;"&amp;TODAY()))</f>
        <v/>
      </c>
      <c r="D300" s="74" t="str">
        <f>IF(A300="","",INDEX(Tabela_Produto[Estoque Mínimo],MATCH(A300,INDEX(Tabela_Produto[Nome do Produto],,1),0),1))</f>
        <v/>
      </c>
      <c r="E300" s="74" t="str">
        <f t="shared" si="4"/>
        <v/>
      </c>
      <c r="F300" s="74" t="str">
        <f>IFERROR(GETPIVOTDATA("Amount",#REF!,"Product Name",'tabelas-escondidas'!$A300),"")</f>
        <v/>
      </c>
      <c r="G300" s="74" t="str">
        <f>IFERROR(GETPIVOTDATA("Quantity",#REF!,"Product Name",'tabelas-escondidas'!$A300),"")</f>
        <v/>
      </c>
    </row>
    <row r="301" spans="1:7" x14ac:dyDescent="0.25">
      <c r="A301" s="75" t="str">
        <f>IFERROR(INDEX(Tabela_Produto[[#Data],[Nome do Produto]],ROW(A301)-ROW($A$3)),"")</f>
        <v/>
      </c>
      <c r="B301" s="74" t="str">
        <f ca="1">IF(A301="","",SUMIFS(Tabela_Ordens[[#Data],[Quantidade]],Tabela_Ordens[[#Data],[Produto]],A301,Tabela_Ordens[[#Data],[Tipo da Ordem]],"Compra",Tabela_Ordens[[#Data],[Data esperada]],"&lt;="&amp;TODAY())-SUMIFS(Tabela_Ordens[[#Data],[Quantidade]],Tabela_Ordens[[#Data],[Produto]],A301,Tabela_Ordens[[#Data],[Tipo da Ordem]],"Venda",Tabela_Ordens[[#Data],[Data esperada]],"&lt;="&amp;TODAY()))</f>
        <v/>
      </c>
      <c r="C301" s="74" t="str">
        <f ca="1">IF(A301="","",SUMIFS(Tabela_Ordens[[#Data],[Quantidade]],Tabela_Ordens[[#Data],[Produto]],A301,Tabela_Ordens[[#Data],[Tipo da Ordem]],"Compra",Tabela_Ordens[[#Data],[Data esperada]],"&gt;"&amp;TODAY()))</f>
        <v/>
      </c>
      <c r="D301" s="74" t="str">
        <f>IF(A301="","",INDEX(Tabela_Produto[Estoque Mínimo],MATCH(A301,INDEX(Tabela_Produto[Nome do Produto],,1),0),1))</f>
        <v/>
      </c>
      <c r="E301" s="74" t="str">
        <f t="shared" si="4"/>
        <v/>
      </c>
      <c r="F301" s="74" t="str">
        <f>IFERROR(GETPIVOTDATA("Amount",#REF!,"Product Name",'tabelas-escondidas'!$A301),"")</f>
        <v/>
      </c>
      <c r="G301" s="74" t="str">
        <f>IFERROR(GETPIVOTDATA("Quantity",#REF!,"Product Name",'tabelas-escondidas'!$A301),"")</f>
        <v/>
      </c>
    </row>
    <row r="302" spans="1:7" x14ac:dyDescent="0.25">
      <c r="A302" s="75" t="str">
        <f>IFERROR(INDEX(Tabela_Produto[[#Data],[Nome do Produto]],ROW(A302)-ROW($A$3)),"")</f>
        <v/>
      </c>
      <c r="B302" s="74" t="str">
        <f ca="1">IF(A302="","",SUMIFS(Tabela_Ordens[[#Data],[Quantidade]],Tabela_Ordens[[#Data],[Produto]],A302,Tabela_Ordens[[#Data],[Tipo da Ordem]],"Compra",Tabela_Ordens[[#Data],[Data esperada]],"&lt;="&amp;TODAY())-SUMIFS(Tabela_Ordens[[#Data],[Quantidade]],Tabela_Ordens[[#Data],[Produto]],A302,Tabela_Ordens[[#Data],[Tipo da Ordem]],"Venda",Tabela_Ordens[[#Data],[Data esperada]],"&lt;="&amp;TODAY()))</f>
        <v/>
      </c>
      <c r="C302" s="74" t="str">
        <f ca="1">IF(A302="","",SUMIFS(Tabela_Ordens[[#Data],[Quantidade]],Tabela_Ordens[[#Data],[Produto]],A302,Tabela_Ordens[[#Data],[Tipo da Ordem]],"Compra",Tabela_Ordens[[#Data],[Data esperada]],"&gt;"&amp;TODAY()))</f>
        <v/>
      </c>
      <c r="D302" s="74" t="str">
        <f>IF(A302="","",INDEX(Tabela_Produto[Estoque Mínimo],MATCH(A302,INDEX(Tabela_Produto[Nome do Produto],,1),0),1))</f>
        <v/>
      </c>
      <c r="E302" s="74" t="str">
        <f t="shared" si="4"/>
        <v/>
      </c>
      <c r="F302" s="74" t="str">
        <f>IFERROR(GETPIVOTDATA("Amount",#REF!,"Product Name",'tabelas-escondidas'!$A302),"")</f>
        <v/>
      </c>
      <c r="G302" s="74" t="str">
        <f>IFERROR(GETPIVOTDATA("Quantity",#REF!,"Product Name",'tabelas-escondidas'!$A302),"")</f>
        <v/>
      </c>
    </row>
    <row r="303" spans="1:7" x14ac:dyDescent="0.25">
      <c r="A303" s="75" t="str">
        <f>IFERROR(INDEX(Tabela_Produto[[#Data],[Nome do Produto]],ROW(A303)-ROW($A$3)),"")</f>
        <v/>
      </c>
      <c r="B303" s="74" t="str">
        <f ca="1">IF(A303="","",SUMIFS(Tabela_Ordens[[#Data],[Quantidade]],Tabela_Ordens[[#Data],[Produto]],A303,Tabela_Ordens[[#Data],[Tipo da Ordem]],"Compra",Tabela_Ordens[[#Data],[Data esperada]],"&lt;="&amp;TODAY())-SUMIFS(Tabela_Ordens[[#Data],[Quantidade]],Tabela_Ordens[[#Data],[Produto]],A303,Tabela_Ordens[[#Data],[Tipo da Ordem]],"Venda",Tabela_Ordens[[#Data],[Data esperada]],"&lt;="&amp;TODAY()))</f>
        <v/>
      </c>
      <c r="C303" s="74" t="str">
        <f ca="1">IF(A303="","",SUMIFS(Tabela_Ordens[[#Data],[Quantidade]],Tabela_Ordens[[#Data],[Produto]],A303,Tabela_Ordens[[#Data],[Tipo da Ordem]],"Compra",Tabela_Ordens[[#Data],[Data esperada]],"&gt;"&amp;TODAY()))</f>
        <v/>
      </c>
      <c r="D303" s="74" t="str">
        <f>IF(A303="","",INDEX(Tabela_Produto[Estoque Mínimo],MATCH(A303,INDEX(Tabela_Produto[Nome do Produto],,1),0),1))</f>
        <v/>
      </c>
      <c r="E303" s="74" t="str">
        <f t="shared" si="4"/>
        <v/>
      </c>
      <c r="F303" s="74" t="str">
        <f>IFERROR(GETPIVOTDATA("Amount",#REF!,"Product Name",'tabelas-escondidas'!$A303),"")</f>
        <v/>
      </c>
      <c r="G303" s="74" t="str">
        <f>IFERROR(GETPIVOTDATA("Quantity",#REF!,"Product Name",'tabelas-escondidas'!$A303),"")</f>
        <v/>
      </c>
    </row>
    <row r="304" spans="1:7" x14ac:dyDescent="0.25">
      <c r="A304" s="75" t="str">
        <f>IFERROR(INDEX(Tabela_Produto[[#Data],[Nome do Produto]],ROW(A304)-ROW($A$3)),"")</f>
        <v/>
      </c>
      <c r="B304" s="74" t="str">
        <f ca="1">IF(A304="","",SUMIFS(Tabela_Ordens[[#Data],[Quantidade]],Tabela_Ordens[[#Data],[Produto]],A304,Tabela_Ordens[[#Data],[Tipo da Ordem]],"Compra",Tabela_Ordens[[#Data],[Data esperada]],"&lt;="&amp;TODAY())-SUMIFS(Tabela_Ordens[[#Data],[Quantidade]],Tabela_Ordens[[#Data],[Produto]],A304,Tabela_Ordens[[#Data],[Tipo da Ordem]],"Venda",Tabela_Ordens[[#Data],[Data esperada]],"&lt;="&amp;TODAY()))</f>
        <v/>
      </c>
      <c r="C304" s="74" t="str">
        <f ca="1">IF(A304="","",SUMIFS(Tabela_Ordens[[#Data],[Quantidade]],Tabela_Ordens[[#Data],[Produto]],A304,Tabela_Ordens[[#Data],[Tipo da Ordem]],"Compra",Tabela_Ordens[[#Data],[Data esperada]],"&gt;"&amp;TODAY()))</f>
        <v/>
      </c>
      <c r="D304" s="74" t="str">
        <f>IF(A304="","",INDEX(Tabela_Produto[Estoque Mínimo],MATCH(A304,INDEX(Tabela_Produto[Nome do Produto],,1),0),1))</f>
        <v/>
      </c>
      <c r="E304" s="74" t="str">
        <f t="shared" si="4"/>
        <v/>
      </c>
      <c r="F304" s="74" t="str">
        <f>IFERROR(GETPIVOTDATA("Amount",#REF!,"Product Name",'tabelas-escondidas'!$A304),"")</f>
        <v/>
      </c>
      <c r="G304" s="74" t="str">
        <f>IFERROR(GETPIVOTDATA("Quantity",#REF!,"Product Name",'tabelas-escondidas'!$A304),"")</f>
        <v/>
      </c>
    </row>
    <row r="305" spans="1:7" x14ac:dyDescent="0.25">
      <c r="A305" s="75" t="str">
        <f>IFERROR(INDEX(Tabela_Produto[[#Data],[Nome do Produto]],ROW(A305)-ROW($A$3)),"")</f>
        <v/>
      </c>
      <c r="B305" s="74" t="str">
        <f ca="1">IF(A305="","",SUMIFS(Tabela_Ordens[[#Data],[Quantidade]],Tabela_Ordens[[#Data],[Produto]],A305,Tabela_Ordens[[#Data],[Tipo da Ordem]],"Compra",Tabela_Ordens[[#Data],[Data esperada]],"&lt;="&amp;TODAY())-SUMIFS(Tabela_Ordens[[#Data],[Quantidade]],Tabela_Ordens[[#Data],[Produto]],A305,Tabela_Ordens[[#Data],[Tipo da Ordem]],"Venda",Tabela_Ordens[[#Data],[Data esperada]],"&lt;="&amp;TODAY()))</f>
        <v/>
      </c>
      <c r="C305" s="74" t="str">
        <f ca="1">IF(A305="","",SUMIFS(Tabela_Ordens[[#Data],[Quantidade]],Tabela_Ordens[[#Data],[Produto]],A305,Tabela_Ordens[[#Data],[Tipo da Ordem]],"Compra",Tabela_Ordens[[#Data],[Data esperada]],"&gt;"&amp;TODAY()))</f>
        <v/>
      </c>
      <c r="D305" s="74" t="str">
        <f>IF(A305="","",INDEX(Tabela_Produto[Estoque Mínimo],MATCH(A305,INDEX(Tabela_Produto[Nome do Produto],,1),0),1))</f>
        <v/>
      </c>
      <c r="E305" s="74" t="str">
        <f t="shared" si="4"/>
        <v/>
      </c>
      <c r="F305" s="74" t="str">
        <f>IFERROR(GETPIVOTDATA("Amount",#REF!,"Product Name",'tabelas-escondidas'!$A305),"")</f>
        <v/>
      </c>
      <c r="G305" s="74" t="str">
        <f>IFERROR(GETPIVOTDATA("Quantity",#REF!,"Product Name",'tabelas-escondidas'!$A305),"")</f>
        <v/>
      </c>
    </row>
    <row r="306" spans="1:7" x14ac:dyDescent="0.25">
      <c r="A306" s="75" t="str">
        <f>IFERROR(INDEX(Tabela_Produto[[#Data],[Nome do Produto]],ROW(A306)-ROW($A$3)),"")</f>
        <v/>
      </c>
      <c r="B306" s="74" t="str">
        <f ca="1">IF(A306="","",SUMIFS(Tabela_Ordens[[#Data],[Quantidade]],Tabela_Ordens[[#Data],[Produto]],A306,Tabela_Ordens[[#Data],[Tipo da Ordem]],"Compra",Tabela_Ordens[[#Data],[Data esperada]],"&lt;="&amp;TODAY())-SUMIFS(Tabela_Ordens[[#Data],[Quantidade]],Tabela_Ordens[[#Data],[Produto]],A306,Tabela_Ordens[[#Data],[Tipo da Ordem]],"Venda",Tabela_Ordens[[#Data],[Data esperada]],"&lt;="&amp;TODAY()))</f>
        <v/>
      </c>
      <c r="C306" s="74" t="str">
        <f ca="1">IF(A306="","",SUMIFS(Tabela_Ordens[[#Data],[Quantidade]],Tabela_Ordens[[#Data],[Produto]],A306,Tabela_Ordens[[#Data],[Tipo da Ordem]],"Compra",Tabela_Ordens[[#Data],[Data esperada]],"&gt;"&amp;TODAY()))</f>
        <v/>
      </c>
      <c r="D306" s="74" t="str">
        <f>IF(A306="","",INDEX(Tabela_Produto[Estoque Mínimo],MATCH(A306,INDEX(Tabela_Produto[Nome do Produto],,1),0),1))</f>
        <v/>
      </c>
      <c r="E306" s="74" t="str">
        <f t="shared" si="4"/>
        <v/>
      </c>
      <c r="F306" s="74" t="str">
        <f>IFERROR(GETPIVOTDATA("Amount",#REF!,"Product Name",'tabelas-escondidas'!$A306),"")</f>
        <v/>
      </c>
      <c r="G306" s="74" t="str">
        <f>IFERROR(GETPIVOTDATA("Quantity",#REF!,"Product Name",'tabelas-escondidas'!$A306),"")</f>
        <v/>
      </c>
    </row>
    <row r="307" spans="1:7" x14ac:dyDescent="0.25">
      <c r="A307" s="75" t="str">
        <f>IFERROR(INDEX(Tabela_Produto[[#Data],[Nome do Produto]],ROW(A307)-ROW($A$3)),"")</f>
        <v/>
      </c>
      <c r="B307" s="74" t="str">
        <f ca="1">IF(A307="","",SUMIFS(Tabela_Ordens[[#Data],[Quantidade]],Tabela_Ordens[[#Data],[Produto]],A307,Tabela_Ordens[[#Data],[Tipo da Ordem]],"Compra",Tabela_Ordens[[#Data],[Data esperada]],"&lt;="&amp;TODAY())-SUMIFS(Tabela_Ordens[[#Data],[Quantidade]],Tabela_Ordens[[#Data],[Produto]],A307,Tabela_Ordens[[#Data],[Tipo da Ordem]],"Venda",Tabela_Ordens[[#Data],[Data esperada]],"&lt;="&amp;TODAY()))</f>
        <v/>
      </c>
      <c r="C307" s="74" t="str">
        <f ca="1">IF(A307="","",SUMIFS(Tabela_Ordens[[#Data],[Quantidade]],Tabela_Ordens[[#Data],[Produto]],A307,Tabela_Ordens[[#Data],[Tipo da Ordem]],"Compra",Tabela_Ordens[[#Data],[Data esperada]],"&gt;"&amp;TODAY()))</f>
        <v/>
      </c>
      <c r="D307" s="74" t="str">
        <f>IF(A307="","",INDEX(Tabela_Produto[Estoque Mínimo],MATCH(A307,INDEX(Tabela_Produto[Nome do Produto],,1),0),1))</f>
        <v/>
      </c>
      <c r="E307" s="74" t="str">
        <f t="shared" si="4"/>
        <v/>
      </c>
      <c r="F307" s="74" t="str">
        <f>IFERROR(GETPIVOTDATA("Amount",#REF!,"Product Name",'tabelas-escondidas'!$A307),"")</f>
        <v/>
      </c>
      <c r="G307" s="74" t="str">
        <f>IFERROR(GETPIVOTDATA("Quantity",#REF!,"Product Name",'tabelas-escondidas'!$A307),"")</f>
        <v/>
      </c>
    </row>
    <row r="308" spans="1:7" x14ac:dyDescent="0.25">
      <c r="A308" s="75" t="str">
        <f>IFERROR(INDEX(Tabela_Produto[[#Data],[Nome do Produto]],ROW(A308)-ROW($A$3)),"")</f>
        <v/>
      </c>
      <c r="B308" s="74" t="str">
        <f ca="1">IF(A308="","",SUMIFS(Tabela_Ordens[[#Data],[Quantidade]],Tabela_Ordens[[#Data],[Produto]],A308,Tabela_Ordens[[#Data],[Tipo da Ordem]],"Compra",Tabela_Ordens[[#Data],[Data esperada]],"&lt;="&amp;TODAY())-SUMIFS(Tabela_Ordens[[#Data],[Quantidade]],Tabela_Ordens[[#Data],[Produto]],A308,Tabela_Ordens[[#Data],[Tipo da Ordem]],"Venda",Tabela_Ordens[[#Data],[Data esperada]],"&lt;="&amp;TODAY()))</f>
        <v/>
      </c>
      <c r="C308" s="74" t="str">
        <f ca="1">IF(A308="","",SUMIFS(Tabela_Ordens[[#Data],[Quantidade]],Tabela_Ordens[[#Data],[Produto]],A308,Tabela_Ordens[[#Data],[Tipo da Ordem]],"Compra",Tabela_Ordens[[#Data],[Data esperada]],"&gt;"&amp;TODAY()))</f>
        <v/>
      </c>
      <c r="D308" s="74" t="str">
        <f>IF(A308="","",INDEX(Tabela_Produto[Estoque Mínimo],MATCH(A308,INDEX(Tabela_Produto[Nome do Produto],,1),0),1))</f>
        <v/>
      </c>
      <c r="E308" s="74" t="str">
        <f t="shared" si="4"/>
        <v/>
      </c>
      <c r="F308" s="74" t="str">
        <f>IFERROR(GETPIVOTDATA("Amount",#REF!,"Product Name",'tabelas-escondidas'!$A308),"")</f>
        <v/>
      </c>
      <c r="G308" s="74" t="str">
        <f>IFERROR(GETPIVOTDATA("Quantity",#REF!,"Product Name",'tabelas-escondidas'!$A308),"")</f>
        <v/>
      </c>
    </row>
    <row r="309" spans="1:7" x14ac:dyDescent="0.25">
      <c r="A309" s="75" t="str">
        <f>IFERROR(INDEX(Tabela_Produto[[#Data],[Nome do Produto]],ROW(A309)-ROW($A$3)),"")</f>
        <v/>
      </c>
      <c r="B309" s="74" t="str">
        <f ca="1">IF(A309="","",SUMIFS(Tabela_Ordens[[#Data],[Quantidade]],Tabela_Ordens[[#Data],[Produto]],A309,Tabela_Ordens[[#Data],[Tipo da Ordem]],"Compra",Tabela_Ordens[[#Data],[Data esperada]],"&lt;="&amp;TODAY())-SUMIFS(Tabela_Ordens[[#Data],[Quantidade]],Tabela_Ordens[[#Data],[Produto]],A309,Tabela_Ordens[[#Data],[Tipo da Ordem]],"Venda",Tabela_Ordens[[#Data],[Data esperada]],"&lt;="&amp;TODAY()))</f>
        <v/>
      </c>
      <c r="C309" s="74" t="str">
        <f ca="1">IF(A309="","",SUMIFS(Tabela_Ordens[[#Data],[Quantidade]],Tabela_Ordens[[#Data],[Produto]],A309,Tabela_Ordens[[#Data],[Tipo da Ordem]],"Compra",Tabela_Ordens[[#Data],[Data esperada]],"&gt;"&amp;TODAY()))</f>
        <v/>
      </c>
      <c r="D309" s="74" t="str">
        <f>IF(A309="","",INDEX(Tabela_Produto[Estoque Mínimo],MATCH(A309,INDEX(Tabela_Produto[Nome do Produto],,1),0),1))</f>
        <v/>
      </c>
      <c r="E309" s="74" t="str">
        <f t="shared" si="4"/>
        <v/>
      </c>
      <c r="F309" s="74" t="str">
        <f>IFERROR(GETPIVOTDATA("Amount",#REF!,"Product Name",'tabelas-escondidas'!$A309),"")</f>
        <v/>
      </c>
      <c r="G309" s="74" t="str">
        <f>IFERROR(GETPIVOTDATA("Quantity",#REF!,"Product Name",'tabelas-escondidas'!$A309),"")</f>
        <v/>
      </c>
    </row>
    <row r="310" spans="1:7" x14ac:dyDescent="0.25">
      <c r="A310" s="75" t="str">
        <f>IFERROR(INDEX(Tabela_Produto[[#Data],[Nome do Produto]],ROW(A310)-ROW($A$3)),"")</f>
        <v/>
      </c>
      <c r="B310" s="74" t="str">
        <f ca="1">IF(A310="","",SUMIFS(Tabela_Ordens[[#Data],[Quantidade]],Tabela_Ordens[[#Data],[Produto]],A310,Tabela_Ordens[[#Data],[Tipo da Ordem]],"Compra",Tabela_Ordens[[#Data],[Data esperada]],"&lt;="&amp;TODAY())-SUMIFS(Tabela_Ordens[[#Data],[Quantidade]],Tabela_Ordens[[#Data],[Produto]],A310,Tabela_Ordens[[#Data],[Tipo da Ordem]],"Venda",Tabela_Ordens[[#Data],[Data esperada]],"&lt;="&amp;TODAY()))</f>
        <v/>
      </c>
      <c r="C310" s="74" t="str">
        <f ca="1">IF(A310="","",SUMIFS(Tabela_Ordens[[#Data],[Quantidade]],Tabela_Ordens[[#Data],[Produto]],A310,Tabela_Ordens[[#Data],[Tipo da Ordem]],"Compra",Tabela_Ordens[[#Data],[Data esperada]],"&gt;"&amp;TODAY()))</f>
        <v/>
      </c>
      <c r="D310" s="74" t="str">
        <f>IF(A310="","",INDEX(Tabela_Produto[Estoque Mínimo],MATCH(A310,INDEX(Tabela_Produto[Nome do Produto],,1),0),1))</f>
        <v/>
      </c>
      <c r="E310" s="74" t="str">
        <f t="shared" si="4"/>
        <v/>
      </c>
      <c r="F310" s="74" t="str">
        <f>IFERROR(GETPIVOTDATA("Amount",#REF!,"Product Name",'tabelas-escondidas'!$A310),"")</f>
        <v/>
      </c>
      <c r="G310" s="74" t="str">
        <f>IFERROR(GETPIVOTDATA("Quantity",#REF!,"Product Name",'tabelas-escondidas'!$A310),"")</f>
        <v/>
      </c>
    </row>
    <row r="311" spans="1:7" x14ac:dyDescent="0.25">
      <c r="A311" s="75" t="str">
        <f>IFERROR(INDEX(Tabela_Produto[[#Data],[Nome do Produto]],ROW(A311)-ROW($A$3)),"")</f>
        <v/>
      </c>
      <c r="B311" s="74" t="str">
        <f ca="1">IF(A311="","",SUMIFS(Tabela_Ordens[[#Data],[Quantidade]],Tabela_Ordens[[#Data],[Produto]],A311,Tabela_Ordens[[#Data],[Tipo da Ordem]],"Compra",Tabela_Ordens[[#Data],[Data esperada]],"&lt;="&amp;TODAY())-SUMIFS(Tabela_Ordens[[#Data],[Quantidade]],Tabela_Ordens[[#Data],[Produto]],A311,Tabela_Ordens[[#Data],[Tipo da Ordem]],"Venda",Tabela_Ordens[[#Data],[Data esperada]],"&lt;="&amp;TODAY()))</f>
        <v/>
      </c>
      <c r="C311" s="74" t="str">
        <f ca="1">IF(A311="","",SUMIFS(Tabela_Ordens[[#Data],[Quantidade]],Tabela_Ordens[[#Data],[Produto]],A311,Tabela_Ordens[[#Data],[Tipo da Ordem]],"Compra",Tabela_Ordens[[#Data],[Data esperada]],"&gt;"&amp;TODAY()))</f>
        <v/>
      </c>
      <c r="D311" s="74" t="str">
        <f>IF(A311="","",INDEX(Tabela_Produto[Estoque Mínimo],MATCH(A311,INDEX(Tabela_Produto[Nome do Produto],,1),0),1))</f>
        <v/>
      </c>
      <c r="E311" s="74" t="str">
        <f t="shared" si="4"/>
        <v/>
      </c>
      <c r="F311" s="74" t="str">
        <f>IFERROR(GETPIVOTDATA("Amount",#REF!,"Product Name",'tabelas-escondidas'!$A311),"")</f>
        <v/>
      </c>
      <c r="G311" s="74" t="str">
        <f>IFERROR(GETPIVOTDATA("Quantity",#REF!,"Product Name",'tabelas-escondidas'!$A311),"")</f>
        <v/>
      </c>
    </row>
    <row r="312" spans="1:7" x14ac:dyDescent="0.25">
      <c r="A312" s="75" t="str">
        <f>IFERROR(INDEX(Tabela_Produto[[#Data],[Nome do Produto]],ROW(A312)-ROW($A$3)),"")</f>
        <v/>
      </c>
      <c r="B312" s="74" t="str">
        <f ca="1">IF(A312="","",SUMIFS(Tabela_Ordens[[#Data],[Quantidade]],Tabela_Ordens[[#Data],[Produto]],A312,Tabela_Ordens[[#Data],[Tipo da Ordem]],"Compra",Tabela_Ordens[[#Data],[Data esperada]],"&lt;="&amp;TODAY())-SUMIFS(Tabela_Ordens[[#Data],[Quantidade]],Tabela_Ordens[[#Data],[Produto]],A312,Tabela_Ordens[[#Data],[Tipo da Ordem]],"Venda",Tabela_Ordens[[#Data],[Data esperada]],"&lt;="&amp;TODAY()))</f>
        <v/>
      </c>
      <c r="C312" s="74" t="str">
        <f ca="1">IF(A312="","",SUMIFS(Tabela_Ordens[[#Data],[Quantidade]],Tabela_Ordens[[#Data],[Produto]],A312,Tabela_Ordens[[#Data],[Tipo da Ordem]],"Compra",Tabela_Ordens[[#Data],[Data esperada]],"&gt;"&amp;TODAY()))</f>
        <v/>
      </c>
      <c r="D312" s="74" t="str">
        <f>IF(A312="","",INDEX(Tabela_Produto[Estoque Mínimo],MATCH(A312,INDEX(Tabela_Produto[Nome do Produto],,1),0),1))</f>
        <v/>
      </c>
      <c r="E312" s="74" t="str">
        <f t="shared" si="4"/>
        <v/>
      </c>
      <c r="F312" s="74" t="str">
        <f>IFERROR(GETPIVOTDATA("Amount",#REF!,"Product Name",'tabelas-escondidas'!$A312),"")</f>
        <v/>
      </c>
      <c r="G312" s="74" t="str">
        <f>IFERROR(GETPIVOTDATA("Quantity",#REF!,"Product Name",'tabelas-escondidas'!$A312),"")</f>
        <v/>
      </c>
    </row>
    <row r="313" spans="1:7" x14ac:dyDescent="0.25">
      <c r="A313" s="75" t="str">
        <f>IFERROR(INDEX(Tabela_Produto[[#Data],[Nome do Produto]],ROW(A313)-ROW($A$3)),"")</f>
        <v/>
      </c>
      <c r="B313" s="74" t="str">
        <f ca="1">IF(A313="","",SUMIFS(Tabela_Ordens[[#Data],[Quantidade]],Tabela_Ordens[[#Data],[Produto]],A313,Tabela_Ordens[[#Data],[Tipo da Ordem]],"Compra",Tabela_Ordens[[#Data],[Data esperada]],"&lt;="&amp;TODAY())-SUMIFS(Tabela_Ordens[[#Data],[Quantidade]],Tabela_Ordens[[#Data],[Produto]],A313,Tabela_Ordens[[#Data],[Tipo da Ordem]],"Venda",Tabela_Ordens[[#Data],[Data esperada]],"&lt;="&amp;TODAY()))</f>
        <v/>
      </c>
      <c r="C313" s="74" t="str">
        <f ca="1">IF(A313="","",SUMIFS(Tabela_Ordens[[#Data],[Quantidade]],Tabela_Ordens[[#Data],[Produto]],A313,Tabela_Ordens[[#Data],[Tipo da Ordem]],"Compra",Tabela_Ordens[[#Data],[Data esperada]],"&gt;"&amp;TODAY()))</f>
        <v/>
      </c>
      <c r="D313" s="74" t="str">
        <f>IF(A313="","",INDEX(Tabela_Produto[Estoque Mínimo],MATCH(A313,INDEX(Tabela_Produto[Nome do Produto],,1),0),1))</f>
        <v/>
      </c>
      <c r="E313" s="74" t="str">
        <f t="shared" si="4"/>
        <v/>
      </c>
      <c r="F313" s="74" t="str">
        <f>IFERROR(GETPIVOTDATA("Amount",#REF!,"Product Name",'tabelas-escondidas'!$A313),"")</f>
        <v/>
      </c>
      <c r="G313" s="74" t="str">
        <f>IFERROR(GETPIVOTDATA("Quantity",#REF!,"Product Name",'tabelas-escondidas'!$A313),"")</f>
        <v/>
      </c>
    </row>
    <row r="314" spans="1:7" x14ac:dyDescent="0.25">
      <c r="A314" s="75" t="str">
        <f>IFERROR(INDEX(Tabela_Produto[[#Data],[Nome do Produto]],ROW(A314)-ROW($A$3)),"")</f>
        <v/>
      </c>
      <c r="B314" s="74" t="str">
        <f ca="1">IF(A314="","",SUMIFS(Tabela_Ordens[[#Data],[Quantidade]],Tabela_Ordens[[#Data],[Produto]],A314,Tabela_Ordens[[#Data],[Tipo da Ordem]],"Compra",Tabela_Ordens[[#Data],[Data esperada]],"&lt;="&amp;TODAY())-SUMIFS(Tabela_Ordens[[#Data],[Quantidade]],Tabela_Ordens[[#Data],[Produto]],A314,Tabela_Ordens[[#Data],[Tipo da Ordem]],"Venda",Tabela_Ordens[[#Data],[Data esperada]],"&lt;="&amp;TODAY()))</f>
        <v/>
      </c>
      <c r="C314" s="74" t="str">
        <f ca="1">IF(A314="","",SUMIFS(Tabela_Ordens[[#Data],[Quantidade]],Tabela_Ordens[[#Data],[Produto]],A314,Tabela_Ordens[[#Data],[Tipo da Ordem]],"Compra",Tabela_Ordens[[#Data],[Data esperada]],"&gt;"&amp;TODAY()))</f>
        <v/>
      </c>
      <c r="D314" s="74" t="str">
        <f>IF(A314="","",INDEX(Tabela_Produto[Estoque Mínimo],MATCH(A314,INDEX(Tabela_Produto[Nome do Produto],,1),0),1))</f>
        <v/>
      </c>
      <c r="E314" s="74" t="str">
        <f t="shared" si="4"/>
        <v/>
      </c>
      <c r="F314" s="74" t="str">
        <f>IFERROR(GETPIVOTDATA("Amount",#REF!,"Product Name",'tabelas-escondidas'!$A314),"")</f>
        <v/>
      </c>
      <c r="G314" s="74" t="str">
        <f>IFERROR(GETPIVOTDATA("Quantity",#REF!,"Product Name",'tabelas-escondidas'!$A314),"")</f>
        <v/>
      </c>
    </row>
    <row r="315" spans="1:7" x14ac:dyDescent="0.25">
      <c r="A315" s="75" t="str">
        <f>IFERROR(INDEX(Tabela_Produto[[#Data],[Nome do Produto]],ROW(A315)-ROW($A$3)),"")</f>
        <v/>
      </c>
      <c r="B315" s="74" t="str">
        <f ca="1">IF(A315="","",SUMIFS(Tabela_Ordens[[#Data],[Quantidade]],Tabela_Ordens[[#Data],[Produto]],A315,Tabela_Ordens[[#Data],[Tipo da Ordem]],"Compra",Tabela_Ordens[[#Data],[Data esperada]],"&lt;="&amp;TODAY())-SUMIFS(Tabela_Ordens[[#Data],[Quantidade]],Tabela_Ordens[[#Data],[Produto]],A315,Tabela_Ordens[[#Data],[Tipo da Ordem]],"Venda",Tabela_Ordens[[#Data],[Data esperada]],"&lt;="&amp;TODAY()))</f>
        <v/>
      </c>
      <c r="C315" s="74" t="str">
        <f ca="1">IF(A315="","",SUMIFS(Tabela_Ordens[[#Data],[Quantidade]],Tabela_Ordens[[#Data],[Produto]],A315,Tabela_Ordens[[#Data],[Tipo da Ordem]],"Compra",Tabela_Ordens[[#Data],[Data esperada]],"&gt;"&amp;TODAY()))</f>
        <v/>
      </c>
      <c r="D315" s="74" t="str">
        <f>IF(A315="","",INDEX(Tabela_Produto[Estoque Mínimo],MATCH(A315,INDEX(Tabela_Produto[Nome do Produto],,1),0),1))</f>
        <v/>
      </c>
      <c r="E315" s="74" t="str">
        <f t="shared" si="4"/>
        <v/>
      </c>
      <c r="F315" s="74" t="str">
        <f>IFERROR(GETPIVOTDATA("Amount",#REF!,"Product Name",'tabelas-escondidas'!$A315),"")</f>
        <v/>
      </c>
      <c r="G315" s="74" t="str">
        <f>IFERROR(GETPIVOTDATA("Quantity",#REF!,"Product Name",'tabelas-escondidas'!$A315),"")</f>
        <v/>
      </c>
    </row>
    <row r="316" spans="1:7" x14ac:dyDescent="0.25">
      <c r="A316" s="75" t="str">
        <f>IFERROR(INDEX(Tabela_Produto[[#Data],[Nome do Produto]],ROW(A316)-ROW($A$3)),"")</f>
        <v/>
      </c>
      <c r="B316" s="74" t="str">
        <f ca="1">IF(A316="","",SUMIFS(Tabela_Ordens[[#Data],[Quantidade]],Tabela_Ordens[[#Data],[Produto]],A316,Tabela_Ordens[[#Data],[Tipo da Ordem]],"Compra",Tabela_Ordens[[#Data],[Data esperada]],"&lt;="&amp;TODAY())-SUMIFS(Tabela_Ordens[[#Data],[Quantidade]],Tabela_Ordens[[#Data],[Produto]],A316,Tabela_Ordens[[#Data],[Tipo da Ordem]],"Venda",Tabela_Ordens[[#Data],[Data esperada]],"&lt;="&amp;TODAY()))</f>
        <v/>
      </c>
      <c r="C316" s="74" t="str">
        <f ca="1">IF(A316="","",SUMIFS(Tabela_Ordens[[#Data],[Quantidade]],Tabela_Ordens[[#Data],[Produto]],A316,Tabela_Ordens[[#Data],[Tipo da Ordem]],"Compra",Tabela_Ordens[[#Data],[Data esperada]],"&gt;"&amp;TODAY()))</f>
        <v/>
      </c>
      <c r="D316" s="74" t="str">
        <f>IF(A316="","",INDEX(Tabela_Produto[Estoque Mínimo],MATCH(A316,INDEX(Tabela_Produto[Nome do Produto],,1),0),1))</f>
        <v/>
      </c>
      <c r="E316" s="74" t="str">
        <f t="shared" si="4"/>
        <v/>
      </c>
      <c r="F316" s="74" t="str">
        <f>IFERROR(GETPIVOTDATA("Amount",#REF!,"Product Name",'tabelas-escondidas'!$A316),"")</f>
        <v/>
      </c>
      <c r="G316" s="74" t="str">
        <f>IFERROR(GETPIVOTDATA("Quantity",#REF!,"Product Name",'tabelas-escondidas'!$A316),"")</f>
        <v/>
      </c>
    </row>
    <row r="317" spans="1:7" x14ac:dyDescent="0.25">
      <c r="A317" s="75" t="str">
        <f>IFERROR(INDEX(Tabela_Produto[[#Data],[Nome do Produto]],ROW(A317)-ROW($A$3)),"")</f>
        <v/>
      </c>
      <c r="B317" s="74" t="str">
        <f ca="1">IF(A317="","",SUMIFS(Tabela_Ordens[[#Data],[Quantidade]],Tabela_Ordens[[#Data],[Produto]],A317,Tabela_Ordens[[#Data],[Tipo da Ordem]],"Compra",Tabela_Ordens[[#Data],[Data esperada]],"&lt;="&amp;TODAY())-SUMIFS(Tabela_Ordens[[#Data],[Quantidade]],Tabela_Ordens[[#Data],[Produto]],A317,Tabela_Ordens[[#Data],[Tipo da Ordem]],"Venda",Tabela_Ordens[[#Data],[Data esperada]],"&lt;="&amp;TODAY()))</f>
        <v/>
      </c>
      <c r="C317" s="74" t="str">
        <f ca="1">IF(A317="","",SUMIFS(Tabela_Ordens[[#Data],[Quantidade]],Tabela_Ordens[[#Data],[Produto]],A317,Tabela_Ordens[[#Data],[Tipo da Ordem]],"Compra",Tabela_Ordens[[#Data],[Data esperada]],"&gt;"&amp;TODAY()))</f>
        <v/>
      </c>
      <c r="D317" s="74" t="str">
        <f>IF(A317="","",INDEX(Tabela_Produto[Estoque Mínimo],MATCH(A317,INDEX(Tabela_Produto[Nome do Produto],,1),0),1))</f>
        <v/>
      </c>
      <c r="E317" s="74" t="str">
        <f t="shared" si="4"/>
        <v/>
      </c>
      <c r="F317" s="74" t="str">
        <f>IFERROR(GETPIVOTDATA("Amount",#REF!,"Product Name",'tabelas-escondidas'!$A317),"")</f>
        <v/>
      </c>
      <c r="G317" s="74" t="str">
        <f>IFERROR(GETPIVOTDATA("Quantity",#REF!,"Product Name",'tabelas-escondidas'!$A317),"")</f>
        <v/>
      </c>
    </row>
    <row r="318" spans="1:7" x14ac:dyDescent="0.25">
      <c r="A318" s="75" t="str">
        <f>IFERROR(INDEX(Tabela_Produto[[#Data],[Nome do Produto]],ROW(A318)-ROW($A$3)),"")</f>
        <v/>
      </c>
      <c r="B318" s="74" t="str">
        <f ca="1">IF(A318="","",SUMIFS(Tabela_Ordens[[#Data],[Quantidade]],Tabela_Ordens[[#Data],[Produto]],A318,Tabela_Ordens[[#Data],[Tipo da Ordem]],"Compra",Tabela_Ordens[[#Data],[Data esperada]],"&lt;="&amp;TODAY())-SUMIFS(Tabela_Ordens[[#Data],[Quantidade]],Tabela_Ordens[[#Data],[Produto]],A318,Tabela_Ordens[[#Data],[Tipo da Ordem]],"Venda",Tabela_Ordens[[#Data],[Data esperada]],"&lt;="&amp;TODAY()))</f>
        <v/>
      </c>
      <c r="C318" s="74" t="str">
        <f ca="1">IF(A318="","",SUMIFS(Tabela_Ordens[[#Data],[Quantidade]],Tabela_Ordens[[#Data],[Produto]],A318,Tabela_Ordens[[#Data],[Tipo da Ordem]],"Compra",Tabela_Ordens[[#Data],[Data esperada]],"&gt;"&amp;TODAY()))</f>
        <v/>
      </c>
      <c r="D318" s="74" t="str">
        <f>IF(A318="","",INDEX(Tabela_Produto[Estoque Mínimo],MATCH(A318,INDEX(Tabela_Produto[Nome do Produto],,1),0),1))</f>
        <v/>
      </c>
      <c r="E318" s="74" t="str">
        <f t="shared" si="4"/>
        <v/>
      </c>
      <c r="F318" s="74" t="str">
        <f>IFERROR(GETPIVOTDATA("Amount",#REF!,"Product Name",'tabelas-escondidas'!$A318),"")</f>
        <v/>
      </c>
      <c r="G318" s="74" t="str">
        <f>IFERROR(GETPIVOTDATA("Quantity",#REF!,"Product Name",'tabelas-escondidas'!$A318),"")</f>
        <v/>
      </c>
    </row>
    <row r="319" spans="1:7" x14ac:dyDescent="0.25">
      <c r="A319" s="75" t="str">
        <f>IFERROR(INDEX(Tabela_Produto[[#Data],[Nome do Produto]],ROW(A319)-ROW($A$3)),"")</f>
        <v/>
      </c>
      <c r="B319" s="74" t="str">
        <f ca="1">IF(A319="","",SUMIFS(Tabela_Ordens[[#Data],[Quantidade]],Tabela_Ordens[[#Data],[Produto]],A319,Tabela_Ordens[[#Data],[Tipo da Ordem]],"Compra",Tabela_Ordens[[#Data],[Data esperada]],"&lt;="&amp;TODAY())-SUMIFS(Tabela_Ordens[[#Data],[Quantidade]],Tabela_Ordens[[#Data],[Produto]],A319,Tabela_Ordens[[#Data],[Tipo da Ordem]],"Venda",Tabela_Ordens[[#Data],[Data esperada]],"&lt;="&amp;TODAY()))</f>
        <v/>
      </c>
      <c r="C319" s="74" t="str">
        <f ca="1">IF(A319="","",SUMIFS(Tabela_Ordens[[#Data],[Quantidade]],Tabela_Ordens[[#Data],[Produto]],A319,Tabela_Ordens[[#Data],[Tipo da Ordem]],"Compra",Tabela_Ordens[[#Data],[Data esperada]],"&gt;"&amp;TODAY()))</f>
        <v/>
      </c>
      <c r="D319" s="74" t="str">
        <f>IF(A319="","",INDEX(Tabela_Produto[Estoque Mínimo],MATCH(A319,INDEX(Tabela_Produto[Nome do Produto],,1),0),1))</f>
        <v/>
      </c>
      <c r="E319" s="74" t="str">
        <f t="shared" si="4"/>
        <v/>
      </c>
      <c r="F319" s="74" t="str">
        <f>IFERROR(GETPIVOTDATA("Amount",#REF!,"Product Name",'tabelas-escondidas'!$A319),"")</f>
        <v/>
      </c>
      <c r="G319" s="74" t="str">
        <f>IFERROR(GETPIVOTDATA("Quantity",#REF!,"Product Name",'tabelas-escondidas'!$A319),"")</f>
        <v/>
      </c>
    </row>
    <row r="320" spans="1:7" x14ac:dyDescent="0.25">
      <c r="A320" s="75" t="str">
        <f>IFERROR(INDEX(Tabela_Produto[[#Data],[Nome do Produto]],ROW(A320)-ROW($A$3)),"")</f>
        <v/>
      </c>
      <c r="B320" s="74" t="str">
        <f ca="1">IF(A320="","",SUMIFS(Tabela_Ordens[[#Data],[Quantidade]],Tabela_Ordens[[#Data],[Produto]],A320,Tabela_Ordens[[#Data],[Tipo da Ordem]],"Compra",Tabela_Ordens[[#Data],[Data esperada]],"&lt;="&amp;TODAY())-SUMIFS(Tabela_Ordens[[#Data],[Quantidade]],Tabela_Ordens[[#Data],[Produto]],A320,Tabela_Ordens[[#Data],[Tipo da Ordem]],"Venda",Tabela_Ordens[[#Data],[Data esperada]],"&lt;="&amp;TODAY()))</f>
        <v/>
      </c>
      <c r="C320" s="74" t="str">
        <f ca="1">IF(A320="","",SUMIFS(Tabela_Ordens[[#Data],[Quantidade]],Tabela_Ordens[[#Data],[Produto]],A320,Tabela_Ordens[[#Data],[Tipo da Ordem]],"Compra",Tabela_Ordens[[#Data],[Data esperada]],"&gt;"&amp;TODAY()))</f>
        <v/>
      </c>
      <c r="D320" s="74" t="str">
        <f>IF(A320="","",INDEX(Tabela_Produto[Estoque Mínimo],MATCH(A320,INDEX(Tabela_Produto[Nome do Produto],,1),0),1))</f>
        <v/>
      </c>
      <c r="E320" s="74" t="str">
        <f t="shared" si="4"/>
        <v/>
      </c>
      <c r="F320" s="74" t="str">
        <f>IFERROR(GETPIVOTDATA("Amount",#REF!,"Product Name",'tabelas-escondidas'!$A320),"")</f>
        <v/>
      </c>
      <c r="G320" s="74" t="str">
        <f>IFERROR(GETPIVOTDATA("Quantity",#REF!,"Product Name",'tabelas-escondidas'!$A320),"")</f>
        <v/>
      </c>
    </row>
    <row r="321" spans="1:7" x14ac:dyDescent="0.25">
      <c r="A321" s="75" t="str">
        <f>IFERROR(INDEX(Tabela_Produto[[#Data],[Nome do Produto]],ROW(A321)-ROW($A$3)),"")</f>
        <v/>
      </c>
      <c r="B321" s="74" t="str">
        <f ca="1">IF(A321="","",SUMIFS(Tabela_Ordens[[#Data],[Quantidade]],Tabela_Ordens[[#Data],[Produto]],A321,Tabela_Ordens[[#Data],[Tipo da Ordem]],"Compra",Tabela_Ordens[[#Data],[Data esperada]],"&lt;="&amp;TODAY())-SUMIFS(Tabela_Ordens[[#Data],[Quantidade]],Tabela_Ordens[[#Data],[Produto]],A321,Tabela_Ordens[[#Data],[Tipo da Ordem]],"Venda",Tabela_Ordens[[#Data],[Data esperada]],"&lt;="&amp;TODAY()))</f>
        <v/>
      </c>
      <c r="C321" s="74" t="str">
        <f ca="1">IF(A321="","",SUMIFS(Tabela_Ordens[[#Data],[Quantidade]],Tabela_Ordens[[#Data],[Produto]],A321,Tabela_Ordens[[#Data],[Tipo da Ordem]],"Compra",Tabela_Ordens[[#Data],[Data esperada]],"&gt;"&amp;TODAY()))</f>
        <v/>
      </c>
      <c r="D321" s="74" t="str">
        <f>IF(A321="","",INDEX(Tabela_Produto[Estoque Mínimo],MATCH(A321,INDEX(Tabela_Produto[Nome do Produto],,1),0),1))</f>
        <v/>
      </c>
      <c r="E321" s="74" t="str">
        <f t="shared" si="4"/>
        <v/>
      </c>
      <c r="F321" s="74" t="str">
        <f>IFERROR(GETPIVOTDATA("Amount",#REF!,"Product Name",'tabelas-escondidas'!$A321),"")</f>
        <v/>
      </c>
      <c r="G321" s="74" t="str">
        <f>IFERROR(GETPIVOTDATA("Quantity",#REF!,"Product Name",'tabelas-escondidas'!$A321),"")</f>
        <v/>
      </c>
    </row>
    <row r="322" spans="1:7" x14ac:dyDescent="0.25">
      <c r="A322" s="75" t="str">
        <f>IFERROR(INDEX(Tabela_Produto[[#Data],[Nome do Produto]],ROW(A322)-ROW($A$3)),"")</f>
        <v/>
      </c>
      <c r="B322" s="74" t="str">
        <f ca="1">IF(A322="","",SUMIFS(Tabela_Ordens[[#Data],[Quantidade]],Tabela_Ordens[[#Data],[Produto]],A322,Tabela_Ordens[[#Data],[Tipo da Ordem]],"Compra",Tabela_Ordens[[#Data],[Data esperada]],"&lt;="&amp;TODAY())-SUMIFS(Tabela_Ordens[[#Data],[Quantidade]],Tabela_Ordens[[#Data],[Produto]],A322,Tabela_Ordens[[#Data],[Tipo da Ordem]],"Venda",Tabela_Ordens[[#Data],[Data esperada]],"&lt;="&amp;TODAY()))</f>
        <v/>
      </c>
      <c r="C322" s="74" t="str">
        <f ca="1">IF(A322="","",SUMIFS(Tabela_Ordens[[#Data],[Quantidade]],Tabela_Ordens[[#Data],[Produto]],A322,Tabela_Ordens[[#Data],[Tipo da Ordem]],"Compra",Tabela_Ordens[[#Data],[Data esperada]],"&gt;"&amp;TODAY()))</f>
        <v/>
      </c>
      <c r="D322" s="74" t="str">
        <f>IF(A322="","",INDEX(Tabela_Produto[Estoque Mínimo],MATCH(A322,INDEX(Tabela_Produto[Nome do Produto],,1),0),1))</f>
        <v/>
      </c>
      <c r="E322" s="74" t="str">
        <f t="shared" si="4"/>
        <v/>
      </c>
      <c r="F322" s="74" t="str">
        <f>IFERROR(GETPIVOTDATA("Amount",#REF!,"Product Name",'tabelas-escondidas'!$A322),"")</f>
        <v/>
      </c>
      <c r="G322" s="74" t="str">
        <f>IFERROR(GETPIVOTDATA("Quantity",#REF!,"Product Name",'tabelas-escondidas'!$A322),"")</f>
        <v/>
      </c>
    </row>
    <row r="323" spans="1:7" x14ac:dyDescent="0.25">
      <c r="A323" s="75" t="str">
        <f>IFERROR(INDEX(Tabela_Produto[[#Data],[Nome do Produto]],ROW(A323)-ROW($A$3)),"")</f>
        <v/>
      </c>
      <c r="B323" s="74" t="str">
        <f ca="1">IF(A323="","",SUMIFS(Tabela_Ordens[[#Data],[Quantidade]],Tabela_Ordens[[#Data],[Produto]],A323,Tabela_Ordens[[#Data],[Tipo da Ordem]],"Compra",Tabela_Ordens[[#Data],[Data esperada]],"&lt;="&amp;TODAY())-SUMIFS(Tabela_Ordens[[#Data],[Quantidade]],Tabela_Ordens[[#Data],[Produto]],A323,Tabela_Ordens[[#Data],[Tipo da Ordem]],"Venda",Tabela_Ordens[[#Data],[Data esperada]],"&lt;="&amp;TODAY()))</f>
        <v/>
      </c>
      <c r="C323" s="74" t="str">
        <f ca="1">IF(A323="","",SUMIFS(Tabela_Ordens[[#Data],[Quantidade]],Tabela_Ordens[[#Data],[Produto]],A323,Tabela_Ordens[[#Data],[Tipo da Ordem]],"Compra",Tabela_Ordens[[#Data],[Data esperada]],"&gt;"&amp;TODAY()))</f>
        <v/>
      </c>
      <c r="D323" s="74" t="str">
        <f>IF(A323="","",INDEX(Tabela_Produto[Estoque Mínimo],MATCH(A323,INDEX(Tabela_Produto[Nome do Produto],,1),0),1))</f>
        <v/>
      </c>
      <c r="E323" s="74" t="str">
        <f t="shared" si="4"/>
        <v/>
      </c>
      <c r="F323" s="74" t="str">
        <f>IFERROR(GETPIVOTDATA("Amount",#REF!,"Product Name",'tabelas-escondidas'!$A323),"")</f>
        <v/>
      </c>
      <c r="G323" s="74" t="str">
        <f>IFERROR(GETPIVOTDATA("Quantity",#REF!,"Product Name",'tabelas-escondidas'!$A323),"")</f>
        <v/>
      </c>
    </row>
    <row r="324" spans="1:7" x14ac:dyDescent="0.25">
      <c r="A324" s="75" t="str">
        <f>IFERROR(INDEX(Tabela_Produto[[#Data],[Nome do Produto]],ROW(A324)-ROW($A$3)),"")</f>
        <v/>
      </c>
      <c r="B324" s="74" t="str">
        <f ca="1">IF(A324="","",SUMIFS(Tabela_Ordens[[#Data],[Quantidade]],Tabela_Ordens[[#Data],[Produto]],A324,Tabela_Ordens[[#Data],[Tipo da Ordem]],"Compra",Tabela_Ordens[[#Data],[Data esperada]],"&lt;="&amp;TODAY())-SUMIFS(Tabela_Ordens[[#Data],[Quantidade]],Tabela_Ordens[[#Data],[Produto]],A324,Tabela_Ordens[[#Data],[Tipo da Ordem]],"Venda",Tabela_Ordens[[#Data],[Data esperada]],"&lt;="&amp;TODAY()))</f>
        <v/>
      </c>
      <c r="C324" s="74" t="str">
        <f ca="1">IF(A324="","",SUMIFS(Tabela_Ordens[[#Data],[Quantidade]],Tabela_Ordens[[#Data],[Produto]],A324,Tabela_Ordens[[#Data],[Tipo da Ordem]],"Compra",Tabela_Ordens[[#Data],[Data esperada]],"&gt;"&amp;TODAY()))</f>
        <v/>
      </c>
      <c r="D324" s="74" t="str">
        <f>IF(A324="","",INDEX(Tabela_Produto[Estoque Mínimo],MATCH(A324,INDEX(Tabela_Produto[Nome do Produto],,1),0),1))</f>
        <v/>
      </c>
      <c r="E324" s="74" t="str">
        <f t="shared" si="4"/>
        <v/>
      </c>
      <c r="F324" s="74" t="str">
        <f>IFERROR(GETPIVOTDATA("Amount",#REF!,"Product Name",'tabelas-escondidas'!$A324),"")</f>
        <v/>
      </c>
      <c r="G324" s="74" t="str">
        <f>IFERROR(GETPIVOTDATA("Quantity",#REF!,"Product Name",'tabelas-escondidas'!$A324),"")</f>
        <v/>
      </c>
    </row>
    <row r="325" spans="1:7" x14ac:dyDescent="0.25">
      <c r="A325" s="75" t="str">
        <f>IFERROR(INDEX(Tabela_Produto[[#Data],[Nome do Produto]],ROW(A325)-ROW($A$3)),"")</f>
        <v/>
      </c>
      <c r="B325" s="74" t="str">
        <f ca="1">IF(A325="","",SUMIFS(Tabela_Ordens[[#Data],[Quantidade]],Tabela_Ordens[[#Data],[Produto]],A325,Tabela_Ordens[[#Data],[Tipo da Ordem]],"Compra",Tabela_Ordens[[#Data],[Data esperada]],"&lt;="&amp;TODAY())-SUMIFS(Tabela_Ordens[[#Data],[Quantidade]],Tabela_Ordens[[#Data],[Produto]],A325,Tabela_Ordens[[#Data],[Tipo da Ordem]],"Venda",Tabela_Ordens[[#Data],[Data esperada]],"&lt;="&amp;TODAY()))</f>
        <v/>
      </c>
      <c r="C325" s="74" t="str">
        <f ca="1">IF(A325="","",SUMIFS(Tabela_Ordens[[#Data],[Quantidade]],Tabela_Ordens[[#Data],[Produto]],A325,Tabela_Ordens[[#Data],[Tipo da Ordem]],"Compra",Tabela_Ordens[[#Data],[Data esperada]],"&gt;"&amp;TODAY()))</f>
        <v/>
      </c>
      <c r="D325" s="74" t="str">
        <f>IF(A325="","",INDEX(Tabela_Produto[Estoque Mínimo],MATCH(A325,INDEX(Tabela_Produto[Nome do Produto],,1),0),1))</f>
        <v/>
      </c>
      <c r="E325" s="74" t="str">
        <f t="shared" ref="E325:E388" si="5">IF(A325="","",B325-D325)</f>
        <v/>
      </c>
      <c r="F325" s="74" t="str">
        <f>IFERROR(GETPIVOTDATA("Amount",#REF!,"Product Name",'tabelas-escondidas'!$A325),"")</f>
        <v/>
      </c>
      <c r="G325" s="74" t="str">
        <f>IFERROR(GETPIVOTDATA("Quantity",#REF!,"Product Name",'tabelas-escondidas'!$A325),"")</f>
        <v/>
      </c>
    </row>
    <row r="326" spans="1:7" x14ac:dyDescent="0.25">
      <c r="A326" s="75" t="str">
        <f>IFERROR(INDEX(Tabela_Produto[[#Data],[Nome do Produto]],ROW(A326)-ROW($A$3)),"")</f>
        <v/>
      </c>
      <c r="B326" s="74" t="str">
        <f ca="1">IF(A326="","",SUMIFS(Tabela_Ordens[[#Data],[Quantidade]],Tabela_Ordens[[#Data],[Produto]],A326,Tabela_Ordens[[#Data],[Tipo da Ordem]],"Compra",Tabela_Ordens[[#Data],[Data esperada]],"&lt;="&amp;TODAY())-SUMIFS(Tabela_Ordens[[#Data],[Quantidade]],Tabela_Ordens[[#Data],[Produto]],A326,Tabela_Ordens[[#Data],[Tipo da Ordem]],"Venda",Tabela_Ordens[[#Data],[Data esperada]],"&lt;="&amp;TODAY()))</f>
        <v/>
      </c>
      <c r="C326" s="74" t="str">
        <f ca="1">IF(A326="","",SUMIFS(Tabela_Ordens[[#Data],[Quantidade]],Tabela_Ordens[[#Data],[Produto]],A326,Tabela_Ordens[[#Data],[Tipo da Ordem]],"Compra",Tabela_Ordens[[#Data],[Data esperada]],"&gt;"&amp;TODAY()))</f>
        <v/>
      </c>
      <c r="D326" s="74" t="str">
        <f>IF(A326="","",INDEX(Tabela_Produto[Estoque Mínimo],MATCH(A326,INDEX(Tabela_Produto[Nome do Produto],,1),0),1))</f>
        <v/>
      </c>
      <c r="E326" s="74" t="str">
        <f t="shared" si="5"/>
        <v/>
      </c>
      <c r="F326" s="74" t="str">
        <f>IFERROR(GETPIVOTDATA("Amount",#REF!,"Product Name",'tabelas-escondidas'!$A326),"")</f>
        <v/>
      </c>
      <c r="G326" s="74" t="str">
        <f>IFERROR(GETPIVOTDATA("Quantity",#REF!,"Product Name",'tabelas-escondidas'!$A326),"")</f>
        <v/>
      </c>
    </row>
    <row r="327" spans="1:7" x14ac:dyDescent="0.25">
      <c r="A327" s="75" t="str">
        <f>IFERROR(INDEX(Tabela_Produto[[#Data],[Nome do Produto]],ROW(A327)-ROW($A$3)),"")</f>
        <v/>
      </c>
      <c r="B327" s="74" t="str">
        <f ca="1">IF(A327="","",SUMIFS(Tabela_Ordens[[#Data],[Quantidade]],Tabela_Ordens[[#Data],[Produto]],A327,Tabela_Ordens[[#Data],[Tipo da Ordem]],"Compra",Tabela_Ordens[[#Data],[Data esperada]],"&lt;="&amp;TODAY())-SUMIFS(Tabela_Ordens[[#Data],[Quantidade]],Tabela_Ordens[[#Data],[Produto]],A327,Tabela_Ordens[[#Data],[Tipo da Ordem]],"Venda",Tabela_Ordens[[#Data],[Data esperada]],"&lt;="&amp;TODAY()))</f>
        <v/>
      </c>
      <c r="C327" s="74" t="str">
        <f ca="1">IF(A327="","",SUMIFS(Tabela_Ordens[[#Data],[Quantidade]],Tabela_Ordens[[#Data],[Produto]],A327,Tabela_Ordens[[#Data],[Tipo da Ordem]],"Compra",Tabela_Ordens[[#Data],[Data esperada]],"&gt;"&amp;TODAY()))</f>
        <v/>
      </c>
      <c r="D327" s="74" t="str">
        <f>IF(A327="","",INDEX(Tabela_Produto[Estoque Mínimo],MATCH(A327,INDEX(Tabela_Produto[Nome do Produto],,1),0),1))</f>
        <v/>
      </c>
      <c r="E327" s="74" t="str">
        <f t="shared" si="5"/>
        <v/>
      </c>
      <c r="F327" s="74" t="str">
        <f>IFERROR(GETPIVOTDATA("Amount",#REF!,"Product Name",'tabelas-escondidas'!$A327),"")</f>
        <v/>
      </c>
      <c r="G327" s="74" t="str">
        <f>IFERROR(GETPIVOTDATA("Quantity",#REF!,"Product Name",'tabelas-escondidas'!$A327),"")</f>
        <v/>
      </c>
    </row>
    <row r="328" spans="1:7" x14ac:dyDescent="0.25">
      <c r="A328" s="75" t="str">
        <f>IFERROR(INDEX(Tabela_Produto[[#Data],[Nome do Produto]],ROW(A328)-ROW($A$3)),"")</f>
        <v/>
      </c>
      <c r="B328" s="74" t="str">
        <f ca="1">IF(A328="","",SUMIFS(Tabela_Ordens[[#Data],[Quantidade]],Tabela_Ordens[[#Data],[Produto]],A328,Tabela_Ordens[[#Data],[Tipo da Ordem]],"Compra",Tabela_Ordens[[#Data],[Data esperada]],"&lt;="&amp;TODAY())-SUMIFS(Tabela_Ordens[[#Data],[Quantidade]],Tabela_Ordens[[#Data],[Produto]],A328,Tabela_Ordens[[#Data],[Tipo da Ordem]],"Venda",Tabela_Ordens[[#Data],[Data esperada]],"&lt;="&amp;TODAY()))</f>
        <v/>
      </c>
      <c r="C328" s="74" t="str">
        <f ca="1">IF(A328="","",SUMIFS(Tabela_Ordens[[#Data],[Quantidade]],Tabela_Ordens[[#Data],[Produto]],A328,Tabela_Ordens[[#Data],[Tipo da Ordem]],"Compra",Tabela_Ordens[[#Data],[Data esperada]],"&gt;"&amp;TODAY()))</f>
        <v/>
      </c>
      <c r="D328" s="74" t="str">
        <f>IF(A328="","",INDEX(Tabela_Produto[Estoque Mínimo],MATCH(A328,INDEX(Tabela_Produto[Nome do Produto],,1),0),1))</f>
        <v/>
      </c>
      <c r="E328" s="74" t="str">
        <f t="shared" si="5"/>
        <v/>
      </c>
      <c r="F328" s="74" t="str">
        <f>IFERROR(GETPIVOTDATA("Amount",#REF!,"Product Name",'tabelas-escondidas'!$A328),"")</f>
        <v/>
      </c>
      <c r="G328" s="74" t="str">
        <f>IFERROR(GETPIVOTDATA("Quantity",#REF!,"Product Name",'tabelas-escondidas'!$A328),"")</f>
        <v/>
      </c>
    </row>
    <row r="329" spans="1:7" x14ac:dyDescent="0.25">
      <c r="A329" s="75" t="str">
        <f>IFERROR(INDEX(Tabela_Produto[[#Data],[Nome do Produto]],ROW(A329)-ROW($A$3)),"")</f>
        <v/>
      </c>
      <c r="B329" s="74" t="str">
        <f ca="1">IF(A329="","",SUMIFS(Tabela_Ordens[[#Data],[Quantidade]],Tabela_Ordens[[#Data],[Produto]],A329,Tabela_Ordens[[#Data],[Tipo da Ordem]],"Compra",Tabela_Ordens[[#Data],[Data esperada]],"&lt;="&amp;TODAY())-SUMIFS(Tabela_Ordens[[#Data],[Quantidade]],Tabela_Ordens[[#Data],[Produto]],A329,Tabela_Ordens[[#Data],[Tipo da Ordem]],"Venda",Tabela_Ordens[[#Data],[Data esperada]],"&lt;="&amp;TODAY()))</f>
        <v/>
      </c>
      <c r="C329" s="74" t="str">
        <f ca="1">IF(A329="","",SUMIFS(Tabela_Ordens[[#Data],[Quantidade]],Tabela_Ordens[[#Data],[Produto]],A329,Tabela_Ordens[[#Data],[Tipo da Ordem]],"Compra",Tabela_Ordens[[#Data],[Data esperada]],"&gt;"&amp;TODAY()))</f>
        <v/>
      </c>
      <c r="D329" s="74" t="str">
        <f>IF(A329="","",INDEX(Tabela_Produto[Estoque Mínimo],MATCH(A329,INDEX(Tabela_Produto[Nome do Produto],,1),0),1))</f>
        <v/>
      </c>
      <c r="E329" s="74" t="str">
        <f t="shared" si="5"/>
        <v/>
      </c>
      <c r="F329" s="74" t="str">
        <f>IFERROR(GETPIVOTDATA("Amount",#REF!,"Product Name",'tabelas-escondidas'!$A329),"")</f>
        <v/>
      </c>
      <c r="G329" s="74" t="str">
        <f>IFERROR(GETPIVOTDATA("Quantity",#REF!,"Product Name",'tabelas-escondidas'!$A329),"")</f>
        <v/>
      </c>
    </row>
    <row r="330" spans="1:7" x14ac:dyDescent="0.25">
      <c r="A330" s="75" t="str">
        <f>IFERROR(INDEX(Tabela_Produto[[#Data],[Nome do Produto]],ROW(A330)-ROW($A$3)),"")</f>
        <v/>
      </c>
      <c r="B330" s="74" t="str">
        <f ca="1">IF(A330="","",SUMIFS(Tabela_Ordens[[#Data],[Quantidade]],Tabela_Ordens[[#Data],[Produto]],A330,Tabela_Ordens[[#Data],[Tipo da Ordem]],"Compra",Tabela_Ordens[[#Data],[Data esperada]],"&lt;="&amp;TODAY())-SUMIFS(Tabela_Ordens[[#Data],[Quantidade]],Tabela_Ordens[[#Data],[Produto]],A330,Tabela_Ordens[[#Data],[Tipo da Ordem]],"Venda",Tabela_Ordens[[#Data],[Data esperada]],"&lt;="&amp;TODAY()))</f>
        <v/>
      </c>
      <c r="C330" s="74" t="str">
        <f ca="1">IF(A330="","",SUMIFS(Tabela_Ordens[[#Data],[Quantidade]],Tabela_Ordens[[#Data],[Produto]],A330,Tabela_Ordens[[#Data],[Tipo da Ordem]],"Compra",Tabela_Ordens[[#Data],[Data esperada]],"&gt;"&amp;TODAY()))</f>
        <v/>
      </c>
      <c r="D330" s="74" t="str">
        <f>IF(A330="","",INDEX(Tabela_Produto[Estoque Mínimo],MATCH(A330,INDEX(Tabela_Produto[Nome do Produto],,1),0),1))</f>
        <v/>
      </c>
      <c r="E330" s="74" t="str">
        <f t="shared" si="5"/>
        <v/>
      </c>
      <c r="F330" s="74" t="str">
        <f>IFERROR(GETPIVOTDATA("Amount",#REF!,"Product Name",'tabelas-escondidas'!$A330),"")</f>
        <v/>
      </c>
      <c r="G330" s="74" t="str">
        <f>IFERROR(GETPIVOTDATA("Quantity",#REF!,"Product Name",'tabelas-escondidas'!$A330),"")</f>
        <v/>
      </c>
    </row>
    <row r="331" spans="1:7" x14ac:dyDescent="0.25">
      <c r="A331" s="75" t="str">
        <f>IFERROR(INDEX(Tabela_Produto[[#Data],[Nome do Produto]],ROW(A331)-ROW($A$3)),"")</f>
        <v/>
      </c>
      <c r="B331" s="74" t="str">
        <f ca="1">IF(A331="","",SUMIFS(Tabela_Ordens[[#Data],[Quantidade]],Tabela_Ordens[[#Data],[Produto]],A331,Tabela_Ordens[[#Data],[Tipo da Ordem]],"Compra",Tabela_Ordens[[#Data],[Data esperada]],"&lt;="&amp;TODAY())-SUMIFS(Tabela_Ordens[[#Data],[Quantidade]],Tabela_Ordens[[#Data],[Produto]],A331,Tabela_Ordens[[#Data],[Tipo da Ordem]],"Venda",Tabela_Ordens[[#Data],[Data esperada]],"&lt;="&amp;TODAY()))</f>
        <v/>
      </c>
      <c r="C331" s="74" t="str">
        <f ca="1">IF(A331="","",SUMIFS(Tabela_Ordens[[#Data],[Quantidade]],Tabela_Ordens[[#Data],[Produto]],A331,Tabela_Ordens[[#Data],[Tipo da Ordem]],"Compra",Tabela_Ordens[[#Data],[Data esperada]],"&gt;"&amp;TODAY()))</f>
        <v/>
      </c>
      <c r="D331" s="74" t="str">
        <f>IF(A331="","",INDEX(Tabela_Produto[Estoque Mínimo],MATCH(A331,INDEX(Tabela_Produto[Nome do Produto],,1),0),1))</f>
        <v/>
      </c>
      <c r="E331" s="74" t="str">
        <f t="shared" si="5"/>
        <v/>
      </c>
      <c r="F331" s="74" t="str">
        <f>IFERROR(GETPIVOTDATA("Amount",#REF!,"Product Name",'tabelas-escondidas'!$A331),"")</f>
        <v/>
      </c>
      <c r="G331" s="74" t="str">
        <f>IFERROR(GETPIVOTDATA("Quantity",#REF!,"Product Name",'tabelas-escondidas'!$A331),"")</f>
        <v/>
      </c>
    </row>
    <row r="332" spans="1:7" x14ac:dyDescent="0.25">
      <c r="A332" s="75" t="str">
        <f>IFERROR(INDEX(Tabela_Produto[[#Data],[Nome do Produto]],ROW(A332)-ROW($A$3)),"")</f>
        <v/>
      </c>
      <c r="B332" s="74" t="str">
        <f ca="1">IF(A332="","",SUMIFS(Tabela_Ordens[[#Data],[Quantidade]],Tabela_Ordens[[#Data],[Produto]],A332,Tabela_Ordens[[#Data],[Tipo da Ordem]],"Compra",Tabela_Ordens[[#Data],[Data esperada]],"&lt;="&amp;TODAY())-SUMIFS(Tabela_Ordens[[#Data],[Quantidade]],Tabela_Ordens[[#Data],[Produto]],A332,Tabela_Ordens[[#Data],[Tipo da Ordem]],"Venda",Tabela_Ordens[[#Data],[Data esperada]],"&lt;="&amp;TODAY()))</f>
        <v/>
      </c>
      <c r="C332" s="74" t="str">
        <f ca="1">IF(A332="","",SUMIFS(Tabela_Ordens[[#Data],[Quantidade]],Tabela_Ordens[[#Data],[Produto]],A332,Tabela_Ordens[[#Data],[Tipo da Ordem]],"Compra",Tabela_Ordens[[#Data],[Data esperada]],"&gt;"&amp;TODAY()))</f>
        <v/>
      </c>
      <c r="D332" s="74" t="str">
        <f>IF(A332="","",INDEX(Tabela_Produto[Estoque Mínimo],MATCH(A332,INDEX(Tabela_Produto[Nome do Produto],,1),0),1))</f>
        <v/>
      </c>
      <c r="E332" s="74" t="str">
        <f t="shared" si="5"/>
        <v/>
      </c>
      <c r="F332" s="74" t="str">
        <f>IFERROR(GETPIVOTDATA("Amount",#REF!,"Product Name",'tabelas-escondidas'!$A332),"")</f>
        <v/>
      </c>
      <c r="G332" s="74" t="str">
        <f>IFERROR(GETPIVOTDATA("Quantity",#REF!,"Product Name",'tabelas-escondidas'!$A332),"")</f>
        <v/>
      </c>
    </row>
    <row r="333" spans="1:7" x14ac:dyDescent="0.25">
      <c r="A333" s="75" t="str">
        <f>IFERROR(INDEX(Tabela_Produto[[#Data],[Nome do Produto]],ROW(A333)-ROW($A$3)),"")</f>
        <v/>
      </c>
      <c r="B333" s="74" t="str">
        <f ca="1">IF(A333="","",SUMIFS(Tabela_Ordens[[#Data],[Quantidade]],Tabela_Ordens[[#Data],[Produto]],A333,Tabela_Ordens[[#Data],[Tipo da Ordem]],"Compra",Tabela_Ordens[[#Data],[Data esperada]],"&lt;="&amp;TODAY())-SUMIFS(Tabela_Ordens[[#Data],[Quantidade]],Tabela_Ordens[[#Data],[Produto]],A333,Tabela_Ordens[[#Data],[Tipo da Ordem]],"Venda",Tabela_Ordens[[#Data],[Data esperada]],"&lt;="&amp;TODAY()))</f>
        <v/>
      </c>
      <c r="C333" s="74" t="str">
        <f ca="1">IF(A333="","",SUMIFS(Tabela_Ordens[[#Data],[Quantidade]],Tabela_Ordens[[#Data],[Produto]],A333,Tabela_Ordens[[#Data],[Tipo da Ordem]],"Compra",Tabela_Ordens[[#Data],[Data esperada]],"&gt;"&amp;TODAY()))</f>
        <v/>
      </c>
      <c r="D333" s="74" t="str">
        <f>IF(A333="","",INDEX(Tabela_Produto[Estoque Mínimo],MATCH(A333,INDEX(Tabela_Produto[Nome do Produto],,1),0),1))</f>
        <v/>
      </c>
      <c r="E333" s="74" t="str">
        <f t="shared" si="5"/>
        <v/>
      </c>
      <c r="F333" s="74" t="str">
        <f>IFERROR(GETPIVOTDATA("Amount",#REF!,"Product Name",'tabelas-escondidas'!$A333),"")</f>
        <v/>
      </c>
      <c r="G333" s="74" t="str">
        <f>IFERROR(GETPIVOTDATA("Quantity",#REF!,"Product Name",'tabelas-escondidas'!$A333),"")</f>
        <v/>
      </c>
    </row>
    <row r="334" spans="1:7" x14ac:dyDescent="0.25">
      <c r="A334" s="75" t="str">
        <f>IFERROR(INDEX(Tabela_Produto[[#Data],[Nome do Produto]],ROW(A334)-ROW($A$3)),"")</f>
        <v/>
      </c>
      <c r="B334" s="74" t="str">
        <f ca="1">IF(A334="","",SUMIFS(Tabela_Ordens[[#Data],[Quantidade]],Tabela_Ordens[[#Data],[Produto]],A334,Tabela_Ordens[[#Data],[Tipo da Ordem]],"Compra",Tabela_Ordens[[#Data],[Data esperada]],"&lt;="&amp;TODAY())-SUMIFS(Tabela_Ordens[[#Data],[Quantidade]],Tabela_Ordens[[#Data],[Produto]],A334,Tabela_Ordens[[#Data],[Tipo da Ordem]],"Venda",Tabela_Ordens[[#Data],[Data esperada]],"&lt;="&amp;TODAY()))</f>
        <v/>
      </c>
      <c r="C334" s="74" t="str">
        <f ca="1">IF(A334="","",SUMIFS(Tabela_Ordens[[#Data],[Quantidade]],Tabela_Ordens[[#Data],[Produto]],A334,Tabela_Ordens[[#Data],[Tipo da Ordem]],"Compra",Tabela_Ordens[[#Data],[Data esperada]],"&gt;"&amp;TODAY()))</f>
        <v/>
      </c>
      <c r="D334" s="74" t="str">
        <f>IF(A334="","",INDEX(Tabela_Produto[Estoque Mínimo],MATCH(A334,INDEX(Tabela_Produto[Nome do Produto],,1),0),1))</f>
        <v/>
      </c>
      <c r="E334" s="74" t="str">
        <f t="shared" si="5"/>
        <v/>
      </c>
      <c r="F334" s="74" t="str">
        <f>IFERROR(GETPIVOTDATA("Amount",#REF!,"Product Name",'tabelas-escondidas'!$A334),"")</f>
        <v/>
      </c>
      <c r="G334" s="74" t="str">
        <f>IFERROR(GETPIVOTDATA("Quantity",#REF!,"Product Name",'tabelas-escondidas'!$A334),"")</f>
        <v/>
      </c>
    </row>
    <row r="335" spans="1:7" x14ac:dyDescent="0.25">
      <c r="A335" s="75" t="str">
        <f>IFERROR(INDEX(Tabela_Produto[[#Data],[Nome do Produto]],ROW(A335)-ROW($A$3)),"")</f>
        <v/>
      </c>
      <c r="B335" s="74" t="str">
        <f ca="1">IF(A335="","",SUMIFS(Tabela_Ordens[[#Data],[Quantidade]],Tabela_Ordens[[#Data],[Produto]],A335,Tabela_Ordens[[#Data],[Tipo da Ordem]],"Compra",Tabela_Ordens[[#Data],[Data esperada]],"&lt;="&amp;TODAY())-SUMIFS(Tabela_Ordens[[#Data],[Quantidade]],Tabela_Ordens[[#Data],[Produto]],A335,Tabela_Ordens[[#Data],[Tipo da Ordem]],"Venda",Tabela_Ordens[[#Data],[Data esperada]],"&lt;="&amp;TODAY()))</f>
        <v/>
      </c>
      <c r="C335" s="74" t="str">
        <f ca="1">IF(A335="","",SUMIFS(Tabela_Ordens[[#Data],[Quantidade]],Tabela_Ordens[[#Data],[Produto]],A335,Tabela_Ordens[[#Data],[Tipo da Ordem]],"Compra",Tabela_Ordens[[#Data],[Data esperada]],"&gt;"&amp;TODAY()))</f>
        <v/>
      </c>
      <c r="D335" s="74" t="str">
        <f>IF(A335="","",INDEX(Tabela_Produto[Estoque Mínimo],MATCH(A335,INDEX(Tabela_Produto[Nome do Produto],,1),0),1))</f>
        <v/>
      </c>
      <c r="E335" s="74" t="str">
        <f t="shared" si="5"/>
        <v/>
      </c>
      <c r="F335" s="74" t="str">
        <f>IFERROR(GETPIVOTDATA("Amount",#REF!,"Product Name",'tabelas-escondidas'!$A335),"")</f>
        <v/>
      </c>
      <c r="G335" s="74" t="str">
        <f>IFERROR(GETPIVOTDATA("Quantity",#REF!,"Product Name",'tabelas-escondidas'!$A335),"")</f>
        <v/>
      </c>
    </row>
    <row r="336" spans="1:7" x14ac:dyDescent="0.25">
      <c r="A336" s="75" t="str">
        <f>IFERROR(INDEX(Tabela_Produto[[#Data],[Nome do Produto]],ROW(A336)-ROW($A$3)),"")</f>
        <v/>
      </c>
      <c r="B336" s="74" t="str">
        <f ca="1">IF(A336="","",SUMIFS(Tabela_Ordens[[#Data],[Quantidade]],Tabela_Ordens[[#Data],[Produto]],A336,Tabela_Ordens[[#Data],[Tipo da Ordem]],"Compra",Tabela_Ordens[[#Data],[Data esperada]],"&lt;="&amp;TODAY())-SUMIFS(Tabela_Ordens[[#Data],[Quantidade]],Tabela_Ordens[[#Data],[Produto]],A336,Tabela_Ordens[[#Data],[Tipo da Ordem]],"Venda",Tabela_Ordens[[#Data],[Data esperada]],"&lt;="&amp;TODAY()))</f>
        <v/>
      </c>
      <c r="C336" s="74" t="str">
        <f ca="1">IF(A336="","",SUMIFS(Tabela_Ordens[[#Data],[Quantidade]],Tabela_Ordens[[#Data],[Produto]],A336,Tabela_Ordens[[#Data],[Tipo da Ordem]],"Compra",Tabela_Ordens[[#Data],[Data esperada]],"&gt;"&amp;TODAY()))</f>
        <v/>
      </c>
      <c r="D336" s="74" t="str">
        <f>IF(A336="","",INDEX(Tabela_Produto[Estoque Mínimo],MATCH(A336,INDEX(Tabela_Produto[Nome do Produto],,1),0),1))</f>
        <v/>
      </c>
      <c r="E336" s="74" t="str">
        <f t="shared" si="5"/>
        <v/>
      </c>
      <c r="F336" s="74" t="str">
        <f>IFERROR(GETPIVOTDATA("Amount",#REF!,"Product Name",'tabelas-escondidas'!$A336),"")</f>
        <v/>
      </c>
      <c r="G336" s="74" t="str">
        <f>IFERROR(GETPIVOTDATA("Quantity",#REF!,"Product Name",'tabelas-escondidas'!$A336),"")</f>
        <v/>
      </c>
    </row>
    <row r="337" spans="1:7" x14ac:dyDescent="0.25">
      <c r="A337" s="75" t="str">
        <f>IFERROR(INDEX(Tabela_Produto[[#Data],[Nome do Produto]],ROW(A337)-ROW($A$3)),"")</f>
        <v/>
      </c>
      <c r="B337" s="74" t="str">
        <f ca="1">IF(A337="","",SUMIFS(Tabela_Ordens[[#Data],[Quantidade]],Tabela_Ordens[[#Data],[Produto]],A337,Tabela_Ordens[[#Data],[Tipo da Ordem]],"Compra",Tabela_Ordens[[#Data],[Data esperada]],"&lt;="&amp;TODAY())-SUMIFS(Tabela_Ordens[[#Data],[Quantidade]],Tabela_Ordens[[#Data],[Produto]],A337,Tabela_Ordens[[#Data],[Tipo da Ordem]],"Venda",Tabela_Ordens[[#Data],[Data esperada]],"&lt;="&amp;TODAY()))</f>
        <v/>
      </c>
      <c r="C337" s="74" t="str">
        <f ca="1">IF(A337="","",SUMIFS(Tabela_Ordens[[#Data],[Quantidade]],Tabela_Ordens[[#Data],[Produto]],A337,Tabela_Ordens[[#Data],[Tipo da Ordem]],"Compra",Tabela_Ordens[[#Data],[Data esperada]],"&gt;"&amp;TODAY()))</f>
        <v/>
      </c>
      <c r="D337" s="74" t="str">
        <f>IF(A337="","",INDEX(Tabela_Produto[Estoque Mínimo],MATCH(A337,INDEX(Tabela_Produto[Nome do Produto],,1),0),1))</f>
        <v/>
      </c>
      <c r="E337" s="74" t="str">
        <f t="shared" si="5"/>
        <v/>
      </c>
      <c r="F337" s="74" t="str">
        <f>IFERROR(GETPIVOTDATA("Amount",#REF!,"Product Name",'tabelas-escondidas'!$A337),"")</f>
        <v/>
      </c>
      <c r="G337" s="74" t="str">
        <f>IFERROR(GETPIVOTDATA("Quantity",#REF!,"Product Name",'tabelas-escondidas'!$A337),"")</f>
        <v/>
      </c>
    </row>
    <row r="338" spans="1:7" x14ac:dyDescent="0.25">
      <c r="A338" s="75" t="str">
        <f>IFERROR(INDEX(Tabela_Produto[[#Data],[Nome do Produto]],ROW(A338)-ROW($A$3)),"")</f>
        <v/>
      </c>
      <c r="B338" s="74" t="str">
        <f ca="1">IF(A338="","",SUMIFS(Tabela_Ordens[[#Data],[Quantidade]],Tabela_Ordens[[#Data],[Produto]],A338,Tabela_Ordens[[#Data],[Tipo da Ordem]],"Compra",Tabela_Ordens[[#Data],[Data esperada]],"&lt;="&amp;TODAY())-SUMIFS(Tabela_Ordens[[#Data],[Quantidade]],Tabela_Ordens[[#Data],[Produto]],A338,Tabela_Ordens[[#Data],[Tipo da Ordem]],"Venda",Tabela_Ordens[[#Data],[Data esperada]],"&lt;="&amp;TODAY()))</f>
        <v/>
      </c>
      <c r="C338" s="74" t="str">
        <f ca="1">IF(A338="","",SUMIFS(Tabela_Ordens[[#Data],[Quantidade]],Tabela_Ordens[[#Data],[Produto]],A338,Tabela_Ordens[[#Data],[Tipo da Ordem]],"Compra",Tabela_Ordens[[#Data],[Data esperada]],"&gt;"&amp;TODAY()))</f>
        <v/>
      </c>
      <c r="D338" s="74" t="str">
        <f>IF(A338="","",INDEX(Tabela_Produto[Estoque Mínimo],MATCH(A338,INDEX(Tabela_Produto[Nome do Produto],,1),0),1))</f>
        <v/>
      </c>
      <c r="E338" s="74" t="str">
        <f t="shared" si="5"/>
        <v/>
      </c>
      <c r="F338" s="74" t="str">
        <f>IFERROR(GETPIVOTDATA("Amount",#REF!,"Product Name",'tabelas-escondidas'!$A338),"")</f>
        <v/>
      </c>
      <c r="G338" s="74" t="str">
        <f>IFERROR(GETPIVOTDATA("Quantity",#REF!,"Product Name",'tabelas-escondidas'!$A338),"")</f>
        <v/>
      </c>
    </row>
    <row r="339" spans="1:7" x14ac:dyDescent="0.25">
      <c r="A339" s="75" t="str">
        <f>IFERROR(INDEX(Tabela_Produto[[#Data],[Nome do Produto]],ROW(A339)-ROW($A$3)),"")</f>
        <v/>
      </c>
      <c r="B339" s="74" t="str">
        <f ca="1">IF(A339="","",SUMIFS(Tabela_Ordens[[#Data],[Quantidade]],Tabela_Ordens[[#Data],[Produto]],A339,Tabela_Ordens[[#Data],[Tipo da Ordem]],"Compra",Tabela_Ordens[[#Data],[Data esperada]],"&lt;="&amp;TODAY())-SUMIFS(Tabela_Ordens[[#Data],[Quantidade]],Tabela_Ordens[[#Data],[Produto]],A339,Tabela_Ordens[[#Data],[Tipo da Ordem]],"Venda",Tabela_Ordens[[#Data],[Data esperada]],"&lt;="&amp;TODAY()))</f>
        <v/>
      </c>
      <c r="C339" s="74" t="str">
        <f ca="1">IF(A339="","",SUMIFS(Tabela_Ordens[[#Data],[Quantidade]],Tabela_Ordens[[#Data],[Produto]],A339,Tabela_Ordens[[#Data],[Tipo da Ordem]],"Compra",Tabela_Ordens[[#Data],[Data esperada]],"&gt;"&amp;TODAY()))</f>
        <v/>
      </c>
      <c r="D339" s="74" t="str">
        <f>IF(A339="","",INDEX(Tabela_Produto[Estoque Mínimo],MATCH(A339,INDEX(Tabela_Produto[Nome do Produto],,1),0),1))</f>
        <v/>
      </c>
      <c r="E339" s="74" t="str">
        <f t="shared" si="5"/>
        <v/>
      </c>
      <c r="F339" s="74" t="str">
        <f>IFERROR(GETPIVOTDATA("Amount",#REF!,"Product Name",'tabelas-escondidas'!$A339),"")</f>
        <v/>
      </c>
      <c r="G339" s="74" t="str">
        <f>IFERROR(GETPIVOTDATA("Quantity",#REF!,"Product Name",'tabelas-escondidas'!$A339),"")</f>
        <v/>
      </c>
    </row>
    <row r="340" spans="1:7" x14ac:dyDescent="0.25">
      <c r="A340" s="75" t="str">
        <f>IFERROR(INDEX(Tabela_Produto[[#Data],[Nome do Produto]],ROW(A340)-ROW($A$3)),"")</f>
        <v/>
      </c>
      <c r="B340" s="74" t="str">
        <f ca="1">IF(A340="","",SUMIFS(Tabela_Ordens[[#Data],[Quantidade]],Tabela_Ordens[[#Data],[Produto]],A340,Tabela_Ordens[[#Data],[Tipo da Ordem]],"Compra",Tabela_Ordens[[#Data],[Data esperada]],"&lt;="&amp;TODAY())-SUMIFS(Tabela_Ordens[[#Data],[Quantidade]],Tabela_Ordens[[#Data],[Produto]],A340,Tabela_Ordens[[#Data],[Tipo da Ordem]],"Venda",Tabela_Ordens[[#Data],[Data esperada]],"&lt;="&amp;TODAY()))</f>
        <v/>
      </c>
      <c r="C340" s="74" t="str">
        <f ca="1">IF(A340="","",SUMIFS(Tabela_Ordens[[#Data],[Quantidade]],Tabela_Ordens[[#Data],[Produto]],A340,Tabela_Ordens[[#Data],[Tipo da Ordem]],"Compra",Tabela_Ordens[[#Data],[Data esperada]],"&gt;"&amp;TODAY()))</f>
        <v/>
      </c>
      <c r="D340" s="74" t="str">
        <f>IF(A340="","",INDEX(Tabela_Produto[Estoque Mínimo],MATCH(A340,INDEX(Tabela_Produto[Nome do Produto],,1),0),1))</f>
        <v/>
      </c>
      <c r="E340" s="74" t="str">
        <f t="shared" si="5"/>
        <v/>
      </c>
      <c r="F340" s="74" t="str">
        <f>IFERROR(GETPIVOTDATA("Amount",#REF!,"Product Name",'tabelas-escondidas'!$A340),"")</f>
        <v/>
      </c>
      <c r="G340" s="74" t="str">
        <f>IFERROR(GETPIVOTDATA("Quantity",#REF!,"Product Name",'tabelas-escondidas'!$A340),"")</f>
        <v/>
      </c>
    </row>
    <row r="341" spans="1:7" x14ac:dyDescent="0.25">
      <c r="A341" s="75" t="str">
        <f>IFERROR(INDEX(Tabela_Produto[[#Data],[Nome do Produto]],ROW(A341)-ROW($A$3)),"")</f>
        <v/>
      </c>
      <c r="B341" s="74" t="str">
        <f ca="1">IF(A341="","",SUMIFS(Tabela_Ordens[[#Data],[Quantidade]],Tabela_Ordens[[#Data],[Produto]],A341,Tabela_Ordens[[#Data],[Tipo da Ordem]],"Compra",Tabela_Ordens[[#Data],[Data esperada]],"&lt;="&amp;TODAY())-SUMIFS(Tabela_Ordens[[#Data],[Quantidade]],Tabela_Ordens[[#Data],[Produto]],A341,Tabela_Ordens[[#Data],[Tipo da Ordem]],"Venda",Tabela_Ordens[[#Data],[Data esperada]],"&lt;="&amp;TODAY()))</f>
        <v/>
      </c>
      <c r="C341" s="74" t="str">
        <f ca="1">IF(A341="","",SUMIFS(Tabela_Ordens[[#Data],[Quantidade]],Tabela_Ordens[[#Data],[Produto]],A341,Tabela_Ordens[[#Data],[Tipo da Ordem]],"Compra",Tabela_Ordens[[#Data],[Data esperada]],"&gt;"&amp;TODAY()))</f>
        <v/>
      </c>
      <c r="D341" s="74" t="str">
        <f>IF(A341="","",INDEX(Tabela_Produto[Estoque Mínimo],MATCH(A341,INDEX(Tabela_Produto[Nome do Produto],,1),0),1))</f>
        <v/>
      </c>
      <c r="E341" s="74" t="str">
        <f t="shared" si="5"/>
        <v/>
      </c>
      <c r="F341" s="74" t="str">
        <f>IFERROR(GETPIVOTDATA("Amount",#REF!,"Product Name",'tabelas-escondidas'!$A341),"")</f>
        <v/>
      </c>
      <c r="G341" s="74" t="str">
        <f>IFERROR(GETPIVOTDATA("Quantity",#REF!,"Product Name",'tabelas-escondidas'!$A341),"")</f>
        <v/>
      </c>
    </row>
    <row r="342" spans="1:7" x14ac:dyDescent="0.25">
      <c r="A342" s="75" t="str">
        <f>IFERROR(INDEX(Tabela_Produto[[#Data],[Nome do Produto]],ROW(A342)-ROW($A$3)),"")</f>
        <v/>
      </c>
      <c r="B342" s="74" t="str">
        <f ca="1">IF(A342="","",SUMIFS(Tabela_Ordens[[#Data],[Quantidade]],Tabela_Ordens[[#Data],[Produto]],A342,Tabela_Ordens[[#Data],[Tipo da Ordem]],"Compra",Tabela_Ordens[[#Data],[Data esperada]],"&lt;="&amp;TODAY())-SUMIFS(Tabela_Ordens[[#Data],[Quantidade]],Tabela_Ordens[[#Data],[Produto]],A342,Tabela_Ordens[[#Data],[Tipo da Ordem]],"Venda",Tabela_Ordens[[#Data],[Data esperada]],"&lt;="&amp;TODAY()))</f>
        <v/>
      </c>
      <c r="C342" s="74" t="str">
        <f ca="1">IF(A342="","",SUMIFS(Tabela_Ordens[[#Data],[Quantidade]],Tabela_Ordens[[#Data],[Produto]],A342,Tabela_Ordens[[#Data],[Tipo da Ordem]],"Compra",Tabela_Ordens[[#Data],[Data esperada]],"&gt;"&amp;TODAY()))</f>
        <v/>
      </c>
      <c r="D342" s="74" t="str">
        <f>IF(A342="","",INDEX(Tabela_Produto[Estoque Mínimo],MATCH(A342,INDEX(Tabela_Produto[Nome do Produto],,1),0),1))</f>
        <v/>
      </c>
      <c r="E342" s="74" t="str">
        <f t="shared" si="5"/>
        <v/>
      </c>
      <c r="F342" s="74" t="str">
        <f>IFERROR(GETPIVOTDATA("Amount",#REF!,"Product Name",'tabelas-escondidas'!$A342),"")</f>
        <v/>
      </c>
      <c r="G342" s="74" t="str">
        <f>IFERROR(GETPIVOTDATA("Quantity",#REF!,"Product Name",'tabelas-escondidas'!$A342),"")</f>
        <v/>
      </c>
    </row>
    <row r="343" spans="1:7" x14ac:dyDescent="0.25">
      <c r="A343" s="75" t="str">
        <f>IFERROR(INDEX(Tabela_Produto[[#Data],[Nome do Produto]],ROW(A343)-ROW($A$3)),"")</f>
        <v/>
      </c>
      <c r="B343" s="74" t="str">
        <f ca="1">IF(A343="","",SUMIFS(Tabela_Ordens[[#Data],[Quantidade]],Tabela_Ordens[[#Data],[Produto]],A343,Tabela_Ordens[[#Data],[Tipo da Ordem]],"Compra",Tabela_Ordens[[#Data],[Data esperada]],"&lt;="&amp;TODAY())-SUMIFS(Tabela_Ordens[[#Data],[Quantidade]],Tabela_Ordens[[#Data],[Produto]],A343,Tabela_Ordens[[#Data],[Tipo da Ordem]],"Venda",Tabela_Ordens[[#Data],[Data esperada]],"&lt;="&amp;TODAY()))</f>
        <v/>
      </c>
      <c r="C343" s="74" t="str">
        <f ca="1">IF(A343="","",SUMIFS(Tabela_Ordens[[#Data],[Quantidade]],Tabela_Ordens[[#Data],[Produto]],A343,Tabela_Ordens[[#Data],[Tipo da Ordem]],"Compra",Tabela_Ordens[[#Data],[Data esperada]],"&gt;"&amp;TODAY()))</f>
        <v/>
      </c>
      <c r="D343" s="74" t="str">
        <f>IF(A343="","",INDEX(Tabela_Produto[Estoque Mínimo],MATCH(A343,INDEX(Tabela_Produto[Nome do Produto],,1),0),1))</f>
        <v/>
      </c>
      <c r="E343" s="74" t="str">
        <f t="shared" si="5"/>
        <v/>
      </c>
      <c r="F343" s="74" t="str">
        <f>IFERROR(GETPIVOTDATA("Amount",#REF!,"Product Name",'tabelas-escondidas'!$A343),"")</f>
        <v/>
      </c>
      <c r="G343" s="74" t="str">
        <f>IFERROR(GETPIVOTDATA("Quantity",#REF!,"Product Name",'tabelas-escondidas'!$A343),"")</f>
        <v/>
      </c>
    </row>
    <row r="344" spans="1:7" x14ac:dyDescent="0.25">
      <c r="A344" s="75" t="str">
        <f>IFERROR(INDEX(Tabela_Produto[[#Data],[Nome do Produto]],ROW(A344)-ROW($A$3)),"")</f>
        <v/>
      </c>
      <c r="B344" s="74" t="str">
        <f ca="1">IF(A344="","",SUMIFS(Tabela_Ordens[[#Data],[Quantidade]],Tabela_Ordens[[#Data],[Produto]],A344,Tabela_Ordens[[#Data],[Tipo da Ordem]],"Compra",Tabela_Ordens[[#Data],[Data esperada]],"&lt;="&amp;TODAY())-SUMIFS(Tabela_Ordens[[#Data],[Quantidade]],Tabela_Ordens[[#Data],[Produto]],A344,Tabela_Ordens[[#Data],[Tipo da Ordem]],"Venda",Tabela_Ordens[[#Data],[Data esperada]],"&lt;="&amp;TODAY()))</f>
        <v/>
      </c>
      <c r="C344" s="74" t="str">
        <f ca="1">IF(A344="","",SUMIFS(Tabela_Ordens[[#Data],[Quantidade]],Tabela_Ordens[[#Data],[Produto]],A344,Tabela_Ordens[[#Data],[Tipo da Ordem]],"Compra",Tabela_Ordens[[#Data],[Data esperada]],"&gt;"&amp;TODAY()))</f>
        <v/>
      </c>
      <c r="D344" s="74" t="str">
        <f>IF(A344="","",INDEX(Tabela_Produto[Estoque Mínimo],MATCH(A344,INDEX(Tabela_Produto[Nome do Produto],,1),0),1))</f>
        <v/>
      </c>
      <c r="E344" s="74" t="str">
        <f t="shared" si="5"/>
        <v/>
      </c>
      <c r="F344" s="74" t="str">
        <f>IFERROR(GETPIVOTDATA("Amount",#REF!,"Product Name",'tabelas-escondidas'!$A344),"")</f>
        <v/>
      </c>
      <c r="G344" s="74" t="str">
        <f>IFERROR(GETPIVOTDATA("Quantity",#REF!,"Product Name",'tabelas-escondidas'!$A344),"")</f>
        <v/>
      </c>
    </row>
    <row r="345" spans="1:7" x14ac:dyDescent="0.25">
      <c r="A345" s="75" t="str">
        <f>IFERROR(INDEX(Tabela_Produto[[#Data],[Nome do Produto]],ROW(A345)-ROW($A$3)),"")</f>
        <v/>
      </c>
      <c r="B345" s="74" t="str">
        <f ca="1">IF(A345="","",SUMIFS(Tabela_Ordens[[#Data],[Quantidade]],Tabela_Ordens[[#Data],[Produto]],A345,Tabela_Ordens[[#Data],[Tipo da Ordem]],"Compra",Tabela_Ordens[[#Data],[Data esperada]],"&lt;="&amp;TODAY())-SUMIFS(Tabela_Ordens[[#Data],[Quantidade]],Tabela_Ordens[[#Data],[Produto]],A345,Tabela_Ordens[[#Data],[Tipo da Ordem]],"Venda",Tabela_Ordens[[#Data],[Data esperada]],"&lt;="&amp;TODAY()))</f>
        <v/>
      </c>
      <c r="C345" s="74" t="str">
        <f ca="1">IF(A345="","",SUMIFS(Tabela_Ordens[[#Data],[Quantidade]],Tabela_Ordens[[#Data],[Produto]],A345,Tabela_Ordens[[#Data],[Tipo da Ordem]],"Compra",Tabela_Ordens[[#Data],[Data esperada]],"&gt;"&amp;TODAY()))</f>
        <v/>
      </c>
      <c r="D345" s="74" t="str">
        <f>IF(A345="","",INDEX(Tabela_Produto[Estoque Mínimo],MATCH(A345,INDEX(Tabela_Produto[Nome do Produto],,1),0),1))</f>
        <v/>
      </c>
      <c r="E345" s="74" t="str">
        <f t="shared" si="5"/>
        <v/>
      </c>
      <c r="F345" s="74" t="str">
        <f>IFERROR(GETPIVOTDATA("Amount",#REF!,"Product Name",'tabelas-escondidas'!$A345),"")</f>
        <v/>
      </c>
      <c r="G345" s="74" t="str">
        <f>IFERROR(GETPIVOTDATA("Quantity",#REF!,"Product Name",'tabelas-escondidas'!$A345),"")</f>
        <v/>
      </c>
    </row>
    <row r="346" spans="1:7" x14ac:dyDescent="0.25">
      <c r="A346" s="75" t="str">
        <f>IFERROR(INDEX(Tabela_Produto[[#Data],[Nome do Produto]],ROW(A346)-ROW($A$3)),"")</f>
        <v/>
      </c>
      <c r="B346" s="74" t="str">
        <f ca="1">IF(A346="","",SUMIFS(Tabela_Ordens[[#Data],[Quantidade]],Tabela_Ordens[[#Data],[Produto]],A346,Tabela_Ordens[[#Data],[Tipo da Ordem]],"Compra",Tabela_Ordens[[#Data],[Data esperada]],"&lt;="&amp;TODAY())-SUMIFS(Tabela_Ordens[[#Data],[Quantidade]],Tabela_Ordens[[#Data],[Produto]],A346,Tabela_Ordens[[#Data],[Tipo da Ordem]],"Venda",Tabela_Ordens[[#Data],[Data esperada]],"&lt;="&amp;TODAY()))</f>
        <v/>
      </c>
      <c r="C346" s="74" t="str">
        <f ca="1">IF(A346="","",SUMIFS(Tabela_Ordens[[#Data],[Quantidade]],Tabela_Ordens[[#Data],[Produto]],A346,Tabela_Ordens[[#Data],[Tipo da Ordem]],"Compra",Tabela_Ordens[[#Data],[Data esperada]],"&gt;"&amp;TODAY()))</f>
        <v/>
      </c>
      <c r="D346" s="74" t="str">
        <f>IF(A346="","",INDEX(Tabela_Produto[Estoque Mínimo],MATCH(A346,INDEX(Tabela_Produto[Nome do Produto],,1),0),1))</f>
        <v/>
      </c>
      <c r="E346" s="74" t="str">
        <f t="shared" si="5"/>
        <v/>
      </c>
      <c r="F346" s="74" t="str">
        <f>IFERROR(GETPIVOTDATA("Amount",#REF!,"Product Name",'tabelas-escondidas'!$A346),"")</f>
        <v/>
      </c>
      <c r="G346" s="74" t="str">
        <f>IFERROR(GETPIVOTDATA("Quantity",#REF!,"Product Name",'tabelas-escondidas'!$A346),"")</f>
        <v/>
      </c>
    </row>
    <row r="347" spans="1:7" x14ac:dyDescent="0.25">
      <c r="A347" s="75" t="str">
        <f>IFERROR(INDEX(Tabela_Produto[[#Data],[Nome do Produto]],ROW(A347)-ROW($A$3)),"")</f>
        <v/>
      </c>
      <c r="B347" s="74" t="str">
        <f ca="1">IF(A347="","",SUMIFS(Tabela_Ordens[[#Data],[Quantidade]],Tabela_Ordens[[#Data],[Produto]],A347,Tabela_Ordens[[#Data],[Tipo da Ordem]],"Compra",Tabela_Ordens[[#Data],[Data esperada]],"&lt;="&amp;TODAY())-SUMIFS(Tabela_Ordens[[#Data],[Quantidade]],Tabela_Ordens[[#Data],[Produto]],A347,Tabela_Ordens[[#Data],[Tipo da Ordem]],"Venda",Tabela_Ordens[[#Data],[Data esperada]],"&lt;="&amp;TODAY()))</f>
        <v/>
      </c>
      <c r="C347" s="74" t="str">
        <f ca="1">IF(A347="","",SUMIFS(Tabela_Ordens[[#Data],[Quantidade]],Tabela_Ordens[[#Data],[Produto]],A347,Tabela_Ordens[[#Data],[Tipo da Ordem]],"Compra",Tabela_Ordens[[#Data],[Data esperada]],"&gt;"&amp;TODAY()))</f>
        <v/>
      </c>
      <c r="D347" s="74" t="str">
        <f>IF(A347="","",INDEX(Tabela_Produto[Estoque Mínimo],MATCH(A347,INDEX(Tabela_Produto[Nome do Produto],,1),0),1))</f>
        <v/>
      </c>
      <c r="E347" s="74" t="str">
        <f t="shared" si="5"/>
        <v/>
      </c>
      <c r="F347" s="74" t="str">
        <f>IFERROR(GETPIVOTDATA("Amount",#REF!,"Product Name",'tabelas-escondidas'!$A347),"")</f>
        <v/>
      </c>
      <c r="G347" s="74" t="str">
        <f>IFERROR(GETPIVOTDATA("Quantity",#REF!,"Product Name",'tabelas-escondidas'!$A347),"")</f>
        <v/>
      </c>
    </row>
    <row r="348" spans="1:7" x14ac:dyDescent="0.25">
      <c r="A348" s="75" t="str">
        <f>IFERROR(INDEX(Tabela_Produto[[#Data],[Nome do Produto]],ROW(A348)-ROW($A$3)),"")</f>
        <v/>
      </c>
      <c r="B348" s="74" t="str">
        <f ca="1">IF(A348="","",SUMIFS(Tabela_Ordens[[#Data],[Quantidade]],Tabela_Ordens[[#Data],[Produto]],A348,Tabela_Ordens[[#Data],[Tipo da Ordem]],"Compra",Tabela_Ordens[[#Data],[Data esperada]],"&lt;="&amp;TODAY())-SUMIFS(Tabela_Ordens[[#Data],[Quantidade]],Tabela_Ordens[[#Data],[Produto]],A348,Tabela_Ordens[[#Data],[Tipo da Ordem]],"Venda",Tabela_Ordens[[#Data],[Data esperada]],"&lt;="&amp;TODAY()))</f>
        <v/>
      </c>
      <c r="C348" s="74" t="str">
        <f ca="1">IF(A348="","",SUMIFS(Tabela_Ordens[[#Data],[Quantidade]],Tabela_Ordens[[#Data],[Produto]],A348,Tabela_Ordens[[#Data],[Tipo da Ordem]],"Compra",Tabela_Ordens[[#Data],[Data esperada]],"&gt;"&amp;TODAY()))</f>
        <v/>
      </c>
      <c r="D348" s="74" t="str">
        <f>IF(A348="","",INDEX(Tabela_Produto[Estoque Mínimo],MATCH(A348,INDEX(Tabela_Produto[Nome do Produto],,1),0),1))</f>
        <v/>
      </c>
      <c r="E348" s="74" t="str">
        <f t="shared" si="5"/>
        <v/>
      </c>
      <c r="F348" s="74" t="str">
        <f>IFERROR(GETPIVOTDATA("Amount",#REF!,"Product Name",'tabelas-escondidas'!$A348),"")</f>
        <v/>
      </c>
      <c r="G348" s="74" t="str">
        <f>IFERROR(GETPIVOTDATA("Quantity",#REF!,"Product Name",'tabelas-escondidas'!$A348),"")</f>
        <v/>
      </c>
    </row>
    <row r="349" spans="1:7" x14ac:dyDescent="0.25">
      <c r="A349" s="75" t="str">
        <f>IFERROR(INDEX(Tabela_Produto[[#Data],[Nome do Produto]],ROW(A349)-ROW($A$3)),"")</f>
        <v/>
      </c>
      <c r="B349" s="74" t="str">
        <f ca="1">IF(A349="","",SUMIFS(Tabela_Ordens[[#Data],[Quantidade]],Tabela_Ordens[[#Data],[Produto]],A349,Tabela_Ordens[[#Data],[Tipo da Ordem]],"Compra",Tabela_Ordens[[#Data],[Data esperada]],"&lt;="&amp;TODAY())-SUMIFS(Tabela_Ordens[[#Data],[Quantidade]],Tabela_Ordens[[#Data],[Produto]],A349,Tabela_Ordens[[#Data],[Tipo da Ordem]],"Venda",Tabela_Ordens[[#Data],[Data esperada]],"&lt;="&amp;TODAY()))</f>
        <v/>
      </c>
      <c r="C349" s="74" t="str">
        <f ca="1">IF(A349="","",SUMIFS(Tabela_Ordens[[#Data],[Quantidade]],Tabela_Ordens[[#Data],[Produto]],A349,Tabela_Ordens[[#Data],[Tipo da Ordem]],"Compra",Tabela_Ordens[[#Data],[Data esperada]],"&gt;"&amp;TODAY()))</f>
        <v/>
      </c>
      <c r="D349" s="74" t="str">
        <f>IF(A349="","",INDEX(Tabela_Produto[Estoque Mínimo],MATCH(A349,INDEX(Tabela_Produto[Nome do Produto],,1),0),1))</f>
        <v/>
      </c>
      <c r="E349" s="74" t="str">
        <f t="shared" si="5"/>
        <v/>
      </c>
      <c r="F349" s="74" t="str">
        <f>IFERROR(GETPIVOTDATA("Amount",#REF!,"Product Name",'tabelas-escondidas'!$A349),"")</f>
        <v/>
      </c>
      <c r="G349" s="74" t="str">
        <f>IFERROR(GETPIVOTDATA("Quantity",#REF!,"Product Name",'tabelas-escondidas'!$A349),"")</f>
        <v/>
      </c>
    </row>
    <row r="350" spans="1:7" x14ac:dyDescent="0.25">
      <c r="A350" s="75" t="str">
        <f>IFERROR(INDEX(Tabela_Produto[[#Data],[Nome do Produto]],ROW(A350)-ROW($A$3)),"")</f>
        <v/>
      </c>
      <c r="B350" s="74" t="str">
        <f ca="1">IF(A350="","",SUMIFS(Tabela_Ordens[[#Data],[Quantidade]],Tabela_Ordens[[#Data],[Produto]],A350,Tabela_Ordens[[#Data],[Tipo da Ordem]],"Compra",Tabela_Ordens[[#Data],[Data esperada]],"&lt;="&amp;TODAY())-SUMIFS(Tabela_Ordens[[#Data],[Quantidade]],Tabela_Ordens[[#Data],[Produto]],A350,Tabela_Ordens[[#Data],[Tipo da Ordem]],"Venda",Tabela_Ordens[[#Data],[Data esperada]],"&lt;="&amp;TODAY()))</f>
        <v/>
      </c>
      <c r="C350" s="74" t="str">
        <f ca="1">IF(A350="","",SUMIFS(Tabela_Ordens[[#Data],[Quantidade]],Tabela_Ordens[[#Data],[Produto]],A350,Tabela_Ordens[[#Data],[Tipo da Ordem]],"Compra",Tabela_Ordens[[#Data],[Data esperada]],"&gt;"&amp;TODAY()))</f>
        <v/>
      </c>
      <c r="D350" s="74" t="str">
        <f>IF(A350="","",INDEX(Tabela_Produto[Estoque Mínimo],MATCH(A350,INDEX(Tabela_Produto[Nome do Produto],,1),0),1))</f>
        <v/>
      </c>
      <c r="E350" s="74" t="str">
        <f t="shared" si="5"/>
        <v/>
      </c>
      <c r="F350" s="74" t="str">
        <f>IFERROR(GETPIVOTDATA("Amount",#REF!,"Product Name",'tabelas-escondidas'!$A350),"")</f>
        <v/>
      </c>
      <c r="G350" s="74" t="str">
        <f>IFERROR(GETPIVOTDATA("Quantity",#REF!,"Product Name",'tabelas-escondidas'!$A350),"")</f>
        <v/>
      </c>
    </row>
    <row r="351" spans="1:7" x14ac:dyDescent="0.25">
      <c r="A351" s="75" t="str">
        <f>IFERROR(INDEX(Tabela_Produto[[#Data],[Nome do Produto]],ROW(A351)-ROW($A$3)),"")</f>
        <v/>
      </c>
      <c r="B351" s="74" t="str">
        <f ca="1">IF(A351="","",SUMIFS(Tabela_Ordens[[#Data],[Quantidade]],Tabela_Ordens[[#Data],[Produto]],A351,Tabela_Ordens[[#Data],[Tipo da Ordem]],"Compra",Tabela_Ordens[[#Data],[Data esperada]],"&lt;="&amp;TODAY())-SUMIFS(Tabela_Ordens[[#Data],[Quantidade]],Tabela_Ordens[[#Data],[Produto]],A351,Tabela_Ordens[[#Data],[Tipo da Ordem]],"Venda",Tabela_Ordens[[#Data],[Data esperada]],"&lt;="&amp;TODAY()))</f>
        <v/>
      </c>
      <c r="C351" s="74" t="str">
        <f ca="1">IF(A351="","",SUMIFS(Tabela_Ordens[[#Data],[Quantidade]],Tabela_Ordens[[#Data],[Produto]],A351,Tabela_Ordens[[#Data],[Tipo da Ordem]],"Compra",Tabela_Ordens[[#Data],[Data esperada]],"&gt;"&amp;TODAY()))</f>
        <v/>
      </c>
      <c r="D351" s="74" t="str">
        <f>IF(A351="","",INDEX(Tabela_Produto[Estoque Mínimo],MATCH(A351,INDEX(Tabela_Produto[Nome do Produto],,1),0),1))</f>
        <v/>
      </c>
      <c r="E351" s="74" t="str">
        <f t="shared" si="5"/>
        <v/>
      </c>
      <c r="F351" s="74" t="str">
        <f>IFERROR(GETPIVOTDATA("Amount",#REF!,"Product Name",'tabelas-escondidas'!$A351),"")</f>
        <v/>
      </c>
      <c r="G351" s="74" t="str">
        <f>IFERROR(GETPIVOTDATA("Quantity",#REF!,"Product Name",'tabelas-escondidas'!$A351),"")</f>
        <v/>
      </c>
    </row>
    <row r="352" spans="1:7" x14ac:dyDescent="0.25">
      <c r="A352" s="75" t="str">
        <f>IFERROR(INDEX(Tabela_Produto[[#Data],[Nome do Produto]],ROW(A352)-ROW($A$3)),"")</f>
        <v/>
      </c>
      <c r="B352" s="74" t="str">
        <f ca="1">IF(A352="","",SUMIFS(Tabela_Ordens[[#Data],[Quantidade]],Tabela_Ordens[[#Data],[Produto]],A352,Tabela_Ordens[[#Data],[Tipo da Ordem]],"Compra",Tabela_Ordens[[#Data],[Data esperada]],"&lt;="&amp;TODAY())-SUMIFS(Tabela_Ordens[[#Data],[Quantidade]],Tabela_Ordens[[#Data],[Produto]],A352,Tabela_Ordens[[#Data],[Tipo da Ordem]],"Venda",Tabela_Ordens[[#Data],[Data esperada]],"&lt;="&amp;TODAY()))</f>
        <v/>
      </c>
      <c r="C352" s="74" t="str">
        <f ca="1">IF(A352="","",SUMIFS(Tabela_Ordens[[#Data],[Quantidade]],Tabela_Ordens[[#Data],[Produto]],A352,Tabela_Ordens[[#Data],[Tipo da Ordem]],"Compra",Tabela_Ordens[[#Data],[Data esperada]],"&gt;"&amp;TODAY()))</f>
        <v/>
      </c>
      <c r="D352" s="74" t="str">
        <f>IF(A352="","",INDEX(Tabela_Produto[Estoque Mínimo],MATCH(A352,INDEX(Tabela_Produto[Nome do Produto],,1),0),1))</f>
        <v/>
      </c>
      <c r="E352" s="74" t="str">
        <f t="shared" si="5"/>
        <v/>
      </c>
      <c r="F352" s="74" t="str">
        <f>IFERROR(GETPIVOTDATA("Amount",#REF!,"Product Name",'tabelas-escondidas'!$A352),"")</f>
        <v/>
      </c>
      <c r="G352" s="74" t="str">
        <f>IFERROR(GETPIVOTDATA("Quantity",#REF!,"Product Name",'tabelas-escondidas'!$A352),"")</f>
        <v/>
      </c>
    </row>
    <row r="353" spans="1:7" x14ac:dyDescent="0.25">
      <c r="A353" s="75" t="str">
        <f>IFERROR(INDEX(Tabela_Produto[[#Data],[Nome do Produto]],ROW(A353)-ROW($A$3)),"")</f>
        <v/>
      </c>
      <c r="B353" s="74" t="str">
        <f ca="1">IF(A353="","",SUMIFS(Tabela_Ordens[[#Data],[Quantidade]],Tabela_Ordens[[#Data],[Produto]],A353,Tabela_Ordens[[#Data],[Tipo da Ordem]],"Compra",Tabela_Ordens[[#Data],[Data esperada]],"&lt;="&amp;TODAY())-SUMIFS(Tabela_Ordens[[#Data],[Quantidade]],Tabela_Ordens[[#Data],[Produto]],A353,Tabela_Ordens[[#Data],[Tipo da Ordem]],"Venda",Tabela_Ordens[[#Data],[Data esperada]],"&lt;="&amp;TODAY()))</f>
        <v/>
      </c>
      <c r="C353" s="74" t="str">
        <f ca="1">IF(A353="","",SUMIFS(Tabela_Ordens[[#Data],[Quantidade]],Tabela_Ordens[[#Data],[Produto]],A353,Tabela_Ordens[[#Data],[Tipo da Ordem]],"Compra",Tabela_Ordens[[#Data],[Data esperada]],"&gt;"&amp;TODAY()))</f>
        <v/>
      </c>
      <c r="D353" s="74" t="str">
        <f>IF(A353="","",INDEX(Tabela_Produto[Estoque Mínimo],MATCH(A353,INDEX(Tabela_Produto[Nome do Produto],,1),0),1))</f>
        <v/>
      </c>
      <c r="E353" s="74" t="str">
        <f t="shared" si="5"/>
        <v/>
      </c>
      <c r="F353" s="74" t="str">
        <f>IFERROR(GETPIVOTDATA("Amount",#REF!,"Product Name",'tabelas-escondidas'!$A353),"")</f>
        <v/>
      </c>
      <c r="G353" s="74" t="str">
        <f>IFERROR(GETPIVOTDATA("Quantity",#REF!,"Product Name",'tabelas-escondidas'!$A353),"")</f>
        <v/>
      </c>
    </row>
    <row r="354" spans="1:7" x14ac:dyDescent="0.25">
      <c r="A354" s="75" t="str">
        <f>IFERROR(INDEX(Tabela_Produto[[#Data],[Nome do Produto]],ROW(A354)-ROW($A$3)),"")</f>
        <v/>
      </c>
      <c r="B354" s="74" t="str">
        <f ca="1">IF(A354="","",SUMIFS(Tabela_Ordens[[#Data],[Quantidade]],Tabela_Ordens[[#Data],[Produto]],A354,Tabela_Ordens[[#Data],[Tipo da Ordem]],"Compra",Tabela_Ordens[[#Data],[Data esperada]],"&lt;="&amp;TODAY())-SUMIFS(Tabela_Ordens[[#Data],[Quantidade]],Tabela_Ordens[[#Data],[Produto]],A354,Tabela_Ordens[[#Data],[Tipo da Ordem]],"Venda",Tabela_Ordens[[#Data],[Data esperada]],"&lt;="&amp;TODAY()))</f>
        <v/>
      </c>
      <c r="C354" s="74" t="str">
        <f ca="1">IF(A354="","",SUMIFS(Tabela_Ordens[[#Data],[Quantidade]],Tabela_Ordens[[#Data],[Produto]],A354,Tabela_Ordens[[#Data],[Tipo da Ordem]],"Compra",Tabela_Ordens[[#Data],[Data esperada]],"&gt;"&amp;TODAY()))</f>
        <v/>
      </c>
      <c r="D354" s="74" t="str">
        <f>IF(A354="","",INDEX(Tabela_Produto[Estoque Mínimo],MATCH(A354,INDEX(Tabela_Produto[Nome do Produto],,1),0),1))</f>
        <v/>
      </c>
      <c r="E354" s="74" t="str">
        <f t="shared" si="5"/>
        <v/>
      </c>
      <c r="F354" s="74" t="str">
        <f>IFERROR(GETPIVOTDATA("Amount",#REF!,"Product Name",'tabelas-escondidas'!$A354),"")</f>
        <v/>
      </c>
      <c r="G354" s="74" t="str">
        <f>IFERROR(GETPIVOTDATA("Quantity",#REF!,"Product Name",'tabelas-escondidas'!$A354),"")</f>
        <v/>
      </c>
    </row>
    <row r="355" spans="1:7" x14ac:dyDescent="0.25">
      <c r="A355" s="75" t="str">
        <f>IFERROR(INDEX(Tabela_Produto[[#Data],[Nome do Produto]],ROW(A355)-ROW($A$3)),"")</f>
        <v/>
      </c>
      <c r="B355" s="74" t="str">
        <f ca="1">IF(A355="","",SUMIFS(Tabela_Ordens[[#Data],[Quantidade]],Tabela_Ordens[[#Data],[Produto]],A355,Tabela_Ordens[[#Data],[Tipo da Ordem]],"Compra",Tabela_Ordens[[#Data],[Data esperada]],"&lt;="&amp;TODAY())-SUMIFS(Tabela_Ordens[[#Data],[Quantidade]],Tabela_Ordens[[#Data],[Produto]],A355,Tabela_Ordens[[#Data],[Tipo da Ordem]],"Venda",Tabela_Ordens[[#Data],[Data esperada]],"&lt;="&amp;TODAY()))</f>
        <v/>
      </c>
      <c r="C355" s="74" t="str">
        <f ca="1">IF(A355="","",SUMIFS(Tabela_Ordens[[#Data],[Quantidade]],Tabela_Ordens[[#Data],[Produto]],A355,Tabela_Ordens[[#Data],[Tipo da Ordem]],"Compra",Tabela_Ordens[[#Data],[Data esperada]],"&gt;"&amp;TODAY()))</f>
        <v/>
      </c>
      <c r="D355" s="74" t="str">
        <f>IF(A355="","",INDEX(Tabela_Produto[Estoque Mínimo],MATCH(A355,INDEX(Tabela_Produto[Nome do Produto],,1),0),1))</f>
        <v/>
      </c>
      <c r="E355" s="74" t="str">
        <f t="shared" si="5"/>
        <v/>
      </c>
      <c r="F355" s="74" t="str">
        <f>IFERROR(GETPIVOTDATA("Amount",#REF!,"Product Name",'tabelas-escondidas'!$A355),"")</f>
        <v/>
      </c>
      <c r="G355" s="74" t="str">
        <f>IFERROR(GETPIVOTDATA("Quantity",#REF!,"Product Name",'tabelas-escondidas'!$A355),"")</f>
        <v/>
      </c>
    </row>
    <row r="356" spans="1:7" x14ac:dyDescent="0.25">
      <c r="A356" s="75" t="str">
        <f>IFERROR(INDEX(Tabela_Produto[[#Data],[Nome do Produto]],ROW(A356)-ROW($A$3)),"")</f>
        <v/>
      </c>
      <c r="B356" s="74" t="str">
        <f ca="1">IF(A356="","",SUMIFS(Tabela_Ordens[[#Data],[Quantidade]],Tabela_Ordens[[#Data],[Produto]],A356,Tabela_Ordens[[#Data],[Tipo da Ordem]],"Compra",Tabela_Ordens[[#Data],[Data esperada]],"&lt;="&amp;TODAY())-SUMIFS(Tabela_Ordens[[#Data],[Quantidade]],Tabela_Ordens[[#Data],[Produto]],A356,Tabela_Ordens[[#Data],[Tipo da Ordem]],"Venda",Tabela_Ordens[[#Data],[Data esperada]],"&lt;="&amp;TODAY()))</f>
        <v/>
      </c>
      <c r="C356" s="74" t="str">
        <f ca="1">IF(A356="","",SUMIFS(Tabela_Ordens[[#Data],[Quantidade]],Tabela_Ordens[[#Data],[Produto]],A356,Tabela_Ordens[[#Data],[Tipo da Ordem]],"Compra",Tabela_Ordens[[#Data],[Data esperada]],"&gt;"&amp;TODAY()))</f>
        <v/>
      </c>
      <c r="D356" s="74" t="str">
        <f>IF(A356="","",INDEX(Tabela_Produto[Estoque Mínimo],MATCH(A356,INDEX(Tabela_Produto[Nome do Produto],,1),0),1))</f>
        <v/>
      </c>
      <c r="E356" s="74" t="str">
        <f t="shared" si="5"/>
        <v/>
      </c>
      <c r="F356" s="74" t="str">
        <f>IFERROR(GETPIVOTDATA("Amount",#REF!,"Product Name",'tabelas-escondidas'!$A356),"")</f>
        <v/>
      </c>
      <c r="G356" s="74" t="str">
        <f>IFERROR(GETPIVOTDATA("Quantity",#REF!,"Product Name",'tabelas-escondidas'!$A356),"")</f>
        <v/>
      </c>
    </row>
    <row r="357" spans="1:7" x14ac:dyDescent="0.25">
      <c r="A357" s="75" t="str">
        <f>IFERROR(INDEX(Tabela_Produto[[#Data],[Nome do Produto]],ROW(A357)-ROW($A$3)),"")</f>
        <v/>
      </c>
      <c r="B357" s="74" t="str">
        <f ca="1">IF(A357="","",SUMIFS(Tabela_Ordens[[#Data],[Quantidade]],Tabela_Ordens[[#Data],[Produto]],A357,Tabela_Ordens[[#Data],[Tipo da Ordem]],"Compra",Tabela_Ordens[[#Data],[Data esperada]],"&lt;="&amp;TODAY())-SUMIFS(Tabela_Ordens[[#Data],[Quantidade]],Tabela_Ordens[[#Data],[Produto]],A357,Tabela_Ordens[[#Data],[Tipo da Ordem]],"Venda",Tabela_Ordens[[#Data],[Data esperada]],"&lt;="&amp;TODAY()))</f>
        <v/>
      </c>
      <c r="C357" s="74" t="str">
        <f ca="1">IF(A357="","",SUMIFS(Tabela_Ordens[[#Data],[Quantidade]],Tabela_Ordens[[#Data],[Produto]],A357,Tabela_Ordens[[#Data],[Tipo da Ordem]],"Compra",Tabela_Ordens[[#Data],[Data esperada]],"&gt;"&amp;TODAY()))</f>
        <v/>
      </c>
      <c r="D357" s="74" t="str">
        <f>IF(A357="","",INDEX(Tabela_Produto[Estoque Mínimo],MATCH(A357,INDEX(Tabela_Produto[Nome do Produto],,1),0),1))</f>
        <v/>
      </c>
      <c r="E357" s="74" t="str">
        <f t="shared" si="5"/>
        <v/>
      </c>
      <c r="F357" s="74" t="str">
        <f>IFERROR(GETPIVOTDATA("Amount",#REF!,"Product Name",'tabelas-escondidas'!$A357),"")</f>
        <v/>
      </c>
      <c r="G357" s="74" t="str">
        <f>IFERROR(GETPIVOTDATA("Quantity",#REF!,"Product Name",'tabelas-escondidas'!$A357),"")</f>
        <v/>
      </c>
    </row>
    <row r="358" spans="1:7" x14ac:dyDescent="0.25">
      <c r="A358" s="75" t="str">
        <f>IFERROR(INDEX(Tabela_Produto[[#Data],[Nome do Produto]],ROW(A358)-ROW($A$3)),"")</f>
        <v/>
      </c>
      <c r="B358" s="74" t="str">
        <f ca="1">IF(A358="","",SUMIFS(Tabela_Ordens[[#Data],[Quantidade]],Tabela_Ordens[[#Data],[Produto]],A358,Tabela_Ordens[[#Data],[Tipo da Ordem]],"Compra",Tabela_Ordens[[#Data],[Data esperada]],"&lt;="&amp;TODAY())-SUMIFS(Tabela_Ordens[[#Data],[Quantidade]],Tabela_Ordens[[#Data],[Produto]],A358,Tabela_Ordens[[#Data],[Tipo da Ordem]],"Venda",Tabela_Ordens[[#Data],[Data esperada]],"&lt;="&amp;TODAY()))</f>
        <v/>
      </c>
      <c r="C358" s="74" t="str">
        <f ca="1">IF(A358="","",SUMIFS(Tabela_Ordens[[#Data],[Quantidade]],Tabela_Ordens[[#Data],[Produto]],A358,Tabela_Ordens[[#Data],[Tipo da Ordem]],"Compra",Tabela_Ordens[[#Data],[Data esperada]],"&gt;"&amp;TODAY()))</f>
        <v/>
      </c>
      <c r="D358" s="74" t="str">
        <f>IF(A358="","",INDEX(Tabela_Produto[Estoque Mínimo],MATCH(A358,INDEX(Tabela_Produto[Nome do Produto],,1),0),1))</f>
        <v/>
      </c>
      <c r="E358" s="74" t="str">
        <f t="shared" si="5"/>
        <v/>
      </c>
      <c r="F358" s="74" t="str">
        <f>IFERROR(GETPIVOTDATA("Amount",#REF!,"Product Name",'tabelas-escondidas'!$A358),"")</f>
        <v/>
      </c>
      <c r="G358" s="74" t="str">
        <f>IFERROR(GETPIVOTDATA("Quantity",#REF!,"Product Name",'tabelas-escondidas'!$A358),"")</f>
        <v/>
      </c>
    </row>
    <row r="359" spans="1:7" x14ac:dyDescent="0.25">
      <c r="A359" s="75" t="str">
        <f>IFERROR(INDEX(Tabela_Produto[[#Data],[Nome do Produto]],ROW(A359)-ROW($A$3)),"")</f>
        <v/>
      </c>
      <c r="B359" s="74" t="str">
        <f ca="1">IF(A359="","",SUMIFS(Tabela_Ordens[[#Data],[Quantidade]],Tabela_Ordens[[#Data],[Produto]],A359,Tabela_Ordens[[#Data],[Tipo da Ordem]],"Compra",Tabela_Ordens[[#Data],[Data esperada]],"&lt;="&amp;TODAY())-SUMIFS(Tabela_Ordens[[#Data],[Quantidade]],Tabela_Ordens[[#Data],[Produto]],A359,Tabela_Ordens[[#Data],[Tipo da Ordem]],"Venda",Tabela_Ordens[[#Data],[Data esperada]],"&lt;="&amp;TODAY()))</f>
        <v/>
      </c>
      <c r="C359" s="74" t="str">
        <f ca="1">IF(A359="","",SUMIFS(Tabela_Ordens[[#Data],[Quantidade]],Tabela_Ordens[[#Data],[Produto]],A359,Tabela_Ordens[[#Data],[Tipo da Ordem]],"Compra",Tabela_Ordens[[#Data],[Data esperada]],"&gt;"&amp;TODAY()))</f>
        <v/>
      </c>
      <c r="D359" s="74" t="str">
        <f>IF(A359="","",INDEX(Tabela_Produto[Estoque Mínimo],MATCH(A359,INDEX(Tabela_Produto[Nome do Produto],,1),0),1))</f>
        <v/>
      </c>
      <c r="E359" s="74" t="str">
        <f t="shared" si="5"/>
        <v/>
      </c>
      <c r="F359" s="74" t="str">
        <f>IFERROR(GETPIVOTDATA("Amount",#REF!,"Product Name",'tabelas-escondidas'!$A359),"")</f>
        <v/>
      </c>
      <c r="G359" s="74" t="str">
        <f>IFERROR(GETPIVOTDATA("Quantity",#REF!,"Product Name",'tabelas-escondidas'!$A359),"")</f>
        <v/>
      </c>
    </row>
    <row r="360" spans="1:7" x14ac:dyDescent="0.25">
      <c r="A360" s="75" t="str">
        <f>IFERROR(INDEX(Tabela_Produto[[#Data],[Nome do Produto]],ROW(A360)-ROW($A$3)),"")</f>
        <v/>
      </c>
      <c r="B360" s="74" t="str">
        <f ca="1">IF(A360="","",SUMIFS(Tabela_Ordens[[#Data],[Quantidade]],Tabela_Ordens[[#Data],[Produto]],A360,Tabela_Ordens[[#Data],[Tipo da Ordem]],"Compra",Tabela_Ordens[[#Data],[Data esperada]],"&lt;="&amp;TODAY())-SUMIFS(Tabela_Ordens[[#Data],[Quantidade]],Tabela_Ordens[[#Data],[Produto]],A360,Tabela_Ordens[[#Data],[Tipo da Ordem]],"Venda",Tabela_Ordens[[#Data],[Data esperada]],"&lt;="&amp;TODAY()))</f>
        <v/>
      </c>
      <c r="C360" s="74" t="str">
        <f ca="1">IF(A360="","",SUMIFS(Tabela_Ordens[[#Data],[Quantidade]],Tabela_Ordens[[#Data],[Produto]],A360,Tabela_Ordens[[#Data],[Tipo da Ordem]],"Compra",Tabela_Ordens[[#Data],[Data esperada]],"&gt;"&amp;TODAY()))</f>
        <v/>
      </c>
      <c r="D360" s="74" t="str">
        <f>IF(A360="","",INDEX(Tabela_Produto[Estoque Mínimo],MATCH(A360,INDEX(Tabela_Produto[Nome do Produto],,1),0),1))</f>
        <v/>
      </c>
      <c r="E360" s="74" t="str">
        <f t="shared" si="5"/>
        <v/>
      </c>
      <c r="F360" s="74" t="str">
        <f>IFERROR(GETPIVOTDATA("Amount",#REF!,"Product Name",'tabelas-escondidas'!$A360),"")</f>
        <v/>
      </c>
      <c r="G360" s="74" t="str">
        <f>IFERROR(GETPIVOTDATA("Quantity",#REF!,"Product Name",'tabelas-escondidas'!$A360),"")</f>
        <v/>
      </c>
    </row>
    <row r="361" spans="1:7" x14ac:dyDescent="0.25">
      <c r="A361" s="75" t="str">
        <f>IFERROR(INDEX(Tabela_Produto[[#Data],[Nome do Produto]],ROW(A361)-ROW($A$3)),"")</f>
        <v/>
      </c>
      <c r="B361" s="74" t="str">
        <f ca="1">IF(A361="","",SUMIFS(Tabela_Ordens[[#Data],[Quantidade]],Tabela_Ordens[[#Data],[Produto]],A361,Tabela_Ordens[[#Data],[Tipo da Ordem]],"Compra",Tabela_Ordens[[#Data],[Data esperada]],"&lt;="&amp;TODAY())-SUMIFS(Tabela_Ordens[[#Data],[Quantidade]],Tabela_Ordens[[#Data],[Produto]],A361,Tabela_Ordens[[#Data],[Tipo da Ordem]],"Venda",Tabela_Ordens[[#Data],[Data esperada]],"&lt;="&amp;TODAY()))</f>
        <v/>
      </c>
      <c r="C361" s="74" t="str">
        <f ca="1">IF(A361="","",SUMIFS(Tabela_Ordens[[#Data],[Quantidade]],Tabela_Ordens[[#Data],[Produto]],A361,Tabela_Ordens[[#Data],[Tipo da Ordem]],"Compra",Tabela_Ordens[[#Data],[Data esperada]],"&gt;"&amp;TODAY()))</f>
        <v/>
      </c>
      <c r="D361" s="74" t="str">
        <f>IF(A361="","",INDEX(Tabela_Produto[Estoque Mínimo],MATCH(A361,INDEX(Tabela_Produto[Nome do Produto],,1),0),1))</f>
        <v/>
      </c>
      <c r="E361" s="74" t="str">
        <f t="shared" si="5"/>
        <v/>
      </c>
      <c r="F361" s="74" t="str">
        <f>IFERROR(GETPIVOTDATA("Amount",#REF!,"Product Name",'tabelas-escondidas'!$A361),"")</f>
        <v/>
      </c>
      <c r="G361" s="74" t="str">
        <f>IFERROR(GETPIVOTDATA("Quantity",#REF!,"Product Name",'tabelas-escondidas'!$A361),"")</f>
        <v/>
      </c>
    </row>
    <row r="362" spans="1:7" x14ac:dyDescent="0.25">
      <c r="A362" s="75" t="str">
        <f>IFERROR(INDEX(Tabela_Produto[[#Data],[Nome do Produto]],ROW(A362)-ROW($A$3)),"")</f>
        <v/>
      </c>
      <c r="B362" s="74" t="str">
        <f ca="1">IF(A362="","",SUMIFS(Tabela_Ordens[[#Data],[Quantidade]],Tabela_Ordens[[#Data],[Produto]],A362,Tabela_Ordens[[#Data],[Tipo da Ordem]],"Compra",Tabela_Ordens[[#Data],[Data esperada]],"&lt;="&amp;TODAY())-SUMIFS(Tabela_Ordens[[#Data],[Quantidade]],Tabela_Ordens[[#Data],[Produto]],A362,Tabela_Ordens[[#Data],[Tipo da Ordem]],"Venda",Tabela_Ordens[[#Data],[Data esperada]],"&lt;="&amp;TODAY()))</f>
        <v/>
      </c>
      <c r="C362" s="74" t="str">
        <f ca="1">IF(A362="","",SUMIFS(Tabela_Ordens[[#Data],[Quantidade]],Tabela_Ordens[[#Data],[Produto]],A362,Tabela_Ordens[[#Data],[Tipo da Ordem]],"Compra",Tabela_Ordens[[#Data],[Data esperada]],"&gt;"&amp;TODAY()))</f>
        <v/>
      </c>
      <c r="D362" s="74" t="str">
        <f>IF(A362="","",INDEX(Tabela_Produto[Estoque Mínimo],MATCH(A362,INDEX(Tabela_Produto[Nome do Produto],,1),0),1))</f>
        <v/>
      </c>
      <c r="E362" s="74" t="str">
        <f t="shared" si="5"/>
        <v/>
      </c>
      <c r="F362" s="74" t="str">
        <f>IFERROR(GETPIVOTDATA("Amount",#REF!,"Product Name",'tabelas-escondidas'!$A362),"")</f>
        <v/>
      </c>
      <c r="G362" s="74" t="str">
        <f>IFERROR(GETPIVOTDATA("Quantity",#REF!,"Product Name",'tabelas-escondidas'!$A362),"")</f>
        <v/>
      </c>
    </row>
    <row r="363" spans="1:7" x14ac:dyDescent="0.25">
      <c r="A363" s="75" t="str">
        <f>IFERROR(INDEX(Tabela_Produto[[#Data],[Nome do Produto]],ROW(A363)-ROW($A$3)),"")</f>
        <v/>
      </c>
      <c r="B363" s="74" t="str">
        <f ca="1">IF(A363="","",SUMIFS(Tabela_Ordens[[#Data],[Quantidade]],Tabela_Ordens[[#Data],[Produto]],A363,Tabela_Ordens[[#Data],[Tipo da Ordem]],"Compra",Tabela_Ordens[[#Data],[Data esperada]],"&lt;="&amp;TODAY())-SUMIFS(Tabela_Ordens[[#Data],[Quantidade]],Tabela_Ordens[[#Data],[Produto]],A363,Tabela_Ordens[[#Data],[Tipo da Ordem]],"Venda",Tabela_Ordens[[#Data],[Data esperada]],"&lt;="&amp;TODAY()))</f>
        <v/>
      </c>
      <c r="C363" s="74" t="str">
        <f ca="1">IF(A363="","",SUMIFS(Tabela_Ordens[[#Data],[Quantidade]],Tabela_Ordens[[#Data],[Produto]],A363,Tabela_Ordens[[#Data],[Tipo da Ordem]],"Compra",Tabela_Ordens[[#Data],[Data esperada]],"&gt;"&amp;TODAY()))</f>
        <v/>
      </c>
      <c r="D363" s="74" t="str">
        <f>IF(A363="","",INDEX(Tabela_Produto[Estoque Mínimo],MATCH(A363,INDEX(Tabela_Produto[Nome do Produto],,1),0),1))</f>
        <v/>
      </c>
      <c r="E363" s="74" t="str">
        <f t="shared" si="5"/>
        <v/>
      </c>
      <c r="F363" s="74" t="str">
        <f>IFERROR(GETPIVOTDATA("Amount",#REF!,"Product Name",'tabelas-escondidas'!$A363),"")</f>
        <v/>
      </c>
      <c r="G363" s="74" t="str">
        <f>IFERROR(GETPIVOTDATA("Quantity",#REF!,"Product Name",'tabelas-escondidas'!$A363),"")</f>
        <v/>
      </c>
    </row>
    <row r="364" spans="1:7" x14ac:dyDescent="0.25">
      <c r="A364" s="75" t="str">
        <f>IFERROR(INDEX(Tabela_Produto[[#Data],[Nome do Produto]],ROW(A364)-ROW($A$3)),"")</f>
        <v/>
      </c>
      <c r="B364" s="74" t="str">
        <f ca="1">IF(A364="","",SUMIFS(Tabela_Ordens[[#Data],[Quantidade]],Tabela_Ordens[[#Data],[Produto]],A364,Tabela_Ordens[[#Data],[Tipo da Ordem]],"Compra",Tabela_Ordens[[#Data],[Data esperada]],"&lt;="&amp;TODAY())-SUMIFS(Tabela_Ordens[[#Data],[Quantidade]],Tabela_Ordens[[#Data],[Produto]],A364,Tabela_Ordens[[#Data],[Tipo da Ordem]],"Venda",Tabela_Ordens[[#Data],[Data esperada]],"&lt;="&amp;TODAY()))</f>
        <v/>
      </c>
      <c r="C364" s="74" t="str">
        <f ca="1">IF(A364="","",SUMIFS(Tabela_Ordens[[#Data],[Quantidade]],Tabela_Ordens[[#Data],[Produto]],A364,Tabela_Ordens[[#Data],[Tipo da Ordem]],"Compra",Tabela_Ordens[[#Data],[Data esperada]],"&gt;"&amp;TODAY()))</f>
        <v/>
      </c>
      <c r="D364" s="74" t="str">
        <f>IF(A364="","",INDEX(Tabela_Produto[Estoque Mínimo],MATCH(A364,INDEX(Tabela_Produto[Nome do Produto],,1),0),1))</f>
        <v/>
      </c>
      <c r="E364" s="74" t="str">
        <f t="shared" si="5"/>
        <v/>
      </c>
      <c r="F364" s="74" t="str">
        <f>IFERROR(GETPIVOTDATA("Amount",#REF!,"Product Name",'tabelas-escondidas'!$A364),"")</f>
        <v/>
      </c>
      <c r="G364" s="74" t="str">
        <f>IFERROR(GETPIVOTDATA("Quantity",#REF!,"Product Name",'tabelas-escondidas'!$A364),"")</f>
        <v/>
      </c>
    </row>
    <row r="365" spans="1:7" x14ac:dyDescent="0.25">
      <c r="A365" s="75" t="str">
        <f>IFERROR(INDEX(Tabela_Produto[[#Data],[Nome do Produto]],ROW(A365)-ROW($A$3)),"")</f>
        <v/>
      </c>
      <c r="B365" s="74" t="str">
        <f ca="1">IF(A365="","",SUMIFS(Tabela_Ordens[[#Data],[Quantidade]],Tabela_Ordens[[#Data],[Produto]],A365,Tabela_Ordens[[#Data],[Tipo da Ordem]],"Compra",Tabela_Ordens[[#Data],[Data esperada]],"&lt;="&amp;TODAY())-SUMIFS(Tabela_Ordens[[#Data],[Quantidade]],Tabela_Ordens[[#Data],[Produto]],A365,Tabela_Ordens[[#Data],[Tipo da Ordem]],"Venda",Tabela_Ordens[[#Data],[Data esperada]],"&lt;="&amp;TODAY()))</f>
        <v/>
      </c>
      <c r="C365" s="74" t="str">
        <f ca="1">IF(A365="","",SUMIFS(Tabela_Ordens[[#Data],[Quantidade]],Tabela_Ordens[[#Data],[Produto]],A365,Tabela_Ordens[[#Data],[Tipo da Ordem]],"Compra",Tabela_Ordens[[#Data],[Data esperada]],"&gt;"&amp;TODAY()))</f>
        <v/>
      </c>
      <c r="D365" s="74" t="str">
        <f>IF(A365="","",INDEX(Tabela_Produto[Estoque Mínimo],MATCH(A365,INDEX(Tabela_Produto[Nome do Produto],,1),0),1))</f>
        <v/>
      </c>
      <c r="E365" s="74" t="str">
        <f t="shared" si="5"/>
        <v/>
      </c>
      <c r="F365" s="74" t="str">
        <f>IFERROR(GETPIVOTDATA("Amount",#REF!,"Product Name",'tabelas-escondidas'!$A365),"")</f>
        <v/>
      </c>
      <c r="G365" s="74" t="str">
        <f>IFERROR(GETPIVOTDATA("Quantity",#REF!,"Product Name",'tabelas-escondidas'!$A365),"")</f>
        <v/>
      </c>
    </row>
    <row r="366" spans="1:7" x14ac:dyDescent="0.25">
      <c r="A366" s="75" t="str">
        <f>IFERROR(INDEX(Tabela_Produto[[#Data],[Nome do Produto]],ROW(A366)-ROW($A$3)),"")</f>
        <v/>
      </c>
      <c r="B366" s="74" t="str">
        <f ca="1">IF(A366="","",SUMIFS(Tabela_Ordens[[#Data],[Quantidade]],Tabela_Ordens[[#Data],[Produto]],A366,Tabela_Ordens[[#Data],[Tipo da Ordem]],"Compra",Tabela_Ordens[[#Data],[Data esperada]],"&lt;="&amp;TODAY())-SUMIFS(Tabela_Ordens[[#Data],[Quantidade]],Tabela_Ordens[[#Data],[Produto]],A366,Tabela_Ordens[[#Data],[Tipo da Ordem]],"Venda",Tabela_Ordens[[#Data],[Data esperada]],"&lt;="&amp;TODAY()))</f>
        <v/>
      </c>
      <c r="C366" s="74" t="str">
        <f ca="1">IF(A366="","",SUMIFS(Tabela_Ordens[[#Data],[Quantidade]],Tabela_Ordens[[#Data],[Produto]],A366,Tabela_Ordens[[#Data],[Tipo da Ordem]],"Compra",Tabela_Ordens[[#Data],[Data esperada]],"&gt;"&amp;TODAY()))</f>
        <v/>
      </c>
      <c r="D366" s="74" t="str">
        <f>IF(A366="","",INDEX(Tabela_Produto[Estoque Mínimo],MATCH(A366,INDEX(Tabela_Produto[Nome do Produto],,1),0),1))</f>
        <v/>
      </c>
      <c r="E366" s="74" t="str">
        <f t="shared" si="5"/>
        <v/>
      </c>
      <c r="F366" s="74" t="str">
        <f>IFERROR(GETPIVOTDATA("Amount",#REF!,"Product Name",'tabelas-escondidas'!$A366),"")</f>
        <v/>
      </c>
      <c r="G366" s="74" t="str">
        <f>IFERROR(GETPIVOTDATA("Quantity",#REF!,"Product Name",'tabelas-escondidas'!$A366),"")</f>
        <v/>
      </c>
    </row>
    <row r="367" spans="1:7" x14ac:dyDescent="0.25">
      <c r="A367" s="75" t="str">
        <f>IFERROR(INDEX(Tabela_Produto[[#Data],[Nome do Produto]],ROW(A367)-ROW($A$3)),"")</f>
        <v/>
      </c>
      <c r="B367" s="74" t="str">
        <f ca="1">IF(A367="","",SUMIFS(Tabela_Ordens[[#Data],[Quantidade]],Tabela_Ordens[[#Data],[Produto]],A367,Tabela_Ordens[[#Data],[Tipo da Ordem]],"Compra",Tabela_Ordens[[#Data],[Data esperada]],"&lt;="&amp;TODAY())-SUMIFS(Tabela_Ordens[[#Data],[Quantidade]],Tabela_Ordens[[#Data],[Produto]],A367,Tabela_Ordens[[#Data],[Tipo da Ordem]],"Venda",Tabela_Ordens[[#Data],[Data esperada]],"&lt;="&amp;TODAY()))</f>
        <v/>
      </c>
      <c r="C367" s="74" t="str">
        <f ca="1">IF(A367="","",SUMIFS(Tabela_Ordens[[#Data],[Quantidade]],Tabela_Ordens[[#Data],[Produto]],A367,Tabela_Ordens[[#Data],[Tipo da Ordem]],"Compra",Tabela_Ordens[[#Data],[Data esperada]],"&gt;"&amp;TODAY()))</f>
        <v/>
      </c>
      <c r="D367" s="74" t="str">
        <f>IF(A367="","",INDEX(Tabela_Produto[Estoque Mínimo],MATCH(A367,INDEX(Tabela_Produto[Nome do Produto],,1),0),1))</f>
        <v/>
      </c>
      <c r="E367" s="74" t="str">
        <f t="shared" si="5"/>
        <v/>
      </c>
      <c r="F367" s="74" t="str">
        <f>IFERROR(GETPIVOTDATA("Amount",#REF!,"Product Name",'tabelas-escondidas'!$A367),"")</f>
        <v/>
      </c>
      <c r="G367" s="74" t="str">
        <f>IFERROR(GETPIVOTDATA("Quantity",#REF!,"Product Name",'tabelas-escondidas'!$A367),"")</f>
        <v/>
      </c>
    </row>
    <row r="368" spans="1:7" x14ac:dyDescent="0.25">
      <c r="A368" s="75" t="str">
        <f>IFERROR(INDEX(Tabela_Produto[[#Data],[Nome do Produto]],ROW(A368)-ROW($A$3)),"")</f>
        <v/>
      </c>
      <c r="B368" s="74" t="str">
        <f ca="1">IF(A368="","",SUMIFS(Tabela_Ordens[[#Data],[Quantidade]],Tabela_Ordens[[#Data],[Produto]],A368,Tabela_Ordens[[#Data],[Tipo da Ordem]],"Compra",Tabela_Ordens[[#Data],[Data esperada]],"&lt;="&amp;TODAY())-SUMIFS(Tabela_Ordens[[#Data],[Quantidade]],Tabela_Ordens[[#Data],[Produto]],A368,Tabela_Ordens[[#Data],[Tipo da Ordem]],"Venda",Tabela_Ordens[[#Data],[Data esperada]],"&lt;="&amp;TODAY()))</f>
        <v/>
      </c>
      <c r="C368" s="74" t="str">
        <f ca="1">IF(A368="","",SUMIFS(Tabela_Ordens[[#Data],[Quantidade]],Tabela_Ordens[[#Data],[Produto]],A368,Tabela_Ordens[[#Data],[Tipo da Ordem]],"Compra",Tabela_Ordens[[#Data],[Data esperada]],"&gt;"&amp;TODAY()))</f>
        <v/>
      </c>
      <c r="D368" s="74" t="str">
        <f>IF(A368="","",INDEX(Tabela_Produto[Estoque Mínimo],MATCH(A368,INDEX(Tabela_Produto[Nome do Produto],,1),0),1))</f>
        <v/>
      </c>
      <c r="E368" s="74" t="str">
        <f t="shared" si="5"/>
        <v/>
      </c>
      <c r="F368" s="74" t="str">
        <f>IFERROR(GETPIVOTDATA("Amount",#REF!,"Product Name",'tabelas-escondidas'!$A368),"")</f>
        <v/>
      </c>
      <c r="G368" s="74" t="str">
        <f>IFERROR(GETPIVOTDATA("Quantity",#REF!,"Product Name",'tabelas-escondidas'!$A368),"")</f>
        <v/>
      </c>
    </row>
    <row r="369" spans="1:7" x14ac:dyDescent="0.25">
      <c r="A369" s="75" t="str">
        <f>IFERROR(INDEX(Tabela_Produto[[#Data],[Nome do Produto]],ROW(A369)-ROW($A$3)),"")</f>
        <v/>
      </c>
      <c r="B369" s="74" t="str">
        <f ca="1">IF(A369="","",SUMIFS(Tabela_Ordens[[#Data],[Quantidade]],Tabela_Ordens[[#Data],[Produto]],A369,Tabela_Ordens[[#Data],[Tipo da Ordem]],"Compra",Tabela_Ordens[[#Data],[Data esperada]],"&lt;="&amp;TODAY())-SUMIFS(Tabela_Ordens[[#Data],[Quantidade]],Tabela_Ordens[[#Data],[Produto]],A369,Tabela_Ordens[[#Data],[Tipo da Ordem]],"Venda",Tabela_Ordens[[#Data],[Data esperada]],"&lt;="&amp;TODAY()))</f>
        <v/>
      </c>
      <c r="C369" s="74" t="str">
        <f ca="1">IF(A369="","",SUMIFS(Tabela_Ordens[[#Data],[Quantidade]],Tabela_Ordens[[#Data],[Produto]],A369,Tabela_Ordens[[#Data],[Tipo da Ordem]],"Compra",Tabela_Ordens[[#Data],[Data esperada]],"&gt;"&amp;TODAY()))</f>
        <v/>
      </c>
      <c r="D369" s="74" t="str">
        <f>IF(A369="","",INDEX(Tabela_Produto[Estoque Mínimo],MATCH(A369,INDEX(Tabela_Produto[Nome do Produto],,1),0),1))</f>
        <v/>
      </c>
      <c r="E369" s="74" t="str">
        <f t="shared" si="5"/>
        <v/>
      </c>
      <c r="F369" s="74" t="str">
        <f>IFERROR(GETPIVOTDATA("Amount",#REF!,"Product Name",'tabelas-escondidas'!$A369),"")</f>
        <v/>
      </c>
      <c r="G369" s="74" t="str">
        <f>IFERROR(GETPIVOTDATA("Quantity",#REF!,"Product Name",'tabelas-escondidas'!$A369),"")</f>
        <v/>
      </c>
    </row>
    <row r="370" spans="1:7" x14ac:dyDescent="0.25">
      <c r="A370" s="75" t="str">
        <f>IFERROR(INDEX(Tabela_Produto[[#Data],[Nome do Produto]],ROW(A370)-ROW($A$3)),"")</f>
        <v/>
      </c>
      <c r="B370" s="74" t="str">
        <f ca="1">IF(A370="","",SUMIFS(Tabela_Ordens[[#Data],[Quantidade]],Tabela_Ordens[[#Data],[Produto]],A370,Tabela_Ordens[[#Data],[Tipo da Ordem]],"Compra",Tabela_Ordens[[#Data],[Data esperada]],"&lt;="&amp;TODAY())-SUMIFS(Tabela_Ordens[[#Data],[Quantidade]],Tabela_Ordens[[#Data],[Produto]],A370,Tabela_Ordens[[#Data],[Tipo da Ordem]],"Venda",Tabela_Ordens[[#Data],[Data esperada]],"&lt;="&amp;TODAY()))</f>
        <v/>
      </c>
      <c r="C370" s="74" t="str">
        <f ca="1">IF(A370="","",SUMIFS(Tabela_Ordens[[#Data],[Quantidade]],Tabela_Ordens[[#Data],[Produto]],A370,Tabela_Ordens[[#Data],[Tipo da Ordem]],"Compra",Tabela_Ordens[[#Data],[Data esperada]],"&gt;"&amp;TODAY()))</f>
        <v/>
      </c>
      <c r="D370" s="74" t="str">
        <f>IF(A370="","",INDEX(Tabela_Produto[Estoque Mínimo],MATCH(A370,INDEX(Tabela_Produto[Nome do Produto],,1),0),1))</f>
        <v/>
      </c>
      <c r="E370" s="74" t="str">
        <f t="shared" si="5"/>
        <v/>
      </c>
      <c r="F370" s="74" t="str">
        <f>IFERROR(GETPIVOTDATA("Amount",#REF!,"Product Name",'tabelas-escondidas'!$A370),"")</f>
        <v/>
      </c>
      <c r="G370" s="74" t="str">
        <f>IFERROR(GETPIVOTDATA("Quantity",#REF!,"Product Name",'tabelas-escondidas'!$A370),"")</f>
        <v/>
      </c>
    </row>
    <row r="371" spans="1:7" x14ac:dyDescent="0.25">
      <c r="A371" s="75" t="str">
        <f>IFERROR(INDEX(Tabela_Produto[[#Data],[Nome do Produto]],ROW(A371)-ROW($A$3)),"")</f>
        <v/>
      </c>
      <c r="B371" s="74" t="str">
        <f ca="1">IF(A371="","",SUMIFS(Tabela_Ordens[[#Data],[Quantidade]],Tabela_Ordens[[#Data],[Produto]],A371,Tabela_Ordens[[#Data],[Tipo da Ordem]],"Compra",Tabela_Ordens[[#Data],[Data esperada]],"&lt;="&amp;TODAY())-SUMIFS(Tabela_Ordens[[#Data],[Quantidade]],Tabela_Ordens[[#Data],[Produto]],A371,Tabela_Ordens[[#Data],[Tipo da Ordem]],"Venda",Tabela_Ordens[[#Data],[Data esperada]],"&lt;="&amp;TODAY()))</f>
        <v/>
      </c>
      <c r="C371" s="74" t="str">
        <f ca="1">IF(A371="","",SUMIFS(Tabela_Ordens[[#Data],[Quantidade]],Tabela_Ordens[[#Data],[Produto]],A371,Tabela_Ordens[[#Data],[Tipo da Ordem]],"Compra",Tabela_Ordens[[#Data],[Data esperada]],"&gt;"&amp;TODAY()))</f>
        <v/>
      </c>
      <c r="D371" s="74" t="str">
        <f>IF(A371="","",INDEX(Tabela_Produto[Estoque Mínimo],MATCH(A371,INDEX(Tabela_Produto[Nome do Produto],,1),0),1))</f>
        <v/>
      </c>
      <c r="E371" s="74" t="str">
        <f t="shared" si="5"/>
        <v/>
      </c>
      <c r="F371" s="74" t="str">
        <f>IFERROR(GETPIVOTDATA("Amount",#REF!,"Product Name",'tabelas-escondidas'!$A371),"")</f>
        <v/>
      </c>
      <c r="G371" s="74" t="str">
        <f>IFERROR(GETPIVOTDATA("Quantity",#REF!,"Product Name",'tabelas-escondidas'!$A371),"")</f>
        <v/>
      </c>
    </row>
    <row r="372" spans="1:7" x14ac:dyDescent="0.25">
      <c r="A372" s="75" t="str">
        <f>IFERROR(INDEX(Tabela_Produto[[#Data],[Nome do Produto]],ROW(A372)-ROW($A$3)),"")</f>
        <v/>
      </c>
      <c r="B372" s="74" t="str">
        <f ca="1">IF(A372="","",SUMIFS(Tabela_Ordens[[#Data],[Quantidade]],Tabela_Ordens[[#Data],[Produto]],A372,Tabela_Ordens[[#Data],[Tipo da Ordem]],"Compra",Tabela_Ordens[[#Data],[Data esperada]],"&lt;="&amp;TODAY())-SUMIFS(Tabela_Ordens[[#Data],[Quantidade]],Tabela_Ordens[[#Data],[Produto]],A372,Tabela_Ordens[[#Data],[Tipo da Ordem]],"Venda",Tabela_Ordens[[#Data],[Data esperada]],"&lt;="&amp;TODAY()))</f>
        <v/>
      </c>
      <c r="C372" s="74" t="str">
        <f ca="1">IF(A372="","",SUMIFS(Tabela_Ordens[[#Data],[Quantidade]],Tabela_Ordens[[#Data],[Produto]],A372,Tabela_Ordens[[#Data],[Tipo da Ordem]],"Compra",Tabela_Ordens[[#Data],[Data esperada]],"&gt;"&amp;TODAY()))</f>
        <v/>
      </c>
      <c r="D372" s="74" t="str">
        <f>IF(A372="","",INDEX(Tabela_Produto[Estoque Mínimo],MATCH(A372,INDEX(Tabela_Produto[Nome do Produto],,1),0),1))</f>
        <v/>
      </c>
      <c r="E372" s="74" t="str">
        <f t="shared" si="5"/>
        <v/>
      </c>
      <c r="F372" s="74" t="str">
        <f>IFERROR(GETPIVOTDATA("Amount",#REF!,"Product Name",'tabelas-escondidas'!$A372),"")</f>
        <v/>
      </c>
      <c r="G372" s="74" t="str">
        <f>IFERROR(GETPIVOTDATA("Quantity",#REF!,"Product Name",'tabelas-escondidas'!$A372),"")</f>
        <v/>
      </c>
    </row>
    <row r="373" spans="1:7" x14ac:dyDescent="0.25">
      <c r="A373" s="75" t="str">
        <f>IFERROR(INDEX(Tabela_Produto[[#Data],[Nome do Produto]],ROW(A373)-ROW($A$3)),"")</f>
        <v/>
      </c>
      <c r="B373" s="74" t="str">
        <f ca="1">IF(A373="","",SUMIFS(Tabela_Ordens[[#Data],[Quantidade]],Tabela_Ordens[[#Data],[Produto]],A373,Tabela_Ordens[[#Data],[Tipo da Ordem]],"Compra",Tabela_Ordens[[#Data],[Data esperada]],"&lt;="&amp;TODAY())-SUMIFS(Tabela_Ordens[[#Data],[Quantidade]],Tabela_Ordens[[#Data],[Produto]],A373,Tabela_Ordens[[#Data],[Tipo da Ordem]],"Venda",Tabela_Ordens[[#Data],[Data esperada]],"&lt;="&amp;TODAY()))</f>
        <v/>
      </c>
      <c r="C373" s="74" t="str">
        <f ca="1">IF(A373="","",SUMIFS(Tabela_Ordens[[#Data],[Quantidade]],Tabela_Ordens[[#Data],[Produto]],A373,Tabela_Ordens[[#Data],[Tipo da Ordem]],"Compra",Tabela_Ordens[[#Data],[Data esperada]],"&gt;"&amp;TODAY()))</f>
        <v/>
      </c>
      <c r="D373" s="74" t="str">
        <f>IF(A373="","",INDEX(Tabela_Produto[Estoque Mínimo],MATCH(A373,INDEX(Tabela_Produto[Nome do Produto],,1),0),1))</f>
        <v/>
      </c>
      <c r="E373" s="74" t="str">
        <f t="shared" si="5"/>
        <v/>
      </c>
      <c r="F373" s="74" t="str">
        <f>IFERROR(GETPIVOTDATA("Amount",#REF!,"Product Name",'tabelas-escondidas'!$A373),"")</f>
        <v/>
      </c>
      <c r="G373" s="74" t="str">
        <f>IFERROR(GETPIVOTDATA("Quantity",#REF!,"Product Name",'tabelas-escondidas'!$A373),"")</f>
        <v/>
      </c>
    </row>
    <row r="374" spans="1:7" x14ac:dyDescent="0.25">
      <c r="A374" s="75" t="str">
        <f>IFERROR(INDEX(Tabela_Produto[[#Data],[Nome do Produto]],ROW(A374)-ROW($A$3)),"")</f>
        <v/>
      </c>
      <c r="B374" s="74" t="str">
        <f ca="1">IF(A374="","",SUMIFS(Tabela_Ordens[[#Data],[Quantidade]],Tabela_Ordens[[#Data],[Produto]],A374,Tabela_Ordens[[#Data],[Tipo da Ordem]],"Compra",Tabela_Ordens[[#Data],[Data esperada]],"&lt;="&amp;TODAY())-SUMIFS(Tabela_Ordens[[#Data],[Quantidade]],Tabela_Ordens[[#Data],[Produto]],A374,Tabela_Ordens[[#Data],[Tipo da Ordem]],"Venda",Tabela_Ordens[[#Data],[Data esperada]],"&lt;="&amp;TODAY()))</f>
        <v/>
      </c>
      <c r="C374" s="74" t="str">
        <f ca="1">IF(A374="","",SUMIFS(Tabela_Ordens[[#Data],[Quantidade]],Tabela_Ordens[[#Data],[Produto]],A374,Tabela_Ordens[[#Data],[Tipo da Ordem]],"Compra",Tabela_Ordens[[#Data],[Data esperada]],"&gt;"&amp;TODAY()))</f>
        <v/>
      </c>
      <c r="D374" s="74" t="str">
        <f>IF(A374="","",INDEX(Tabela_Produto[Estoque Mínimo],MATCH(A374,INDEX(Tabela_Produto[Nome do Produto],,1),0),1))</f>
        <v/>
      </c>
      <c r="E374" s="74" t="str">
        <f t="shared" si="5"/>
        <v/>
      </c>
      <c r="F374" s="74" t="str">
        <f>IFERROR(GETPIVOTDATA("Amount",#REF!,"Product Name",'tabelas-escondidas'!$A374),"")</f>
        <v/>
      </c>
      <c r="G374" s="74" t="str">
        <f>IFERROR(GETPIVOTDATA("Quantity",#REF!,"Product Name",'tabelas-escondidas'!$A374),"")</f>
        <v/>
      </c>
    </row>
    <row r="375" spans="1:7" x14ac:dyDescent="0.25">
      <c r="A375" s="75" t="str">
        <f>IFERROR(INDEX(Tabela_Produto[[#Data],[Nome do Produto]],ROW(A375)-ROW($A$3)),"")</f>
        <v/>
      </c>
      <c r="B375" s="74" t="str">
        <f ca="1">IF(A375="","",SUMIFS(Tabela_Ordens[[#Data],[Quantidade]],Tabela_Ordens[[#Data],[Produto]],A375,Tabela_Ordens[[#Data],[Tipo da Ordem]],"Compra",Tabela_Ordens[[#Data],[Data esperada]],"&lt;="&amp;TODAY())-SUMIFS(Tabela_Ordens[[#Data],[Quantidade]],Tabela_Ordens[[#Data],[Produto]],A375,Tabela_Ordens[[#Data],[Tipo da Ordem]],"Venda",Tabela_Ordens[[#Data],[Data esperada]],"&lt;="&amp;TODAY()))</f>
        <v/>
      </c>
      <c r="C375" s="74" t="str">
        <f ca="1">IF(A375="","",SUMIFS(Tabela_Ordens[[#Data],[Quantidade]],Tabela_Ordens[[#Data],[Produto]],A375,Tabela_Ordens[[#Data],[Tipo da Ordem]],"Compra",Tabela_Ordens[[#Data],[Data esperada]],"&gt;"&amp;TODAY()))</f>
        <v/>
      </c>
      <c r="D375" s="74" t="str">
        <f>IF(A375="","",INDEX(Tabela_Produto[Estoque Mínimo],MATCH(A375,INDEX(Tabela_Produto[Nome do Produto],,1),0),1))</f>
        <v/>
      </c>
      <c r="E375" s="74" t="str">
        <f t="shared" si="5"/>
        <v/>
      </c>
      <c r="F375" s="74" t="str">
        <f>IFERROR(GETPIVOTDATA("Amount",#REF!,"Product Name",'tabelas-escondidas'!$A375),"")</f>
        <v/>
      </c>
      <c r="G375" s="74" t="str">
        <f>IFERROR(GETPIVOTDATA("Quantity",#REF!,"Product Name",'tabelas-escondidas'!$A375),"")</f>
        <v/>
      </c>
    </row>
    <row r="376" spans="1:7" x14ac:dyDescent="0.25">
      <c r="A376" s="75" t="str">
        <f>IFERROR(INDEX(Tabela_Produto[[#Data],[Nome do Produto]],ROW(A376)-ROW($A$3)),"")</f>
        <v/>
      </c>
      <c r="B376" s="74" t="str">
        <f ca="1">IF(A376="","",SUMIFS(Tabela_Ordens[[#Data],[Quantidade]],Tabela_Ordens[[#Data],[Produto]],A376,Tabela_Ordens[[#Data],[Tipo da Ordem]],"Compra",Tabela_Ordens[[#Data],[Data esperada]],"&lt;="&amp;TODAY())-SUMIFS(Tabela_Ordens[[#Data],[Quantidade]],Tabela_Ordens[[#Data],[Produto]],A376,Tabela_Ordens[[#Data],[Tipo da Ordem]],"Venda",Tabela_Ordens[[#Data],[Data esperada]],"&lt;="&amp;TODAY()))</f>
        <v/>
      </c>
      <c r="C376" s="74" t="str">
        <f ca="1">IF(A376="","",SUMIFS(Tabela_Ordens[[#Data],[Quantidade]],Tabela_Ordens[[#Data],[Produto]],A376,Tabela_Ordens[[#Data],[Tipo da Ordem]],"Compra",Tabela_Ordens[[#Data],[Data esperada]],"&gt;"&amp;TODAY()))</f>
        <v/>
      </c>
      <c r="D376" s="74" t="str">
        <f>IF(A376="","",INDEX(Tabela_Produto[Estoque Mínimo],MATCH(A376,INDEX(Tabela_Produto[Nome do Produto],,1),0),1))</f>
        <v/>
      </c>
      <c r="E376" s="74" t="str">
        <f t="shared" si="5"/>
        <v/>
      </c>
      <c r="F376" s="74" t="str">
        <f>IFERROR(GETPIVOTDATA("Amount",#REF!,"Product Name",'tabelas-escondidas'!$A376),"")</f>
        <v/>
      </c>
      <c r="G376" s="74" t="str">
        <f>IFERROR(GETPIVOTDATA("Quantity",#REF!,"Product Name",'tabelas-escondidas'!$A376),"")</f>
        <v/>
      </c>
    </row>
    <row r="377" spans="1:7" x14ac:dyDescent="0.25">
      <c r="A377" s="75" t="str">
        <f>IFERROR(INDEX(Tabela_Produto[[#Data],[Nome do Produto]],ROW(A377)-ROW($A$3)),"")</f>
        <v/>
      </c>
      <c r="B377" s="74" t="str">
        <f ca="1">IF(A377="","",SUMIFS(Tabela_Ordens[[#Data],[Quantidade]],Tabela_Ordens[[#Data],[Produto]],A377,Tabela_Ordens[[#Data],[Tipo da Ordem]],"Compra",Tabela_Ordens[[#Data],[Data esperada]],"&lt;="&amp;TODAY())-SUMIFS(Tabela_Ordens[[#Data],[Quantidade]],Tabela_Ordens[[#Data],[Produto]],A377,Tabela_Ordens[[#Data],[Tipo da Ordem]],"Venda",Tabela_Ordens[[#Data],[Data esperada]],"&lt;="&amp;TODAY()))</f>
        <v/>
      </c>
      <c r="C377" s="74" t="str">
        <f ca="1">IF(A377="","",SUMIFS(Tabela_Ordens[[#Data],[Quantidade]],Tabela_Ordens[[#Data],[Produto]],A377,Tabela_Ordens[[#Data],[Tipo da Ordem]],"Compra",Tabela_Ordens[[#Data],[Data esperada]],"&gt;"&amp;TODAY()))</f>
        <v/>
      </c>
      <c r="D377" s="74" t="str">
        <f>IF(A377="","",INDEX(Tabela_Produto[Estoque Mínimo],MATCH(A377,INDEX(Tabela_Produto[Nome do Produto],,1),0),1))</f>
        <v/>
      </c>
      <c r="E377" s="74" t="str">
        <f t="shared" si="5"/>
        <v/>
      </c>
      <c r="F377" s="74" t="str">
        <f>IFERROR(GETPIVOTDATA("Amount",#REF!,"Product Name",'tabelas-escondidas'!$A377),"")</f>
        <v/>
      </c>
      <c r="G377" s="74" t="str">
        <f>IFERROR(GETPIVOTDATA("Quantity",#REF!,"Product Name",'tabelas-escondidas'!$A377),"")</f>
        <v/>
      </c>
    </row>
    <row r="378" spans="1:7" x14ac:dyDescent="0.25">
      <c r="A378" s="75" t="str">
        <f>IFERROR(INDEX(Tabela_Produto[[#Data],[Nome do Produto]],ROW(A378)-ROW($A$3)),"")</f>
        <v/>
      </c>
      <c r="B378" s="74" t="str">
        <f ca="1">IF(A378="","",SUMIFS(Tabela_Ordens[[#Data],[Quantidade]],Tabela_Ordens[[#Data],[Produto]],A378,Tabela_Ordens[[#Data],[Tipo da Ordem]],"Compra",Tabela_Ordens[[#Data],[Data esperada]],"&lt;="&amp;TODAY())-SUMIFS(Tabela_Ordens[[#Data],[Quantidade]],Tabela_Ordens[[#Data],[Produto]],A378,Tabela_Ordens[[#Data],[Tipo da Ordem]],"Venda",Tabela_Ordens[[#Data],[Data esperada]],"&lt;="&amp;TODAY()))</f>
        <v/>
      </c>
      <c r="C378" s="74" t="str">
        <f ca="1">IF(A378="","",SUMIFS(Tabela_Ordens[[#Data],[Quantidade]],Tabela_Ordens[[#Data],[Produto]],A378,Tabela_Ordens[[#Data],[Tipo da Ordem]],"Compra",Tabela_Ordens[[#Data],[Data esperada]],"&gt;"&amp;TODAY()))</f>
        <v/>
      </c>
      <c r="D378" s="74" t="str">
        <f>IF(A378="","",INDEX(Tabela_Produto[Estoque Mínimo],MATCH(A378,INDEX(Tabela_Produto[Nome do Produto],,1),0),1))</f>
        <v/>
      </c>
      <c r="E378" s="74" t="str">
        <f t="shared" si="5"/>
        <v/>
      </c>
      <c r="F378" s="74" t="str">
        <f>IFERROR(GETPIVOTDATA("Amount",#REF!,"Product Name",'tabelas-escondidas'!$A378),"")</f>
        <v/>
      </c>
      <c r="G378" s="74" t="str">
        <f>IFERROR(GETPIVOTDATA("Quantity",#REF!,"Product Name",'tabelas-escondidas'!$A378),"")</f>
        <v/>
      </c>
    </row>
    <row r="379" spans="1:7" x14ac:dyDescent="0.25">
      <c r="A379" s="75" t="str">
        <f>IFERROR(INDEX(Tabela_Produto[[#Data],[Nome do Produto]],ROW(A379)-ROW($A$3)),"")</f>
        <v/>
      </c>
      <c r="B379" s="74" t="str">
        <f ca="1">IF(A379="","",SUMIFS(Tabela_Ordens[[#Data],[Quantidade]],Tabela_Ordens[[#Data],[Produto]],A379,Tabela_Ordens[[#Data],[Tipo da Ordem]],"Compra",Tabela_Ordens[[#Data],[Data esperada]],"&lt;="&amp;TODAY())-SUMIFS(Tabela_Ordens[[#Data],[Quantidade]],Tabela_Ordens[[#Data],[Produto]],A379,Tabela_Ordens[[#Data],[Tipo da Ordem]],"Venda",Tabela_Ordens[[#Data],[Data esperada]],"&lt;="&amp;TODAY()))</f>
        <v/>
      </c>
      <c r="C379" s="74" t="str">
        <f ca="1">IF(A379="","",SUMIFS(Tabela_Ordens[[#Data],[Quantidade]],Tabela_Ordens[[#Data],[Produto]],A379,Tabela_Ordens[[#Data],[Tipo da Ordem]],"Compra",Tabela_Ordens[[#Data],[Data esperada]],"&gt;"&amp;TODAY()))</f>
        <v/>
      </c>
      <c r="D379" s="74" t="str">
        <f>IF(A379="","",INDEX(Tabela_Produto[Estoque Mínimo],MATCH(A379,INDEX(Tabela_Produto[Nome do Produto],,1),0),1))</f>
        <v/>
      </c>
      <c r="E379" s="74" t="str">
        <f t="shared" si="5"/>
        <v/>
      </c>
      <c r="F379" s="74" t="str">
        <f>IFERROR(GETPIVOTDATA("Amount",#REF!,"Product Name",'tabelas-escondidas'!$A379),"")</f>
        <v/>
      </c>
      <c r="G379" s="74" t="str">
        <f>IFERROR(GETPIVOTDATA("Quantity",#REF!,"Product Name",'tabelas-escondidas'!$A379),"")</f>
        <v/>
      </c>
    </row>
    <row r="380" spans="1:7" x14ac:dyDescent="0.25">
      <c r="A380" s="75" t="str">
        <f>IFERROR(INDEX(Tabela_Produto[[#Data],[Nome do Produto]],ROW(A380)-ROW($A$3)),"")</f>
        <v/>
      </c>
      <c r="B380" s="74" t="str">
        <f ca="1">IF(A380="","",SUMIFS(Tabela_Ordens[[#Data],[Quantidade]],Tabela_Ordens[[#Data],[Produto]],A380,Tabela_Ordens[[#Data],[Tipo da Ordem]],"Compra",Tabela_Ordens[[#Data],[Data esperada]],"&lt;="&amp;TODAY())-SUMIFS(Tabela_Ordens[[#Data],[Quantidade]],Tabela_Ordens[[#Data],[Produto]],A380,Tabela_Ordens[[#Data],[Tipo da Ordem]],"Venda",Tabela_Ordens[[#Data],[Data esperada]],"&lt;="&amp;TODAY()))</f>
        <v/>
      </c>
      <c r="C380" s="74" t="str">
        <f ca="1">IF(A380="","",SUMIFS(Tabela_Ordens[[#Data],[Quantidade]],Tabela_Ordens[[#Data],[Produto]],A380,Tabela_Ordens[[#Data],[Tipo da Ordem]],"Compra",Tabela_Ordens[[#Data],[Data esperada]],"&gt;"&amp;TODAY()))</f>
        <v/>
      </c>
      <c r="D380" s="74" t="str">
        <f>IF(A380="","",INDEX(Tabela_Produto[Estoque Mínimo],MATCH(A380,INDEX(Tabela_Produto[Nome do Produto],,1),0),1))</f>
        <v/>
      </c>
      <c r="E380" s="74" t="str">
        <f t="shared" si="5"/>
        <v/>
      </c>
      <c r="F380" s="74" t="str">
        <f>IFERROR(GETPIVOTDATA("Amount",#REF!,"Product Name",'tabelas-escondidas'!$A380),"")</f>
        <v/>
      </c>
      <c r="G380" s="74" t="str">
        <f>IFERROR(GETPIVOTDATA("Quantity",#REF!,"Product Name",'tabelas-escondidas'!$A380),"")</f>
        <v/>
      </c>
    </row>
    <row r="381" spans="1:7" x14ac:dyDescent="0.25">
      <c r="A381" s="75" t="str">
        <f>IFERROR(INDEX(Tabela_Produto[[#Data],[Nome do Produto]],ROW(A381)-ROW($A$3)),"")</f>
        <v/>
      </c>
      <c r="B381" s="74" t="str">
        <f ca="1">IF(A381="","",SUMIFS(Tabela_Ordens[[#Data],[Quantidade]],Tabela_Ordens[[#Data],[Produto]],A381,Tabela_Ordens[[#Data],[Tipo da Ordem]],"Compra",Tabela_Ordens[[#Data],[Data esperada]],"&lt;="&amp;TODAY())-SUMIFS(Tabela_Ordens[[#Data],[Quantidade]],Tabela_Ordens[[#Data],[Produto]],A381,Tabela_Ordens[[#Data],[Tipo da Ordem]],"Venda",Tabela_Ordens[[#Data],[Data esperada]],"&lt;="&amp;TODAY()))</f>
        <v/>
      </c>
      <c r="C381" s="74" t="str">
        <f ca="1">IF(A381="","",SUMIFS(Tabela_Ordens[[#Data],[Quantidade]],Tabela_Ordens[[#Data],[Produto]],A381,Tabela_Ordens[[#Data],[Tipo da Ordem]],"Compra",Tabela_Ordens[[#Data],[Data esperada]],"&gt;"&amp;TODAY()))</f>
        <v/>
      </c>
      <c r="D381" s="74" t="str">
        <f>IF(A381="","",INDEX(Tabela_Produto[Estoque Mínimo],MATCH(A381,INDEX(Tabela_Produto[Nome do Produto],,1),0),1))</f>
        <v/>
      </c>
      <c r="E381" s="74" t="str">
        <f t="shared" si="5"/>
        <v/>
      </c>
      <c r="F381" s="74" t="str">
        <f>IFERROR(GETPIVOTDATA("Amount",#REF!,"Product Name",'tabelas-escondidas'!$A381),"")</f>
        <v/>
      </c>
      <c r="G381" s="74" t="str">
        <f>IFERROR(GETPIVOTDATA("Quantity",#REF!,"Product Name",'tabelas-escondidas'!$A381),"")</f>
        <v/>
      </c>
    </row>
    <row r="382" spans="1:7" x14ac:dyDescent="0.25">
      <c r="A382" s="75" t="str">
        <f>IFERROR(INDEX(Tabela_Produto[[#Data],[Nome do Produto]],ROW(A382)-ROW($A$3)),"")</f>
        <v/>
      </c>
      <c r="B382" s="74" t="str">
        <f ca="1">IF(A382="","",SUMIFS(Tabela_Ordens[[#Data],[Quantidade]],Tabela_Ordens[[#Data],[Produto]],A382,Tabela_Ordens[[#Data],[Tipo da Ordem]],"Compra",Tabela_Ordens[[#Data],[Data esperada]],"&lt;="&amp;TODAY())-SUMIFS(Tabela_Ordens[[#Data],[Quantidade]],Tabela_Ordens[[#Data],[Produto]],A382,Tabela_Ordens[[#Data],[Tipo da Ordem]],"Venda",Tabela_Ordens[[#Data],[Data esperada]],"&lt;="&amp;TODAY()))</f>
        <v/>
      </c>
      <c r="C382" s="74" t="str">
        <f ca="1">IF(A382="","",SUMIFS(Tabela_Ordens[[#Data],[Quantidade]],Tabela_Ordens[[#Data],[Produto]],A382,Tabela_Ordens[[#Data],[Tipo da Ordem]],"Compra",Tabela_Ordens[[#Data],[Data esperada]],"&gt;"&amp;TODAY()))</f>
        <v/>
      </c>
      <c r="D382" s="74" t="str">
        <f>IF(A382="","",INDEX(Tabela_Produto[Estoque Mínimo],MATCH(A382,INDEX(Tabela_Produto[Nome do Produto],,1),0),1))</f>
        <v/>
      </c>
      <c r="E382" s="74" t="str">
        <f t="shared" si="5"/>
        <v/>
      </c>
      <c r="F382" s="74" t="str">
        <f>IFERROR(GETPIVOTDATA("Amount",#REF!,"Product Name",'tabelas-escondidas'!$A382),"")</f>
        <v/>
      </c>
      <c r="G382" s="74" t="str">
        <f>IFERROR(GETPIVOTDATA("Quantity",#REF!,"Product Name",'tabelas-escondidas'!$A382),"")</f>
        <v/>
      </c>
    </row>
    <row r="383" spans="1:7" x14ac:dyDescent="0.25">
      <c r="A383" s="75" t="str">
        <f>IFERROR(INDEX(Tabela_Produto[[#Data],[Nome do Produto]],ROW(A383)-ROW($A$3)),"")</f>
        <v/>
      </c>
      <c r="B383" s="74" t="str">
        <f ca="1">IF(A383="","",SUMIFS(Tabela_Ordens[[#Data],[Quantidade]],Tabela_Ordens[[#Data],[Produto]],A383,Tabela_Ordens[[#Data],[Tipo da Ordem]],"Compra",Tabela_Ordens[[#Data],[Data esperada]],"&lt;="&amp;TODAY())-SUMIFS(Tabela_Ordens[[#Data],[Quantidade]],Tabela_Ordens[[#Data],[Produto]],A383,Tabela_Ordens[[#Data],[Tipo da Ordem]],"Venda",Tabela_Ordens[[#Data],[Data esperada]],"&lt;="&amp;TODAY()))</f>
        <v/>
      </c>
      <c r="C383" s="74" t="str">
        <f ca="1">IF(A383="","",SUMIFS(Tabela_Ordens[[#Data],[Quantidade]],Tabela_Ordens[[#Data],[Produto]],A383,Tabela_Ordens[[#Data],[Tipo da Ordem]],"Compra",Tabela_Ordens[[#Data],[Data esperada]],"&gt;"&amp;TODAY()))</f>
        <v/>
      </c>
      <c r="D383" s="74" t="str">
        <f>IF(A383="","",INDEX(Tabela_Produto[Estoque Mínimo],MATCH(A383,INDEX(Tabela_Produto[Nome do Produto],,1),0),1))</f>
        <v/>
      </c>
      <c r="E383" s="74" t="str">
        <f t="shared" si="5"/>
        <v/>
      </c>
      <c r="F383" s="74" t="str">
        <f>IFERROR(GETPIVOTDATA("Amount",#REF!,"Product Name",'tabelas-escondidas'!$A383),"")</f>
        <v/>
      </c>
      <c r="G383" s="74" t="str">
        <f>IFERROR(GETPIVOTDATA("Quantity",#REF!,"Product Name",'tabelas-escondidas'!$A383),"")</f>
        <v/>
      </c>
    </row>
    <row r="384" spans="1:7" x14ac:dyDescent="0.25">
      <c r="A384" s="75" t="str">
        <f>IFERROR(INDEX(Tabela_Produto[[#Data],[Nome do Produto]],ROW(A384)-ROW($A$3)),"")</f>
        <v/>
      </c>
      <c r="B384" s="74" t="str">
        <f ca="1">IF(A384="","",SUMIFS(Tabela_Ordens[[#Data],[Quantidade]],Tabela_Ordens[[#Data],[Produto]],A384,Tabela_Ordens[[#Data],[Tipo da Ordem]],"Compra",Tabela_Ordens[[#Data],[Data esperada]],"&lt;="&amp;TODAY())-SUMIFS(Tabela_Ordens[[#Data],[Quantidade]],Tabela_Ordens[[#Data],[Produto]],A384,Tabela_Ordens[[#Data],[Tipo da Ordem]],"Venda",Tabela_Ordens[[#Data],[Data esperada]],"&lt;="&amp;TODAY()))</f>
        <v/>
      </c>
      <c r="C384" s="74" t="str">
        <f ca="1">IF(A384="","",SUMIFS(Tabela_Ordens[[#Data],[Quantidade]],Tabela_Ordens[[#Data],[Produto]],A384,Tabela_Ordens[[#Data],[Tipo da Ordem]],"Compra",Tabela_Ordens[[#Data],[Data esperada]],"&gt;"&amp;TODAY()))</f>
        <v/>
      </c>
      <c r="D384" s="74" t="str">
        <f>IF(A384="","",INDEX(Tabela_Produto[Estoque Mínimo],MATCH(A384,INDEX(Tabela_Produto[Nome do Produto],,1),0),1))</f>
        <v/>
      </c>
      <c r="E384" s="74" t="str">
        <f t="shared" si="5"/>
        <v/>
      </c>
      <c r="F384" s="74" t="str">
        <f>IFERROR(GETPIVOTDATA("Amount",#REF!,"Product Name",'tabelas-escondidas'!$A384),"")</f>
        <v/>
      </c>
      <c r="G384" s="74" t="str">
        <f>IFERROR(GETPIVOTDATA("Quantity",#REF!,"Product Name",'tabelas-escondidas'!$A384),"")</f>
        <v/>
      </c>
    </row>
    <row r="385" spans="1:7" x14ac:dyDescent="0.25">
      <c r="A385" s="75" t="str">
        <f>IFERROR(INDEX(Tabela_Produto[[#Data],[Nome do Produto]],ROW(A385)-ROW($A$3)),"")</f>
        <v/>
      </c>
      <c r="B385" s="74" t="str">
        <f ca="1">IF(A385="","",SUMIFS(Tabela_Ordens[[#Data],[Quantidade]],Tabela_Ordens[[#Data],[Produto]],A385,Tabela_Ordens[[#Data],[Tipo da Ordem]],"Compra",Tabela_Ordens[[#Data],[Data esperada]],"&lt;="&amp;TODAY())-SUMIFS(Tabela_Ordens[[#Data],[Quantidade]],Tabela_Ordens[[#Data],[Produto]],A385,Tabela_Ordens[[#Data],[Tipo da Ordem]],"Venda",Tabela_Ordens[[#Data],[Data esperada]],"&lt;="&amp;TODAY()))</f>
        <v/>
      </c>
      <c r="C385" s="74" t="str">
        <f ca="1">IF(A385="","",SUMIFS(Tabela_Ordens[[#Data],[Quantidade]],Tabela_Ordens[[#Data],[Produto]],A385,Tabela_Ordens[[#Data],[Tipo da Ordem]],"Compra",Tabela_Ordens[[#Data],[Data esperada]],"&gt;"&amp;TODAY()))</f>
        <v/>
      </c>
      <c r="D385" s="74" t="str">
        <f>IF(A385="","",INDEX(Tabela_Produto[Estoque Mínimo],MATCH(A385,INDEX(Tabela_Produto[Nome do Produto],,1),0),1))</f>
        <v/>
      </c>
      <c r="E385" s="74" t="str">
        <f t="shared" si="5"/>
        <v/>
      </c>
      <c r="F385" s="74" t="str">
        <f>IFERROR(GETPIVOTDATA("Amount",#REF!,"Product Name",'tabelas-escondidas'!$A385),"")</f>
        <v/>
      </c>
      <c r="G385" s="74" t="str">
        <f>IFERROR(GETPIVOTDATA("Quantity",#REF!,"Product Name",'tabelas-escondidas'!$A385),"")</f>
        <v/>
      </c>
    </row>
    <row r="386" spans="1:7" x14ac:dyDescent="0.25">
      <c r="A386" s="75" t="str">
        <f>IFERROR(INDEX(Tabela_Produto[[#Data],[Nome do Produto]],ROW(A386)-ROW($A$3)),"")</f>
        <v/>
      </c>
      <c r="B386" s="74" t="str">
        <f ca="1">IF(A386="","",SUMIFS(Tabela_Ordens[[#Data],[Quantidade]],Tabela_Ordens[[#Data],[Produto]],A386,Tabela_Ordens[[#Data],[Tipo da Ordem]],"Compra",Tabela_Ordens[[#Data],[Data esperada]],"&lt;="&amp;TODAY())-SUMIFS(Tabela_Ordens[[#Data],[Quantidade]],Tabela_Ordens[[#Data],[Produto]],A386,Tabela_Ordens[[#Data],[Tipo da Ordem]],"Venda",Tabela_Ordens[[#Data],[Data esperada]],"&lt;="&amp;TODAY()))</f>
        <v/>
      </c>
      <c r="C386" s="74" t="str">
        <f ca="1">IF(A386="","",SUMIFS(Tabela_Ordens[[#Data],[Quantidade]],Tabela_Ordens[[#Data],[Produto]],A386,Tabela_Ordens[[#Data],[Tipo da Ordem]],"Compra",Tabela_Ordens[[#Data],[Data esperada]],"&gt;"&amp;TODAY()))</f>
        <v/>
      </c>
      <c r="D386" s="74" t="str">
        <f>IF(A386="","",INDEX(Tabela_Produto[Estoque Mínimo],MATCH(A386,INDEX(Tabela_Produto[Nome do Produto],,1),0),1))</f>
        <v/>
      </c>
      <c r="E386" s="74" t="str">
        <f t="shared" si="5"/>
        <v/>
      </c>
      <c r="F386" s="74" t="str">
        <f>IFERROR(GETPIVOTDATA("Amount",#REF!,"Product Name",'tabelas-escondidas'!$A386),"")</f>
        <v/>
      </c>
      <c r="G386" s="74" t="str">
        <f>IFERROR(GETPIVOTDATA("Quantity",#REF!,"Product Name",'tabelas-escondidas'!$A386),"")</f>
        <v/>
      </c>
    </row>
    <row r="387" spans="1:7" x14ac:dyDescent="0.25">
      <c r="A387" s="75" t="str">
        <f>IFERROR(INDEX(Tabela_Produto[[#Data],[Nome do Produto]],ROW(A387)-ROW($A$3)),"")</f>
        <v/>
      </c>
      <c r="B387" s="74" t="str">
        <f ca="1">IF(A387="","",SUMIFS(Tabela_Ordens[[#Data],[Quantidade]],Tabela_Ordens[[#Data],[Produto]],A387,Tabela_Ordens[[#Data],[Tipo da Ordem]],"Compra",Tabela_Ordens[[#Data],[Data esperada]],"&lt;="&amp;TODAY())-SUMIFS(Tabela_Ordens[[#Data],[Quantidade]],Tabela_Ordens[[#Data],[Produto]],A387,Tabela_Ordens[[#Data],[Tipo da Ordem]],"Venda",Tabela_Ordens[[#Data],[Data esperada]],"&lt;="&amp;TODAY()))</f>
        <v/>
      </c>
      <c r="C387" s="74" t="str">
        <f ca="1">IF(A387="","",SUMIFS(Tabela_Ordens[[#Data],[Quantidade]],Tabela_Ordens[[#Data],[Produto]],A387,Tabela_Ordens[[#Data],[Tipo da Ordem]],"Compra",Tabela_Ordens[[#Data],[Data esperada]],"&gt;"&amp;TODAY()))</f>
        <v/>
      </c>
      <c r="D387" s="74" t="str">
        <f>IF(A387="","",INDEX(Tabela_Produto[Estoque Mínimo],MATCH(A387,INDEX(Tabela_Produto[Nome do Produto],,1),0),1))</f>
        <v/>
      </c>
      <c r="E387" s="74" t="str">
        <f t="shared" si="5"/>
        <v/>
      </c>
      <c r="F387" s="74" t="str">
        <f>IFERROR(GETPIVOTDATA("Amount",#REF!,"Product Name",'tabelas-escondidas'!$A387),"")</f>
        <v/>
      </c>
      <c r="G387" s="74" t="str">
        <f>IFERROR(GETPIVOTDATA("Quantity",#REF!,"Product Name",'tabelas-escondidas'!$A387),"")</f>
        <v/>
      </c>
    </row>
    <row r="388" spans="1:7" x14ac:dyDescent="0.25">
      <c r="A388" s="75" t="str">
        <f>IFERROR(INDEX(Tabela_Produto[[#Data],[Nome do Produto]],ROW(A388)-ROW($A$3)),"")</f>
        <v/>
      </c>
      <c r="B388" s="74" t="str">
        <f ca="1">IF(A388="","",SUMIFS(Tabela_Ordens[[#Data],[Quantidade]],Tabela_Ordens[[#Data],[Produto]],A388,Tabela_Ordens[[#Data],[Tipo da Ordem]],"Compra",Tabela_Ordens[[#Data],[Data esperada]],"&lt;="&amp;TODAY())-SUMIFS(Tabela_Ordens[[#Data],[Quantidade]],Tabela_Ordens[[#Data],[Produto]],A388,Tabela_Ordens[[#Data],[Tipo da Ordem]],"Venda",Tabela_Ordens[[#Data],[Data esperada]],"&lt;="&amp;TODAY()))</f>
        <v/>
      </c>
      <c r="C388" s="74" t="str">
        <f ca="1">IF(A388="","",SUMIFS(Tabela_Ordens[[#Data],[Quantidade]],Tabela_Ordens[[#Data],[Produto]],A388,Tabela_Ordens[[#Data],[Tipo da Ordem]],"Compra",Tabela_Ordens[[#Data],[Data esperada]],"&gt;"&amp;TODAY()))</f>
        <v/>
      </c>
      <c r="D388" s="74" t="str">
        <f>IF(A388="","",INDEX(Tabela_Produto[Estoque Mínimo],MATCH(A388,INDEX(Tabela_Produto[Nome do Produto],,1),0),1))</f>
        <v/>
      </c>
      <c r="E388" s="74" t="str">
        <f t="shared" si="5"/>
        <v/>
      </c>
      <c r="F388" s="74" t="str">
        <f>IFERROR(GETPIVOTDATA("Amount",#REF!,"Product Name",'tabelas-escondidas'!$A388),"")</f>
        <v/>
      </c>
      <c r="G388" s="74" t="str">
        <f>IFERROR(GETPIVOTDATA("Quantity",#REF!,"Product Name",'tabelas-escondidas'!$A388),"")</f>
        <v/>
      </c>
    </row>
    <row r="389" spans="1:7" x14ac:dyDescent="0.25">
      <c r="A389" s="75" t="str">
        <f>IFERROR(INDEX(Tabela_Produto[[#Data],[Nome do Produto]],ROW(A389)-ROW($A$3)),"")</f>
        <v/>
      </c>
      <c r="B389" s="74" t="str">
        <f ca="1">IF(A389="","",SUMIFS(Tabela_Ordens[[#Data],[Quantidade]],Tabela_Ordens[[#Data],[Produto]],A389,Tabela_Ordens[[#Data],[Tipo da Ordem]],"Compra",Tabela_Ordens[[#Data],[Data esperada]],"&lt;="&amp;TODAY())-SUMIFS(Tabela_Ordens[[#Data],[Quantidade]],Tabela_Ordens[[#Data],[Produto]],A389,Tabela_Ordens[[#Data],[Tipo da Ordem]],"Venda",Tabela_Ordens[[#Data],[Data esperada]],"&lt;="&amp;TODAY()))</f>
        <v/>
      </c>
      <c r="C389" s="74" t="str">
        <f ca="1">IF(A389="","",SUMIFS(Tabela_Ordens[[#Data],[Quantidade]],Tabela_Ordens[[#Data],[Produto]],A389,Tabela_Ordens[[#Data],[Tipo da Ordem]],"Compra",Tabela_Ordens[[#Data],[Data esperada]],"&gt;"&amp;TODAY()))</f>
        <v/>
      </c>
      <c r="D389" s="74" t="str">
        <f>IF(A389="","",INDEX(Tabela_Produto[Estoque Mínimo],MATCH(A389,INDEX(Tabela_Produto[Nome do Produto],,1),0),1))</f>
        <v/>
      </c>
      <c r="E389" s="74" t="str">
        <f t="shared" ref="E389:E452" si="6">IF(A389="","",B389-D389)</f>
        <v/>
      </c>
      <c r="F389" s="74" t="str">
        <f>IFERROR(GETPIVOTDATA("Amount",#REF!,"Product Name",'tabelas-escondidas'!$A389),"")</f>
        <v/>
      </c>
      <c r="G389" s="74" t="str">
        <f>IFERROR(GETPIVOTDATA("Quantity",#REF!,"Product Name",'tabelas-escondidas'!$A389),"")</f>
        <v/>
      </c>
    </row>
    <row r="390" spans="1:7" x14ac:dyDescent="0.25">
      <c r="A390" s="75" t="str">
        <f>IFERROR(INDEX(Tabela_Produto[[#Data],[Nome do Produto]],ROW(A390)-ROW($A$3)),"")</f>
        <v/>
      </c>
      <c r="B390" s="74" t="str">
        <f ca="1">IF(A390="","",SUMIFS(Tabela_Ordens[[#Data],[Quantidade]],Tabela_Ordens[[#Data],[Produto]],A390,Tabela_Ordens[[#Data],[Tipo da Ordem]],"Compra",Tabela_Ordens[[#Data],[Data esperada]],"&lt;="&amp;TODAY())-SUMIFS(Tabela_Ordens[[#Data],[Quantidade]],Tabela_Ordens[[#Data],[Produto]],A390,Tabela_Ordens[[#Data],[Tipo da Ordem]],"Venda",Tabela_Ordens[[#Data],[Data esperada]],"&lt;="&amp;TODAY()))</f>
        <v/>
      </c>
      <c r="C390" s="74" t="str">
        <f ca="1">IF(A390="","",SUMIFS(Tabela_Ordens[[#Data],[Quantidade]],Tabela_Ordens[[#Data],[Produto]],A390,Tabela_Ordens[[#Data],[Tipo da Ordem]],"Compra",Tabela_Ordens[[#Data],[Data esperada]],"&gt;"&amp;TODAY()))</f>
        <v/>
      </c>
      <c r="D390" s="74" t="str">
        <f>IF(A390="","",INDEX(Tabela_Produto[Estoque Mínimo],MATCH(A390,INDEX(Tabela_Produto[Nome do Produto],,1),0),1))</f>
        <v/>
      </c>
      <c r="E390" s="74" t="str">
        <f t="shared" si="6"/>
        <v/>
      </c>
      <c r="F390" s="74" t="str">
        <f>IFERROR(GETPIVOTDATA("Amount",#REF!,"Product Name",'tabelas-escondidas'!$A390),"")</f>
        <v/>
      </c>
      <c r="G390" s="74" t="str">
        <f>IFERROR(GETPIVOTDATA("Quantity",#REF!,"Product Name",'tabelas-escondidas'!$A390),"")</f>
        <v/>
      </c>
    </row>
    <row r="391" spans="1:7" x14ac:dyDescent="0.25">
      <c r="A391" s="75" t="str">
        <f>IFERROR(INDEX(Tabela_Produto[[#Data],[Nome do Produto]],ROW(A391)-ROW($A$3)),"")</f>
        <v/>
      </c>
      <c r="B391" s="74" t="str">
        <f ca="1">IF(A391="","",SUMIFS(Tabela_Ordens[[#Data],[Quantidade]],Tabela_Ordens[[#Data],[Produto]],A391,Tabela_Ordens[[#Data],[Tipo da Ordem]],"Compra",Tabela_Ordens[[#Data],[Data esperada]],"&lt;="&amp;TODAY())-SUMIFS(Tabela_Ordens[[#Data],[Quantidade]],Tabela_Ordens[[#Data],[Produto]],A391,Tabela_Ordens[[#Data],[Tipo da Ordem]],"Venda",Tabela_Ordens[[#Data],[Data esperada]],"&lt;="&amp;TODAY()))</f>
        <v/>
      </c>
      <c r="C391" s="74" t="str">
        <f ca="1">IF(A391="","",SUMIFS(Tabela_Ordens[[#Data],[Quantidade]],Tabela_Ordens[[#Data],[Produto]],A391,Tabela_Ordens[[#Data],[Tipo da Ordem]],"Compra",Tabela_Ordens[[#Data],[Data esperada]],"&gt;"&amp;TODAY()))</f>
        <v/>
      </c>
      <c r="D391" s="74" t="str">
        <f>IF(A391="","",INDEX(Tabela_Produto[Estoque Mínimo],MATCH(A391,INDEX(Tabela_Produto[Nome do Produto],,1),0),1))</f>
        <v/>
      </c>
      <c r="E391" s="74" t="str">
        <f t="shared" si="6"/>
        <v/>
      </c>
      <c r="F391" s="74" t="str">
        <f>IFERROR(GETPIVOTDATA("Amount",#REF!,"Product Name",'tabelas-escondidas'!$A391),"")</f>
        <v/>
      </c>
      <c r="G391" s="74" t="str">
        <f>IFERROR(GETPIVOTDATA("Quantity",#REF!,"Product Name",'tabelas-escondidas'!$A391),"")</f>
        <v/>
      </c>
    </row>
    <row r="392" spans="1:7" x14ac:dyDescent="0.25">
      <c r="A392" s="75" t="str">
        <f>IFERROR(INDEX(Tabela_Produto[[#Data],[Nome do Produto]],ROW(A392)-ROW($A$3)),"")</f>
        <v/>
      </c>
      <c r="B392" s="74" t="str">
        <f ca="1">IF(A392="","",SUMIFS(Tabela_Ordens[[#Data],[Quantidade]],Tabela_Ordens[[#Data],[Produto]],A392,Tabela_Ordens[[#Data],[Tipo da Ordem]],"Compra",Tabela_Ordens[[#Data],[Data esperada]],"&lt;="&amp;TODAY())-SUMIFS(Tabela_Ordens[[#Data],[Quantidade]],Tabela_Ordens[[#Data],[Produto]],A392,Tabela_Ordens[[#Data],[Tipo da Ordem]],"Venda",Tabela_Ordens[[#Data],[Data esperada]],"&lt;="&amp;TODAY()))</f>
        <v/>
      </c>
      <c r="C392" s="74" t="str">
        <f ca="1">IF(A392="","",SUMIFS(Tabela_Ordens[[#Data],[Quantidade]],Tabela_Ordens[[#Data],[Produto]],A392,Tabela_Ordens[[#Data],[Tipo da Ordem]],"Compra",Tabela_Ordens[[#Data],[Data esperada]],"&gt;"&amp;TODAY()))</f>
        <v/>
      </c>
      <c r="D392" s="74" t="str">
        <f>IF(A392="","",INDEX(Tabela_Produto[Estoque Mínimo],MATCH(A392,INDEX(Tabela_Produto[Nome do Produto],,1),0),1))</f>
        <v/>
      </c>
      <c r="E392" s="74" t="str">
        <f t="shared" si="6"/>
        <v/>
      </c>
      <c r="F392" s="74" t="str">
        <f>IFERROR(GETPIVOTDATA("Amount",#REF!,"Product Name",'tabelas-escondidas'!$A392),"")</f>
        <v/>
      </c>
      <c r="G392" s="74" t="str">
        <f>IFERROR(GETPIVOTDATA("Quantity",#REF!,"Product Name",'tabelas-escondidas'!$A392),"")</f>
        <v/>
      </c>
    </row>
    <row r="393" spans="1:7" x14ac:dyDescent="0.25">
      <c r="A393" s="75" t="str">
        <f>IFERROR(INDEX(Tabela_Produto[[#Data],[Nome do Produto]],ROW(A393)-ROW($A$3)),"")</f>
        <v/>
      </c>
      <c r="B393" s="74" t="str">
        <f ca="1">IF(A393="","",SUMIFS(Tabela_Ordens[[#Data],[Quantidade]],Tabela_Ordens[[#Data],[Produto]],A393,Tabela_Ordens[[#Data],[Tipo da Ordem]],"Compra",Tabela_Ordens[[#Data],[Data esperada]],"&lt;="&amp;TODAY())-SUMIFS(Tabela_Ordens[[#Data],[Quantidade]],Tabela_Ordens[[#Data],[Produto]],A393,Tabela_Ordens[[#Data],[Tipo da Ordem]],"Venda",Tabela_Ordens[[#Data],[Data esperada]],"&lt;="&amp;TODAY()))</f>
        <v/>
      </c>
      <c r="C393" s="74" t="str">
        <f ca="1">IF(A393="","",SUMIFS(Tabela_Ordens[[#Data],[Quantidade]],Tabela_Ordens[[#Data],[Produto]],A393,Tabela_Ordens[[#Data],[Tipo da Ordem]],"Compra",Tabela_Ordens[[#Data],[Data esperada]],"&gt;"&amp;TODAY()))</f>
        <v/>
      </c>
      <c r="D393" s="74" t="str">
        <f>IF(A393="","",INDEX(Tabela_Produto[Estoque Mínimo],MATCH(A393,INDEX(Tabela_Produto[Nome do Produto],,1),0),1))</f>
        <v/>
      </c>
      <c r="E393" s="74" t="str">
        <f t="shared" si="6"/>
        <v/>
      </c>
      <c r="F393" s="74" t="str">
        <f>IFERROR(GETPIVOTDATA("Amount",#REF!,"Product Name",'tabelas-escondidas'!$A393),"")</f>
        <v/>
      </c>
      <c r="G393" s="74" t="str">
        <f>IFERROR(GETPIVOTDATA("Quantity",#REF!,"Product Name",'tabelas-escondidas'!$A393),"")</f>
        <v/>
      </c>
    </row>
    <row r="394" spans="1:7" x14ac:dyDescent="0.25">
      <c r="A394" s="75" t="str">
        <f>IFERROR(INDEX(Tabela_Produto[[#Data],[Nome do Produto]],ROW(A394)-ROW($A$3)),"")</f>
        <v/>
      </c>
      <c r="B394" s="74" t="str">
        <f ca="1">IF(A394="","",SUMIFS(Tabela_Ordens[[#Data],[Quantidade]],Tabela_Ordens[[#Data],[Produto]],A394,Tabela_Ordens[[#Data],[Tipo da Ordem]],"Compra",Tabela_Ordens[[#Data],[Data esperada]],"&lt;="&amp;TODAY())-SUMIFS(Tabela_Ordens[[#Data],[Quantidade]],Tabela_Ordens[[#Data],[Produto]],A394,Tabela_Ordens[[#Data],[Tipo da Ordem]],"Venda",Tabela_Ordens[[#Data],[Data esperada]],"&lt;="&amp;TODAY()))</f>
        <v/>
      </c>
      <c r="C394" s="74" t="str">
        <f ca="1">IF(A394="","",SUMIFS(Tabela_Ordens[[#Data],[Quantidade]],Tabela_Ordens[[#Data],[Produto]],A394,Tabela_Ordens[[#Data],[Tipo da Ordem]],"Compra",Tabela_Ordens[[#Data],[Data esperada]],"&gt;"&amp;TODAY()))</f>
        <v/>
      </c>
      <c r="D394" s="74" t="str">
        <f>IF(A394="","",INDEX(Tabela_Produto[Estoque Mínimo],MATCH(A394,INDEX(Tabela_Produto[Nome do Produto],,1),0),1))</f>
        <v/>
      </c>
      <c r="E394" s="74" t="str">
        <f t="shared" si="6"/>
        <v/>
      </c>
      <c r="F394" s="74" t="str">
        <f>IFERROR(GETPIVOTDATA("Amount",#REF!,"Product Name",'tabelas-escondidas'!$A394),"")</f>
        <v/>
      </c>
      <c r="G394" s="74" t="str">
        <f>IFERROR(GETPIVOTDATA("Quantity",#REF!,"Product Name",'tabelas-escondidas'!$A394),"")</f>
        <v/>
      </c>
    </row>
    <row r="395" spans="1:7" x14ac:dyDescent="0.25">
      <c r="A395" s="75" t="str">
        <f>IFERROR(INDEX(Tabela_Produto[[#Data],[Nome do Produto]],ROW(A395)-ROW($A$3)),"")</f>
        <v/>
      </c>
      <c r="B395" s="74" t="str">
        <f ca="1">IF(A395="","",SUMIFS(Tabela_Ordens[[#Data],[Quantidade]],Tabela_Ordens[[#Data],[Produto]],A395,Tabela_Ordens[[#Data],[Tipo da Ordem]],"Compra",Tabela_Ordens[[#Data],[Data esperada]],"&lt;="&amp;TODAY())-SUMIFS(Tabela_Ordens[[#Data],[Quantidade]],Tabela_Ordens[[#Data],[Produto]],A395,Tabela_Ordens[[#Data],[Tipo da Ordem]],"Venda",Tabela_Ordens[[#Data],[Data esperada]],"&lt;="&amp;TODAY()))</f>
        <v/>
      </c>
      <c r="C395" s="74" t="str">
        <f ca="1">IF(A395="","",SUMIFS(Tabela_Ordens[[#Data],[Quantidade]],Tabela_Ordens[[#Data],[Produto]],A395,Tabela_Ordens[[#Data],[Tipo da Ordem]],"Compra",Tabela_Ordens[[#Data],[Data esperada]],"&gt;"&amp;TODAY()))</f>
        <v/>
      </c>
      <c r="D395" s="74" t="str">
        <f>IF(A395="","",INDEX(Tabela_Produto[Estoque Mínimo],MATCH(A395,INDEX(Tabela_Produto[Nome do Produto],,1),0),1))</f>
        <v/>
      </c>
      <c r="E395" s="74" t="str">
        <f t="shared" si="6"/>
        <v/>
      </c>
      <c r="F395" s="74" t="str">
        <f>IFERROR(GETPIVOTDATA("Amount",#REF!,"Product Name",'tabelas-escondidas'!$A395),"")</f>
        <v/>
      </c>
      <c r="G395" s="74" t="str">
        <f>IFERROR(GETPIVOTDATA("Quantity",#REF!,"Product Name",'tabelas-escondidas'!$A395),"")</f>
        <v/>
      </c>
    </row>
    <row r="396" spans="1:7" x14ac:dyDescent="0.25">
      <c r="A396" s="75" t="str">
        <f>IFERROR(INDEX(Tabela_Produto[[#Data],[Nome do Produto]],ROW(A396)-ROW($A$3)),"")</f>
        <v/>
      </c>
      <c r="B396" s="74" t="str">
        <f ca="1">IF(A396="","",SUMIFS(Tabela_Ordens[[#Data],[Quantidade]],Tabela_Ordens[[#Data],[Produto]],A396,Tabela_Ordens[[#Data],[Tipo da Ordem]],"Compra",Tabela_Ordens[[#Data],[Data esperada]],"&lt;="&amp;TODAY())-SUMIFS(Tabela_Ordens[[#Data],[Quantidade]],Tabela_Ordens[[#Data],[Produto]],A396,Tabela_Ordens[[#Data],[Tipo da Ordem]],"Venda",Tabela_Ordens[[#Data],[Data esperada]],"&lt;="&amp;TODAY()))</f>
        <v/>
      </c>
      <c r="C396" s="74" t="str">
        <f ca="1">IF(A396="","",SUMIFS(Tabela_Ordens[[#Data],[Quantidade]],Tabela_Ordens[[#Data],[Produto]],A396,Tabela_Ordens[[#Data],[Tipo da Ordem]],"Compra",Tabela_Ordens[[#Data],[Data esperada]],"&gt;"&amp;TODAY()))</f>
        <v/>
      </c>
      <c r="D396" s="74" t="str">
        <f>IF(A396="","",INDEX(Tabela_Produto[Estoque Mínimo],MATCH(A396,INDEX(Tabela_Produto[Nome do Produto],,1),0),1))</f>
        <v/>
      </c>
      <c r="E396" s="74" t="str">
        <f t="shared" si="6"/>
        <v/>
      </c>
      <c r="F396" s="74" t="str">
        <f>IFERROR(GETPIVOTDATA("Amount",#REF!,"Product Name",'tabelas-escondidas'!$A396),"")</f>
        <v/>
      </c>
      <c r="G396" s="74" t="str">
        <f>IFERROR(GETPIVOTDATA("Quantity",#REF!,"Product Name",'tabelas-escondidas'!$A396),"")</f>
        <v/>
      </c>
    </row>
    <row r="397" spans="1:7" x14ac:dyDescent="0.25">
      <c r="A397" s="75" t="str">
        <f>IFERROR(INDEX(Tabela_Produto[[#Data],[Nome do Produto]],ROW(A397)-ROW($A$3)),"")</f>
        <v/>
      </c>
      <c r="B397" s="74" t="str">
        <f ca="1">IF(A397="","",SUMIFS(Tabela_Ordens[[#Data],[Quantidade]],Tabela_Ordens[[#Data],[Produto]],A397,Tabela_Ordens[[#Data],[Tipo da Ordem]],"Compra",Tabela_Ordens[[#Data],[Data esperada]],"&lt;="&amp;TODAY())-SUMIFS(Tabela_Ordens[[#Data],[Quantidade]],Tabela_Ordens[[#Data],[Produto]],A397,Tabela_Ordens[[#Data],[Tipo da Ordem]],"Venda",Tabela_Ordens[[#Data],[Data esperada]],"&lt;="&amp;TODAY()))</f>
        <v/>
      </c>
      <c r="C397" s="74" t="str">
        <f ca="1">IF(A397="","",SUMIFS(Tabela_Ordens[[#Data],[Quantidade]],Tabela_Ordens[[#Data],[Produto]],A397,Tabela_Ordens[[#Data],[Tipo da Ordem]],"Compra",Tabela_Ordens[[#Data],[Data esperada]],"&gt;"&amp;TODAY()))</f>
        <v/>
      </c>
      <c r="D397" s="74" t="str">
        <f>IF(A397="","",INDEX(Tabela_Produto[Estoque Mínimo],MATCH(A397,INDEX(Tabela_Produto[Nome do Produto],,1),0),1))</f>
        <v/>
      </c>
      <c r="E397" s="74" t="str">
        <f t="shared" si="6"/>
        <v/>
      </c>
      <c r="F397" s="74" t="str">
        <f>IFERROR(GETPIVOTDATA("Amount",#REF!,"Product Name",'tabelas-escondidas'!$A397),"")</f>
        <v/>
      </c>
      <c r="G397" s="74" t="str">
        <f>IFERROR(GETPIVOTDATA("Quantity",#REF!,"Product Name",'tabelas-escondidas'!$A397),"")</f>
        <v/>
      </c>
    </row>
    <row r="398" spans="1:7" x14ac:dyDescent="0.25">
      <c r="A398" s="75" t="str">
        <f>IFERROR(INDEX(Tabela_Produto[[#Data],[Nome do Produto]],ROW(A398)-ROW($A$3)),"")</f>
        <v/>
      </c>
      <c r="B398" s="74" t="str">
        <f ca="1">IF(A398="","",SUMIFS(Tabela_Ordens[[#Data],[Quantidade]],Tabela_Ordens[[#Data],[Produto]],A398,Tabela_Ordens[[#Data],[Tipo da Ordem]],"Compra",Tabela_Ordens[[#Data],[Data esperada]],"&lt;="&amp;TODAY())-SUMIFS(Tabela_Ordens[[#Data],[Quantidade]],Tabela_Ordens[[#Data],[Produto]],A398,Tabela_Ordens[[#Data],[Tipo da Ordem]],"Venda",Tabela_Ordens[[#Data],[Data esperada]],"&lt;="&amp;TODAY()))</f>
        <v/>
      </c>
      <c r="C398" s="74" t="str">
        <f ca="1">IF(A398="","",SUMIFS(Tabela_Ordens[[#Data],[Quantidade]],Tabela_Ordens[[#Data],[Produto]],A398,Tabela_Ordens[[#Data],[Tipo da Ordem]],"Compra",Tabela_Ordens[[#Data],[Data esperada]],"&gt;"&amp;TODAY()))</f>
        <v/>
      </c>
      <c r="D398" s="74" t="str">
        <f>IF(A398="","",INDEX(Tabela_Produto[Estoque Mínimo],MATCH(A398,INDEX(Tabela_Produto[Nome do Produto],,1),0),1))</f>
        <v/>
      </c>
      <c r="E398" s="74" t="str">
        <f t="shared" si="6"/>
        <v/>
      </c>
      <c r="F398" s="74" t="str">
        <f>IFERROR(GETPIVOTDATA("Amount",#REF!,"Product Name",'tabelas-escondidas'!$A398),"")</f>
        <v/>
      </c>
      <c r="G398" s="74" t="str">
        <f>IFERROR(GETPIVOTDATA("Quantity",#REF!,"Product Name",'tabelas-escondidas'!$A398),"")</f>
        <v/>
      </c>
    </row>
    <row r="399" spans="1:7" x14ac:dyDescent="0.25">
      <c r="A399" s="75" t="str">
        <f>IFERROR(INDEX(Tabela_Produto[[#Data],[Nome do Produto]],ROW(A399)-ROW($A$3)),"")</f>
        <v/>
      </c>
      <c r="B399" s="74" t="str">
        <f ca="1">IF(A399="","",SUMIFS(Tabela_Ordens[[#Data],[Quantidade]],Tabela_Ordens[[#Data],[Produto]],A399,Tabela_Ordens[[#Data],[Tipo da Ordem]],"Compra",Tabela_Ordens[[#Data],[Data esperada]],"&lt;="&amp;TODAY())-SUMIFS(Tabela_Ordens[[#Data],[Quantidade]],Tabela_Ordens[[#Data],[Produto]],A399,Tabela_Ordens[[#Data],[Tipo da Ordem]],"Venda",Tabela_Ordens[[#Data],[Data esperada]],"&lt;="&amp;TODAY()))</f>
        <v/>
      </c>
      <c r="C399" s="74" t="str">
        <f ca="1">IF(A399="","",SUMIFS(Tabela_Ordens[[#Data],[Quantidade]],Tabela_Ordens[[#Data],[Produto]],A399,Tabela_Ordens[[#Data],[Tipo da Ordem]],"Compra",Tabela_Ordens[[#Data],[Data esperada]],"&gt;"&amp;TODAY()))</f>
        <v/>
      </c>
      <c r="D399" s="74" t="str">
        <f>IF(A399="","",INDEX(Tabela_Produto[Estoque Mínimo],MATCH(A399,INDEX(Tabela_Produto[Nome do Produto],,1),0),1))</f>
        <v/>
      </c>
      <c r="E399" s="74" t="str">
        <f t="shared" si="6"/>
        <v/>
      </c>
      <c r="F399" s="74" t="str">
        <f>IFERROR(GETPIVOTDATA("Amount",#REF!,"Product Name",'tabelas-escondidas'!$A399),"")</f>
        <v/>
      </c>
      <c r="G399" s="74" t="str">
        <f>IFERROR(GETPIVOTDATA("Quantity",#REF!,"Product Name",'tabelas-escondidas'!$A399),"")</f>
        <v/>
      </c>
    </row>
    <row r="400" spans="1:7" x14ac:dyDescent="0.25">
      <c r="A400" s="75" t="str">
        <f>IFERROR(INDEX(Tabela_Produto[[#Data],[Nome do Produto]],ROW(A400)-ROW($A$3)),"")</f>
        <v/>
      </c>
      <c r="B400" s="74" t="str">
        <f ca="1">IF(A400="","",SUMIFS(Tabela_Ordens[[#Data],[Quantidade]],Tabela_Ordens[[#Data],[Produto]],A400,Tabela_Ordens[[#Data],[Tipo da Ordem]],"Compra",Tabela_Ordens[[#Data],[Data esperada]],"&lt;="&amp;TODAY())-SUMIFS(Tabela_Ordens[[#Data],[Quantidade]],Tabela_Ordens[[#Data],[Produto]],A400,Tabela_Ordens[[#Data],[Tipo da Ordem]],"Venda",Tabela_Ordens[[#Data],[Data esperada]],"&lt;="&amp;TODAY()))</f>
        <v/>
      </c>
      <c r="C400" s="74" t="str">
        <f ca="1">IF(A400="","",SUMIFS(Tabela_Ordens[[#Data],[Quantidade]],Tabela_Ordens[[#Data],[Produto]],A400,Tabela_Ordens[[#Data],[Tipo da Ordem]],"Compra",Tabela_Ordens[[#Data],[Data esperada]],"&gt;"&amp;TODAY()))</f>
        <v/>
      </c>
      <c r="D400" s="74" t="str">
        <f>IF(A400="","",INDEX(Tabela_Produto[Estoque Mínimo],MATCH(A400,INDEX(Tabela_Produto[Nome do Produto],,1),0),1))</f>
        <v/>
      </c>
      <c r="E400" s="74" t="str">
        <f t="shared" si="6"/>
        <v/>
      </c>
      <c r="F400" s="74" t="str">
        <f>IFERROR(GETPIVOTDATA("Amount",#REF!,"Product Name",'tabelas-escondidas'!$A400),"")</f>
        <v/>
      </c>
      <c r="G400" s="74" t="str">
        <f>IFERROR(GETPIVOTDATA("Quantity",#REF!,"Product Name",'tabelas-escondidas'!$A400),"")</f>
        <v/>
      </c>
    </row>
    <row r="401" spans="1:7" x14ac:dyDescent="0.25">
      <c r="A401" s="75" t="str">
        <f>IFERROR(INDEX(Tabela_Produto[[#Data],[Nome do Produto]],ROW(A401)-ROW($A$3)),"")</f>
        <v/>
      </c>
      <c r="B401" s="74" t="str">
        <f ca="1">IF(A401="","",SUMIFS(Tabela_Ordens[[#Data],[Quantidade]],Tabela_Ordens[[#Data],[Produto]],A401,Tabela_Ordens[[#Data],[Tipo da Ordem]],"Compra",Tabela_Ordens[[#Data],[Data esperada]],"&lt;="&amp;TODAY())-SUMIFS(Tabela_Ordens[[#Data],[Quantidade]],Tabela_Ordens[[#Data],[Produto]],A401,Tabela_Ordens[[#Data],[Tipo da Ordem]],"Venda",Tabela_Ordens[[#Data],[Data esperada]],"&lt;="&amp;TODAY()))</f>
        <v/>
      </c>
      <c r="C401" s="74" t="str">
        <f ca="1">IF(A401="","",SUMIFS(Tabela_Ordens[[#Data],[Quantidade]],Tabela_Ordens[[#Data],[Produto]],A401,Tabela_Ordens[[#Data],[Tipo da Ordem]],"Compra",Tabela_Ordens[[#Data],[Data esperada]],"&gt;"&amp;TODAY()))</f>
        <v/>
      </c>
      <c r="D401" s="74" t="str">
        <f>IF(A401="","",INDEX(Tabela_Produto[Estoque Mínimo],MATCH(A401,INDEX(Tabela_Produto[Nome do Produto],,1),0),1))</f>
        <v/>
      </c>
      <c r="E401" s="74" t="str">
        <f t="shared" si="6"/>
        <v/>
      </c>
      <c r="F401" s="74" t="str">
        <f>IFERROR(GETPIVOTDATA("Amount",#REF!,"Product Name",'tabelas-escondidas'!$A401),"")</f>
        <v/>
      </c>
      <c r="G401" s="74" t="str">
        <f>IFERROR(GETPIVOTDATA("Quantity",#REF!,"Product Name",'tabelas-escondidas'!$A401),"")</f>
        <v/>
      </c>
    </row>
    <row r="402" spans="1:7" x14ac:dyDescent="0.25">
      <c r="A402" s="75" t="str">
        <f>IFERROR(INDEX(Tabela_Produto[[#Data],[Nome do Produto]],ROW(A402)-ROW($A$3)),"")</f>
        <v/>
      </c>
      <c r="B402" s="74" t="str">
        <f ca="1">IF(A402="","",SUMIFS(Tabela_Ordens[[#Data],[Quantidade]],Tabela_Ordens[[#Data],[Produto]],A402,Tabela_Ordens[[#Data],[Tipo da Ordem]],"Compra",Tabela_Ordens[[#Data],[Data esperada]],"&lt;="&amp;TODAY())-SUMIFS(Tabela_Ordens[[#Data],[Quantidade]],Tabela_Ordens[[#Data],[Produto]],A402,Tabela_Ordens[[#Data],[Tipo da Ordem]],"Venda",Tabela_Ordens[[#Data],[Data esperada]],"&lt;="&amp;TODAY()))</f>
        <v/>
      </c>
      <c r="C402" s="74" t="str">
        <f ca="1">IF(A402="","",SUMIFS(Tabela_Ordens[[#Data],[Quantidade]],Tabela_Ordens[[#Data],[Produto]],A402,Tabela_Ordens[[#Data],[Tipo da Ordem]],"Compra",Tabela_Ordens[[#Data],[Data esperada]],"&gt;"&amp;TODAY()))</f>
        <v/>
      </c>
      <c r="D402" s="74" t="str">
        <f>IF(A402="","",INDEX(Tabela_Produto[Estoque Mínimo],MATCH(A402,INDEX(Tabela_Produto[Nome do Produto],,1),0),1))</f>
        <v/>
      </c>
      <c r="E402" s="74" t="str">
        <f t="shared" si="6"/>
        <v/>
      </c>
      <c r="F402" s="74" t="str">
        <f>IFERROR(GETPIVOTDATA("Amount",#REF!,"Product Name",'tabelas-escondidas'!$A402),"")</f>
        <v/>
      </c>
      <c r="G402" s="74" t="str">
        <f>IFERROR(GETPIVOTDATA("Quantity",#REF!,"Product Name",'tabelas-escondidas'!$A402),"")</f>
        <v/>
      </c>
    </row>
    <row r="403" spans="1:7" x14ac:dyDescent="0.25">
      <c r="A403" s="75" t="str">
        <f>IFERROR(INDEX(Tabela_Produto[[#Data],[Nome do Produto]],ROW(A403)-ROW($A$3)),"")</f>
        <v/>
      </c>
      <c r="B403" s="74" t="str">
        <f ca="1">IF(A403="","",SUMIFS(Tabela_Ordens[[#Data],[Quantidade]],Tabela_Ordens[[#Data],[Produto]],A403,Tabela_Ordens[[#Data],[Tipo da Ordem]],"Compra",Tabela_Ordens[[#Data],[Data esperada]],"&lt;="&amp;TODAY())-SUMIFS(Tabela_Ordens[[#Data],[Quantidade]],Tabela_Ordens[[#Data],[Produto]],A403,Tabela_Ordens[[#Data],[Tipo da Ordem]],"Venda",Tabela_Ordens[[#Data],[Data esperada]],"&lt;="&amp;TODAY()))</f>
        <v/>
      </c>
      <c r="C403" s="74" t="str">
        <f ca="1">IF(A403="","",SUMIFS(Tabela_Ordens[[#Data],[Quantidade]],Tabela_Ordens[[#Data],[Produto]],A403,Tabela_Ordens[[#Data],[Tipo da Ordem]],"Compra",Tabela_Ordens[[#Data],[Data esperada]],"&gt;"&amp;TODAY()))</f>
        <v/>
      </c>
      <c r="D403" s="74" t="str">
        <f>IF(A403="","",INDEX(Tabela_Produto[Estoque Mínimo],MATCH(A403,INDEX(Tabela_Produto[Nome do Produto],,1),0),1))</f>
        <v/>
      </c>
      <c r="E403" s="74" t="str">
        <f t="shared" si="6"/>
        <v/>
      </c>
      <c r="F403" s="74" t="str">
        <f>IFERROR(GETPIVOTDATA("Amount",#REF!,"Product Name",'tabelas-escondidas'!$A403),"")</f>
        <v/>
      </c>
      <c r="G403" s="74" t="str">
        <f>IFERROR(GETPIVOTDATA("Quantity",#REF!,"Product Name",'tabelas-escondidas'!$A403),"")</f>
        <v/>
      </c>
    </row>
    <row r="404" spans="1:7" x14ac:dyDescent="0.25">
      <c r="A404" s="75" t="str">
        <f>IFERROR(INDEX(Tabela_Produto[[#Data],[Nome do Produto]],ROW(A404)-ROW($A$3)),"")</f>
        <v/>
      </c>
      <c r="B404" s="74" t="str">
        <f ca="1">IF(A404="","",SUMIFS(Tabela_Ordens[[#Data],[Quantidade]],Tabela_Ordens[[#Data],[Produto]],A404,Tabela_Ordens[[#Data],[Tipo da Ordem]],"Compra",Tabela_Ordens[[#Data],[Data esperada]],"&lt;="&amp;TODAY())-SUMIFS(Tabela_Ordens[[#Data],[Quantidade]],Tabela_Ordens[[#Data],[Produto]],A404,Tabela_Ordens[[#Data],[Tipo da Ordem]],"Venda",Tabela_Ordens[[#Data],[Data esperada]],"&lt;="&amp;TODAY()))</f>
        <v/>
      </c>
      <c r="C404" s="74" t="str">
        <f ca="1">IF(A404="","",SUMIFS(Tabela_Ordens[[#Data],[Quantidade]],Tabela_Ordens[[#Data],[Produto]],A404,Tabela_Ordens[[#Data],[Tipo da Ordem]],"Compra",Tabela_Ordens[[#Data],[Data esperada]],"&gt;"&amp;TODAY()))</f>
        <v/>
      </c>
      <c r="D404" s="74" t="str">
        <f>IF(A404="","",INDEX(Tabela_Produto[Estoque Mínimo],MATCH(A404,INDEX(Tabela_Produto[Nome do Produto],,1),0),1))</f>
        <v/>
      </c>
      <c r="E404" s="74" t="str">
        <f t="shared" si="6"/>
        <v/>
      </c>
      <c r="F404" s="74" t="str">
        <f>IFERROR(GETPIVOTDATA("Amount",#REF!,"Product Name",'tabelas-escondidas'!$A404),"")</f>
        <v/>
      </c>
      <c r="G404" s="74" t="str">
        <f>IFERROR(GETPIVOTDATA("Quantity",#REF!,"Product Name",'tabelas-escondidas'!$A404),"")</f>
        <v/>
      </c>
    </row>
    <row r="405" spans="1:7" x14ac:dyDescent="0.25">
      <c r="A405" s="75" t="str">
        <f>IFERROR(INDEX(Tabela_Produto[[#Data],[Nome do Produto]],ROW(A405)-ROW($A$3)),"")</f>
        <v/>
      </c>
      <c r="B405" s="74" t="str">
        <f ca="1">IF(A405="","",SUMIFS(Tabela_Ordens[[#Data],[Quantidade]],Tabela_Ordens[[#Data],[Produto]],A405,Tabela_Ordens[[#Data],[Tipo da Ordem]],"Compra",Tabela_Ordens[[#Data],[Data esperada]],"&lt;="&amp;TODAY())-SUMIFS(Tabela_Ordens[[#Data],[Quantidade]],Tabela_Ordens[[#Data],[Produto]],A405,Tabela_Ordens[[#Data],[Tipo da Ordem]],"Venda",Tabela_Ordens[[#Data],[Data esperada]],"&lt;="&amp;TODAY()))</f>
        <v/>
      </c>
      <c r="C405" s="74" t="str">
        <f ca="1">IF(A405="","",SUMIFS(Tabela_Ordens[[#Data],[Quantidade]],Tabela_Ordens[[#Data],[Produto]],A405,Tabela_Ordens[[#Data],[Tipo da Ordem]],"Compra",Tabela_Ordens[[#Data],[Data esperada]],"&gt;"&amp;TODAY()))</f>
        <v/>
      </c>
      <c r="D405" s="74" t="str">
        <f>IF(A405="","",INDEX(Tabela_Produto[Estoque Mínimo],MATCH(A405,INDEX(Tabela_Produto[Nome do Produto],,1),0),1))</f>
        <v/>
      </c>
      <c r="E405" s="74" t="str">
        <f t="shared" si="6"/>
        <v/>
      </c>
      <c r="F405" s="74" t="str">
        <f>IFERROR(GETPIVOTDATA("Amount",#REF!,"Product Name",'tabelas-escondidas'!$A405),"")</f>
        <v/>
      </c>
      <c r="G405" s="74" t="str">
        <f>IFERROR(GETPIVOTDATA("Quantity",#REF!,"Product Name",'tabelas-escondidas'!$A405),"")</f>
        <v/>
      </c>
    </row>
    <row r="406" spans="1:7" x14ac:dyDescent="0.25">
      <c r="A406" s="75" t="str">
        <f>IFERROR(INDEX(Tabela_Produto[[#Data],[Nome do Produto]],ROW(A406)-ROW($A$3)),"")</f>
        <v/>
      </c>
      <c r="B406" s="74" t="str">
        <f ca="1">IF(A406="","",SUMIFS(Tabela_Ordens[[#Data],[Quantidade]],Tabela_Ordens[[#Data],[Produto]],A406,Tabela_Ordens[[#Data],[Tipo da Ordem]],"Compra",Tabela_Ordens[[#Data],[Data esperada]],"&lt;="&amp;TODAY())-SUMIFS(Tabela_Ordens[[#Data],[Quantidade]],Tabela_Ordens[[#Data],[Produto]],A406,Tabela_Ordens[[#Data],[Tipo da Ordem]],"Venda",Tabela_Ordens[[#Data],[Data esperada]],"&lt;="&amp;TODAY()))</f>
        <v/>
      </c>
      <c r="C406" s="74" t="str">
        <f ca="1">IF(A406="","",SUMIFS(Tabela_Ordens[[#Data],[Quantidade]],Tabela_Ordens[[#Data],[Produto]],A406,Tabela_Ordens[[#Data],[Tipo da Ordem]],"Compra",Tabela_Ordens[[#Data],[Data esperada]],"&gt;"&amp;TODAY()))</f>
        <v/>
      </c>
      <c r="D406" s="74" t="str">
        <f>IF(A406="","",INDEX(Tabela_Produto[Estoque Mínimo],MATCH(A406,INDEX(Tabela_Produto[Nome do Produto],,1),0),1))</f>
        <v/>
      </c>
      <c r="E406" s="74" t="str">
        <f t="shared" si="6"/>
        <v/>
      </c>
      <c r="F406" s="74" t="str">
        <f>IFERROR(GETPIVOTDATA("Amount",#REF!,"Product Name",'tabelas-escondidas'!$A406),"")</f>
        <v/>
      </c>
      <c r="G406" s="74" t="str">
        <f>IFERROR(GETPIVOTDATA("Quantity",#REF!,"Product Name",'tabelas-escondidas'!$A406),"")</f>
        <v/>
      </c>
    </row>
    <row r="407" spans="1:7" x14ac:dyDescent="0.25">
      <c r="A407" s="75" t="str">
        <f>IFERROR(INDEX(Tabela_Produto[[#Data],[Nome do Produto]],ROW(A407)-ROW($A$3)),"")</f>
        <v/>
      </c>
      <c r="B407" s="74" t="str">
        <f ca="1">IF(A407="","",SUMIFS(Tabela_Ordens[[#Data],[Quantidade]],Tabela_Ordens[[#Data],[Produto]],A407,Tabela_Ordens[[#Data],[Tipo da Ordem]],"Compra",Tabela_Ordens[[#Data],[Data esperada]],"&lt;="&amp;TODAY())-SUMIFS(Tabela_Ordens[[#Data],[Quantidade]],Tabela_Ordens[[#Data],[Produto]],A407,Tabela_Ordens[[#Data],[Tipo da Ordem]],"Venda",Tabela_Ordens[[#Data],[Data esperada]],"&lt;="&amp;TODAY()))</f>
        <v/>
      </c>
      <c r="C407" s="74" t="str">
        <f ca="1">IF(A407="","",SUMIFS(Tabela_Ordens[[#Data],[Quantidade]],Tabela_Ordens[[#Data],[Produto]],A407,Tabela_Ordens[[#Data],[Tipo da Ordem]],"Compra",Tabela_Ordens[[#Data],[Data esperada]],"&gt;"&amp;TODAY()))</f>
        <v/>
      </c>
      <c r="D407" s="74" t="str">
        <f>IF(A407="","",INDEX(Tabela_Produto[Estoque Mínimo],MATCH(A407,INDEX(Tabela_Produto[Nome do Produto],,1),0),1))</f>
        <v/>
      </c>
      <c r="E407" s="74" t="str">
        <f t="shared" si="6"/>
        <v/>
      </c>
      <c r="F407" s="74" t="str">
        <f>IFERROR(GETPIVOTDATA("Amount",#REF!,"Product Name",'tabelas-escondidas'!$A407),"")</f>
        <v/>
      </c>
      <c r="G407" s="74" t="str">
        <f>IFERROR(GETPIVOTDATA("Quantity",#REF!,"Product Name",'tabelas-escondidas'!$A407),"")</f>
        <v/>
      </c>
    </row>
    <row r="408" spans="1:7" x14ac:dyDescent="0.25">
      <c r="A408" s="75" t="str">
        <f>IFERROR(INDEX(Tabela_Produto[[#Data],[Nome do Produto]],ROW(A408)-ROW($A$3)),"")</f>
        <v/>
      </c>
      <c r="B408" s="74" t="str">
        <f ca="1">IF(A408="","",SUMIFS(Tabela_Ordens[[#Data],[Quantidade]],Tabela_Ordens[[#Data],[Produto]],A408,Tabela_Ordens[[#Data],[Tipo da Ordem]],"Compra",Tabela_Ordens[[#Data],[Data esperada]],"&lt;="&amp;TODAY())-SUMIFS(Tabela_Ordens[[#Data],[Quantidade]],Tabela_Ordens[[#Data],[Produto]],A408,Tabela_Ordens[[#Data],[Tipo da Ordem]],"Venda",Tabela_Ordens[[#Data],[Data esperada]],"&lt;="&amp;TODAY()))</f>
        <v/>
      </c>
      <c r="C408" s="74" t="str">
        <f ca="1">IF(A408="","",SUMIFS(Tabela_Ordens[[#Data],[Quantidade]],Tabela_Ordens[[#Data],[Produto]],A408,Tabela_Ordens[[#Data],[Tipo da Ordem]],"Compra",Tabela_Ordens[[#Data],[Data esperada]],"&gt;"&amp;TODAY()))</f>
        <v/>
      </c>
      <c r="D408" s="74" t="str">
        <f>IF(A408="","",INDEX(Tabela_Produto[Estoque Mínimo],MATCH(A408,INDEX(Tabela_Produto[Nome do Produto],,1),0),1))</f>
        <v/>
      </c>
      <c r="E408" s="74" t="str">
        <f t="shared" si="6"/>
        <v/>
      </c>
      <c r="F408" s="74" t="str">
        <f>IFERROR(GETPIVOTDATA("Amount",#REF!,"Product Name",'tabelas-escondidas'!$A408),"")</f>
        <v/>
      </c>
      <c r="G408" s="74" t="str">
        <f>IFERROR(GETPIVOTDATA("Quantity",#REF!,"Product Name",'tabelas-escondidas'!$A408),"")</f>
        <v/>
      </c>
    </row>
    <row r="409" spans="1:7" x14ac:dyDescent="0.25">
      <c r="A409" s="75" t="str">
        <f>IFERROR(INDEX(Tabela_Produto[[#Data],[Nome do Produto]],ROW(A409)-ROW($A$3)),"")</f>
        <v/>
      </c>
      <c r="B409" s="74" t="str">
        <f ca="1">IF(A409="","",SUMIFS(Tabela_Ordens[[#Data],[Quantidade]],Tabela_Ordens[[#Data],[Produto]],A409,Tabela_Ordens[[#Data],[Tipo da Ordem]],"Compra",Tabela_Ordens[[#Data],[Data esperada]],"&lt;="&amp;TODAY())-SUMIFS(Tabela_Ordens[[#Data],[Quantidade]],Tabela_Ordens[[#Data],[Produto]],A409,Tabela_Ordens[[#Data],[Tipo da Ordem]],"Venda",Tabela_Ordens[[#Data],[Data esperada]],"&lt;="&amp;TODAY()))</f>
        <v/>
      </c>
      <c r="C409" s="74" t="str">
        <f ca="1">IF(A409="","",SUMIFS(Tabela_Ordens[[#Data],[Quantidade]],Tabela_Ordens[[#Data],[Produto]],A409,Tabela_Ordens[[#Data],[Tipo da Ordem]],"Compra",Tabela_Ordens[[#Data],[Data esperada]],"&gt;"&amp;TODAY()))</f>
        <v/>
      </c>
      <c r="D409" s="74" t="str">
        <f>IF(A409="","",INDEX(Tabela_Produto[Estoque Mínimo],MATCH(A409,INDEX(Tabela_Produto[Nome do Produto],,1),0),1))</f>
        <v/>
      </c>
      <c r="E409" s="74" t="str">
        <f t="shared" si="6"/>
        <v/>
      </c>
      <c r="F409" s="74" t="str">
        <f>IFERROR(GETPIVOTDATA("Amount",#REF!,"Product Name",'tabelas-escondidas'!$A409),"")</f>
        <v/>
      </c>
      <c r="G409" s="74" t="str">
        <f>IFERROR(GETPIVOTDATA("Quantity",#REF!,"Product Name",'tabelas-escondidas'!$A409),"")</f>
        <v/>
      </c>
    </row>
    <row r="410" spans="1:7" x14ac:dyDescent="0.25">
      <c r="A410" s="75" t="str">
        <f>IFERROR(INDEX(Tabela_Produto[[#Data],[Nome do Produto]],ROW(A410)-ROW($A$3)),"")</f>
        <v/>
      </c>
      <c r="B410" s="74" t="str">
        <f ca="1">IF(A410="","",SUMIFS(Tabela_Ordens[[#Data],[Quantidade]],Tabela_Ordens[[#Data],[Produto]],A410,Tabela_Ordens[[#Data],[Tipo da Ordem]],"Compra",Tabela_Ordens[[#Data],[Data esperada]],"&lt;="&amp;TODAY())-SUMIFS(Tabela_Ordens[[#Data],[Quantidade]],Tabela_Ordens[[#Data],[Produto]],A410,Tabela_Ordens[[#Data],[Tipo da Ordem]],"Venda",Tabela_Ordens[[#Data],[Data esperada]],"&lt;="&amp;TODAY()))</f>
        <v/>
      </c>
      <c r="C410" s="74" t="str">
        <f ca="1">IF(A410="","",SUMIFS(Tabela_Ordens[[#Data],[Quantidade]],Tabela_Ordens[[#Data],[Produto]],A410,Tabela_Ordens[[#Data],[Tipo da Ordem]],"Compra",Tabela_Ordens[[#Data],[Data esperada]],"&gt;"&amp;TODAY()))</f>
        <v/>
      </c>
      <c r="D410" s="74" t="str">
        <f>IF(A410="","",INDEX(Tabela_Produto[Estoque Mínimo],MATCH(A410,INDEX(Tabela_Produto[Nome do Produto],,1),0),1))</f>
        <v/>
      </c>
      <c r="E410" s="74" t="str">
        <f t="shared" si="6"/>
        <v/>
      </c>
      <c r="F410" s="74" t="str">
        <f>IFERROR(GETPIVOTDATA("Amount",#REF!,"Product Name",'tabelas-escondidas'!$A410),"")</f>
        <v/>
      </c>
      <c r="G410" s="74" t="str">
        <f>IFERROR(GETPIVOTDATA("Quantity",#REF!,"Product Name",'tabelas-escondidas'!$A410),"")</f>
        <v/>
      </c>
    </row>
    <row r="411" spans="1:7" x14ac:dyDescent="0.25">
      <c r="A411" s="75" t="str">
        <f>IFERROR(INDEX(Tabela_Produto[[#Data],[Nome do Produto]],ROW(A411)-ROW($A$3)),"")</f>
        <v/>
      </c>
      <c r="B411" s="74" t="str">
        <f ca="1">IF(A411="","",SUMIFS(Tabela_Ordens[[#Data],[Quantidade]],Tabela_Ordens[[#Data],[Produto]],A411,Tabela_Ordens[[#Data],[Tipo da Ordem]],"Compra",Tabela_Ordens[[#Data],[Data esperada]],"&lt;="&amp;TODAY())-SUMIFS(Tabela_Ordens[[#Data],[Quantidade]],Tabela_Ordens[[#Data],[Produto]],A411,Tabela_Ordens[[#Data],[Tipo da Ordem]],"Venda",Tabela_Ordens[[#Data],[Data esperada]],"&lt;="&amp;TODAY()))</f>
        <v/>
      </c>
      <c r="C411" s="74" t="str">
        <f ca="1">IF(A411="","",SUMIFS(Tabela_Ordens[[#Data],[Quantidade]],Tabela_Ordens[[#Data],[Produto]],A411,Tabela_Ordens[[#Data],[Tipo da Ordem]],"Compra",Tabela_Ordens[[#Data],[Data esperada]],"&gt;"&amp;TODAY()))</f>
        <v/>
      </c>
      <c r="D411" s="74" t="str">
        <f>IF(A411="","",INDEX(Tabela_Produto[Estoque Mínimo],MATCH(A411,INDEX(Tabela_Produto[Nome do Produto],,1),0),1))</f>
        <v/>
      </c>
      <c r="E411" s="74" t="str">
        <f t="shared" si="6"/>
        <v/>
      </c>
      <c r="F411" s="74" t="str">
        <f>IFERROR(GETPIVOTDATA("Amount",#REF!,"Product Name",'tabelas-escondidas'!$A411),"")</f>
        <v/>
      </c>
      <c r="G411" s="74" t="str">
        <f>IFERROR(GETPIVOTDATA("Quantity",#REF!,"Product Name",'tabelas-escondidas'!$A411),"")</f>
        <v/>
      </c>
    </row>
    <row r="412" spans="1:7" x14ac:dyDescent="0.25">
      <c r="A412" s="75" t="str">
        <f>IFERROR(INDEX(Tabela_Produto[[#Data],[Nome do Produto]],ROW(A412)-ROW($A$3)),"")</f>
        <v/>
      </c>
      <c r="B412" s="74" t="str">
        <f ca="1">IF(A412="","",SUMIFS(Tabela_Ordens[[#Data],[Quantidade]],Tabela_Ordens[[#Data],[Produto]],A412,Tabela_Ordens[[#Data],[Tipo da Ordem]],"Compra",Tabela_Ordens[[#Data],[Data esperada]],"&lt;="&amp;TODAY())-SUMIFS(Tabela_Ordens[[#Data],[Quantidade]],Tabela_Ordens[[#Data],[Produto]],A412,Tabela_Ordens[[#Data],[Tipo da Ordem]],"Venda",Tabela_Ordens[[#Data],[Data esperada]],"&lt;="&amp;TODAY()))</f>
        <v/>
      </c>
      <c r="C412" s="74" t="str">
        <f ca="1">IF(A412="","",SUMIFS(Tabela_Ordens[[#Data],[Quantidade]],Tabela_Ordens[[#Data],[Produto]],A412,Tabela_Ordens[[#Data],[Tipo da Ordem]],"Compra",Tabela_Ordens[[#Data],[Data esperada]],"&gt;"&amp;TODAY()))</f>
        <v/>
      </c>
      <c r="D412" s="74" t="str">
        <f>IF(A412="","",INDEX(Tabela_Produto[Estoque Mínimo],MATCH(A412,INDEX(Tabela_Produto[Nome do Produto],,1),0),1))</f>
        <v/>
      </c>
      <c r="E412" s="74" t="str">
        <f t="shared" si="6"/>
        <v/>
      </c>
      <c r="F412" s="74" t="str">
        <f>IFERROR(GETPIVOTDATA("Amount",#REF!,"Product Name",'tabelas-escondidas'!$A412),"")</f>
        <v/>
      </c>
      <c r="G412" s="74" t="str">
        <f>IFERROR(GETPIVOTDATA("Quantity",#REF!,"Product Name",'tabelas-escondidas'!$A412),"")</f>
        <v/>
      </c>
    </row>
    <row r="413" spans="1:7" x14ac:dyDescent="0.25">
      <c r="A413" s="75" t="str">
        <f>IFERROR(INDEX(Tabela_Produto[[#Data],[Nome do Produto]],ROW(A413)-ROW($A$3)),"")</f>
        <v/>
      </c>
      <c r="B413" s="74" t="str">
        <f ca="1">IF(A413="","",SUMIFS(Tabela_Ordens[[#Data],[Quantidade]],Tabela_Ordens[[#Data],[Produto]],A413,Tabela_Ordens[[#Data],[Tipo da Ordem]],"Compra",Tabela_Ordens[[#Data],[Data esperada]],"&lt;="&amp;TODAY())-SUMIFS(Tabela_Ordens[[#Data],[Quantidade]],Tabela_Ordens[[#Data],[Produto]],A413,Tabela_Ordens[[#Data],[Tipo da Ordem]],"Venda",Tabela_Ordens[[#Data],[Data esperada]],"&lt;="&amp;TODAY()))</f>
        <v/>
      </c>
      <c r="C413" s="74" t="str">
        <f ca="1">IF(A413="","",SUMIFS(Tabela_Ordens[[#Data],[Quantidade]],Tabela_Ordens[[#Data],[Produto]],A413,Tabela_Ordens[[#Data],[Tipo da Ordem]],"Compra",Tabela_Ordens[[#Data],[Data esperada]],"&gt;"&amp;TODAY()))</f>
        <v/>
      </c>
      <c r="D413" s="74" t="str">
        <f>IF(A413="","",INDEX(Tabela_Produto[Estoque Mínimo],MATCH(A413,INDEX(Tabela_Produto[Nome do Produto],,1),0),1))</f>
        <v/>
      </c>
      <c r="E413" s="74" t="str">
        <f t="shared" si="6"/>
        <v/>
      </c>
      <c r="F413" s="74" t="str">
        <f>IFERROR(GETPIVOTDATA("Amount",#REF!,"Product Name",'tabelas-escondidas'!$A413),"")</f>
        <v/>
      </c>
      <c r="G413" s="74" t="str">
        <f>IFERROR(GETPIVOTDATA("Quantity",#REF!,"Product Name",'tabelas-escondidas'!$A413),"")</f>
        <v/>
      </c>
    </row>
    <row r="414" spans="1:7" x14ac:dyDescent="0.25">
      <c r="A414" s="75" t="str">
        <f>IFERROR(INDEX(Tabela_Produto[[#Data],[Nome do Produto]],ROW(A414)-ROW($A$3)),"")</f>
        <v/>
      </c>
      <c r="B414" s="74" t="str">
        <f ca="1">IF(A414="","",SUMIFS(Tabela_Ordens[[#Data],[Quantidade]],Tabela_Ordens[[#Data],[Produto]],A414,Tabela_Ordens[[#Data],[Tipo da Ordem]],"Compra",Tabela_Ordens[[#Data],[Data esperada]],"&lt;="&amp;TODAY())-SUMIFS(Tabela_Ordens[[#Data],[Quantidade]],Tabela_Ordens[[#Data],[Produto]],A414,Tabela_Ordens[[#Data],[Tipo da Ordem]],"Venda",Tabela_Ordens[[#Data],[Data esperada]],"&lt;="&amp;TODAY()))</f>
        <v/>
      </c>
      <c r="C414" s="74" t="str">
        <f ca="1">IF(A414="","",SUMIFS(Tabela_Ordens[[#Data],[Quantidade]],Tabela_Ordens[[#Data],[Produto]],A414,Tabela_Ordens[[#Data],[Tipo da Ordem]],"Compra",Tabela_Ordens[[#Data],[Data esperada]],"&gt;"&amp;TODAY()))</f>
        <v/>
      </c>
      <c r="D414" s="74" t="str">
        <f>IF(A414="","",INDEX(Tabela_Produto[Estoque Mínimo],MATCH(A414,INDEX(Tabela_Produto[Nome do Produto],,1),0),1))</f>
        <v/>
      </c>
      <c r="E414" s="74" t="str">
        <f t="shared" si="6"/>
        <v/>
      </c>
      <c r="F414" s="74" t="str">
        <f>IFERROR(GETPIVOTDATA("Amount",#REF!,"Product Name",'tabelas-escondidas'!$A414),"")</f>
        <v/>
      </c>
      <c r="G414" s="74" t="str">
        <f>IFERROR(GETPIVOTDATA("Quantity",#REF!,"Product Name",'tabelas-escondidas'!$A414),"")</f>
        <v/>
      </c>
    </row>
    <row r="415" spans="1:7" x14ac:dyDescent="0.25">
      <c r="A415" s="75" t="str">
        <f>IFERROR(INDEX(Tabela_Produto[[#Data],[Nome do Produto]],ROW(A415)-ROW($A$3)),"")</f>
        <v/>
      </c>
      <c r="B415" s="74" t="str">
        <f ca="1">IF(A415="","",SUMIFS(Tabela_Ordens[[#Data],[Quantidade]],Tabela_Ordens[[#Data],[Produto]],A415,Tabela_Ordens[[#Data],[Tipo da Ordem]],"Compra",Tabela_Ordens[[#Data],[Data esperada]],"&lt;="&amp;TODAY())-SUMIFS(Tabela_Ordens[[#Data],[Quantidade]],Tabela_Ordens[[#Data],[Produto]],A415,Tabela_Ordens[[#Data],[Tipo da Ordem]],"Venda",Tabela_Ordens[[#Data],[Data esperada]],"&lt;="&amp;TODAY()))</f>
        <v/>
      </c>
      <c r="C415" s="74" t="str">
        <f ca="1">IF(A415="","",SUMIFS(Tabela_Ordens[[#Data],[Quantidade]],Tabela_Ordens[[#Data],[Produto]],A415,Tabela_Ordens[[#Data],[Tipo da Ordem]],"Compra",Tabela_Ordens[[#Data],[Data esperada]],"&gt;"&amp;TODAY()))</f>
        <v/>
      </c>
      <c r="D415" s="74" t="str">
        <f>IF(A415="","",INDEX(Tabela_Produto[Estoque Mínimo],MATCH(A415,INDEX(Tabela_Produto[Nome do Produto],,1),0),1))</f>
        <v/>
      </c>
      <c r="E415" s="74" t="str">
        <f t="shared" si="6"/>
        <v/>
      </c>
      <c r="F415" s="74" t="str">
        <f>IFERROR(GETPIVOTDATA("Amount",#REF!,"Product Name",'tabelas-escondidas'!$A415),"")</f>
        <v/>
      </c>
      <c r="G415" s="74" t="str">
        <f>IFERROR(GETPIVOTDATA("Quantity",#REF!,"Product Name",'tabelas-escondidas'!$A415),"")</f>
        <v/>
      </c>
    </row>
    <row r="416" spans="1:7" x14ac:dyDescent="0.25">
      <c r="A416" s="75" t="str">
        <f>IFERROR(INDEX(Tabela_Produto[[#Data],[Nome do Produto]],ROW(A416)-ROW($A$3)),"")</f>
        <v/>
      </c>
      <c r="B416" s="74" t="str">
        <f ca="1">IF(A416="","",SUMIFS(Tabela_Ordens[[#Data],[Quantidade]],Tabela_Ordens[[#Data],[Produto]],A416,Tabela_Ordens[[#Data],[Tipo da Ordem]],"Compra",Tabela_Ordens[[#Data],[Data esperada]],"&lt;="&amp;TODAY())-SUMIFS(Tabela_Ordens[[#Data],[Quantidade]],Tabela_Ordens[[#Data],[Produto]],A416,Tabela_Ordens[[#Data],[Tipo da Ordem]],"Venda",Tabela_Ordens[[#Data],[Data esperada]],"&lt;="&amp;TODAY()))</f>
        <v/>
      </c>
      <c r="C416" s="74" t="str">
        <f ca="1">IF(A416="","",SUMIFS(Tabela_Ordens[[#Data],[Quantidade]],Tabela_Ordens[[#Data],[Produto]],A416,Tabela_Ordens[[#Data],[Tipo da Ordem]],"Compra",Tabela_Ordens[[#Data],[Data esperada]],"&gt;"&amp;TODAY()))</f>
        <v/>
      </c>
      <c r="D416" s="74" t="str">
        <f>IF(A416="","",INDEX(Tabela_Produto[Estoque Mínimo],MATCH(A416,INDEX(Tabela_Produto[Nome do Produto],,1),0),1))</f>
        <v/>
      </c>
      <c r="E416" s="74" t="str">
        <f t="shared" si="6"/>
        <v/>
      </c>
      <c r="F416" s="74" t="str">
        <f>IFERROR(GETPIVOTDATA("Amount",#REF!,"Product Name",'tabelas-escondidas'!$A416),"")</f>
        <v/>
      </c>
      <c r="G416" s="74" t="str">
        <f>IFERROR(GETPIVOTDATA("Quantity",#REF!,"Product Name",'tabelas-escondidas'!$A416),"")</f>
        <v/>
      </c>
    </row>
    <row r="417" spans="1:7" x14ac:dyDescent="0.25">
      <c r="A417" s="75" t="str">
        <f>IFERROR(INDEX(Tabela_Produto[[#Data],[Nome do Produto]],ROW(A417)-ROW($A$3)),"")</f>
        <v/>
      </c>
      <c r="B417" s="74" t="str">
        <f ca="1">IF(A417="","",SUMIFS(Tabela_Ordens[[#Data],[Quantidade]],Tabela_Ordens[[#Data],[Produto]],A417,Tabela_Ordens[[#Data],[Tipo da Ordem]],"Compra",Tabela_Ordens[[#Data],[Data esperada]],"&lt;="&amp;TODAY())-SUMIFS(Tabela_Ordens[[#Data],[Quantidade]],Tabela_Ordens[[#Data],[Produto]],A417,Tabela_Ordens[[#Data],[Tipo da Ordem]],"Venda",Tabela_Ordens[[#Data],[Data esperada]],"&lt;="&amp;TODAY()))</f>
        <v/>
      </c>
      <c r="C417" s="74" t="str">
        <f ca="1">IF(A417="","",SUMIFS(Tabela_Ordens[[#Data],[Quantidade]],Tabela_Ordens[[#Data],[Produto]],A417,Tabela_Ordens[[#Data],[Tipo da Ordem]],"Compra",Tabela_Ordens[[#Data],[Data esperada]],"&gt;"&amp;TODAY()))</f>
        <v/>
      </c>
      <c r="D417" s="74" t="str">
        <f>IF(A417="","",INDEX(Tabela_Produto[Estoque Mínimo],MATCH(A417,INDEX(Tabela_Produto[Nome do Produto],,1),0),1))</f>
        <v/>
      </c>
      <c r="E417" s="74" t="str">
        <f t="shared" si="6"/>
        <v/>
      </c>
      <c r="F417" s="74" t="str">
        <f>IFERROR(GETPIVOTDATA("Amount",#REF!,"Product Name",'tabelas-escondidas'!$A417),"")</f>
        <v/>
      </c>
      <c r="G417" s="74" t="str">
        <f>IFERROR(GETPIVOTDATA("Quantity",#REF!,"Product Name",'tabelas-escondidas'!$A417),"")</f>
        <v/>
      </c>
    </row>
    <row r="418" spans="1:7" x14ac:dyDescent="0.25">
      <c r="A418" s="75" t="str">
        <f>IFERROR(INDEX(Tabela_Produto[[#Data],[Nome do Produto]],ROW(A418)-ROW($A$3)),"")</f>
        <v/>
      </c>
      <c r="B418" s="74" t="str">
        <f ca="1">IF(A418="","",SUMIFS(Tabela_Ordens[[#Data],[Quantidade]],Tabela_Ordens[[#Data],[Produto]],A418,Tabela_Ordens[[#Data],[Tipo da Ordem]],"Compra",Tabela_Ordens[[#Data],[Data esperada]],"&lt;="&amp;TODAY())-SUMIFS(Tabela_Ordens[[#Data],[Quantidade]],Tabela_Ordens[[#Data],[Produto]],A418,Tabela_Ordens[[#Data],[Tipo da Ordem]],"Venda",Tabela_Ordens[[#Data],[Data esperada]],"&lt;="&amp;TODAY()))</f>
        <v/>
      </c>
      <c r="C418" s="74" t="str">
        <f ca="1">IF(A418="","",SUMIFS(Tabela_Ordens[[#Data],[Quantidade]],Tabela_Ordens[[#Data],[Produto]],A418,Tabela_Ordens[[#Data],[Tipo da Ordem]],"Compra",Tabela_Ordens[[#Data],[Data esperada]],"&gt;"&amp;TODAY()))</f>
        <v/>
      </c>
      <c r="D418" s="74" t="str">
        <f>IF(A418="","",INDEX(Tabela_Produto[Estoque Mínimo],MATCH(A418,INDEX(Tabela_Produto[Nome do Produto],,1),0),1))</f>
        <v/>
      </c>
      <c r="E418" s="74" t="str">
        <f t="shared" si="6"/>
        <v/>
      </c>
      <c r="F418" s="74" t="str">
        <f>IFERROR(GETPIVOTDATA("Amount",#REF!,"Product Name",'tabelas-escondidas'!$A418),"")</f>
        <v/>
      </c>
      <c r="G418" s="74" t="str">
        <f>IFERROR(GETPIVOTDATA("Quantity",#REF!,"Product Name",'tabelas-escondidas'!$A418),"")</f>
        <v/>
      </c>
    </row>
    <row r="419" spans="1:7" x14ac:dyDescent="0.25">
      <c r="A419" s="75" t="str">
        <f>IFERROR(INDEX(Tabela_Produto[[#Data],[Nome do Produto]],ROW(A419)-ROW($A$3)),"")</f>
        <v/>
      </c>
      <c r="B419" s="74" t="str">
        <f ca="1">IF(A419="","",SUMIFS(Tabela_Ordens[[#Data],[Quantidade]],Tabela_Ordens[[#Data],[Produto]],A419,Tabela_Ordens[[#Data],[Tipo da Ordem]],"Compra",Tabela_Ordens[[#Data],[Data esperada]],"&lt;="&amp;TODAY())-SUMIFS(Tabela_Ordens[[#Data],[Quantidade]],Tabela_Ordens[[#Data],[Produto]],A419,Tabela_Ordens[[#Data],[Tipo da Ordem]],"Venda",Tabela_Ordens[[#Data],[Data esperada]],"&lt;="&amp;TODAY()))</f>
        <v/>
      </c>
      <c r="C419" s="74" t="str">
        <f ca="1">IF(A419="","",SUMIFS(Tabela_Ordens[[#Data],[Quantidade]],Tabela_Ordens[[#Data],[Produto]],A419,Tabela_Ordens[[#Data],[Tipo da Ordem]],"Compra",Tabela_Ordens[[#Data],[Data esperada]],"&gt;"&amp;TODAY()))</f>
        <v/>
      </c>
      <c r="D419" s="74" t="str">
        <f>IF(A419="","",INDEX(Tabela_Produto[Estoque Mínimo],MATCH(A419,INDEX(Tabela_Produto[Nome do Produto],,1),0),1))</f>
        <v/>
      </c>
      <c r="E419" s="74" t="str">
        <f t="shared" si="6"/>
        <v/>
      </c>
      <c r="F419" s="74" t="str">
        <f>IFERROR(GETPIVOTDATA("Amount",#REF!,"Product Name",'tabelas-escondidas'!$A419),"")</f>
        <v/>
      </c>
      <c r="G419" s="74" t="str">
        <f>IFERROR(GETPIVOTDATA("Quantity",#REF!,"Product Name",'tabelas-escondidas'!$A419),"")</f>
        <v/>
      </c>
    </row>
    <row r="420" spans="1:7" x14ac:dyDescent="0.25">
      <c r="A420" s="75" t="str">
        <f>IFERROR(INDEX(Tabela_Produto[[#Data],[Nome do Produto]],ROW(A420)-ROW($A$3)),"")</f>
        <v/>
      </c>
      <c r="B420" s="74" t="str">
        <f ca="1">IF(A420="","",SUMIFS(Tabela_Ordens[[#Data],[Quantidade]],Tabela_Ordens[[#Data],[Produto]],A420,Tabela_Ordens[[#Data],[Tipo da Ordem]],"Compra",Tabela_Ordens[[#Data],[Data esperada]],"&lt;="&amp;TODAY())-SUMIFS(Tabela_Ordens[[#Data],[Quantidade]],Tabela_Ordens[[#Data],[Produto]],A420,Tabela_Ordens[[#Data],[Tipo da Ordem]],"Venda",Tabela_Ordens[[#Data],[Data esperada]],"&lt;="&amp;TODAY()))</f>
        <v/>
      </c>
      <c r="C420" s="74" t="str">
        <f ca="1">IF(A420="","",SUMIFS(Tabela_Ordens[[#Data],[Quantidade]],Tabela_Ordens[[#Data],[Produto]],A420,Tabela_Ordens[[#Data],[Tipo da Ordem]],"Compra",Tabela_Ordens[[#Data],[Data esperada]],"&gt;"&amp;TODAY()))</f>
        <v/>
      </c>
      <c r="D420" s="74" t="str">
        <f>IF(A420="","",INDEX(Tabela_Produto[Estoque Mínimo],MATCH(A420,INDEX(Tabela_Produto[Nome do Produto],,1),0),1))</f>
        <v/>
      </c>
      <c r="E420" s="74" t="str">
        <f t="shared" si="6"/>
        <v/>
      </c>
      <c r="F420" s="74" t="str">
        <f>IFERROR(GETPIVOTDATA("Amount",#REF!,"Product Name",'tabelas-escondidas'!$A420),"")</f>
        <v/>
      </c>
      <c r="G420" s="74" t="str">
        <f>IFERROR(GETPIVOTDATA("Quantity",#REF!,"Product Name",'tabelas-escondidas'!$A420),"")</f>
        <v/>
      </c>
    </row>
    <row r="421" spans="1:7" x14ac:dyDescent="0.25">
      <c r="A421" s="75" t="str">
        <f>IFERROR(INDEX(Tabela_Produto[[#Data],[Nome do Produto]],ROW(A421)-ROW($A$3)),"")</f>
        <v/>
      </c>
      <c r="B421" s="74" t="str">
        <f ca="1">IF(A421="","",SUMIFS(Tabela_Ordens[[#Data],[Quantidade]],Tabela_Ordens[[#Data],[Produto]],A421,Tabela_Ordens[[#Data],[Tipo da Ordem]],"Compra",Tabela_Ordens[[#Data],[Data esperada]],"&lt;="&amp;TODAY())-SUMIFS(Tabela_Ordens[[#Data],[Quantidade]],Tabela_Ordens[[#Data],[Produto]],A421,Tabela_Ordens[[#Data],[Tipo da Ordem]],"Venda",Tabela_Ordens[[#Data],[Data esperada]],"&lt;="&amp;TODAY()))</f>
        <v/>
      </c>
      <c r="C421" s="74" t="str">
        <f ca="1">IF(A421="","",SUMIFS(Tabela_Ordens[[#Data],[Quantidade]],Tabela_Ordens[[#Data],[Produto]],A421,Tabela_Ordens[[#Data],[Tipo da Ordem]],"Compra",Tabela_Ordens[[#Data],[Data esperada]],"&gt;"&amp;TODAY()))</f>
        <v/>
      </c>
      <c r="D421" s="74" t="str">
        <f>IF(A421="","",INDEX(Tabela_Produto[Estoque Mínimo],MATCH(A421,INDEX(Tabela_Produto[Nome do Produto],,1),0),1))</f>
        <v/>
      </c>
      <c r="E421" s="74" t="str">
        <f t="shared" si="6"/>
        <v/>
      </c>
      <c r="F421" s="74" t="str">
        <f>IFERROR(GETPIVOTDATA("Amount",#REF!,"Product Name",'tabelas-escondidas'!$A421),"")</f>
        <v/>
      </c>
      <c r="G421" s="74" t="str">
        <f>IFERROR(GETPIVOTDATA("Quantity",#REF!,"Product Name",'tabelas-escondidas'!$A421),"")</f>
        <v/>
      </c>
    </row>
    <row r="422" spans="1:7" x14ac:dyDescent="0.25">
      <c r="A422" s="75" t="str">
        <f>IFERROR(INDEX(Tabela_Produto[[#Data],[Nome do Produto]],ROW(A422)-ROW($A$3)),"")</f>
        <v/>
      </c>
      <c r="B422" s="74" t="str">
        <f ca="1">IF(A422="","",SUMIFS(Tabela_Ordens[[#Data],[Quantidade]],Tabela_Ordens[[#Data],[Produto]],A422,Tabela_Ordens[[#Data],[Tipo da Ordem]],"Compra",Tabela_Ordens[[#Data],[Data esperada]],"&lt;="&amp;TODAY())-SUMIFS(Tabela_Ordens[[#Data],[Quantidade]],Tabela_Ordens[[#Data],[Produto]],A422,Tabela_Ordens[[#Data],[Tipo da Ordem]],"Venda",Tabela_Ordens[[#Data],[Data esperada]],"&lt;="&amp;TODAY()))</f>
        <v/>
      </c>
      <c r="C422" s="74" t="str">
        <f ca="1">IF(A422="","",SUMIFS(Tabela_Ordens[[#Data],[Quantidade]],Tabela_Ordens[[#Data],[Produto]],A422,Tabela_Ordens[[#Data],[Tipo da Ordem]],"Compra",Tabela_Ordens[[#Data],[Data esperada]],"&gt;"&amp;TODAY()))</f>
        <v/>
      </c>
      <c r="D422" s="74" t="str">
        <f>IF(A422="","",INDEX(Tabela_Produto[Estoque Mínimo],MATCH(A422,INDEX(Tabela_Produto[Nome do Produto],,1),0),1))</f>
        <v/>
      </c>
      <c r="E422" s="74" t="str">
        <f t="shared" si="6"/>
        <v/>
      </c>
      <c r="F422" s="74" t="str">
        <f>IFERROR(GETPIVOTDATA("Amount",#REF!,"Product Name",'tabelas-escondidas'!$A422),"")</f>
        <v/>
      </c>
      <c r="G422" s="74" t="str">
        <f>IFERROR(GETPIVOTDATA("Quantity",#REF!,"Product Name",'tabelas-escondidas'!$A422),"")</f>
        <v/>
      </c>
    </row>
    <row r="423" spans="1:7" x14ac:dyDescent="0.25">
      <c r="A423" s="75" t="str">
        <f>IFERROR(INDEX(Tabela_Produto[[#Data],[Nome do Produto]],ROW(A423)-ROW($A$3)),"")</f>
        <v/>
      </c>
      <c r="B423" s="74" t="str">
        <f ca="1">IF(A423="","",SUMIFS(Tabela_Ordens[[#Data],[Quantidade]],Tabela_Ordens[[#Data],[Produto]],A423,Tabela_Ordens[[#Data],[Tipo da Ordem]],"Compra",Tabela_Ordens[[#Data],[Data esperada]],"&lt;="&amp;TODAY())-SUMIFS(Tabela_Ordens[[#Data],[Quantidade]],Tabela_Ordens[[#Data],[Produto]],A423,Tabela_Ordens[[#Data],[Tipo da Ordem]],"Venda",Tabela_Ordens[[#Data],[Data esperada]],"&lt;="&amp;TODAY()))</f>
        <v/>
      </c>
      <c r="C423" s="74" t="str">
        <f ca="1">IF(A423="","",SUMIFS(Tabela_Ordens[[#Data],[Quantidade]],Tabela_Ordens[[#Data],[Produto]],A423,Tabela_Ordens[[#Data],[Tipo da Ordem]],"Compra",Tabela_Ordens[[#Data],[Data esperada]],"&gt;"&amp;TODAY()))</f>
        <v/>
      </c>
      <c r="D423" s="74" t="str">
        <f>IF(A423="","",INDEX(Tabela_Produto[Estoque Mínimo],MATCH(A423,INDEX(Tabela_Produto[Nome do Produto],,1),0),1))</f>
        <v/>
      </c>
      <c r="E423" s="74" t="str">
        <f t="shared" si="6"/>
        <v/>
      </c>
      <c r="F423" s="74" t="str">
        <f>IFERROR(GETPIVOTDATA("Amount",#REF!,"Product Name",'tabelas-escondidas'!$A423),"")</f>
        <v/>
      </c>
      <c r="G423" s="74" t="str">
        <f>IFERROR(GETPIVOTDATA("Quantity",#REF!,"Product Name",'tabelas-escondidas'!$A423),"")</f>
        <v/>
      </c>
    </row>
    <row r="424" spans="1:7" x14ac:dyDescent="0.25">
      <c r="A424" s="75" t="str">
        <f>IFERROR(INDEX(Tabela_Produto[[#Data],[Nome do Produto]],ROW(A424)-ROW($A$3)),"")</f>
        <v/>
      </c>
      <c r="B424" s="74" t="str">
        <f ca="1">IF(A424="","",SUMIFS(Tabela_Ordens[[#Data],[Quantidade]],Tabela_Ordens[[#Data],[Produto]],A424,Tabela_Ordens[[#Data],[Tipo da Ordem]],"Compra",Tabela_Ordens[[#Data],[Data esperada]],"&lt;="&amp;TODAY())-SUMIFS(Tabela_Ordens[[#Data],[Quantidade]],Tabela_Ordens[[#Data],[Produto]],A424,Tabela_Ordens[[#Data],[Tipo da Ordem]],"Venda",Tabela_Ordens[[#Data],[Data esperada]],"&lt;="&amp;TODAY()))</f>
        <v/>
      </c>
      <c r="C424" s="74" t="str">
        <f ca="1">IF(A424="","",SUMIFS(Tabela_Ordens[[#Data],[Quantidade]],Tabela_Ordens[[#Data],[Produto]],A424,Tabela_Ordens[[#Data],[Tipo da Ordem]],"Compra",Tabela_Ordens[[#Data],[Data esperada]],"&gt;"&amp;TODAY()))</f>
        <v/>
      </c>
      <c r="D424" s="74" t="str">
        <f>IF(A424="","",INDEX(Tabela_Produto[Estoque Mínimo],MATCH(A424,INDEX(Tabela_Produto[Nome do Produto],,1),0),1))</f>
        <v/>
      </c>
      <c r="E424" s="74" t="str">
        <f t="shared" si="6"/>
        <v/>
      </c>
      <c r="F424" s="74" t="str">
        <f>IFERROR(GETPIVOTDATA("Amount",#REF!,"Product Name",'tabelas-escondidas'!$A424),"")</f>
        <v/>
      </c>
      <c r="G424" s="74" t="str">
        <f>IFERROR(GETPIVOTDATA("Quantity",#REF!,"Product Name",'tabelas-escondidas'!$A424),"")</f>
        <v/>
      </c>
    </row>
    <row r="425" spans="1:7" x14ac:dyDescent="0.25">
      <c r="A425" s="75" t="str">
        <f>IFERROR(INDEX(Tabela_Produto[[#Data],[Nome do Produto]],ROW(A425)-ROW($A$3)),"")</f>
        <v/>
      </c>
      <c r="B425" s="74" t="str">
        <f ca="1">IF(A425="","",SUMIFS(Tabela_Ordens[[#Data],[Quantidade]],Tabela_Ordens[[#Data],[Produto]],A425,Tabela_Ordens[[#Data],[Tipo da Ordem]],"Compra",Tabela_Ordens[[#Data],[Data esperada]],"&lt;="&amp;TODAY())-SUMIFS(Tabela_Ordens[[#Data],[Quantidade]],Tabela_Ordens[[#Data],[Produto]],A425,Tabela_Ordens[[#Data],[Tipo da Ordem]],"Venda",Tabela_Ordens[[#Data],[Data esperada]],"&lt;="&amp;TODAY()))</f>
        <v/>
      </c>
      <c r="C425" s="74" t="str">
        <f ca="1">IF(A425="","",SUMIFS(Tabela_Ordens[[#Data],[Quantidade]],Tabela_Ordens[[#Data],[Produto]],A425,Tabela_Ordens[[#Data],[Tipo da Ordem]],"Compra",Tabela_Ordens[[#Data],[Data esperada]],"&gt;"&amp;TODAY()))</f>
        <v/>
      </c>
      <c r="D425" s="74" t="str">
        <f>IF(A425="","",INDEX(Tabela_Produto[Estoque Mínimo],MATCH(A425,INDEX(Tabela_Produto[Nome do Produto],,1),0),1))</f>
        <v/>
      </c>
      <c r="E425" s="74" t="str">
        <f t="shared" si="6"/>
        <v/>
      </c>
      <c r="F425" s="74" t="str">
        <f>IFERROR(GETPIVOTDATA("Amount",#REF!,"Product Name",'tabelas-escondidas'!$A425),"")</f>
        <v/>
      </c>
      <c r="G425" s="74" t="str">
        <f>IFERROR(GETPIVOTDATA("Quantity",#REF!,"Product Name",'tabelas-escondidas'!$A425),"")</f>
        <v/>
      </c>
    </row>
    <row r="426" spans="1:7" x14ac:dyDescent="0.25">
      <c r="A426" s="75" t="str">
        <f>IFERROR(INDEX(Tabela_Produto[[#Data],[Nome do Produto]],ROW(A426)-ROW($A$3)),"")</f>
        <v/>
      </c>
      <c r="B426" s="74" t="str">
        <f ca="1">IF(A426="","",SUMIFS(Tabela_Ordens[[#Data],[Quantidade]],Tabela_Ordens[[#Data],[Produto]],A426,Tabela_Ordens[[#Data],[Tipo da Ordem]],"Compra",Tabela_Ordens[[#Data],[Data esperada]],"&lt;="&amp;TODAY())-SUMIFS(Tabela_Ordens[[#Data],[Quantidade]],Tabela_Ordens[[#Data],[Produto]],A426,Tabela_Ordens[[#Data],[Tipo da Ordem]],"Venda",Tabela_Ordens[[#Data],[Data esperada]],"&lt;="&amp;TODAY()))</f>
        <v/>
      </c>
      <c r="C426" s="74" t="str">
        <f ca="1">IF(A426="","",SUMIFS(Tabela_Ordens[[#Data],[Quantidade]],Tabela_Ordens[[#Data],[Produto]],A426,Tabela_Ordens[[#Data],[Tipo da Ordem]],"Compra",Tabela_Ordens[[#Data],[Data esperada]],"&gt;"&amp;TODAY()))</f>
        <v/>
      </c>
      <c r="D426" s="74" t="str">
        <f>IF(A426="","",INDEX(Tabela_Produto[Estoque Mínimo],MATCH(A426,INDEX(Tabela_Produto[Nome do Produto],,1),0),1))</f>
        <v/>
      </c>
      <c r="E426" s="74" t="str">
        <f t="shared" si="6"/>
        <v/>
      </c>
      <c r="F426" s="74" t="str">
        <f>IFERROR(GETPIVOTDATA("Amount",#REF!,"Product Name",'tabelas-escondidas'!$A426),"")</f>
        <v/>
      </c>
      <c r="G426" s="74" t="str">
        <f>IFERROR(GETPIVOTDATA("Quantity",#REF!,"Product Name",'tabelas-escondidas'!$A426),"")</f>
        <v/>
      </c>
    </row>
    <row r="427" spans="1:7" x14ac:dyDescent="0.25">
      <c r="A427" s="75" t="str">
        <f>IFERROR(INDEX(Tabela_Produto[[#Data],[Nome do Produto]],ROW(A427)-ROW($A$3)),"")</f>
        <v/>
      </c>
      <c r="B427" s="74" t="str">
        <f ca="1">IF(A427="","",SUMIFS(Tabela_Ordens[[#Data],[Quantidade]],Tabela_Ordens[[#Data],[Produto]],A427,Tabela_Ordens[[#Data],[Tipo da Ordem]],"Compra",Tabela_Ordens[[#Data],[Data esperada]],"&lt;="&amp;TODAY())-SUMIFS(Tabela_Ordens[[#Data],[Quantidade]],Tabela_Ordens[[#Data],[Produto]],A427,Tabela_Ordens[[#Data],[Tipo da Ordem]],"Venda",Tabela_Ordens[[#Data],[Data esperada]],"&lt;="&amp;TODAY()))</f>
        <v/>
      </c>
      <c r="C427" s="74" t="str">
        <f ca="1">IF(A427="","",SUMIFS(Tabela_Ordens[[#Data],[Quantidade]],Tabela_Ordens[[#Data],[Produto]],A427,Tabela_Ordens[[#Data],[Tipo da Ordem]],"Compra",Tabela_Ordens[[#Data],[Data esperada]],"&gt;"&amp;TODAY()))</f>
        <v/>
      </c>
      <c r="D427" s="74" t="str">
        <f>IF(A427="","",INDEX(Tabela_Produto[Estoque Mínimo],MATCH(A427,INDEX(Tabela_Produto[Nome do Produto],,1),0),1))</f>
        <v/>
      </c>
      <c r="E427" s="74" t="str">
        <f t="shared" si="6"/>
        <v/>
      </c>
      <c r="F427" s="74" t="str">
        <f>IFERROR(GETPIVOTDATA("Amount",#REF!,"Product Name",'tabelas-escondidas'!$A427),"")</f>
        <v/>
      </c>
      <c r="G427" s="74" t="str">
        <f>IFERROR(GETPIVOTDATA("Quantity",#REF!,"Product Name",'tabelas-escondidas'!$A427),"")</f>
        <v/>
      </c>
    </row>
    <row r="428" spans="1:7" x14ac:dyDescent="0.25">
      <c r="A428" s="75" t="str">
        <f>IFERROR(INDEX(Tabela_Produto[[#Data],[Nome do Produto]],ROW(A428)-ROW($A$3)),"")</f>
        <v/>
      </c>
      <c r="B428" s="74" t="str">
        <f ca="1">IF(A428="","",SUMIFS(Tabela_Ordens[[#Data],[Quantidade]],Tabela_Ordens[[#Data],[Produto]],A428,Tabela_Ordens[[#Data],[Tipo da Ordem]],"Compra",Tabela_Ordens[[#Data],[Data esperada]],"&lt;="&amp;TODAY())-SUMIFS(Tabela_Ordens[[#Data],[Quantidade]],Tabela_Ordens[[#Data],[Produto]],A428,Tabela_Ordens[[#Data],[Tipo da Ordem]],"Venda",Tabela_Ordens[[#Data],[Data esperada]],"&lt;="&amp;TODAY()))</f>
        <v/>
      </c>
      <c r="C428" s="74" t="str">
        <f ca="1">IF(A428="","",SUMIFS(Tabela_Ordens[[#Data],[Quantidade]],Tabela_Ordens[[#Data],[Produto]],A428,Tabela_Ordens[[#Data],[Tipo da Ordem]],"Compra",Tabela_Ordens[[#Data],[Data esperada]],"&gt;"&amp;TODAY()))</f>
        <v/>
      </c>
      <c r="D428" s="74" t="str">
        <f>IF(A428="","",INDEX(Tabela_Produto[Estoque Mínimo],MATCH(A428,INDEX(Tabela_Produto[Nome do Produto],,1),0),1))</f>
        <v/>
      </c>
      <c r="E428" s="74" t="str">
        <f t="shared" si="6"/>
        <v/>
      </c>
      <c r="F428" s="74" t="str">
        <f>IFERROR(GETPIVOTDATA("Amount",#REF!,"Product Name",'tabelas-escondidas'!$A428),"")</f>
        <v/>
      </c>
      <c r="G428" s="74" t="str">
        <f>IFERROR(GETPIVOTDATA("Quantity",#REF!,"Product Name",'tabelas-escondidas'!$A428),"")</f>
        <v/>
      </c>
    </row>
    <row r="429" spans="1:7" x14ac:dyDescent="0.25">
      <c r="A429" s="75" t="str">
        <f>IFERROR(INDEX(Tabela_Produto[[#Data],[Nome do Produto]],ROW(A429)-ROW($A$3)),"")</f>
        <v/>
      </c>
      <c r="B429" s="74" t="str">
        <f ca="1">IF(A429="","",SUMIFS(Tabela_Ordens[[#Data],[Quantidade]],Tabela_Ordens[[#Data],[Produto]],A429,Tabela_Ordens[[#Data],[Tipo da Ordem]],"Compra",Tabela_Ordens[[#Data],[Data esperada]],"&lt;="&amp;TODAY())-SUMIFS(Tabela_Ordens[[#Data],[Quantidade]],Tabela_Ordens[[#Data],[Produto]],A429,Tabela_Ordens[[#Data],[Tipo da Ordem]],"Venda",Tabela_Ordens[[#Data],[Data esperada]],"&lt;="&amp;TODAY()))</f>
        <v/>
      </c>
      <c r="C429" s="74" t="str">
        <f ca="1">IF(A429="","",SUMIFS(Tabela_Ordens[[#Data],[Quantidade]],Tabela_Ordens[[#Data],[Produto]],A429,Tabela_Ordens[[#Data],[Tipo da Ordem]],"Compra",Tabela_Ordens[[#Data],[Data esperada]],"&gt;"&amp;TODAY()))</f>
        <v/>
      </c>
      <c r="D429" s="74" t="str">
        <f>IF(A429="","",INDEX(Tabela_Produto[Estoque Mínimo],MATCH(A429,INDEX(Tabela_Produto[Nome do Produto],,1),0),1))</f>
        <v/>
      </c>
      <c r="E429" s="74" t="str">
        <f t="shared" si="6"/>
        <v/>
      </c>
      <c r="F429" s="74" t="str">
        <f>IFERROR(GETPIVOTDATA("Amount",#REF!,"Product Name",'tabelas-escondidas'!$A429),"")</f>
        <v/>
      </c>
      <c r="G429" s="74" t="str">
        <f>IFERROR(GETPIVOTDATA("Quantity",#REF!,"Product Name",'tabelas-escondidas'!$A429),"")</f>
        <v/>
      </c>
    </row>
    <row r="430" spans="1:7" x14ac:dyDescent="0.25">
      <c r="A430" s="75" t="str">
        <f>IFERROR(INDEX(Tabela_Produto[[#Data],[Nome do Produto]],ROW(A430)-ROW($A$3)),"")</f>
        <v/>
      </c>
      <c r="B430" s="74" t="str">
        <f ca="1">IF(A430="","",SUMIFS(Tabela_Ordens[[#Data],[Quantidade]],Tabela_Ordens[[#Data],[Produto]],A430,Tabela_Ordens[[#Data],[Tipo da Ordem]],"Compra",Tabela_Ordens[[#Data],[Data esperada]],"&lt;="&amp;TODAY())-SUMIFS(Tabela_Ordens[[#Data],[Quantidade]],Tabela_Ordens[[#Data],[Produto]],A430,Tabela_Ordens[[#Data],[Tipo da Ordem]],"Venda",Tabela_Ordens[[#Data],[Data esperada]],"&lt;="&amp;TODAY()))</f>
        <v/>
      </c>
      <c r="C430" s="74" t="str">
        <f ca="1">IF(A430="","",SUMIFS(Tabela_Ordens[[#Data],[Quantidade]],Tabela_Ordens[[#Data],[Produto]],A430,Tabela_Ordens[[#Data],[Tipo da Ordem]],"Compra",Tabela_Ordens[[#Data],[Data esperada]],"&gt;"&amp;TODAY()))</f>
        <v/>
      </c>
      <c r="D430" s="74" t="str">
        <f>IF(A430="","",INDEX(Tabela_Produto[Estoque Mínimo],MATCH(A430,INDEX(Tabela_Produto[Nome do Produto],,1),0),1))</f>
        <v/>
      </c>
      <c r="E430" s="74" t="str">
        <f t="shared" si="6"/>
        <v/>
      </c>
      <c r="F430" s="74" t="str">
        <f>IFERROR(GETPIVOTDATA("Amount",#REF!,"Product Name",'tabelas-escondidas'!$A430),"")</f>
        <v/>
      </c>
      <c r="G430" s="74" t="str">
        <f>IFERROR(GETPIVOTDATA("Quantity",#REF!,"Product Name",'tabelas-escondidas'!$A430),"")</f>
        <v/>
      </c>
    </row>
    <row r="431" spans="1:7" x14ac:dyDescent="0.25">
      <c r="A431" s="75" t="str">
        <f>IFERROR(INDEX(Tabela_Produto[[#Data],[Nome do Produto]],ROW(A431)-ROW($A$3)),"")</f>
        <v/>
      </c>
      <c r="B431" s="74" t="str">
        <f ca="1">IF(A431="","",SUMIFS(Tabela_Ordens[[#Data],[Quantidade]],Tabela_Ordens[[#Data],[Produto]],A431,Tabela_Ordens[[#Data],[Tipo da Ordem]],"Compra",Tabela_Ordens[[#Data],[Data esperada]],"&lt;="&amp;TODAY())-SUMIFS(Tabela_Ordens[[#Data],[Quantidade]],Tabela_Ordens[[#Data],[Produto]],A431,Tabela_Ordens[[#Data],[Tipo da Ordem]],"Venda",Tabela_Ordens[[#Data],[Data esperada]],"&lt;="&amp;TODAY()))</f>
        <v/>
      </c>
      <c r="C431" s="74" t="str">
        <f ca="1">IF(A431="","",SUMIFS(Tabela_Ordens[[#Data],[Quantidade]],Tabela_Ordens[[#Data],[Produto]],A431,Tabela_Ordens[[#Data],[Tipo da Ordem]],"Compra",Tabela_Ordens[[#Data],[Data esperada]],"&gt;"&amp;TODAY()))</f>
        <v/>
      </c>
      <c r="D431" s="74" t="str">
        <f>IF(A431="","",INDEX(Tabela_Produto[Estoque Mínimo],MATCH(A431,INDEX(Tabela_Produto[Nome do Produto],,1),0),1))</f>
        <v/>
      </c>
      <c r="E431" s="74" t="str">
        <f t="shared" si="6"/>
        <v/>
      </c>
      <c r="F431" s="74" t="str">
        <f>IFERROR(GETPIVOTDATA("Amount",#REF!,"Product Name",'tabelas-escondidas'!$A431),"")</f>
        <v/>
      </c>
      <c r="G431" s="74" t="str">
        <f>IFERROR(GETPIVOTDATA("Quantity",#REF!,"Product Name",'tabelas-escondidas'!$A431),"")</f>
        <v/>
      </c>
    </row>
    <row r="432" spans="1:7" x14ac:dyDescent="0.25">
      <c r="A432" s="75" t="str">
        <f>IFERROR(INDEX(Tabela_Produto[[#Data],[Nome do Produto]],ROW(A432)-ROW($A$3)),"")</f>
        <v/>
      </c>
      <c r="B432" s="74" t="str">
        <f ca="1">IF(A432="","",SUMIFS(Tabela_Ordens[[#Data],[Quantidade]],Tabela_Ordens[[#Data],[Produto]],A432,Tabela_Ordens[[#Data],[Tipo da Ordem]],"Compra",Tabela_Ordens[[#Data],[Data esperada]],"&lt;="&amp;TODAY())-SUMIFS(Tabela_Ordens[[#Data],[Quantidade]],Tabela_Ordens[[#Data],[Produto]],A432,Tabela_Ordens[[#Data],[Tipo da Ordem]],"Venda",Tabela_Ordens[[#Data],[Data esperada]],"&lt;="&amp;TODAY()))</f>
        <v/>
      </c>
      <c r="C432" s="74" t="str">
        <f ca="1">IF(A432="","",SUMIFS(Tabela_Ordens[[#Data],[Quantidade]],Tabela_Ordens[[#Data],[Produto]],A432,Tabela_Ordens[[#Data],[Tipo da Ordem]],"Compra",Tabela_Ordens[[#Data],[Data esperada]],"&gt;"&amp;TODAY()))</f>
        <v/>
      </c>
      <c r="D432" s="74" t="str">
        <f>IF(A432="","",INDEX(Tabela_Produto[Estoque Mínimo],MATCH(A432,INDEX(Tabela_Produto[Nome do Produto],,1),0),1))</f>
        <v/>
      </c>
      <c r="E432" s="74" t="str">
        <f t="shared" si="6"/>
        <v/>
      </c>
      <c r="F432" s="74" t="str">
        <f>IFERROR(GETPIVOTDATA("Amount",#REF!,"Product Name",'tabelas-escondidas'!$A432),"")</f>
        <v/>
      </c>
      <c r="G432" s="74" t="str">
        <f>IFERROR(GETPIVOTDATA("Quantity",#REF!,"Product Name",'tabelas-escondidas'!$A432),"")</f>
        <v/>
      </c>
    </row>
    <row r="433" spans="1:7" x14ac:dyDescent="0.25">
      <c r="A433" s="75" t="str">
        <f>IFERROR(INDEX(Tabela_Produto[[#Data],[Nome do Produto]],ROW(A433)-ROW($A$3)),"")</f>
        <v/>
      </c>
      <c r="B433" s="74" t="str">
        <f ca="1">IF(A433="","",SUMIFS(Tabela_Ordens[[#Data],[Quantidade]],Tabela_Ordens[[#Data],[Produto]],A433,Tabela_Ordens[[#Data],[Tipo da Ordem]],"Compra",Tabela_Ordens[[#Data],[Data esperada]],"&lt;="&amp;TODAY())-SUMIFS(Tabela_Ordens[[#Data],[Quantidade]],Tabela_Ordens[[#Data],[Produto]],A433,Tabela_Ordens[[#Data],[Tipo da Ordem]],"Venda",Tabela_Ordens[[#Data],[Data esperada]],"&lt;="&amp;TODAY()))</f>
        <v/>
      </c>
      <c r="C433" s="74" t="str">
        <f ca="1">IF(A433="","",SUMIFS(Tabela_Ordens[[#Data],[Quantidade]],Tabela_Ordens[[#Data],[Produto]],A433,Tabela_Ordens[[#Data],[Tipo da Ordem]],"Compra",Tabela_Ordens[[#Data],[Data esperada]],"&gt;"&amp;TODAY()))</f>
        <v/>
      </c>
      <c r="D433" s="74" t="str">
        <f>IF(A433="","",INDEX(Tabela_Produto[Estoque Mínimo],MATCH(A433,INDEX(Tabela_Produto[Nome do Produto],,1),0),1))</f>
        <v/>
      </c>
      <c r="E433" s="74" t="str">
        <f t="shared" si="6"/>
        <v/>
      </c>
      <c r="F433" s="74" t="str">
        <f>IFERROR(GETPIVOTDATA("Amount",#REF!,"Product Name",'tabelas-escondidas'!$A433),"")</f>
        <v/>
      </c>
      <c r="G433" s="74" t="str">
        <f>IFERROR(GETPIVOTDATA("Quantity",#REF!,"Product Name",'tabelas-escondidas'!$A433),"")</f>
        <v/>
      </c>
    </row>
    <row r="434" spans="1:7" x14ac:dyDescent="0.25">
      <c r="A434" s="75" t="str">
        <f>IFERROR(INDEX(Tabela_Produto[[#Data],[Nome do Produto]],ROW(A434)-ROW($A$3)),"")</f>
        <v/>
      </c>
      <c r="B434" s="74" t="str">
        <f ca="1">IF(A434="","",SUMIFS(Tabela_Ordens[[#Data],[Quantidade]],Tabela_Ordens[[#Data],[Produto]],A434,Tabela_Ordens[[#Data],[Tipo da Ordem]],"Compra",Tabela_Ordens[[#Data],[Data esperada]],"&lt;="&amp;TODAY())-SUMIFS(Tabela_Ordens[[#Data],[Quantidade]],Tabela_Ordens[[#Data],[Produto]],A434,Tabela_Ordens[[#Data],[Tipo da Ordem]],"Venda",Tabela_Ordens[[#Data],[Data esperada]],"&lt;="&amp;TODAY()))</f>
        <v/>
      </c>
      <c r="C434" s="74" t="str">
        <f ca="1">IF(A434="","",SUMIFS(Tabela_Ordens[[#Data],[Quantidade]],Tabela_Ordens[[#Data],[Produto]],A434,Tabela_Ordens[[#Data],[Tipo da Ordem]],"Compra",Tabela_Ordens[[#Data],[Data esperada]],"&gt;"&amp;TODAY()))</f>
        <v/>
      </c>
      <c r="D434" s="74" t="str">
        <f>IF(A434="","",INDEX(Tabela_Produto[Estoque Mínimo],MATCH(A434,INDEX(Tabela_Produto[Nome do Produto],,1),0),1))</f>
        <v/>
      </c>
      <c r="E434" s="74" t="str">
        <f t="shared" si="6"/>
        <v/>
      </c>
      <c r="F434" s="74" t="str">
        <f>IFERROR(GETPIVOTDATA("Amount",#REF!,"Product Name",'tabelas-escondidas'!$A434),"")</f>
        <v/>
      </c>
      <c r="G434" s="74" t="str">
        <f>IFERROR(GETPIVOTDATA("Quantity",#REF!,"Product Name",'tabelas-escondidas'!$A434),"")</f>
        <v/>
      </c>
    </row>
    <row r="435" spans="1:7" x14ac:dyDescent="0.25">
      <c r="A435" s="75" t="str">
        <f>IFERROR(INDEX(Tabela_Produto[[#Data],[Nome do Produto]],ROW(A435)-ROW($A$3)),"")</f>
        <v/>
      </c>
      <c r="B435" s="74" t="str">
        <f ca="1">IF(A435="","",SUMIFS(Tabela_Ordens[[#Data],[Quantidade]],Tabela_Ordens[[#Data],[Produto]],A435,Tabela_Ordens[[#Data],[Tipo da Ordem]],"Compra",Tabela_Ordens[[#Data],[Data esperada]],"&lt;="&amp;TODAY())-SUMIFS(Tabela_Ordens[[#Data],[Quantidade]],Tabela_Ordens[[#Data],[Produto]],A435,Tabela_Ordens[[#Data],[Tipo da Ordem]],"Venda",Tabela_Ordens[[#Data],[Data esperada]],"&lt;="&amp;TODAY()))</f>
        <v/>
      </c>
      <c r="C435" s="74" t="str">
        <f ca="1">IF(A435="","",SUMIFS(Tabela_Ordens[[#Data],[Quantidade]],Tabela_Ordens[[#Data],[Produto]],A435,Tabela_Ordens[[#Data],[Tipo da Ordem]],"Compra",Tabela_Ordens[[#Data],[Data esperada]],"&gt;"&amp;TODAY()))</f>
        <v/>
      </c>
      <c r="D435" s="74" t="str">
        <f>IF(A435="","",INDEX(Tabela_Produto[Estoque Mínimo],MATCH(A435,INDEX(Tabela_Produto[Nome do Produto],,1),0),1))</f>
        <v/>
      </c>
      <c r="E435" s="74" t="str">
        <f t="shared" si="6"/>
        <v/>
      </c>
      <c r="F435" s="74" t="str">
        <f>IFERROR(GETPIVOTDATA("Amount",#REF!,"Product Name",'tabelas-escondidas'!$A435),"")</f>
        <v/>
      </c>
      <c r="G435" s="74" t="str">
        <f>IFERROR(GETPIVOTDATA("Quantity",#REF!,"Product Name",'tabelas-escondidas'!$A435),"")</f>
        <v/>
      </c>
    </row>
    <row r="436" spans="1:7" x14ac:dyDescent="0.25">
      <c r="A436" s="75" t="str">
        <f>IFERROR(INDEX(Tabela_Produto[[#Data],[Nome do Produto]],ROW(A436)-ROW($A$3)),"")</f>
        <v/>
      </c>
      <c r="B436" s="74" t="str">
        <f ca="1">IF(A436="","",SUMIFS(Tabela_Ordens[[#Data],[Quantidade]],Tabela_Ordens[[#Data],[Produto]],A436,Tabela_Ordens[[#Data],[Tipo da Ordem]],"Compra",Tabela_Ordens[[#Data],[Data esperada]],"&lt;="&amp;TODAY())-SUMIFS(Tabela_Ordens[[#Data],[Quantidade]],Tabela_Ordens[[#Data],[Produto]],A436,Tabela_Ordens[[#Data],[Tipo da Ordem]],"Venda",Tabela_Ordens[[#Data],[Data esperada]],"&lt;="&amp;TODAY()))</f>
        <v/>
      </c>
      <c r="C436" s="74" t="str">
        <f ca="1">IF(A436="","",SUMIFS(Tabela_Ordens[[#Data],[Quantidade]],Tabela_Ordens[[#Data],[Produto]],A436,Tabela_Ordens[[#Data],[Tipo da Ordem]],"Compra",Tabela_Ordens[[#Data],[Data esperada]],"&gt;"&amp;TODAY()))</f>
        <v/>
      </c>
      <c r="D436" s="74" t="str">
        <f>IF(A436="","",INDEX(Tabela_Produto[Estoque Mínimo],MATCH(A436,INDEX(Tabela_Produto[Nome do Produto],,1),0),1))</f>
        <v/>
      </c>
      <c r="E436" s="74" t="str">
        <f t="shared" si="6"/>
        <v/>
      </c>
      <c r="F436" s="74" t="str">
        <f>IFERROR(GETPIVOTDATA("Amount",#REF!,"Product Name",'tabelas-escondidas'!$A436),"")</f>
        <v/>
      </c>
      <c r="G436" s="74" t="str">
        <f>IFERROR(GETPIVOTDATA("Quantity",#REF!,"Product Name",'tabelas-escondidas'!$A436),"")</f>
        <v/>
      </c>
    </row>
    <row r="437" spans="1:7" x14ac:dyDescent="0.25">
      <c r="A437" s="75" t="str">
        <f>IFERROR(INDEX(Tabela_Produto[[#Data],[Nome do Produto]],ROW(A437)-ROW($A$3)),"")</f>
        <v/>
      </c>
      <c r="B437" s="74" t="str">
        <f ca="1">IF(A437="","",SUMIFS(Tabela_Ordens[[#Data],[Quantidade]],Tabela_Ordens[[#Data],[Produto]],A437,Tabela_Ordens[[#Data],[Tipo da Ordem]],"Compra",Tabela_Ordens[[#Data],[Data esperada]],"&lt;="&amp;TODAY())-SUMIFS(Tabela_Ordens[[#Data],[Quantidade]],Tabela_Ordens[[#Data],[Produto]],A437,Tabela_Ordens[[#Data],[Tipo da Ordem]],"Venda",Tabela_Ordens[[#Data],[Data esperada]],"&lt;="&amp;TODAY()))</f>
        <v/>
      </c>
      <c r="C437" s="74" t="str">
        <f ca="1">IF(A437="","",SUMIFS(Tabela_Ordens[[#Data],[Quantidade]],Tabela_Ordens[[#Data],[Produto]],A437,Tabela_Ordens[[#Data],[Tipo da Ordem]],"Compra",Tabela_Ordens[[#Data],[Data esperada]],"&gt;"&amp;TODAY()))</f>
        <v/>
      </c>
      <c r="D437" s="74" t="str">
        <f>IF(A437="","",INDEX(Tabela_Produto[Estoque Mínimo],MATCH(A437,INDEX(Tabela_Produto[Nome do Produto],,1),0),1))</f>
        <v/>
      </c>
      <c r="E437" s="74" t="str">
        <f t="shared" si="6"/>
        <v/>
      </c>
      <c r="F437" s="74" t="str">
        <f>IFERROR(GETPIVOTDATA("Amount",#REF!,"Product Name",'tabelas-escondidas'!$A437),"")</f>
        <v/>
      </c>
      <c r="G437" s="74" t="str">
        <f>IFERROR(GETPIVOTDATA("Quantity",#REF!,"Product Name",'tabelas-escondidas'!$A437),"")</f>
        <v/>
      </c>
    </row>
    <row r="438" spans="1:7" x14ac:dyDescent="0.25">
      <c r="A438" s="75" t="str">
        <f>IFERROR(INDEX(Tabela_Produto[[#Data],[Nome do Produto]],ROW(A438)-ROW($A$3)),"")</f>
        <v/>
      </c>
      <c r="B438" s="74" t="str">
        <f ca="1">IF(A438="","",SUMIFS(Tabela_Ordens[[#Data],[Quantidade]],Tabela_Ordens[[#Data],[Produto]],A438,Tabela_Ordens[[#Data],[Tipo da Ordem]],"Compra",Tabela_Ordens[[#Data],[Data esperada]],"&lt;="&amp;TODAY())-SUMIFS(Tabela_Ordens[[#Data],[Quantidade]],Tabela_Ordens[[#Data],[Produto]],A438,Tabela_Ordens[[#Data],[Tipo da Ordem]],"Venda",Tabela_Ordens[[#Data],[Data esperada]],"&lt;="&amp;TODAY()))</f>
        <v/>
      </c>
      <c r="C438" s="74" t="str">
        <f ca="1">IF(A438="","",SUMIFS(Tabela_Ordens[[#Data],[Quantidade]],Tabela_Ordens[[#Data],[Produto]],A438,Tabela_Ordens[[#Data],[Tipo da Ordem]],"Compra",Tabela_Ordens[[#Data],[Data esperada]],"&gt;"&amp;TODAY()))</f>
        <v/>
      </c>
      <c r="D438" s="74" t="str">
        <f>IF(A438="","",INDEX(Tabela_Produto[Estoque Mínimo],MATCH(A438,INDEX(Tabela_Produto[Nome do Produto],,1),0),1))</f>
        <v/>
      </c>
      <c r="E438" s="74" t="str">
        <f t="shared" si="6"/>
        <v/>
      </c>
      <c r="F438" s="74" t="str">
        <f>IFERROR(GETPIVOTDATA("Amount",#REF!,"Product Name",'tabelas-escondidas'!$A438),"")</f>
        <v/>
      </c>
      <c r="G438" s="74" t="str">
        <f>IFERROR(GETPIVOTDATA("Quantity",#REF!,"Product Name",'tabelas-escondidas'!$A438),"")</f>
        <v/>
      </c>
    </row>
    <row r="439" spans="1:7" x14ac:dyDescent="0.25">
      <c r="A439" s="75" t="str">
        <f>IFERROR(INDEX(Tabela_Produto[[#Data],[Nome do Produto]],ROW(A439)-ROW($A$3)),"")</f>
        <v/>
      </c>
      <c r="B439" s="74" t="str">
        <f ca="1">IF(A439="","",SUMIFS(Tabela_Ordens[[#Data],[Quantidade]],Tabela_Ordens[[#Data],[Produto]],A439,Tabela_Ordens[[#Data],[Tipo da Ordem]],"Compra",Tabela_Ordens[[#Data],[Data esperada]],"&lt;="&amp;TODAY())-SUMIFS(Tabela_Ordens[[#Data],[Quantidade]],Tabela_Ordens[[#Data],[Produto]],A439,Tabela_Ordens[[#Data],[Tipo da Ordem]],"Venda",Tabela_Ordens[[#Data],[Data esperada]],"&lt;="&amp;TODAY()))</f>
        <v/>
      </c>
      <c r="C439" s="74" t="str">
        <f ca="1">IF(A439="","",SUMIFS(Tabela_Ordens[[#Data],[Quantidade]],Tabela_Ordens[[#Data],[Produto]],A439,Tabela_Ordens[[#Data],[Tipo da Ordem]],"Compra",Tabela_Ordens[[#Data],[Data esperada]],"&gt;"&amp;TODAY()))</f>
        <v/>
      </c>
      <c r="D439" s="74" t="str">
        <f>IF(A439="","",INDEX(Tabela_Produto[Estoque Mínimo],MATCH(A439,INDEX(Tabela_Produto[Nome do Produto],,1),0),1))</f>
        <v/>
      </c>
      <c r="E439" s="74" t="str">
        <f t="shared" si="6"/>
        <v/>
      </c>
      <c r="F439" s="74" t="str">
        <f>IFERROR(GETPIVOTDATA("Amount",#REF!,"Product Name",'tabelas-escondidas'!$A439),"")</f>
        <v/>
      </c>
      <c r="G439" s="74" t="str">
        <f>IFERROR(GETPIVOTDATA("Quantity",#REF!,"Product Name",'tabelas-escondidas'!$A439),"")</f>
        <v/>
      </c>
    </row>
    <row r="440" spans="1:7" x14ac:dyDescent="0.25">
      <c r="A440" s="75" t="str">
        <f>IFERROR(INDEX(Tabela_Produto[[#Data],[Nome do Produto]],ROW(A440)-ROW($A$3)),"")</f>
        <v/>
      </c>
      <c r="B440" s="74" t="str">
        <f ca="1">IF(A440="","",SUMIFS(Tabela_Ordens[[#Data],[Quantidade]],Tabela_Ordens[[#Data],[Produto]],A440,Tabela_Ordens[[#Data],[Tipo da Ordem]],"Compra",Tabela_Ordens[[#Data],[Data esperada]],"&lt;="&amp;TODAY())-SUMIFS(Tabela_Ordens[[#Data],[Quantidade]],Tabela_Ordens[[#Data],[Produto]],A440,Tabela_Ordens[[#Data],[Tipo da Ordem]],"Venda",Tabela_Ordens[[#Data],[Data esperada]],"&lt;="&amp;TODAY()))</f>
        <v/>
      </c>
      <c r="C440" s="74" t="str">
        <f ca="1">IF(A440="","",SUMIFS(Tabela_Ordens[[#Data],[Quantidade]],Tabela_Ordens[[#Data],[Produto]],A440,Tabela_Ordens[[#Data],[Tipo da Ordem]],"Compra",Tabela_Ordens[[#Data],[Data esperada]],"&gt;"&amp;TODAY()))</f>
        <v/>
      </c>
      <c r="D440" s="74" t="str">
        <f>IF(A440="","",INDEX(Tabela_Produto[Estoque Mínimo],MATCH(A440,INDEX(Tabela_Produto[Nome do Produto],,1),0),1))</f>
        <v/>
      </c>
      <c r="E440" s="74" t="str">
        <f t="shared" si="6"/>
        <v/>
      </c>
      <c r="F440" s="74" t="str">
        <f>IFERROR(GETPIVOTDATA("Amount",#REF!,"Product Name",'tabelas-escondidas'!$A440),"")</f>
        <v/>
      </c>
      <c r="G440" s="74" t="str">
        <f>IFERROR(GETPIVOTDATA("Quantity",#REF!,"Product Name",'tabelas-escondidas'!$A440),"")</f>
        <v/>
      </c>
    </row>
    <row r="441" spans="1:7" x14ac:dyDescent="0.25">
      <c r="A441" s="75" t="str">
        <f>IFERROR(INDEX(Tabela_Produto[[#Data],[Nome do Produto]],ROW(A441)-ROW($A$3)),"")</f>
        <v/>
      </c>
      <c r="B441" s="74" t="str">
        <f ca="1">IF(A441="","",SUMIFS(Tabela_Ordens[[#Data],[Quantidade]],Tabela_Ordens[[#Data],[Produto]],A441,Tabela_Ordens[[#Data],[Tipo da Ordem]],"Compra",Tabela_Ordens[[#Data],[Data esperada]],"&lt;="&amp;TODAY())-SUMIFS(Tabela_Ordens[[#Data],[Quantidade]],Tabela_Ordens[[#Data],[Produto]],A441,Tabela_Ordens[[#Data],[Tipo da Ordem]],"Venda",Tabela_Ordens[[#Data],[Data esperada]],"&lt;="&amp;TODAY()))</f>
        <v/>
      </c>
      <c r="C441" s="74" t="str">
        <f ca="1">IF(A441="","",SUMIFS(Tabela_Ordens[[#Data],[Quantidade]],Tabela_Ordens[[#Data],[Produto]],A441,Tabela_Ordens[[#Data],[Tipo da Ordem]],"Compra",Tabela_Ordens[[#Data],[Data esperada]],"&gt;"&amp;TODAY()))</f>
        <v/>
      </c>
      <c r="D441" s="74" t="str">
        <f>IF(A441="","",INDEX(Tabela_Produto[Estoque Mínimo],MATCH(A441,INDEX(Tabela_Produto[Nome do Produto],,1),0),1))</f>
        <v/>
      </c>
      <c r="E441" s="74" t="str">
        <f t="shared" si="6"/>
        <v/>
      </c>
      <c r="F441" s="74" t="str">
        <f>IFERROR(GETPIVOTDATA("Amount",#REF!,"Product Name",'tabelas-escondidas'!$A441),"")</f>
        <v/>
      </c>
      <c r="G441" s="74" t="str">
        <f>IFERROR(GETPIVOTDATA("Quantity",#REF!,"Product Name",'tabelas-escondidas'!$A441),"")</f>
        <v/>
      </c>
    </row>
    <row r="442" spans="1:7" x14ac:dyDescent="0.25">
      <c r="A442" s="75" t="str">
        <f>IFERROR(INDEX(Tabela_Produto[[#Data],[Nome do Produto]],ROW(A442)-ROW($A$3)),"")</f>
        <v/>
      </c>
      <c r="B442" s="74" t="str">
        <f ca="1">IF(A442="","",SUMIFS(Tabela_Ordens[[#Data],[Quantidade]],Tabela_Ordens[[#Data],[Produto]],A442,Tabela_Ordens[[#Data],[Tipo da Ordem]],"Compra",Tabela_Ordens[[#Data],[Data esperada]],"&lt;="&amp;TODAY())-SUMIFS(Tabela_Ordens[[#Data],[Quantidade]],Tabela_Ordens[[#Data],[Produto]],A442,Tabela_Ordens[[#Data],[Tipo da Ordem]],"Venda",Tabela_Ordens[[#Data],[Data esperada]],"&lt;="&amp;TODAY()))</f>
        <v/>
      </c>
      <c r="C442" s="74" t="str">
        <f ca="1">IF(A442="","",SUMIFS(Tabela_Ordens[[#Data],[Quantidade]],Tabela_Ordens[[#Data],[Produto]],A442,Tabela_Ordens[[#Data],[Tipo da Ordem]],"Compra",Tabela_Ordens[[#Data],[Data esperada]],"&gt;"&amp;TODAY()))</f>
        <v/>
      </c>
      <c r="D442" s="74" t="str">
        <f>IF(A442="","",INDEX(Tabela_Produto[Estoque Mínimo],MATCH(A442,INDEX(Tabela_Produto[Nome do Produto],,1),0),1))</f>
        <v/>
      </c>
      <c r="E442" s="74" t="str">
        <f t="shared" si="6"/>
        <v/>
      </c>
      <c r="F442" s="74" t="str">
        <f>IFERROR(GETPIVOTDATA("Amount",#REF!,"Product Name",'tabelas-escondidas'!$A442),"")</f>
        <v/>
      </c>
      <c r="G442" s="74" t="str">
        <f>IFERROR(GETPIVOTDATA("Quantity",#REF!,"Product Name",'tabelas-escondidas'!$A442),"")</f>
        <v/>
      </c>
    </row>
    <row r="443" spans="1:7" x14ac:dyDescent="0.25">
      <c r="A443" s="75" t="str">
        <f>IFERROR(INDEX(Tabela_Produto[[#Data],[Nome do Produto]],ROW(A443)-ROW($A$3)),"")</f>
        <v/>
      </c>
      <c r="B443" s="74" t="str">
        <f ca="1">IF(A443="","",SUMIFS(Tabela_Ordens[[#Data],[Quantidade]],Tabela_Ordens[[#Data],[Produto]],A443,Tabela_Ordens[[#Data],[Tipo da Ordem]],"Compra",Tabela_Ordens[[#Data],[Data esperada]],"&lt;="&amp;TODAY())-SUMIFS(Tabela_Ordens[[#Data],[Quantidade]],Tabela_Ordens[[#Data],[Produto]],A443,Tabela_Ordens[[#Data],[Tipo da Ordem]],"Venda",Tabela_Ordens[[#Data],[Data esperada]],"&lt;="&amp;TODAY()))</f>
        <v/>
      </c>
      <c r="C443" s="74" t="str">
        <f ca="1">IF(A443="","",SUMIFS(Tabela_Ordens[[#Data],[Quantidade]],Tabela_Ordens[[#Data],[Produto]],A443,Tabela_Ordens[[#Data],[Tipo da Ordem]],"Compra",Tabela_Ordens[[#Data],[Data esperada]],"&gt;"&amp;TODAY()))</f>
        <v/>
      </c>
      <c r="D443" s="74" t="str">
        <f>IF(A443="","",INDEX(Tabela_Produto[Estoque Mínimo],MATCH(A443,INDEX(Tabela_Produto[Nome do Produto],,1),0),1))</f>
        <v/>
      </c>
      <c r="E443" s="74" t="str">
        <f t="shared" si="6"/>
        <v/>
      </c>
      <c r="F443" s="74" t="str">
        <f>IFERROR(GETPIVOTDATA("Amount",#REF!,"Product Name",'tabelas-escondidas'!$A443),"")</f>
        <v/>
      </c>
      <c r="G443" s="74" t="str">
        <f>IFERROR(GETPIVOTDATA("Quantity",#REF!,"Product Name",'tabelas-escondidas'!$A443),"")</f>
        <v/>
      </c>
    </row>
    <row r="444" spans="1:7" x14ac:dyDescent="0.25">
      <c r="A444" s="75" t="str">
        <f>IFERROR(INDEX(Tabela_Produto[[#Data],[Nome do Produto]],ROW(A444)-ROW($A$3)),"")</f>
        <v/>
      </c>
      <c r="B444" s="74" t="str">
        <f ca="1">IF(A444="","",SUMIFS(Tabela_Ordens[[#Data],[Quantidade]],Tabela_Ordens[[#Data],[Produto]],A444,Tabela_Ordens[[#Data],[Tipo da Ordem]],"Compra",Tabela_Ordens[[#Data],[Data esperada]],"&lt;="&amp;TODAY())-SUMIFS(Tabela_Ordens[[#Data],[Quantidade]],Tabela_Ordens[[#Data],[Produto]],A444,Tabela_Ordens[[#Data],[Tipo da Ordem]],"Venda",Tabela_Ordens[[#Data],[Data esperada]],"&lt;="&amp;TODAY()))</f>
        <v/>
      </c>
      <c r="C444" s="74" t="str">
        <f ca="1">IF(A444="","",SUMIFS(Tabela_Ordens[[#Data],[Quantidade]],Tabela_Ordens[[#Data],[Produto]],A444,Tabela_Ordens[[#Data],[Tipo da Ordem]],"Compra",Tabela_Ordens[[#Data],[Data esperada]],"&gt;"&amp;TODAY()))</f>
        <v/>
      </c>
      <c r="D444" s="74" t="str">
        <f>IF(A444="","",INDEX(Tabela_Produto[Estoque Mínimo],MATCH(A444,INDEX(Tabela_Produto[Nome do Produto],,1),0),1))</f>
        <v/>
      </c>
      <c r="E444" s="74" t="str">
        <f t="shared" si="6"/>
        <v/>
      </c>
      <c r="F444" s="74" t="str">
        <f>IFERROR(GETPIVOTDATA("Amount",#REF!,"Product Name",'tabelas-escondidas'!$A444),"")</f>
        <v/>
      </c>
      <c r="G444" s="74" t="str">
        <f>IFERROR(GETPIVOTDATA("Quantity",#REF!,"Product Name",'tabelas-escondidas'!$A444),"")</f>
        <v/>
      </c>
    </row>
    <row r="445" spans="1:7" x14ac:dyDescent="0.25">
      <c r="A445" s="75" t="str">
        <f>IFERROR(INDEX(Tabela_Produto[[#Data],[Nome do Produto]],ROW(A445)-ROW($A$3)),"")</f>
        <v/>
      </c>
      <c r="B445" s="74" t="str">
        <f ca="1">IF(A445="","",SUMIFS(Tabela_Ordens[[#Data],[Quantidade]],Tabela_Ordens[[#Data],[Produto]],A445,Tabela_Ordens[[#Data],[Tipo da Ordem]],"Compra",Tabela_Ordens[[#Data],[Data esperada]],"&lt;="&amp;TODAY())-SUMIFS(Tabela_Ordens[[#Data],[Quantidade]],Tabela_Ordens[[#Data],[Produto]],A445,Tabela_Ordens[[#Data],[Tipo da Ordem]],"Venda",Tabela_Ordens[[#Data],[Data esperada]],"&lt;="&amp;TODAY()))</f>
        <v/>
      </c>
      <c r="C445" s="74" t="str">
        <f ca="1">IF(A445="","",SUMIFS(Tabela_Ordens[[#Data],[Quantidade]],Tabela_Ordens[[#Data],[Produto]],A445,Tabela_Ordens[[#Data],[Tipo da Ordem]],"Compra",Tabela_Ordens[[#Data],[Data esperada]],"&gt;"&amp;TODAY()))</f>
        <v/>
      </c>
      <c r="D445" s="74" t="str">
        <f>IF(A445="","",INDEX(Tabela_Produto[Estoque Mínimo],MATCH(A445,INDEX(Tabela_Produto[Nome do Produto],,1),0),1))</f>
        <v/>
      </c>
      <c r="E445" s="74" t="str">
        <f t="shared" si="6"/>
        <v/>
      </c>
      <c r="F445" s="74" t="str">
        <f>IFERROR(GETPIVOTDATA("Amount",#REF!,"Product Name",'tabelas-escondidas'!$A445),"")</f>
        <v/>
      </c>
      <c r="G445" s="74" t="str">
        <f>IFERROR(GETPIVOTDATA("Quantity",#REF!,"Product Name",'tabelas-escondidas'!$A445),"")</f>
        <v/>
      </c>
    </row>
    <row r="446" spans="1:7" x14ac:dyDescent="0.25">
      <c r="A446" s="75" t="str">
        <f>IFERROR(INDEX(Tabela_Produto[[#Data],[Nome do Produto]],ROW(A446)-ROW($A$3)),"")</f>
        <v/>
      </c>
      <c r="B446" s="74" t="str">
        <f ca="1">IF(A446="","",SUMIFS(Tabela_Ordens[[#Data],[Quantidade]],Tabela_Ordens[[#Data],[Produto]],A446,Tabela_Ordens[[#Data],[Tipo da Ordem]],"Compra",Tabela_Ordens[[#Data],[Data esperada]],"&lt;="&amp;TODAY())-SUMIFS(Tabela_Ordens[[#Data],[Quantidade]],Tabela_Ordens[[#Data],[Produto]],A446,Tabela_Ordens[[#Data],[Tipo da Ordem]],"Venda",Tabela_Ordens[[#Data],[Data esperada]],"&lt;="&amp;TODAY()))</f>
        <v/>
      </c>
      <c r="C446" s="74" t="str">
        <f ca="1">IF(A446="","",SUMIFS(Tabela_Ordens[[#Data],[Quantidade]],Tabela_Ordens[[#Data],[Produto]],A446,Tabela_Ordens[[#Data],[Tipo da Ordem]],"Compra",Tabela_Ordens[[#Data],[Data esperada]],"&gt;"&amp;TODAY()))</f>
        <v/>
      </c>
      <c r="D446" s="74" t="str">
        <f>IF(A446="","",INDEX(Tabela_Produto[Estoque Mínimo],MATCH(A446,INDEX(Tabela_Produto[Nome do Produto],,1),0),1))</f>
        <v/>
      </c>
      <c r="E446" s="74" t="str">
        <f t="shared" si="6"/>
        <v/>
      </c>
      <c r="F446" s="74" t="str">
        <f>IFERROR(GETPIVOTDATA("Amount",#REF!,"Product Name",'tabelas-escondidas'!$A446),"")</f>
        <v/>
      </c>
      <c r="G446" s="74" t="str">
        <f>IFERROR(GETPIVOTDATA("Quantity",#REF!,"Product Name",'tabelas-escondidas'!$A446),"")</f>
        <v/>
      </c>
    </row>
    <row r="447" spans="1:7" x14ac:dyDescent="0.25">
      <c r="A447" s="75" t="str">
        <f>IFERROR(INDEX(Tabela_Produto[[#Data],[Nome do Produto]],ROW(A447)-ROW($A$3)),"")</f>
        <v/>
      </c>
      <c r="B447" s="74" t="str">
        <f ca="1">IF(A447="","",SUMIFS(Tabela_Ordens[[#Data],[Quantidade]],Tabela_Ordens[[#Data],[Produto]],A447,Tabela_Ordens[[#Data],[Tipo da Ordem]],"Compra",Tabela_Ordens[[#Data],[Data esperada]],"&lt;="&amp;TODAY())-SUMIFS(Tabela_Ordens[[#Data],[Quantidade]],Tabela_Ordens[[#Data],[Produto]],A447,Tabela_Ordens[[#Data],[Tipo da Ordem]],"Venda",Tabela_Ordens[[#Data],[Data esperada]],"&lt;="&amp;TODAY()))</f>
        <v/>
      </c>
      <c r="C447" s="74" t="str">
        <f ca="1">IF(A447="","",SUMIFS(Tabela_Ordens[[#Data],[Quantidade]],Tabela_Ordens[[#Data],[Produto]],A447,Tabela_Ordens[[#Data],[Tipo da Ordem]],"Compra",Tabela_Ordens[[#Data],[Data esperada]],"&gt;"&amp;TODAY()))</f>
        <v/>
      </c>
      <c r="D447" s="74" t="str">
        <f>IF(A447="","",INDEX(Tabela_Produto[Estoque Mínimo],MATCH(A447,INDEX(Tabela_Produto[Nome do Produto],,1),0),1))</f>
        <v/>
      </c>
      <c r="E447" s="74" t="str">
        <f t="shared" si="6"/>
        <v/>
      </c>
      <c r="F447" s="74" t="str">
        <f>IFERROR(GETPIVOTDATA("Amount",#REF!,"Product Name",'tabelas-escondidas'!$A447),"")</f>
        <v/>
      </c>
      <c r="G447" s="74" t="str">
        <f>IFERROR(GETPIVOTDATA("Quantity",#REF!,"Product Name",'tabelas-escondidas'!$A447),"")</f>
        <v/>
      </c>
    </row>
    <row r="448" spans="1:7" x14ac:dyDescent="0.25">
      <c r="A448" s="75" t="str">
        <f>IFERROR(INDEX(Tabela_Produto[[#Data],[Nome do Produto]],ROW(A448)-ROW($A$3)),"")</f>
        <v/>
      </c>
      <c r="B448" s="74" t="str">
        <f ca="1">IF(A448="","",SUMIFS(Tabela_Ordens[[#Data],[Quantidade]],Tabela_Ordens[[#Data],[Produto]],A448,Tabela_Ordens[[#Data],[Tipo da Ordem]],"Compra",Tabela_Ordens[[#Data],[Data esperada]],"&lt;="&amp;TODAY())-SUMIFS(Tabela_Ordens[[#Data],[Quantidade]],Tabela_Ordens[[#Data],[Produto]],A448,Tabela_Ordens[[#Data],[Tipo da Ordem]],"Venda",Tabela_Ordens[[#Data],[Data esperada]],"&lt;="&amp;TODAY()))</f>
        <v/>
      </c>
      <c r="C448" s="74" t="str">
        <f ca="1">IF(A448="","",SUMIFS(Tabela_Ordens[[#Data],[Quantidade]],Tabela_Ordens[[#Data],[Produto]],A448,Tabela_Ordens[[#Data],[Tipo da Ordem]],"Compra",Tabela_Ordens[[#Data],[Data esperada]],"&gt;"&amp;TODAY()))</f>
        <v/>
      </c>
      <c r="D448" s="74" t="str">
        <f>IF(A448="","",INDEX(Tabela_Produto[Estoque Mínimo],MATCH(A448,INDEX(Tabela_Produto[Nome do Produto],,1),0),1))</f>
        <v/>
      </c>
      <c r="E448" s="74" t="str">
        <f t="shared" si="6"/>
        <v/>
      </c>
      <c r="F448" s="74" t="str">
        <f>IFERROR(GETPIVOTDATA("Amount",#REF!,"Product Name",'tabelas-escondidas'!$A448),"")</f>
        <v/>
      </c>
      <c r="G448" s="74" t="str">
        <f>IFERROR(GETPIVOTDATA("Quantity",#REF!,"Product Name",'tabelas-escondidas'!$A448),"")</f>
        <v/>
      </c>
    </row>
    <row r="449" spans="1:7" x14ac:dyDescent="0.25">
      <c r="A449" s="75" t="str">
        <f>IFERROR(INDEX(Tabela_Produto[[#Data],[Nome do Produto]],ROW(A449)-ROW($A$3)),"")</f>
        <v/>
      </c>
      <c r="B449" s="74" t="str">
        <f ca="1">IF(A449="","",SUMIFS(Tabela_Ordens[[#Data],[Quantidade]],Tabela_Ordens[[#Data],[Produto]],A449,Tabela_Ordens[[#Data],[Tipo da Ordem]],"Compra",Tabela_Ordens[[#Data],[Data esperada]],"&lt;="&amp;TODAY())-SUMIFS(Tabela_Ordens[[#Data],[Quantidade]],Tabela_Ordens[[#Data],[Produto]],A449,Tabela_Ordens[[#Data],[Tipo da Ordem]],"Venda",Tabela_Ordens[[#Data],[Data esperada]],"&lt;="&amp;TODAY()))</f>
        <v/>
      </c>
      <c r="C449" s="74" t="str">
        <f ca="1">IF(A449="","",SUMIFS(Tabela_Ordens[[#Data],[Quantidade]],Tabela_Ordens[[#Data],[Produto]],A449,Tabela_Ordens[[#Data],[Tipo da Ordem]],"Compra",Tabela_Ordens[[#Data],[Data esperada]],"&gt;"&amp;TODAY()))</f>
        <v/>
      </c>
      <c r="D449" s="74" t="str">
        <f>IF(A449="","",INDEX(Tabela_Produto[Estoque Mínimo],MATCH(A449,INDEX(Tabela_Produto[Nome do Produto],,1),0),1))</f>
        <v/>
      </c>
      <c r="E449" s="74" t="str">
        <f t="shared" si="6"/>
        <v/>
      </c>
      <c r="F449" s="74" t="str">
        <f>IFERROR(GETPIVOTDATA("Amount",#REF!,"Product Name",'tabelas-escondidas'!$A449),"")</f>
        <v/>
      </c>
      <c r="G449" s="74" t="str">
        <f>IFERROR(GETPIVOTDATA("Quantity",#REF!,"Product Name",'tabelas-escondidas'!$A449),"")</f>
        <v/>
      </c>
    </row>
    <row r="450" spans="1:7" x14ac:dyDescent="0.25">
      <c r="A450" s="75" t="str">
        <f>IFERROR(INDEX(Tabela_Produto[[#Data],[Nome do Produto]],ROW(A450)-ROW($A$3)),"")</f>
        <v/>
      </c>
      <c r="B450" s="74" t="str">
        <f ca="1">IF(A450="","",SUMIFS(Tabela_Ordens[[#Data],[Quantidade]],Tabela_Ordens[[#Data],[Produto]],A450,Tabela_Ordens[[#Data],[Tipo da Ordem]],"Compra",Tabela_Ordens[[#Data],[Data esperada]],"&lt;="&amp;TODAY())-SUMIFS(Tabela_Ordens[[#Data],[Quantidade]],Tabela_Ordens[[#Data],[Produto]],A450,Tabela_Ordens[[#Data],[Tipo da Ordem]],"Venda",Tabela_Ordens[[#Data],[Data esperada]],"&lt;="&amp;TODAY()))</f>
        <v/>
      </c>
      <c r="C450" s="74" t="str">
        <f ca="1">IF(A450="","",SUMIFS(Tabela_Ordens[[#Data],[Quantidade]],Tabela_Ordens[[#Data],[Produto]],A450,Tabela_Ordens[[#Data],[Tipo da Ordem]],"Compra",Tabela_Ordens[[#Data],[Data esperada]],"&gt;"&amp;TODAY()))</f>
        <v/>
      </c>
      <c r="D450" s="74" t="str">
        <f>IF(A450="","",INDEX(Tabela_Produto[Estoque Mínimo],MATCH(A450,INDEX(Tabela_Produto[Nome do Produto],,1),0),1))</f>
        <v/>
      </c>
      <c r="E450" s="74" t="str">
        <f t="shared" si="6"/>
        <v/>
      </c>
      <c r="F450" s="74" t="str">
        <f>IFERROR(GETPIVOTDATA("Amount",#REF!,"Product Name",'tabelas-escondidas'!$A450),"")</f>
        <v/>
      </c>
      <c r="G450" s="74" t="str">
        <f>IFERROR(GETPIVOTDATA("Quantity",#REF!,"Product Name",'tabelas-escondidas'!$A450),"")</f>
        <v/>
      </c>
    </row>
    <row r="451" spans="1:7" x14ac:dyDescent="0.25">
      <c r="A451" s="75" t="str">
        <f>IFERROR(INDEX(Tabela_Produto[[#Data],[Nome do Produto]],ROW(A451)-ROW($A$3)),"")</f>
        <v/>
      </c>
      <c r="B451" s="74" t="str">
        <f ca="1">IF(A451="","",SUMIFS(Tabela_Ordens[[#Data],[Quantidade]],Tabela_Ordens[[#Data],[Produto]],A451,Tabela_Ordens[[#Data],[Tipo da Ordem]],"Compra",Tabela_Ordens[[#Data],[Data esperada]],"&lt;="&amp;TODAY())-SUMIFS(Tabela_Ordens[[#Data],[Quantidade]],Tabela_Ordens[[#Data],[Produto]],A451,Tabela_Ordens[[#Data],[Tipo da Ordem]],"Venda",Tabela_Ordens[[#Data],[Data esperada]],"&lt;="&amp;TODAY()))</f>
        <v/>
      </c>
      <c r="C451" s="74" t="str">
        <f ca="1">IF(A451="","",SUMIFS(Tabela_Ordens[[#Data],[Quantidade]],Tabela_Ordens[[#Data],[Produto]],A451,Tabela_Ordens[[#Data],[Tipo da Ordem]],"Compra",Tabela_Ordens[[#Data],[Data esperada]],"&gt;"&amp;TODAY()))</f>
        <v/>
      </c>
      <c r="D451" s="74" t="str">
        <f>IF(A451="","",INDEX(Tabela_Produto[Estoque Mínimo],MATCH(A451,INDEX(Tabela_Produto[Nome do Produto],,1),0),1))</f>
        <v/>
      </c>
      <c r="E451" s="74" t="str">
        <f t="shared" si="6"/>
        <v/>
      </c>
      <c r="F451" s="74" t="str">
        <f>IFERROR(GETPIVOTDATA("Amount",#REF!,"Product Name",'tabelas-escondidas'!$A451),"")</f>
        <v/>
      </c>
      <c r="G451" s="74" t="str">
        <f>IFERROR(GETPIVOTDATA("Quantity",#REF!,"Product Name",'tabelas-escondidas'!$A451),"")</f>
        <v/>
      </c>
    </row>
    <row r="452" spans="1:7" x14ac:dyDescent="0.25">
      <c r="A452" s="75" t="str">
        <f>IFERROR(INDEX(Tabela_Produto[[#Data],[Nome do Produto]],ROW(A452)-ROW($A$3)),"")</f>
        <v/>
      </c>
      <c r="B452" s="74" t="str">
        <f ca="1">IF(A452="","",SUMIFS(Tabela_Ordens[[#Data],[Quantidade]],Tabela_Ordens[[#Data],[Produto]],A452,Tabela_Ordens[[#Data],[Tipo da Ordem]],"Compra",Tabela_Ordens[[#Data],[Data esperada]],"&lt;="&amp;TODAY())-SUMIFS(Tabela_Ordens[[#Data],[Quantidade]],Tabela_Ordens[[#Data],[Produto]],A452,Tabela_Ordens[[#Data],[Tipo da Ordem]],"Venda",Tabela_Ordens[[#Data],[Data esperada]],"&lt;="&amp;TODAY()))</f>
        <v/>
      </c>
      <c r="C452" s="74" t="str">
        <f ca="1">IF(A452="","",SUMIFS(Tabela_Ordens[[#Data],[Quantidade]],Tabela_Ordens[[#Data],[Produto]],A452,Tabela_Ordens[[#Data],[Tipo da Ordem]],"Compra",Tabela_Ordens[[#Data],[Data esperada]],"&gt;"&amp;TODAY()))</f>
        <v/>
      </c>
      <c r="D452" s="74" t="str">
        <f>IF(A452="","",INDEX(Tabela_Produto[Estoque Mínimo],MATCH(A452,INDEX(Tabela_Produto[Nome do Produto],,1),0),1))</f>
        <v/>
      </c>
      <c r="E452" s="74" t="str">
        <f t="shared" si="6"/>
        <v/>
      </c>
      <c r="F452" s="74" t="str">
        <f>IFERROR(GETPIVOTDATA("Amount",#REF!,"Product Name",'tabelas-escondidas'!$A452),"")</f>
        <v/>
      </c>
      <c r="G452" s="74" t="str">
        <f>IFERROR(GETPIVOTDATA("Quantity",#REF!,"Product Name",'tabelas-escondidas'!$A452),"")</f>
        <v/>
      </c>
    </row>
    <row r="453" spans="1:7" x14ac:dyDescent="0.25">
      <c r="A453" s="75" t="str">
        <f>IFERROR(INDEX(Tabela_Produto[[#Data],[Nome do Produto]],ROW(A453)-ROW($A$3)),"")</f>
        <v/>
      </c>
      <c r="B453" s="74" t="str">
        <f ca="1">IF(A453="","",SUMIFS(Tabela_Ordens[[#Data],[Quantidade]],Tabela_Ordens[[#Data],[Produto]],A453,Tabela_Ordens[[#Data],[Tipo da Ordem]],"Compra",Tabela_Ordens[[#Data],[Data esperada]],"&lt;="&amp;TODAY())-SUMIFS(Tabela_Ordens[[#Data],[Quantidade]],Tabela_Ordens[[#Data],[Produto]],A453,Tabela_Ordens[[#Data],[Tipo da Ordem]],"Venda",Tabela_Ordens[[#Data],[Data esperada]],"&lt;="&amp;TODAY()))</f>
        <v/>
      </c>
      <c r="C453" s="74" t="str">
        <f ca="1">IF(A453="","",SUMIFS(Tabela_Ordens[[#Data],[Quantidade]],Tabela_Ordens[[#Data],[Produto]],A453,Tabela_Ordens[[#Data],[Tipo da Ordem]],"Compra",Tabela_Ordens[[#Data],[Data esperada]],"&gt;"&amp;TODAY()))</f>
        <v/>
      </c>
      <c r="D453" s="74" t="str">
        <f>IF(A453="","",INDEX(Tabela_Produto[Estoque Mínimo],MATCH(A453,INDEX(Tabela_Produto[Nome do Produto],,1),0),1))</f>
        <v/>
      </c>
      <c r="E453" s="74" t="str">
        <f t="shared" ref="E453:E516" si="7">IF(A453="","",B453-D453)</f>
        <v/>
      </c>
      <c r="F453" s="74" t="str">
        <f>IFERROR(GETPIVOTDATA("Amount",#REF!,"Product Name",'tabelas-escondidas'!$A453),"")</f>
        <v/>
      </c>
      <c r="G453" s="74" t="str">
        <f>IFERROR(GETPIVOTDATA("Quantity",#REF!,"Product Name",'tabelas-escondidas'!$A453),"")</f>
        <v/>
      </c>
    </row>
    <row r="454" spans="1:7" x14ac:dyDescent="0.25">
      <c r="A454" s="75" t="str">
        <f>IFERROR(INDEX(Tabela_Produto[[#Data],[Nome do Produto]],ROW(A454)-ROW($A$3)),"")</f>
        <v/>
      </c>
      <c r="B454" s="74" t="str">
        <f ca="1">IF(A454="","",SUMIFS(Tabela_Ordens[[#Data],[Quantidade]],Tabela_Ordens[[#Data],[Produto]],A454,Tabela_Ordens[[#Data],[Tipo da Ordem]],"Compra",Tabela_Ordens[[#Data],[Data esperada]],"&lt;="&amp;TODAY())-SUMIFS(Tabela_Ordens[[#Data],[Quantidade]],Tabela_Ordens[[#Data],[Produto]],A454,Tabela_Ordens[[#Data],[Tipo da Ordem]],"Venda",Tabela_Ordens[[#Data],[Data esperada]],"&lt;="&amp;TODAY()))</f>
        <v/>
      </c>
      <c r="C454" s="74" t="str">
        <f ca="1">IF(A454="","",SUMIFS(Tabela_Ordens[[#Data],[Quantidade]],Tabela_Ordens[[#Data],[Produto]],A454,Tabela_Ordens[[#Data],[Tipo da Ordem]],"Compra",Tabela_Ordens[[#Data],[Data esperada]],"&gt;"&amp;TODAY()))</f>
        <v/>
      </c>
      <c r="D454" s="74" t="str">
        <f>IF(A454="","",INDEX(Tabela_Produto[Estoque Mínimo],MATCH(A454,INDEX(Tabela_Produto[Nome do Produto],,1),0),1))</f>
        <v/>
      </c>
      <c r="E454" s="74" t="str">
        <f t="shared" si="7"/>
        <v/>
      </c>
      <c r="F454" s="74" t="str">
        <f>IFERROR(GETPIVOTDATA("Amount",#REF!,"Product Name",'tabelas-escondidas'!$A454),"")</f>
        <v/>
      </c>
      <c r="G454" s="74" t="str">
        <f>IFERROR(GETPIVOTDATA("Quantity",#REF!,"Product Name",'tabelas-escondidas'!$A454),"")</f>
        <v/>
      </c>
    </row>
    <row r="455" spans="1:7" x14ac:dyDescent="0.25">
      <c r="A455" s="75" t="str">
        <f>IFERROR(INDEX(Tabela_Produto[[#Data],[Nome do Produto]],ROW(A455)-ROW($A$3)),"")</f>
        <v/>
      </c>
      <c r="B455" s="74" t="str">
        <f ca="1">IF(A455="","",SUMIFS(Tabela_Ordens[[#Data],[Quantidade]],Tabela_Ordens[[#Data],[Produto]],A455,Tabela_Ordens[[#Data],[Tipo da Ordem]],"Compra",Tabela_Ordens[[#Data],[Data esperada]],"&lt;="&amp;TODAY())-SUMIFS(Tabela_Ordens[[#Data],[Quantidade]],Tabela_Ordens[[#Data],[Produto]],A455,Tabela_Ordens[[#Data],[Tipo da Ordem]],"Venda",Tabela_Ordens[[#Data],[Data esperada]],"&lt;="&amp;TODAY()))</f>
        <v/>
      </c>
      <c r="C455" s="74" t="str">
        <f ca="1">IF(A455="","",SUMIFS(Tabela_Ordens[[#Data],[Quantidade]],Tabela_Ordens[[#Data],[Produto]],A455,Tabela_Ordens[[#Data],[Tipo da Ordem]],"Compra",Tabela_Ordens[[#Data],[Data esperada]],"&gt;"&amp;TODAY()))</f>
        <v/>
      </c>
      <c r="D455" s="74" t="str">
        <f>IF(A455="","",INDEX(Tabela_Produto[Estoque Mínimo],MATCH(A455,INDEX(Tabela_Produto[Nome do Produto],,1),0),1))</f>
        <v/>
      </c>
      <c r="E455" s="74" t="str">
        <f t="shared" si="7"/>
        <v/>
      </c>
      <c r="F455" s="74" t="str">
        <f>IFERROR(GETPIVOTDATA("Amount",#REF!,"Product Name",'tabelas-escondidas'!$A455),"")</f>
        <v/>
      </c>
      <c r="G455" s="74" t="str">
        <f>IFERROR(GETPIVOTDATA("Quantity",#REF!,"Product Name",'tabelas-escondidas'!$A455),"")</f>
        <v/>
      </c>
    </row>
    <row r="456" spans="1:7" x14ac:dyDescent="0.25">
      <c r="A456" s="75" t="str">
        <f>IFERROR(INDEX(Tabela_Produto[[#Data],[Nome do Produto]],ROW(A456)-ROW($A$3)),"")</f>
        <v/>
      </c>
      <c r="B456" s="74" t="str">
        <f ca="1">IF(A456="","",SUMIFS(Tabela_Ordens[[#Data],[Quantidade]],Tabela_Ordens[[#Data],[Produto]],A456,Tabela_Ordens[[#Data],[Tipo da Ordem]],"Compra",Tabela_Ordens[[#Data],[Data esperada]],"&lt;="&amp;TODAY())-SUMIFS(Tabela_Ordens[[#Data],[Quantidade]],Tabela_Ordens[[#Data],[Produto]],A456,Tabela_Ordens[[#Data],[Tipo da Ordem]],"Venda",Tabela_Ordens[[#Data],[Data esperada]],"&lt;="&amp;TODAY()))</f>
        <v/>
      </c>
      <c r="C456" s="74" t="str">
        <f ca="1">IF(A456="","",SUMIFS(Tabela_Ordens[[#Data],[Quantidade]],Tabela_Ordens[[#Data],[Produto]],A456,Tabela_Ordens[[#Data],[Tipo da Ordem]],"Compra",Tabela_Ordens[[#Data],[Data esperada]],"&gt;"&amp;TODAY()))</f>
        <v/>
      </c>
      <c r="D456" s="74" t="str">
        <f>IF(A456="","",INDEX(Tabela_Produto[Estoque Mínimo],MATCH(A456,INDEX(Tabela_Produto[Nome do Produto],,1),0),1))</f>
        <v/>
      </c>
      <c r="E456" s="74" t="str">
        <f t="shared" si="7"/>
        <v/>
      </c>
      <c r="F456" s="74" t="str">
        <f>IFERROR(GETPIVOTDATA("Amount",#REF!,"Product Name",'tabelas-escondidas'!$A456),"")</f>
        <v/>
      </c>
      <c r="G456" s="74" t="str">
        <f>IFERROR(GETPIVOTDATA("Quantity",#REF!,"Product Name",'tabelas-escondidas'!$A456),"")</f>
        <v/>
      </c>
    </row>
    <row r="457" spans="1:7" x14ac:dyDescent="0.25">
      <c r="A457" s="75" t="str">
        <f>IFERROR(INDEX(Tabela_Produto[[#Data],[Nome do Produto]],ROW(A457)-ROW($A$3)),"")</f>
        <v/>
      </c>
      <c r="B457" s="74" t="str">
        <f ca="1">IF(A457="","",SUMIFS(Tabela_Ordens[[#Data],[Quantidade]],Tabela_Ordens[[#Data],[Produto]],A457,Tabela_Ordens[[#Data],[Tipo da Ordem]],"Compra",Tabela_Ordens[[#Data],[Data esperada]],"&lt;="&amp;TODAY())-SUMIFS(Tabela_Ordens[[#Data],[Quantidade]],Tabela_Ordens[[#Data],[Produto]],A457,Tabela_Ordens[[#Data],[Tipo da Ordem]],"Venda",Tabela_Ordens[[#Data],[Data esperada]],"&lt;="&amp;TODAY()))</f>
        <v/>
      </c>
      <c r="C457" s="74" t="str">
        <f ca="1">IF(A457="","",SUMIFS(Tabela_Ordens[[#Data],[Quantidade]],Tabela_Ordens[[#Data],[Produto]],A457,Tabela_Ordens[[#Data],[Tipo da Ordem]],"Compra",Tabela_Ordens[[#Data],[Data esperada]],"&gt;"&amp;TODAY()))</f>
        <v/>
      </c>
      <c r="D457" s="74" t="str">
        <f>IF(A457="","",INDEX(Tabela_Produto[Estoque Mínimo],MATCH(A457,INDEX(Tabela_Produto[Nome do Produto],,1),0),1))</f>
        <v/>
      </c>
      <c r="E457" s="74" t="str">
        <f t="shared" si="7"/>
        <v/>
      </c>
      <c r="F457" s="74" t="str">
        <f>IFERROR(GETPIVOTDATA("Amount",#REF!,"Product Name",'tabelas-escondidas'!$A457),"")</f>
        <v/>
      </c>
      <c r="G457" s="74" t="str">
        <f>IFERROR(GETPIVOTDATA("Quantity",#REF!,"Product Name",'tabelas-escondidas'!$A457),"")</f>
        <v/>
      </c>
    </row>
    <row r="458" spans="1:7" x14ac:dyDescent="0.25">
      <c r="A458" s="75" t="str">
        <f>IFERROR(INDEX(Tabela_Produto[[#Data],[Nome do Produto]],ROW(A458)-ROW($A$3)),"")</f>
        <v/>
      </c>
      <c r="B458" s="74" t="str">
        <f ca="1">IF(A458="","",SUMIFS(Tabela_Ordens[[#Data],[Quantidade]],Tabela_Ordens[[#Data],[Produto]],A458,Tabela_Ordens[[#Data],[Tipo da Ordem]],"Compra",Tabela_Ordens[[#Data],[Data esperada]],"&lt;="&amp;TODAY())-SUMIFS(Tabela_Ordens[[#Data],[Quantidade]],Tabela_Ordens[[#Data],[Produto]],A458,Tabela_Ordens[[#Data],[Tipo da Ordem]],"Venda",Tabela_Ordens[[#Data],[Data esperada]],"&lt;="&amp;TODAY()))</f>
        <v/>
      </c>
      <c r="C458" s="74" t="str">
        <f ca="1">IF(A458="","",SUMIFS(Tabela_Ordens[[#Data],[Quantidade]],Tabela_Ordens[[#Data],[Produto]],A458,Tabela_Ordens[[#Data],[Tipo da Ordem]],"Compra",Tabela_Ordens[[#Data],[Data esperada]],"&gt;"&amp;TODAY()))</f>
        <v/>
      </c>
      <c r="D458" s="74" t="str">
        <f>IF(A458="","",INDEX(Tabela_Produto[Estoque Mínimo],MATCH(A458,INDEX(Tabela_Produto[Nome do Produto],,1),0),1))</f>
        <v/>
      </c>
      <c r="E458" s="74" t="str">
        <f t="shared" si="7"/>
        <v/>
      </c>
      <c r="F458" s="74" t="str">
        <f>IFERROR(GETPIVOTDATA("Amount",#REF!,"Product Name",'tabelas-escondidas'!$A458),"")</f>
        <v/>
      </c>
      <c r="G458" s="74" t="str">
        <f>IFERROR(GETPIVOTDATA("Quantity",#REF!,"Product Name",'tabelas-escondidas'!$A458),"")</f>
        <v/>
      </c>
    </row>
    <row r="459" spans="1:7" x14ac:dyDescent="0.25">
      <c r="A459" s="75" t="str">
        <f>IFERROR(INDEX(Tabela_Produto[[#Data],[Nome do Produto]],ROW(A459)-ROW($A$3)),"")</f>
        <v/>
      </c>
      <c r="B459" s="74" t="str">
        <f ca="1">IF(A459="","",SUMIFS(Tabela_Ordens[[#Data],[Quantidade]],Tabela_Ordens[[#Data],[Produto]],A459,Tabela_Ordens[[#Data],[Tipo da Ordem]],"Compra",Tabela_Ordens[[#Data],[Data esperada]],"&lt;="&amp;TODAY())-SUMIFS(Tabela_Ordens[[#Data],[Quantidade]],Tabela_Ordens[[#Data],[Produto]],A459,Tabela_Ordens[[#Data],[Tipo da Ordem]],"Venda",Tabela_Ordens[[#Data],[Data esperada]],"&lt;="&amp;TODAY()))</f>
        <v/>
      </c>
      <c r="C459" s="74" t="str">
        <f ca="1">IF(A459="","",SUMIFS(Tabela_Ordens[[#Data],[Quantidade]],Tabela_Ordens[[#Data],[Produto]],A459,Tabela_Ordens[[#Data],[Tipo da Ordem]],"Compra",Tabela_Ordens[[#Data],[Data esperada]],"&gt;"&amp;TODAY()))</f>
        <v/>
      </c>
      <c r="D459" s="74" t="str">
        <f>IF(A459="","",INDEX(Tabela_Produto[Estoque Mínimo],MATCH(A459,INDEX(Tabela_Produto[Nome do Produto],,1),0),1))</f>
        <v/>
      </c>
      <c r="E459" s="74" t="str">
        <f t="shared" si="7"/>
        <v/>
      </c>
      <c r="F459" s="74" t="str">
        <f>IFERROR(GETPIVOTDATA("Amount",#REF!,"Product Name",'tabelas-escondidas'!$A459),"")</f>
        <v/>
      </c>
      <c r="G459" s="74" t="str">
        <f>IFERROR(GETPIVOTDATA("Quantity",#REF!,"Product Name",'tabelas-escondidas'!$A459),"")</f>
        <v/>
      </c>
    </row>
    <row r="460" spans="1:7" x14ac:dyDescent="0.25">
      <c r="A460" s="75" t="str">
        <f>IFERROR(INDEX(Tabela_Produto[[#Data],[Nome do Produto]],ROW(A460)-ROW($A$3)),"")</f>
        <v/>
      </c>
      <c r="B460" s="74" t="str">
        <f ca="1">IF(A460="","",SUMIFS(Tabela_Ordens[[#Data],[Quantidade]],Tabela_Ordens[[#Data],[Produto]],A460,Tabela_Ordens[[#Data],[Tipo da Ordem]],"Compra",Tabela_Ordens[[#Data],[Data esperada]],"&lt;="&amp;TODAY())-SUMIFS(Tabela_Ordens[[#Data],[Quantidade]],Tabela_Ordens[[#Data],[Produto]],A460,Tabela_Ordens[[#Data],[Tipo da Ordem]],"Venda",Tabela_Ordens[[#Data],[Data esperada]],"&lt;="&amp;TODAY()))</f>
        <v/>
      </c>
      <c r="C460" s="74" t="str">
        <f ca="1">IF(A460="","",SUMIFS(Tabela_Ordens[[#Data],[Quantidade]],Tabela_Ordens[[#Data],[Produto]],A460,Tabela_Ordens[[#Data],[Tipo da Ordem]],"Compra",Tabela_Ordens[[#Data],[Data esperada]],"&gt;"&amp;TODAY()))</f>
        <v/>
      </c>
      <c r="D460" s="74" t="str">
        <f>IF(A460="","",INDEX(Tabela_Produto[Estoque Mínimo],MATCH(A460,INDEX(Tabela_Produto[Nome do Produto],,1),0),1))</f>
        <v/>
      </c>
      <c r="E460" s="74" t="str">
        <f t="shared" si="7"/>
        <v/>
      </c>
      <c r="F460" s="74" t="str">
        <f>IFERROR(GETPIVOTDATA("Amount",#REF!,"Product Name",'tabelas-escondidas'!$A460),"")</f>
        <v/>
      </c>
      <c r="G460" s="74" t="str">
        <f>IFERROR(GETPIVOTDATA("Quantity",#REF!,"Product Name",'tabelas-escondidas'!$A460),"")</f>
        <v/>
      </c>
    </row>
    <row r="461" spans="1:7" x14ac:dyDescent="0.25">
      <c r="A461" s="75" t="str">
        <f>IFERROR(INDEX(Tabela_Produto[[#Data],[Nome do Produto]],ROW(A461)-ROW($A$3)),"")</f>
        <v/>
      </c>
      <c r="B461" s="74" t="str">
        <f ca="1">IF(A461="","",SUMIFS(Tabela_Ordens[[#Data],[Quantidade]],Tabela_Ordens[[#Data],[Produto]],A461,Tabela_Ordens[[#Data],[Tipo da Ordem]],"Compra",Tabela_Ordens[[#Data],[Data esperada]],"&lt;="&amp;TODAY())-SUMIFS(Tabela_Ordens[[#Data],[Quantidade]],Tabela_Ordens[[#Data],[Produto]],A461,Tabela_Ordens[[#Data],[Tipo da Ordem]],"Venda",Tabela_Ordens[[#Data],[Data esperada]],"&lt;="&amp;TODAY()))</f>
        <v/>
      </c>
      <c r="C461" s="74" t="str">
        <f ca="1">IF(A461="","",SUMIFS(Tabela_Ordens[[#Data],[Quantidade]],Tabela_Ordens[[#Data],[Produto]],A461,Tabela_Ordens[[#Data],[Tipo da Ordem]],"Compra",Tabela_Ordens[[#Data],[Data esperada]],"&gt;"&amp;TODAY()))</f>
        <v/>
      </c>
      <c r="D461" s="74" t="str">
        <f>IF(A461="","",INDEX(Tabela_Produto[Estoque Mínimo],MATCH(A461,INDEX(Tabela_Produto[Nome do Produto],,1),0),1))</f>
        <v/>
      </c>
      <c r="E461" s="74" t="str">
        <f t="shared" si="7"/>
        <v/>
      </c>
      <c r="F461" s="74" t="str">
        <f>IFERROR(GETPIVOTDATA("Amount",#REF!,"Product Name",'tabelas-escondidas'!$A461),"")</f>
        <v/>
      </c>
      <c r="G461" s="74" t="str">
        <f>IFERROR(GETPIVOTDATA("Quantity",#REF!,"Product Name",'tabelas-escondidas'!$A461),"")</f>
        <v/>
      </c>
    </row>
    <row r="462" spans="1:7" x14ac:dyDescent="0.25">
      <c r="A462" s="75" t="str">
        <f>IFERROR(INDEX(Tabela_Produto[[#Data],[Nome do Produto]],ROW(A462)-ROW($A$3)),"")</f>
        <v/>
      </c>
      <c r="B462" s="74" t="str">
        <f ca="1">IF(A462="","",SUMIFS(Tabela_Ordens[[#Data],[Quantidade]],Tabela_Ordens[[#Data],[Produto]],A462,Tabela_Ordens[[#Data],[Tipo da Ordem]],"Compra",Tabela_Ordens[[#Data],[Data esperada]],"&lt;="&amp;TODAY())-SUMIFS(Tabela_Ordens[[#Data],[Quantidade]],Tabela_Ordens[[#Data],[Produto]],A462,Tabela_Ordens[[#Data],[Tipo da Ordem]],"Venda",Tabela_Ordens[[#Data],[Data esperada]],"&lt;="&amp;TODAY()))</f>
        <v/>
      </c>
      <c r="C462" s="74" t="str">
        <f ca="1">IF(A462="","",SUMIFS(Tabela_Ordens[[#Data],[Quantidade]],Tabela_Ordens[[#Data],[Produto]],A462,Tabela_Ordens[[#Data],[Tipo da Ordem]],"Compra",Tabela_Ordens[[#Data],[Data esperada]],"&gt;"&amp;TODAY()))</f>
        <v/>
      </c>
      <c r="D462" s="74" t="str">
        <f>IF(A462="","",INDEX(Tabela_Produto[Estoque Mínimo],MATCH(A462,INDEX(Tabela_Produto[Nome do Produto],,1),0),1))</f>
        <v/>
      </c>
      <c r="E462" s="74" t="str">
        <f t="shared" si="7"/>
        <v/>
      </c>
      <c r="F462" s="74" t="str">
        <f>IFERROR(GETPIVOTDATA("Amount",#REF!,"Product Name",'tabelas-escondidas'!$A462),"")</f>
        <v/>
      </c>
      <c r="G462" s="74" t="str">
        <f>IFERROR(GETPIVOTDATA("Quantity",#REF!,"Product Name",'tabelas-escondidas'!$A462),"")</f>
        <v/>
      </c>
    </row>
    <row r="463" spans="1:7" x14ac:dyDescent="0.25">
      <c r="A463" s="75" t="str">
        <f>IFERROR(INDEX(Tabela_Produto[[#Data],[Nome do Produto]],ROW(A463)-ROW($A$3)),"")</f>
        <v/>
      </c>
      <c r="B463" s="74" t="str">
        <f ca="1">IF(A463="","",SUMIFS(Tabela_Ordens[[#Data],[Quantidade]],Tabela_Ordens[[#Data],[Produto]],A463,Tabela_Ordens[[#Data],[Tipo da Ordem]],"Compra",Tabela_Ordens[[#Data],[Data esperada]],"&lt;="&amp;TODAY())-SUMIFS(Tabela_Ordens[[#Data],[Quantidade]],Tabela_Ordens[[#Data],[Produto]],A463,Tabela_Ordens[[#Data],[Tipo da Ordem]],"Venda",Tabela_Ordens[[#Data],[Data esperada]],"&lt;="&amp;TODAY()))</f>
        <v/>
      </c>
      <c r="C463" s="74" t="str">
        <f ca="1">IF(A463="","",SUMIFS(Tabela_Ordens[[#Data],[Quantidade]],Tabela_Ordens[[#Data],[Produto]],A463,Tabela_Ordens[[#Data],[Tipo da Ordem]],"Compra",Tabela_Ordens[[#Data],[Data esperada]],"&gt;"&amp;TODAY()))</f>
        <v/>
      </c>
      <c r="D463" s="74" t="str">
        <f>IF(A463="","",INDEX(Tabela_Produto[Estoque Mínimo],MATCH(A463,INDEX(Tabela_Produto[Nome do Produto],,1),0),1))</f>
        <v/>
      </c>
      <c r="E463" s="74" t="str">
        <f t="shared" si="7"/>
        <v/>
      </c>
      <c r="F463" s="74" t="str">
        <f>IFERROR(GETPIVOTDATA("Amount",#REF!,"Product Name",'tabelas-escondidas'!$A463),"")</f>
        <v/>
      </c>
      <c r="G463" s="74" t="str">
        <f>IFERROR(GETPIVOTDATA("Quantity",#REF!,"Product Name",'tabelas-escondidas'!$A463),"")</f>
        <v/>
      </c>
    </row>
    <row r="464" spans="1:7" x14ac:dyDescent="0.25">
      <c r="A464" s="75" t="str">
        <f>IFERROR(INDEX(Tabela_Produto[[#Data],[Nome do Produto]],ROW(A464)-ROW($A$3)),"")</f>
        <v/>
      </c>
      <c r="B464" s="74" t="str">
        <f ca="1">IF(A464="","",SUMIFS(Tabela_Ordens[[#Data],[Quantidade]],Tabela_Ordens[[#Data],[Produto]],A464,Tabela_Ordens[[#Data],[Tipo da Ordem]],"Compra",Tabela_Ordens[[#Data],[Data esperada]],"&lt;="&amp;TODAY())-SUMIFS(Tabela_Ordens[[#Data],[Quantidade]],Tabela_Ordens[[#Data],[Produto]],A464,Tabela_Ordens[[#Data],[Tipo da Ordem]],"Venda",Tabela_Ordens[[#Data],[Data esperada]],"&lt;="&amp;TODAY()))</f>
        <v/>
      </c>
      <c r="C464" s="74" t="str">
        <f ca="1">IF(A464="","",SUMIFS(Tabela_Ordens[[#Data],[Quantidade]],Tabela_Ordens[[#Data],[Produto]],A464,Tabela_Ordens[[#Data],[Tipo da Ordem]],"Compra",Tabela_Ordens[[#Data],[Data esperada]],"&gt;"&amp;TODAY()))</f>
        <v/>
      </c>
      <c r="D464" s="74" t="str">
        <f>IF(A464="","",INDEX(Tabela_Produto[Estoque Mínimo],MATCH(A464,INDEX(Tabela_Produto[Nome do Produto],,1),0),1))</f>
        <v/>
      </c>
      <c r="E464" s="74" t="str">
        <f t="shared" si="7"/>
        <v/>
      </c>
      <c r="F464" s="74" t="str">
        <f>IFERROR(GETPIVOTDATA("Amount",#REF!,"Product Name",'tabelas-escondidas'!$A464),"")</f>
        <v/>
      </c>
      <c r="G464" s="74" t="str">
        <f>IFERROR(GETPIVOTDATA("Quantity",#REF!,"Product Name",'tabelas-escondidas'!$A464),"")</f>
        <v/>
      </c>
    </row>
    <row r="465" spans="1:7" x14ac:dyDescent="0.25">
      <c r="A465" s="75" t="str">
        <f>IFERROR(INDEX(Tabela_Produto[[#Data],[Nome do Produto]],ROW(A465)-ROW($A$3)),"")</f>
        <v/>
      </c>
      <c r="B465" s="74" t="str">
        <f ca="1">IF(A465="","",SUMIFS(Tabela_Ordens[[#Data],[Quantidade]],Tabela_Ordens[[#Data],[Produto]],A465,Tabela_Ordens[[#Data],[Tipo da Ordem]],"Compra",Tabela_Ordens[[#Data],[Data esperada]],"&lt;="&amp;TODAY())-SUMIFS(Tabela_Ordens[[#Data],[Quantidade]],Tabela_Ordens[[#Data],[Produto]],A465,Tabela_Ordens[[#Data],[Tipo da Ordem]],"Venda",Tabela_Ordens[[#Data],[Data esperada]],"&lt;="&amp;TODAY()))</f>
        <v/>
      </c>
      <c r="C465" s="74" t="str">
        <f ca="1">IF(A465="","",SUMIFS(Tabela_Ordens[[#Data],[Quantidade]],Tabela_Ordens[[#Data],[Produto]],A465,Tabela_Ordens[[#Data],[Tipo da Ordem]],"Compra",Tabela_Ordens[[#Data],[Data esperada]],"&gt;"&amp;TODAY()))</f>
        <v/>
      </c>
      <c r="D465" s="74" t="str">
        <f>IF(A465="","",INDEX(Tabela_Produto[Estoque Mínimo],MATCH(A465,INDEX(Tabela_Produto[Nome do Produto],,1),0),1))</f>
        <v/>
      </c>
      <c r="E465" s="74" t="str">
        <f t="shared" si="7"/>
        <v/>
      </c>
      <c r="F465" s="74" t="str">
        <f>IFERROR(GETPIVOTDATA("Amount",#REF!,"Product Name",'tabelas-escondidas'!$A465),"")</f>
        <v/>
      </c>
      <c r="G465" s="74" t="str">
        <f>IFERROR(GETPIVOTDATA("Quantity",#REF!,"Product Name",'tabelas-escondidas'!$A465),"")</f>
        <v/>
      </c>
    </row>
    <row r="466" spans="1:7" x14ac:dyDescent="0.25">
      <c r="A466" s="75" t="str">
        <f>IFERROR(INDEX(Tabela_Produto[[#Data],[Nome do Produto]],ROW(A466)-ROW($A$3)),"")</f>
        <v/>
      </c>
      <c r="B466" s="74" t="str">
        <f ca="1">IF(A466="","",SUMIFS(Tabela_Ordens[[#Data],[Quantidade]],Tabela_Ordens[[#Data],[Produto]],A466,Tabela_Ordens[[#Data],[Tipo da Ordem]],"Compra",Tabela_Ordens[[#Data],[Data esperada]],"&lt;="&amp;TODAY())-SUMIFS(Tabela_Ordens[[#Data],[Quantidade]],Tabela_Ordens[[#Data],[Produto]],A466,Tabela_Ordens[[#Data],[Tipo da Ordem]],"Venda",Tabela_Ordens[[#Data],[Data esperada]],"&lt;="&amp;TODAY()))</f>
        <v/>
      </c>
      <c r="C466" s="74" t="str">
        <f ca="1">IF(A466="","",SUMIFS(Tabela_Ordens[[#Data],[Quantidade]],Tabela_Ordens[[#Data],[Produto]],A466,Tabela_Ordens[[#Data],[Tipo da Ordem]],"Compra",Tabela_Ordens[[#Data],[Data esperada]],"&gt;"&amp;TODAY()))</f>
        <v/>
      </c>
      <c r="D466" s="74" t="str">
        <f>IF(A466="","",INDEX(Tabela_Produto[Estoque Mínimo],MATCH(A466,INDEX(Tabela_Produto[Nome do Produto],,1),0),1))</f>
        <v/>
      </c>
      <c r="E466" s="74" t="str">
        <f t="shared" si="7"/>
        <v/>
      </c>
      <c r="F466" s="74" t="str">
        <f>IFERROR(GETPIVOTDATA("Amount",#REF!,"Product Name",'tabelas-escondidas'!$A466),"")</f>
        <v/>
      </c>
      <c r="G466" s="74" t="str">
        <f>IFERROR(GETPIVOTDATA("Quantity",#REF!,"Product Name",'tabelas-escondidas'!$A466),"")</f>
        <v/>
      </c>
    </row>
    <row r="467" spans="1:7" x14ac:dyDescent="0.25">
      <c r="A467" s="75" t="str">
        <f>IFERROR(INDEX(Tabela_Produto[[#Data],[Nome do Produto]],ROW(A467)-ROW($A$3)),"")</f>
        <v/>
      </c>
      <c r="B467" s="74" t="str">
        <f ca="1">IF(A467="","",SUMIFS(Tabela_Ordens[[#Data],[Quantidade]],Tabela_Ordens[[#Data],[Produto]],A467,Tabela_Ordens[[#Data],[Tipo da Ordem]],"Compra",Tabela_Ordens[[#Data],[Data esperada]],"&lt;="&amp;TODAY())-SUMIFS(Tabela_Ordens[[#Data],[Quantidade]],Tabela_Ordens[[#Data],[Produto]],A467,Tabela_Ordens[[#Data],[Tipo da Ordem]],"Venda",Tabela_Ordens[[#Data],[Data esperada]],"&lt;="&amp;TODAY()))</f>
        <v/>
      </c>
      <c r="C467" s="74" t="str">
        <f ca="1">IF(A467="","",SUMIFS(Tabela_Ordens[[#Data],[Quantidade]],Tabela_Ordens[[#Data],[Produto]],A467,Tabela_Ordens[[#Data],[Tipo da Ordem]],"Compra",Tabela_Ordens[[#Data],[Data esperada]],"&gt;"&amp;TODAY()))</f>
        <v/>
      </c>
      <c r="D467" s="74" t="str">
        <f>IF(A467="","",INDEX(Tabela_Produto[Estoque Mínimo],MATCH(A467,INDEX(Tabela_Produto[Nome do Produto],,1),0),1))</f>
        <v/>
      </c>
      <c r="E467" s="74" t="str">
        <f t="shared" si="7"/>
        <v/>
      </c>
      <c r="F467" s="74" t="str">
        <f>IFERROR(GETPIVOTDATA("Amount",#REF!,"Product Name",'tabelas-escondidas'!$A467),"")</f>
        <v/>
      </c>
      <c r="G467" s="74" t="str">
        <f>IFERROR(GETPIVOTDATA("Quantity",#REF!,"Product Name",'tabelas-escondidas'!$A467),"")</f>
        <v/>
      </c>
    </row>
    <row r="468" spans="1:7" x14ac:dyDescent="0.25">
      <c r="A468" s="75" t="str">
        <f>IFERROR(INDEX(Tabela_Produto[[#Data],[Nome do Produto]],ROW(A468)-ROW($A$3)),"")</f>
        <v/>
      </c>
      <c r="B468" s="74" t="str">
        <f ca="1">IF(A468="","",SUMIFS(Tabela_Ordens[[#Data],[Quantidade]],Tabela_Ordens[[#Data],[Produto]],A468,Tabela_Ordens[[#Data],[Tipo da Ordem]],"Compra",Tabela_Ordens[[#Data],[Data esperada]],"&lt;="&amp;TODAY())-SUMIFS(Tabela_Ordens[[#Data],[Quantidade]],Tabela_Ordens[[#Data],[Produto]],A468,Tabela_Ordens[[#Data],[Tipo da Ordem]],"Venda",Tabela_Ordens[[#Data],[Data esperada]],"&lt;="&amp;TODAY()))</f>
        <v/>
      </c>
      <c r="C468" s="74" t="str">
        <f ca="1">IF(A468="","",SUMIFS(Tabela_Ordens[[#Data],[Quantidade]],Tabela_Ordens[[#Data],[Produto]],A468,Tabela_Ordens[[#Data],[Tipo da Ordem]],"Compra",Tabela_Ordens[[#Data],[Data esperada]],"&gt;"&amp;TODAY()))</f>
        <v/>
      </c>
      <c r="D468" s="74" t="str">
        <f>IF(A468="","",INDEX(Tabela_Produto[Estoque Mínimo],MATCH(A468,INDEX(Tabela_Produto[Nome do Produto],,1),0),1))</f>
        <v/>
      </c>
      <c r="E468" s="74" t="str">
        <f t="shared" si="7"/>
        <v/>
      </c>
      <c r="F468" s="74" t="str">
        <f>IFERROR(GETPIVOTDATA("Amount",#REF!,"Product Name",'tabelas-escondidas'!$A468),"")</f>
        <v/>
      </c>
      <c r="G468" s="74" t="str">
        <f>IFERROR(GETPIVOTDATA("Quantity",#REF!,"Product Name",'tabelas-escondidas'!$A468),"")</f>
        <v/>
      </c>
    </row>
    <row r="469" spans="1:7" x14ac:dyDescent="0.25">
      <c r="A469" s="75" t="str">
        <f>IFERROR(INDEX(Tabela_Produto[[#Data],[Nome do Produto]],ROW(A469)-ROW($A$3)),"")</f>
        <v/>
      </c>
      <c r="B469" s="74" t="str">
        <f ca="1">IF(A469="","",SUMIFS(Tabela_Ordens[[#Data],[Quantidade]],Tabela_Ordens[[#Data],[Produto]],A469,Tabela_Ordens[[#Data],[Tipo da Ordem]],"Compra",Tabela_Ordens[[#Data],[Data esperada]],"&lt;="&amp;TODAY())-SUMIFS(Tabela_Ordens[[#Data],[Quantidade]],Tabela_Ordens[[#Data],[Produto]],A469,Tabela_Ordens[[#Data],[Tipo da Ordem]],"Venda",Tabela_Ordens[[#Data],[Data esperada]],"&lt;="&amp;TODAY()))</f>
        <v/>
      </c>
      <c r="C469" s="74" t="str">
        <f ca="1">IF(A469="","",SUMIFS(Tabela_Ordens[[#Data],[Quantidade]],Tabela_Ordens[[#Data],[Produto]],A469,Tabela_Ordens[[#Data],[Tipo da Ordem]],"Compra",Tabela_Ordens[[#Data],[Data esperada]],"&gt;"&amp;TODAY()))</f>
        <v/>
      </c>
      <c r="D469" s="74" t="str">
        <f>IF(A469="","",INDEX(Tabela_Produto[Estoque Mínimo],MATCH(A469,INDEX(Tabela_Produto[Nome do Produto],,1),0),1))</f>
        <v/>
      </c>
      <c r="E469" s="74" t="str">
        <f t="shared" si="7"/>
        <v/>
      </c>
      <c r="F469" s="74" t="str">
        <f>IFERROR(GETPIVOTDATA("Amount",#REF!,"Product Name",'tabelas-escondidas'!$A469),"")</f>
        <v/>
      </c>
      <c r="G469" s="74" t="str">
        <f>IFERROR(GETPIVOTDATA("Quantity",#REF!,"Product Name",'tabelas-escondidas'!$A469),"")</f>
        <v/>
      </c>
    </row>
    <row r="470" spans="1:7" x14ac:dyDescent="0.25">
      <c r="A470" s="75" t="str">
        <f>IFERROR(INDEX(Tabela_Produto[[#Data],[Nome do Produto]],ROW(A470)-ROW($A$3)),"")</f>
        <v/>
      </c>
      <c r="B470" s="74" t="str">
        <f ca="1">IF(A470="","",SUMIFS(Tabela_Ordens[[#Data],[Quantidade]],Tabela_Ordens[[#Data],[Produto]],A470,Tabela_Ordens[[#Data],[Tipo da Ordem]],"Compra",Tabela_Ordens[[#Data],[Data esperada]],"&lt;="&amp;TODAY())-SUMIFS(Tabela_Ordens[[#Data],[Quantidade]],Tabela_Ordens[[#Data],[Produto]],A470,Tabela_Ordens[[#Data],[Tipo da Ordem]],"Venda",Tabela_Ordens[[#Data],[Data esperada]],"&lt;="&amp;TODAY()))</f>
        <v/>
      </c>
      <c r="C470" s="74" t="str">
        <f ca="1">IF(A470="","",SUMIFS(Tabela_Ordens[[#Data],[Quantidade]],Tabela_Ordens[[#Data],[Produto]],A470,Tabela_Ordens[[#Data],[Tipo da Ordem]],"Compra",Tabela_Ordens[[#Data],[Data esperada]],"&gt;"&amp;TODAY()))</f>
        <v/>
      </c>
      <c r="D470" s="74" t="str">
        <f>IF(A470="","",INDEX(Tabela_Produto[Estoque Mínimo],MATCH(A470,INDEX(Tabela_Produto[Nome do Produto],,1),0),1))</f>
        <v/>
      </c>
      <c r="E470" s="74" t="str">
        <f t="shared" si="7"/>
        <v/>
      </c>
      <c r="F470" s="74" t="str">
        <f>IFERROR(GETPIVOTDATA("Amount",#REF!,"Product Name",'tabelas-escondidas'!$A470),"")</f>
        <v/>
      </c>
      <c r="G470" s="74" t="str">
        <f>IFERROR(GETPIVOTDATA("Quantity",#REF!,"Product Name",'tabelas-escondidas'!$A470),"")</f>
        <v/>
      </c>
    </row>
    <row r="471" spans="1:7" x14ac:dyDescent="0.25">
      <c r="A471" s="75" t="str">
        <f>IFERROR(INDEX(Tabela_Produto[[#Data],[Nome do Produto]],ROW(A471)-ROW($A$3)),"")</f>
        <v/>
      </c>
      <c r="B471" s="74" t="str">
        <f ca="1">IF(A471="","",SUMIFS(Tabela_Ordens[[#Data],[Quantidade]],Tabela_Ordens[[#Data],[Produto]],A471,Tabela_Ordens[[#Data],[Tipo da Ordem]],"Compra",Tabela_Ordens[[#Data],[Data esperada]],"&lt;="&amp;TODAY())-SUMIFS(Tabela_Ordens[[#Data],[Quantidade]],Tabela_Ordens[[#Data],[Produto]],A471,Tabela_Ordens[[#Data],[Tipo da Ordem]],"Venda",Tabela_Ordens[[#Data],[Data esperada]],"&lt;="&amp;TODAY()))</f>
        <v/>
      </c>
      <c r="C471" s="74" t="str">
        <f ca="1">IF(A471="","",SUMIFS(Tabela_Ordens[[#Data],[Quantidade]],Tabela_Ordens[[#Data],[Produto]],A471,Tabela_Ordens[[#Data],[Tipo da Ordem]],"Compra",Tabela_Ordens[[#Data],[Data esperada]],"&gt;"&amp;TODAY()))</f>
        <v/>
      </c>
      <c r="D471" s="74" t="str">
        <f>IF(A471="","",INDEX(Tabela_Produto[Estoque Mínimo],MATCH(A471,INDEX(Tabela_Produto[Nome do Produto],,1),0),1))</f>
        <v/>
      </c>
      <c r="E471" s="74" t="str">
        <f t="shared" si="7"/>
        <v/>
      </c>
      <c r="F471" s="74" t="str">
        <f>IFERROR(GETPIVOTDATA("Amount",#REF!,"Product Name",'tabelas-escondidas'!$A471),"")</f>
        <v/>
      </c>
      <c r="G471" s="74" t="str">
        <f>IFERROR(GETPIVOTDATA("Quantity",#REF!,"Product Name",'tabelas-escondidas'!$A471),"")</f>
        <v/>
      </c>
    </row>
    <row r="472" spans="1:7" x14ac:dyDescent="0.25">
      <c r="A472" s="75" t="str">
        <f>IFERROR(INDEX(Tabela_Produto[[#Data],[Nome do Produto]],ROW(A472)-ROW($A$3)),"")</f>
        <v/>
      </c>
      <c r="B472" s="74" t="str">
        <f ca="1">IF(A472="","",SUMIFS(Tabela_Ordens[[#Data],[Quantidade]],Tabela_Ordens[[#Data],[Produto]],A472,Tabela_Ordens[[#Data],[Tipo da Ordem]],"Compra",Tabela_Ordens[[#Data],[Data esperada]],"&lt;="&amp;TODAY())-SUMIFS(Tabela_Ordens[[#Data],[Quantidade]],Tabela_Ordens[[#Data],[Produto]],A472,Tabela_Ordens[[#Data],[Tipo da Ordem]],"Venda",Tabela_Ordens[[#Data],[Data esperada]],"&lt;="&amp;TODAY()))</f>
        <v/>
      </c>
      <c r="C472" s="74" t="str">
        <f ca="1">IF(A472="","",SUMIFS(Tabela_Ordens[[#Data],[Quantidade]],Tabela_Ordens[[#Data],[Produto]],A472,Tabela_Ordens[[#Data],[Tipo da Ordem]],"Compra",Tabela_Ordens[[#Data],[Data esperada]],"&gt;"&amp;TODAY()))</f>
        <v/>
      </c>
      <c r="D472" s="74" t="str">
        <f>IF(A472="","",INDEX(Tabela_Produto[Estoque Mínimo],MATCH(A472,INDEX(Tabela_Produto[Nome do Produto],,1),0),1))</f>
        <v/>
      </c>
      <c r="E472" s="74" t="str">
        <f t="shared" si="7"/>
        <v/>
      </c>
      <c r="F472" s="74" t="str">
        <f>IFERROR(GETPIVOTDATA("Amount",#REF!,"Product Name",'tabelas-escondidas'!$A472),"")</f>
        <v/>
      </c>
      <c r="G472" s="74" t="str">
        <f>IFERROR(GETPIVOTDATA("Quantity",#REF!,"Product Name",'tabelas-escondidas'!$A472),"")</f>
        <v/>
      </c>
    </row>
    <row r="473" spans="1:7" x14ac:dyDescent="0.25">
      <c r="A473" s="75" t="str">
        <f>IFERROR(INDEX(Tabela_Produto[[#Data],[Nome do Produto]],ROW(A473)-ROW($A$3)),"")</f>
        <v/>
      </c>
      <c r="B473" s="74" t="str">
        <f ca="1">IF(A473="","",SUMIFS(Tabela_Ordens[[#Data],[Quantidade]],Tabela_Ordens[[#Data],[Produto]],A473,Tabela_Ordens[[#Data],[Tipo da Ordem]],"Compra",Tabela_Ordens[[#Data],[Data esperada]],"&lt;="&amp;TODAY())-SUMIFS(Tabela_Ordens[[#Data],[Quantidade]],Tabela_Ordens[[#Data],[Produto]],A473,Tabela_Ordens[[#Data],[Tipo da Ordem]],"Venda",Tabela_Ordens[[#Data],[Data esperada]],"&lt;="&amp;TODAY()))</f>
        <v/>
      </c>
      <c r="C473" s="74" t="str">
        <f ca="1">IF(A473="","",SUMIFS(Tabela_Ordens[[#Data],[Quantidade]],Tabela_Ordens[[#Data],[Produto]],A473,Tabela_Ordens[[#Data],[Tipo da Ordem]],"Compra",Tabela_Ordens[[#Data],[Data esperada]],"&gt;"&amp;TODAY()))</f>
        <v/>
      </c>
      <c r="D473" s="74" t="str">
        <f>IF(A473="","",INDEX(Tabela_Produto[Estoque Mínimo],MATCH(A473,INDEX(Tabela_Produto[Nome do Produto],,1),0),1))</f>
        <v/>
      </c>
      <c r="E473" s="74" t="str">
        <f t="shared" si="7"/>
        <v/>
      </c>
      <c r="F473" s="74" t="str">
        <f>IFERROR(GETPIVOTDATA("Amount",#REF!,"Product Name",'tabelas-escondidas'!$A473),"")</f>
        <v/>
      </c>
      <c r="G473" s="74" t="str">
        <f>IFERROR(GETPIVOTDATA("Quantity",#REF!,"Product Name",'tabelas-escondidas'!$A473),"")</f>
        <v/>
      </c>
    </row>
    <row r="474" spans="1:7" x14ac:dyDescent="0.25">
      <c r="A474" s="75" t="str">
        <f>IFERROR(INDEX(Tabela_Produto[[#Data],[Nome do Produto]],ROW(A474)-ROW($A$3)),"")</f>
        <v/>
      </c>
      <c r="B474" s="74" t="str">
        <f ca="1">IF(A474="","",SUMIFS(Tabela_Ordens[[#Data],[Quantidade]],Tabela_Ordens[[#Data],[Produto]],A474,Tabela_Ordens[[#Data],[Tipo da Ordem]],"Compra",Tabela_Ordens[[#Data],[Data esperada]],"&lt;="&amp;TODAY())-SUMIFS(Tabela_Ordens[[#Data],[Quantidade]],Tabela_Ordens[[#Data],[Produto]],A474,Tabela_Ordens[[#Data],[Tipo da Ordem]],"Venda",Tabela_Ordens[[#Data],[Data esperada]],"&lt;="&amp;TODAY()))</f>
        <v/>
      </c>
      <c r="C474" s="74" t="str">
        <f ca="1">IF(A474="","",SUMIFS(Tabela_Ordens[[#Data],[Quantidade]],Tabela_Ordens[[#Data],[Produto]],A474,Tabela_Ordens[[#Data],[Tipo da Ordem]],"Compra",Tabela_Ordens[[#Data],[Data esperada]],"&gt;"&amp;TODAY()))</f>
        <v/>
      </c>
      <c r="D474" s="74" t="str">
        <f>IF(A474="","",INDEX(Tabela_Produto[Estoque Mínimo],MATCH(A474,INDEX(Tabela_Produto[Nome do Produto],,1),0),1))</f>
        <v/>
      </c>
      <c r="E474" s="74" t="str">
        <f t="shared" si="7"/>
        <v/>
      </c>
      <c r="F474" s="74" t="str">
        <f>IFERROR(GETPIVOTDATA("Amount",#REF!,"Product Name",'tabelas-escondidas'!$A474),"")</f>
        <v/>
      </c>
      <c r="G474" s="74" t="str">
        <f>IFERROR(GETPIVOTDATA("Quantity",#REF!,"Product Name",'tabelas-escondidas'!$A474),"")</f>
        <v/>
      </c>
    </row>
    <row r="475" spans="1:7" x14ac:dyDescent="0.25">
      <c r="A475" s="75" t="str">
        <f>IFERROR(INDEX(Tabela_Produto[[#Data],[Nome do Produto]],ROW(A475)-ROW($A$3)),"")</f>
        <v/>
      </c>
      <c r="B475" s="74" t="str">
        <f ca="1">IF(A475="","",SUMIFS(Tabela_Ordens[[#Data],[Quantidade]],Tabela_Ordens[[#Data],[Produto]],A475,Tabela_Ordens[[#Data],[Tipo da Ordem]],"Compra",Tabela_Ordens[[#Data],[Data esperada]],"&lt;="&amp;TODAY())-SUMIFS(Tabela_Ordens[[#Data],[Quantidade]],Tabela_Ordens[[#Data],[Produto]],A475,Tabela_Ordens[[#Data],[Tipo da Ordem]],"Venda",Tabela_Ordens[[#Data],[Data esperada]],"&lt;="&amp;TODAY()))</f>
        <v/>
      </c>
      <c r="C475" s="74" t="str">
        <f ca="1">IF(A475="","",SUMIFS(Tabela_Ordens[[#Data],[Quantidade]],Tabela_Ordens[[#Data],[Produto]],A475,Tabela_Ordens[[#Data],[Tipo da Ordem]],"Compra",Tabela_Ordens[[#Data],[Data esperada]],"&gt;"&amp;TODAY()))</f>
        <v/>
      </c>
      <c r="D475" s="74" t="str">
        <f>IF(A475="","",INDEX(Tabela_Produto[Estoque Mínimo],MATCH(A475,INDEX(Tabela_Produto[Nome do Produto],,1),0),1))</f>
        <v/>
      </c>
      <c r="E475" s="74" t="str">
        <f t="shared" si="7"/>
        <v/>
      </c>
      <c r="F475" s="74" t="str">
        <f>IFERROR(GETPIVOTDATA("Amount",#REF!,"Product Name",'tabelas-escondidas'!$A475),"")</f>
        <v/>
      </c>
      <c r="G475" s="74" t="str">
        <f>IFERROR(GETPIVOTDATA("Quantity",#REF!,"Product Name",'tabelas-escondidas'!$A475),"")</f>
        <v/>
      </c>
    </row>
    <row r="476" spans="1:7" x14ac:dyDescent="0.25">
      <c r="A476" s="75" t="str">
        <f>IFERROR(INDEX(Tabela_Produto[[#Data],[Nome do Produto]],ROW(A476)-ROW($A$3)),"")</f>
        <v/>
      </c>
      <c r="B476" s="74" t="str">
        <f ca="1">IF(A476="","",SUMIFS(Tabela_Ordens[[#Data],[Quantidade]],Tabela_Ordens[[#Data],[Produto]],A476,Tabela_Ordens[[#Data],[Tipo da Ordem]],"Compra",Tabela_Ordens[[#Data],[Data esperada]],"&lt;="&amp;TODAY())-SUMIFS(Tabela_Ordens[[#Data],[Quantidade]],Tabela_Ordens[[#Data],[Produto]],A476,Tabela_Ordens[[#Data],[Tipo da Ordem]],"Venda",Tabela_Ordens[[#Data],[Data esperada]],"&lt;="&amp;TODAY()))</f>
        <v/>
      </c>
      <c r="C476" s="74" t="str">
        <f ca="1">IF(A476="","",SUMIFS(Tabela_Ordens[[#Data],[Quantidade]],Tabela_Ordens[[#Data],[Produto]],A476,Tabela_Ordens[[#Data],[Tipo da Ordem]],"Compra",Tabela_Ordens[[#Data],[Data esperada]],"&gt;"&amp;TODAY()))</f>
        <v/>
      </c>
      <c r="D476" s="74" t="str">
        <f>IF(A476="","",INDEX(Tabela_Produto[Estoque Mínimo],MATCH(A476,INDEX(Tabela_Produto[Nome do Produto],,1),0),1))</f>
        <v/>
      </c>
      <c r="E476" s="74" t="str">
        <f t="shared" si="7"/>
        <v/>
      </c>
      <c r="F476" s="74" t="str">
        <f>IFERROR(GETPIVOTDATA("Amount",#REF!,"Product Name",'tabelas-escondidas'!$A476),"")</f>
        <v/>
      </c>
      <c r="G476" s="74" t="str">
        <f>IFERROR(GETPIVOTDATA("Quantity",#REF!,"Product Name",'tabelas-escondidas'!$A476),"")</f>
        <v/>
      </c>
    </row>
    <row r="477" spans="1:7" x14ac:dyDescent="0.25">
      <c r="A477" s="75" t="str">
        <f>IFERROR(INDEX(Tabela_Produto[[#Data],[Nome do Produto]],ROW(A477)-ROW($A$3)),"")</f>
        <v/>
      </c>
      <c r="B477" s="74" t="str">
        <f ca="1">IF(A477="","",SUMIFS(Tabela_Ordens[[#Data],[Quantidade]],Tabela_Ordens[[#Data],[Produto]],A477,Tabela_Ordens[[#Data],[Tipo da Ordem]],"Compra",Tabela_Ordens[[#Data],[Data esperada]],"&lt;="&amp;TODAY())-SUMIFS(Tabela_Ordens[[#Data],[Quantidade]],Tabela_Ordens[[#Data],[Produto]],A477,Tabela_Ordens[[#Data],[Tipo da Ordem]],"Venda",Tabela_Ordens[[#Data],[Data esperada]],"&lt;="&amp;TODAY()))</f>
        <v/>
      </c>
      <c r="C477" s="74" t="str">
        <f ca="1">IF(A477="","",SUMIFS(Tabela_Ordens[[#Data],[Quantidade]],Tabela_Ordens[[#Data],[Produto]],A477,Tabela_Ordens[[#Data],[Tipo da Ordem]],"Compra",Tabela_Ordens[[#Data],[Data esperada]],"&gt;"&amp;TODAY()))</f>
        <v/>
      </c>
      <c r="D477" s="74" t="str">
        <f>IF(A477="","",INDEX(Tabela_Produto[Estoque Mínimo],MATCH(A477,INDEX(Tabela_Produto[Nome do Produto],,1),0),1))</f>
        <v/>
      </c>
      <c r="E477" s="74" t="str">
        <f t="shared" si="7"/>
        <v/>
      </c>
      <c r="F477" s="74" t="str">
        <f>IFERROR(GETPIVOTDATA("Amount",#REF!,"Product Name",'tabelas-escondidas'!$A477),"")</f>
        <v/>
      </c>
      <c r="G477" s="74" t="str">
        <f>IFERROR(GETPIVOTDATA("Quantity",#REF!,"Product Name",'tabelas-escondidas'!$A477),"")</f>
        <v/>
      </c>
    </row>
    <row r="478" spans="1:7" x14ac:dyDescent="0.25">
      <c r="A478" s="75" t="str">
        <f>IFERROR(INDEX(Tabela_Produto[[#Data],[Nome do Produto]],ROW(A478)-ROW($A$3)),"")</f>
        <v/>
      </c>
      <c r="B478" s="74" t="str">
        <f ca="1">IF(A478="","",SUMIFS(Tabela_Ordens[[#Data],[Quantidade]],Tabela_Ordens[[#Data],[Produto]],A478,Tabela_Ordens[[#Data],[Tipo da Ordem]],"Compra",Tabela_Ordens[[#Data],[Data esperada]],"&lt;="&amp;TODAY())-SUMIFS(Tabela_Ordens[[#Data],[Quantidade]],Tabela_Ordens[[#Data],[Produto]],A478,Tabela_Ordens[[#Data],[Tipo da Ordem]],"Venda",Tabela_Ordens[[#Data],[Data esperada]],"&lt;="&amp;TODAY()))</f>
        <v/>
      </c>
      <c r="C478" s="74" t="str">
        <f ca="1">IF(A478="","",SUMIFS(Tabela_Ordens[[#Data],[Quantidade]],Tabela_Ordens[[#Data],[Produto]],A478,Tabela_Ordens[[#Data],[Tipo da Ordem]],"Compra",Tabela_Ordens[[#Data],[Data esperada]],"&gt;"&amp;TODAY()))</f>
        <v/>
      </c>
      <c r="D478" s="74" t="str">
        <f>IF(A478="","",INDEX(Tabela_Produto[Estoque Mínimo],MATCH(A478,INDEX(Tabela_Produto[Nome do Produto],,1),0),1))</f>
        <v/>
      </c>
      <c r="E478" s="74" t="str">
        <f t="shared" si="7"/>
        <v/>
      </c>
      <c r="F478" s="74" t="str">
        <f>IFERROR(GETPIVOTDATA("Amount",#REF!,"Product Name",'tabelas-escondidas'!$A478),"")</f>
        <v/>
      </c>
      <c r="G478" s="74" t="str">
        <f>IFERROR(GETPIVOTDATA("Quantity",#REF!,"Product Name",'tabelas-escondidas'!$A478),"")</f>
        <v/>
      </c>
    </row>
    <row r="479" spans="1:7" x14ac:dyDescent="0.25">
      <c r="A479" s="75" t="str">
        <f>IFERROR(INDEX(Tabela_Produto[[#Data],[Nome do Produto]],ROW(A479)-ROW($A$3)),"")</f>
        <v/>
      </c>
      <c r="B479" s="74" t="str">
        <f ca="1">IF(A479="","",SUMIFS(Tabela_Ordens[[#Data],[Quantidade]],Tabela_Ordens[[#Data],[Produto]],A479,Tabela_Ordens[[#Data],[Tipo da Ordem]],"Compra",Tabela_Ordens[[#Data],[Data esperada]],"&lt;="&amp;TODAY())-SUMIFS(Tabela_Ordens[[#Data],[Quantidade]],Tabela_Ordens[[#Data],[Produto]],A479,Tabela_Ordens[[#Data],[Tipo da Ordem]],"Venda",Tabela_Ordens[[#Data],[Data esperada]],"&lt;="&amp;TODAY()))</f>
        <v/>
      </c>
      <c r="C479" s="74" t="str">
        <f ca="1">IF(A479="","",SUMIFS(Tabela_Ordens[[#Data],[Quantidade]],Tabela_Ordens[[#Data],[Produto]],A479,Tabela_Ordens[[#Data],[Tipo da Ordem]],"Compra",Tabela_Ordens[[#Data],[Data esperada]],"&gt;"&amp;TODAY()))</f>
        <v/>
      </c>
      <c r="D479" s="74" t="str">
        <f>IF(A479="","",INDEX(Tabela_Produto[Estoque Mínimo],MATCH(A479,INDEX(Tabela_Produto[Nome do Produto],,1),0),1))</f>
        <v/>
      </c>
      <c r="E479" s="74" t="str">
        <f t="shared" si="7"/>
        <v/>
      </c>
      <c r="F479" s="74" t="str">
        <f>IFERROR(GETPIVOTDATA("Amount",#REF!,"Product Name",'tabelas-escondidas'!$A479),"")</f>
        <v/>
      </c>
      <c r="G479" s="74" t="str">
        <f>IFERROR(GETPIVOTDATA("Quantity",#REF!,"Product Name",'tabelas-escondidas'!$A479),"")</f>
        <v/>
      </c>
    </row>
    <row r="480" spans="1:7" x14ac:dyDescent="0.25">
      <c r="A480" s="75" t="str">
        <f>IFERROR(INDEX(Tabela_Produto[[#Data],[Nome do Produto]],ROW(A480)-ROW($A$3)),"")</f>
        <v/>
      </c>
      <c r="B480" s="74" t="str">
        <f ca="1">IF(A480="","",SUMIFS(Tabela_Ordens[[#Data],[Quantidade]],Tabela_Ordens[[#Data],[Produto]],A480,Tabela_Ordens[[#Data],[Tipo da Ordem]],"Compra",Tabela_Ordens[[#Data],[Data esperada]],"&lt;="&amp;TODAY())-SUMIFS(Tabela_Ordens[[#Data],[Quantidade]],Tabela_Ordens[[#Data],[Produto]],A480,Tabela_Ordens[[#Data],[Tipo da Ordem]],"Venda",Tabela_Ordens[[#Data],[Data esperada]],"&lt;="&amp;TODAY()))</f>
        <v/>
      </c>
      <c r="C480" s="74" t="str">
        <f ca="1">IF(A480="","",SUMIFS(Tabela_Ordens[[#Data],[Quantidade]],Tabela_Ordens[[#Data],[Produto]],A480,Tabela_Ordens[[#Data],[Tipo da Ordem]],"Compra",Tabela_Ordens[[#Data],[Data esperada]],"&gt;"&amp;TODAY()))</f>
        <v/>
      </c>
      <c r="D480" s="74" t="str">
        <f>IF(A480="","",INDEX(Tabela_Produto[Estoque Mínimo],MATCH(A480,INDEX(Tabela_Produto[Nome do Produto],,1),0),1))</f>
        <v/>
      </c>
      <c r="E480" s="74" t="str">
        <f t="shared" si="7"/>
        <v/>
      </c>
      <c r="F480" s="74" t="str">
        <f>IFERROR(GETPIVOTDATA("Amount",#REF!,"Product Name",'tabelas-escondidas'!$A480),"")</f>
        <v/>
      </c>
      <c r="G480" s="74" t="str">
        <f>IFERROR(GETPIVOTDATA("Quantity",#REF!,"Product Name",'tabelas-escondidas'!$A480),"")</f>
        <v/>
      </c>
    </row>
    <row r="481" spans="1:7" x14ac:dyDescent="0.25">
      <c r="A481" s="75" t="str">
        <f>IFERROR(INDEX(Tabela_Produto[[#Data],[Nome do Produto]],ROW(A481)-ROW($A$3)),"")</f>
        <v/>
      </c>
      <c r="B481" s="74" t="str">
        <f ca="1">IF(A481="","",SUMIFS(Tabela_Ordens[[#Data],[Quantidade]],Tabela_Ordens[[#Data],[Produto]],A481,Tabela_Ordens[[#Data],[Tipo da Ordem]],"Compra",Tabela_Ordens[[#Data],[Data esperada]],"&lt;="&amp;TODAY())-SUMIFS(Tabela_Ordens[[#Data],[Quantidade]],Tabela_Ordens[[#Data],[Produto]],A481,Tabela_Ordens[[#Data],[Tipo da Ordem]],"Venda",Tabela_Ordens[[#Data],[Data esperada]],"&lt;="&amp;TODAY()))</f>
        <v/>
      </c>
      <c r="C481" s="74" t="str">
        <f ca="1">IF(A481="","",SUMIFS(Tabela_Ordens[[#Data],[Quantidade]],Tabela_Ordens[[#Data],[Produto]],A481,Tabela_Ordens[[#Data],[Tipo da Ordem]],"Compra",Tabela_Ordens[[#Data],[Data esperada]],"&gt;"&amp;TODAY()))</f>
        <v/>
      </c>
      <c r="D481" s="74" t="str">
        <f>IF(A481="","",INDEX(Tabela_Produto[Estoque Mínimo],MATCH(A481,INDEX(Tabela_Produto[Nome do Produto],,1),0),1))</f>
        <v/>
      </c>
      <c r="E481" s="74" t="str">
        <f t="shared" si="7"/>
        <v/>
      </c>
      <c r="F481" s="74" t="str">
        <f>IFERROR(GETPIVOTDATA("Amount",#REF!,"Product Name",'tabelas-escondidas'!$A481),"")</f>
        <v/>
      </c>
      <c r="G481" s="74" t="str">
        <f>IFERROR(GETPIVOTDATA("Quantity",#REF!,"Product Name",'tabelas-escondidas'!$A481),"")</f>
        <v/>
      </c>
    </row>
    <row r="482" spans="1:7" x14ac:dyDescent="0.25">
      <c r="A482" s="75" t="str">
        <f>IFERROR(INDEX(Tabela_Produto[[#Data],[Nome do Produto]],ROW(A482)-ROW($A$3)),"")</f>
        <v/>
      </c>
      <c r="B482" s="74" t="str">
        <f ca="1">IF(A482="","",SUMIFS(Tabela_Ordens[[#Data],[Quantidade]],Tabela_Ordens[[#Data],[Produto]],A482,Tabela_Ordens[[#Data],[Tipo da Ordem]],"Compra",Tabela_Ordens[[#Data],[Data esperada]],"&lt;="&amp;TODAY())-SUMIFS(Tabela_Ordens[[#Data],[Quantidade]],Tabela_Ordens[[#Data],[Produto]],A482,Tabela_Ordens[[#Data],[Tipo da Ordem]],"Venda",Tabela_Ordens[[#Data],[Data esperada]],"&lt;="&amp;TODAY()))</f>
        <v/>
      </c>
      <c r="C482" s="74" t="str">
        <f ca="1">IF(A482="","",SUMIFS(Tabela_Ordens[[#Data],[Quantidade]],Tabela_Ordens[[#Data],[Produto]],A482,Tabela_Ordens[[#Data],[Tipo da Ordem]],"Compra",Tabela_Ordens[[#Data],[Data esperada]],"&gt;"&amp;TODAY()))</f>
        <v/>
      </c>
      <c r="D482" s="74" t="str">
        <f>IF(A482="","",INDEX(Tabela_Produto[Estoque Mínimo],MATCH(A482,INDEX(Tabela_Produto[Nome do Produto],,1),0),1))</f>
        <v/>
      </c>
      <c r="E482" s="74" t="str">
        <f t="shared" si="7"/>
        <v/>
      </c>
      <c r="F482" s="74" t="str">
        <f>IFERROR(GETPIVOTDATA("Amount",#REF!,"Product Name",'tabelas-escondidas'!$A482),"")</f>
        <v/>
      </c>
      <c r="G482" s="74" t="str">
        <f>IFERROR(GETPIVOTDATA("Quantity",#REF!,"Product Name",'tabelas-escondidas'!$A482),"")</f>
        <v/>
      </c>
    </row>
    <row r="483" spans="1:7" x14ac:dyDescent="0.25">
      <c r="A483" s="75" t="str">
        <f>IFERROR(INDEX(Tabela_Produto[[#Data],[Nome do Produto]],ROW(A483)-ROW($A$3)),"")</f>
        <v/>
      </c>
      <c r="B483" s="74" t="str">
        <f ca="1">IF(A483="","",SUMIFS(Tabela_Ordens[[#Data],[Quantidade]],Tabela_Ordens[[#Data],[Produto]],A483,Tabela_Ordens[[#Data],[Tipo da Ordem]],"Compra",Tabela_Ordens[[#Data],[Data esperada]],"&lt;="&amp;TODAY())-SUMIFS(Tabela_Ordens[[#Data],[Quantidade]],Tabela_Ordens[[#Data],[Produto]],A483,Tabela_Ordens[[#Data],[Tipo da Ordem]],"Venda",Tabela_Ordens[[#Data],[Data esperada]],"&lt;="&amp;TODAY()))</f>
        <v/>
      </c>
      <c r="C483" s="74" t="str">
        <f ca="1">IF(A483="","",SUMIFS(Tabela_Ordens[[#Data],[Quantidade]],Tabela_Ordens[[#Data],[Produto]],A483,Tabela_Ordens[[#Data],[Tipo da Ordem]],"Compra",Tabela_Ordens[[#Data],[Data esperada]],"&gt;"&amp;TODAY()))</f>
        <v/>
      </c>
      <c r="D483" s="74" t="str">
        <f>IF(A483="","",INDEX(Tabela_Produto[Estoque Mínimo],MATCH(A483,INDEX(Tabela_Produto[Nome do Produto],,1),0),1))</f>
        <v/>
      </c>
      <c r="E483" s="74" t="str">
        <f t="shared" si="7"/>
        <v/>
      </c>
      <c r="F483" s="74" t="str">
        <f>IFERROR(GETPIVOTDATA("Amount",#REF!,"Product Name",'tabelas-escondidas'!$A483),"")</f>
        <v/>
      </c>
      <c r="G483" s="74" t="str">
        <f>IFERROR(GETPIVOTDATA("Quantity",#REF!,"Product Name",'tabelas-escondidas'!$A483),"")</f>
        <v/>
      </c>
    </row>
    <row r="484" spans="1:7" x14ac:dyDescent="0.25">
      <c r="A484" s="75" t="str">
        <f>IFERROR(INDEX(Tabela_Produto[[#Data],[Nome do Produto]],ROW(A484)-ROW($A$3)),"")</f>
        <v/>
      </c>
      <c r="B484" s="74" t="str">
        <f ca="1">IF(A484="","",SUMIFS(Tabela_Ordens[[#Data],[Quantidade]],Tabela_Ordens[[#Data],[Produto]],A484,Tabela_Ordens[[#Data],[Tipo da Ordem]],"Compra",Tabela_Ordens[[#Data],[Data esperada]],"&lt;="&amp;TODAY())-SUMIFS(Tabela_Ordens[[#Data],[Quantidade]],Tabela_Ordens[[#Data],[Produto]],A484,Tabela_Ordens[[#Data],[Tipo da Ordem]],"Venda",Tabela_Ordens[[#Data],[Data esperada]],"&lt;="&amp;TODAY()))</f>
        <v/>
      </c>
      <c r="C484" s="74" t="str">
        <f ca="1">IF(A484="","",SUMIFS(Tabela_Ordens[[#Data],[Quantidade]],Tabela_Ordens[[#Data],[Produto]],A484,Tabela_Ordens[[#Data],[Tipo da Ordem]],"Compra",Tabela_Ordens[[#Data],[Data esperada]],"&gt;"&amp;TODAY()))</f>
        <v/>
      </c>
      <c r="D484" s="74" t="str">
        <f>IF(A484="","",INDEX(Tabela_Produto[Estoque Mínimo],MATCH(A484,INDEX(Tabela_Produto[Nome do Produto],,1),0),1))</f>
        <v/>
      </c>
      <c r="E484" s="74" t="str">
        <f t="shared" si="7"/>
        <v/>
      </c>
      <c r="F484" s="74" t="str">
        <f>IFERROR(GETPIVOTDATA("Amount",#REF!,"Product Name",'tabelas-escondidas'!$A484),"")</f>
        <v/>
      </c>
      <c r="G484" s="74" t="str">
        <f>IFERROR(GETPIVOTDATA("Quantity",#REF!,"Product Name",'tabelas-escondidas'!$A484),"")</f>
        <v/>
      </c>
    </row>
    <row r="485" spans="1:7" x14ac:dyDescent="0.25">
      <c r="A485" s="75" t="str">
        <f>IFERROR(INDEX(Tabela_Produto[[#Data],[Nome do Produto]],ROW(A485)-ROW($A$3)),"")</f>
        <v/>
      </c>
      <c r="B485" s="74" t="str">
        <f ca="1">IF(A485="","",SUMIFS(Tabela_Ordens[[#Data],[Quantidade]],Tabela_Ordens[[#Data],[Produto]],A485,Tabela_Ordens[[#Data],[Tipo da Ordem]],"Compra",Tabela_Ordens[[#Data],[Data esperada]],"&lt;="&amp;TODAY())-SUMIFS(Tabela_Ordens[[#Data],[Quantidade]],Tabela_Ordens[[#Data],[Produto]],A485,Tabela_Ordens[[#Data],[Tipo da Ordem]],"Venda",Tabela_Ordens[[#Data],[Data esperada]],"&lt;="&amp;TODAY()))</f>
        <v/>
      </c>
      <c r="C485" s="74" t="str">
        <f ca="1">IF(A485="","",SUMIFS(Tabela_Ordens[[#Data],[Quantidade]],Tabela_Ordens[[#Data],[Produto]],A485,Tabela_Ordens[[#Data],[Tipo da Ordem]],"Compra",Tabela_Ordens[[#Data],[Data esperada]],"&gt;"&amp;TODAY()))</f>
        <v/>
      </c>
      <c r="D485" s="74" t="str">
        <f>IF(A485="","",INDEX(Tabela_Produto[Estoque Mínimo],MATCH(A485,INDEX(Tabela_Produto[Nome do Produto],,1),0),1))</f>
        <v/>
      </c>
      <c r="E485" s="74" t="str">
        <f t="shared" si="7"/>
        <v/>
      </c>
      <c r="F485" s="74" t="str">
        <f>IFERROR(GETPIVOTDATA("Amount",#REF!,"Product Name",'tabelas-escondidas'!$A485),"")</f>
        <v/>
      </c>
      <c r="G485" s="74" t="str">
        <f>IFERROR(GETPIVOTDATA("Quantity",#REF!,"Product Name",'tabelas-escondidas'!$A485),"")</f>
        <v/>
      </c>
    </row>
    <row r="486" spans="1:7" x14ac:dyDescent="0.25">
      <c r="A486" s="75" t="str">
        <f>IFERROR(INDEX(Tabela_Produto[[#Data],[Nome do Produto]],ROW(A486)-ROW($A$3)),"")</f>
        <v/>
      </c>
      <c r="B486" s="74" t="str">
        <f ca="1">IF(A486="","",SUMIFS(Tabela_Ordens[[#Data],[Quantidade]],Tabela_Ordens[[#Data],[Produto]],A486,Tabela_Ordens[[#Data],[Tipo da Ordem]],"Compra",Tabela_Ordens[[#Data],[Data esperada]],"&lt;="&amp;TODAY())-SUMIFS(Tabela_Ordens[[#Data],[Quantidade]],Tabela_Ordens[[#Data],[Produto]],A486,Tabela_Ordens[[#Data],[Tipo da Ordem]],"Venda",Tabela_Ordens[[#Data],[Data esperada]],"&lt;="&amp;TODAY()))</f>
        <v/>
      </c>
      <c r="C486" s="74" t="str">
        <f ca="1">IF(A486="","",SUMIFS(Tabela_Ordens[[#Data],[Quantidade]],Tabela_Ordens[[#Data],[Produto]],A486,Tabela_Ordens[[#Data],[Tipo da Ordem]],"Compra",Tabela_Ordens[[#Data],[Data esperada]],"&gt;"&amp;TODAY()))</f>
        <v/>
      </c>
      <c r="D486" s="74" t="str">
        <f>IF(A486="","",INDEX(Tabela_Produto[Estoque Mínimo],MATCH(A486,INDEX(Tabela_Produto[Nome do Produto],,1),0),1))</f>
        <v/>
      </c>
      <c r="E486" s="74" t="str">
        <f t="shared" si="7"/>
        <v/>
      </c>
      <c r="F486" s="74" t="str">
        <f>IFERROR(GETPIVOTDATA("Amount",#REF!,"Product Name",'tabelas-escondidas'!$A486),"")</f>
        <v/>
      </c>
      <c r="G486" s="74" t="str">
        <f>IFERROR(GETPIVOTDATA("Quantity",#REF!,"Product Name",'tabelas-escondidas'!$A486),"")</f>
        <v/>
      </c>
    </row>
    <row r="487" spans="1:7" x14ac:dyDescent="0.25">
      <c r="A487" s="75" t="str">
        <f>IFERROR(INDEX(Tabela_Produto[[#Data],[Nome do Produto]],ROW(A487)-ROW($A$3)),"")</f>
        <v/>
      </c>
      <c r="B487" s="74" t="str">
        <f ca="1">IF(A487="","",SUMIFS(Tabela_Ordens[[#Data],[Quantidade]],Tabela_Ordens[[#Data],[Produto]],A487,Tabela_Ordens[[#Data],[Tipo da Ordem]],"Compra",Tabela_Ordens[[#Data],[Data esperada]],"&lt;="&amp;TODAY())-SUMIFS(Tabela_Ordens[[#Data],[Quantidade]],Tabela_Ordens[[#Data],[Produto]],A487,Tabela_Ordens[[#Data],[Tipo da Ordem]],"Venda",Tabela_Ordens[[#Data],[Data esperada]],"&lt;="&amp;TODAY()))</f>
        <v/>
      </c>
      <c r="C487" s="74" t="str">
        <f ca="1">IF(A487="","",SUMIFS(Tabela_Ordens[[#Data],[Quantidade]],Tabela_Ordens[[#Data],[Produto]],A487,Tabela_Ordens[[#Data],[Tipo da Ordem]],"Compra",Tabela_Ordens[[#Data],[Data esperada]],"&gt;"&amp;TODAY()))</f>
        <v/>
      </c>
      <c r="D487" s="74" t="str">
        <f>IF(A487="","",INDEX(Tabela_Produto[Estoque Mínimo],MATCH(A487,INDEX(Tabela_Produto[Nome do Produto],,1),0),1))</f>
        <v/>
      </c>
      <c r="E487" s="74" t="str">
        <f t="shared" si="7"/>
        <v/>
      </c>
      <c r="F487" s="74" t="str">
        <f>IFERROR(GETPIVOTDATA("Amount",#REF!,"Product Name",'tabelas-escondidas'!$A487),"")</f>
        <v/>
      </c>
      <c r="G487" s="74" t="str">
        <f>IFERROR(GETPIVOTDATA("Quantity",#REF!,"Product Name",'tabelas-escondidas'!$A487),"")</f>
        <v/>
      </c>
    </row>
    <row r="488" spans="1:7" x14ac:dyDescent="0.25">
      <c r="A488" s="75" t="str">
        <f>IFERROR(INDEX(Tabela_Produto[[#Data],[Nome do Produto]],ROW(A488)-ROW($A$3)),"")</f>
        <v/>
      </c>
      <c r="B488" s="74" t="str">
        <f ca="1">IF(A488="","",SUMIFS(Tabela_Ordens[[#Data],[Quantidade]],Tabela_Ordens[[#Data],[Produto]],A488,Tabela_Ordens[[#Data],[Tipo da Ordem]],"Compra",Tabela_Ordens[[#Data],[Data esperada]],"&lt;="&amp;TODAY())-SUMIFS(Tabela_Ordens[[#Data],[Quantidade]],Tabela_Ordens[[#Data],[Produto]],A488,Tabela_Ordens[[#Data],[Tipo da Ordem]],"Venda",Tabela_Ordens[[#Data],[Data esperada]],"&lt;="&amp;TODAY()))</f>
        <v/>
      </c>
      <c r="C488" s="74" t="str">
        <f ca="1">IF(A488="","",SUMIFS(Tabela_Ordens[[#Data],[Quantidade]],Tabela_Ordens[[#Data],[Produto]],A488,Tabela_Ordens[[#Data],[Tipo da Ordem]],"Compra",Tabela_Ordens[[#Data],[Data esperada]],"&gt;"&amp;TODAY()))</f>
        <v/>
      </c>
      <c r="D488" s="74" t="str">
        <f>IF(A488="","",INDEX(Tabela_Produto[Estoque Mínimo],MATCH(A488,INDEX(Tabela_Produto[Nome do Produto],,1),0),1))</f>
        <v/>
      </c>
      <c r="E488" s="74" t="str">
        <f t="shared" si="7"/>
        <v/>
      </c>
      <c r="F488" s="74" t="str">
        <f>IFERROR(GETPIVOTDATA("Amount",#REF!,"Product Name",'tabelas-escondidas'!$A488),"")</f>
        <v/>
      </c>
      <c r="G488" s="74" t="str">
        <f>IFERROR(GETPIVOTDATA("Quantity",#REF!,"Product Name",'tabelas-escondidas'!$A488),"")</f>
        <v/>
      </c>
    </row>
    <row r="489" spans="1:7" x14ac:dyDescent="0.25">
      <c r="A489" s="75" t="str">
        <f>IFERROR(INDEX(Tabela_Produto[[#Data],[Nome do Produto]],ROW(A489)-ROW($A$3)),"")</f>
        <v/>
      </c>
      <c r="B489" s="74" t="str">
        <f ca="1">IF(A489="","",SUMIFS(Tabela_Ordens[[#Data],[Quantidade]],Tabela_Ordens[[#Data],[Produto]],A489,Tabela_Ordens[[#Data],[Tipo da Ordem]],"Compra",Tabela_Ordens[[#Data],[Data esperada]],"&lt;="&amp;TODAY())-SUMIFS(Tabela_Ordens[[#Data],[Quantidade]],Tabela_Ordens[[#Data],[Produto]],A489,Tabela_Ordens[[#Data],[Tipo da Ordem]],"Venda",Tabela_Ordens[[#Data],[Data esperada]],"&lt;="&amp;TODAY()))</f>
        <v/>
      </c>
      <c r="C489" s="74" t="str">
        <f ca="1">IF(A489="","",SUMIFS(Tabela_Ordens[[#Data],[Quantidade]],Tabela_Ordens[[#Data],[Produto]],A489,Tabela_Ordens[[#Data],[Tipo da Ordem]],"Compra",Tabela_Ordens[[#Data],[Data esperada]],"&gt;"&amp;TODAY()))</f>
        <v/>
      </c>
      <c r="D489" s="74" t="str">
        <f>IF(A489="","",INDEX(Tabela_Produto[Estoque Mínimo],MATCH(A489,INDEX(Tabela_Produto[Nome do Produto],,1),0),1))</f>
        <v/>
      </c>
      <c r="E489" s="74" t="str">
        <f t="shared" si="7"/>
        <v/>
      </c>
      <c r="F489" s="74" t="str">
        <f>IFERROR(GETPIVOTDATA("Amount",#REF!,"Product Name",'tabelas-escondidas'!$A489),"")</f>
        <v/>
      </c>
      <c r="G489" s="74" t="str">
        <f>IFERROR(GETPIVOTDATA("Quantity",#REF!,"Product Name",'tabelas-escondidas'!$A489),"")</f>
        <v/>
      </c>
    </row>
    <row r="490" spans="1:7" x14ac:dyDescent="0.25">
      <c r="A490" s="75" t="str">
        <f>IFERROR(INDEX(Tabela_Produto[[#Data],[Nome do Produto]],ROW(A490)-ROW($A$3)),"")</f>
        <v/>
      </c>
      <c r="B490" s="74" t="str">
        <f ca="1">IF(A490="","",SUMIFS(Tabela_Ordens[[#Data],[Quantidade]],Tabela_Ordens[[#Data],[Produto]],A490,Tabela_Ordens[[#Data],[Tipo da Ordem]],"Compra",Tabela_Ordens[[#Data],[Data esperada]],"&lt;="&amp;TODAY())-SUMIFS(Tabela_Ordens[[#Data],[Quantidade]],Tabela_Ordens[[#Data],[Produto]],A490,Tabela_Ordens[[#Data],[Tipo da Ordem]],"Venda",Tabela_Ordens[[#Data],[Data esperada]],"&lt;="&amp;TODAY()))</f>
        <v/>
      </c>
      <c r="C490" s="74" t="str">
        <f ca="1">IF(A490="","",SUMIFS(Tabela_Ordens[[#Data],[Quantidade]],Tabela_Ordens[[#Data],[Produto]],A490,Tabela_Ordens[[#Data],[Tipo da Ordem]],"Compra",Tabela_Ordens[[#Data],[Data esperada]],"&gt;"&amp;TODAY()))</f>
        <v/>
      </c>
      <c r="D490" s="74" t="str">
        <f>IF(A490="","",INDEX(Tabela_Produto[Estoque Mínimo],MATCH(A490,INDEX(Tabela_Produto[Nome do Produto],,1),0),1))</f>
        <v/>
      </c>
      <c r="E490" s="74" t="str">
        <f t="shared" si="7"/>
        <v/>
      </c>
      <c r="F490" s="74" t="str">
        <f>IFERROR(GETPIVOTDATA("Amount",#REF!,"Product Name",'tabelas-escondidas'!$A490),"")</f>
        <v/>
      </c>
      <c r="G490" s="74" t="str">
        <f>IFERROR(GETPIVOTDATA("Quantity",#REF!,"Product Name",'tabelas-escondidas'!$A490),"")</f>
        <v/>
      </c>
    </row>
    <row r="491" spans="1:7" x14ac:dyDescent="0.25">
      <c r="A491" s="75" t="str">
        <f>IFERROR(INDEX(Tabela_Produto[[#Data],[Nome do Produto]],ROW(A491)-ROW($A$3)),"")</f>
        <v/>
      </c>
      <c r="B491" s="74" t="str">
        <f ca="1">IF(A491="","",SUMIFS(Tabela_Ordens[[#Data],[Quantidade]],Tabela_Ordens[[#Data],[Produto]],A491,Tabela_Ordens[[#Data],[Tipo da Ordem]],"Compra",Tabela_Ordens[[#Data],[Data esperada]],"&lt;="&amp;TODAY())-SUMIFS(Tabela_Ordens[[#Data],[Quantidade]],Tabela_Ordens[[#Data],[Produto]],A491,Tabela_Ordens[[#Data],[Tipo da Ordem]],"Venda",Tabela_Ordens[[#Data],[Data esperada]],"&lt;="&amp;TODAY()))</f>
        <v/>
      </c>
      <c r="C491" s="74" t="str">
        <f ca="1">IF(A491="","",SUMIFS(Tabela_Ordens[[#Data],[Quantidade]],Tabela_Ordens[[#Data],[Produto]],A491,Tabela_Ordens[[#Data],[Tipo da Ordem]],"Compra",Tabela_Ordens[[#Data],[Data esperada]],"&gt;"&amp;TODAY()))</f>
        <v/>
      </c>
      <c r="D491" s="74" t="str">
        <f>IF(A491="","",INDEX(Tabela_Produto[Estoque Mínimo],MATCH(A491,INDEX(Tabela_Produto[Nome do Produto],,1),0),1))</f>
        <v/>
      </c>
      <c r="E491" s="74" t="str">
        <f t="shared" si="7"/>
        <v/>
      </c>
      <c r="F491" s="74" t="str">
        <f>IFERROR(GETPIVOTDATA("Amount",#REF!,"Product Name",'tabelas-escondidas'!$A491),"")</f>
        <v/>
      </c>
      <c r="G491" s="74" t="str">
        <f>IFERROR(GETPIVOTDATA("Quantity",#REF!,"Product Name",'tabelas-escondidas'!$A491),"")</f>
        <v/>
      </c>
    </row>
    <row r="492" spans="1:7" x14ac:dyDescent="0.25">
      <c r="A492" s="75" t="str">
        <f>IFERROR(INDEX(Tabela_Produto[[#Data],[Nome do Produto]],ROW(A492)-ROW($A$3)),"")</f>
        <v/>
      </c>
      <c r="B492" s="74" t="str">
        <f ca="1">IF(A492="","",SUMIFS(Tabela_Ordens[[#Data],[Quantidade]],Tabela_Ordens[[#Data],[Produto]],A492,Tabela_Ordens[[#Data],[Tipo da Ordem]],"Compra",Tabela_Ordens[[#Data],[Data esperada]],"&lt;="&amp;TODAY())-SUMIFS(Tabela_Ordens[[#Data],[Quantidade]],Tabela_Ordens[[#Data],[Produto]],A492,Tabela_Ordens[[#Data],[Tipo da Ordem]],"Venda",Tabela_Ordens[[#Data],[Data esperada]],"&lt;="&amp;TODAY()))</f>
        <v/>
      </c>
      <c r="C492" s="74" t="str">
        <f ca="1">IF(A492="","",SUMIFS(Tabela_Ordens[[#Data],[Quantidade]],Tabela_Ordens[[#Data],[Produto]],A492,Tabela_Ordens[[#Data],[Tipo da Ordem]],"Compra",Tabela_Ordens[[#Data],[Data esperada]],"&gt;"&amp;TODAY()))</f>
        <v/>
      </c>
      <c r="D492" s="74" t="str">
        <f>IF(A492="","",INDEX(Tabela_Produto[Estoque Mínimo],MATCH(A492,INDEX(Tabela_Produto[Nome do Produto],,1),0),1))</f>
        <v/>
      </c>
      <c r="E492" s="74" t="str">
        <f t="shared" si="7"/>
        <v/>
      </c>
      <c r="F492" s="74" t="str">
        <f>IFERROR(GETPIVOTDATA("Amount",#REF!,"Product Name",'tabelas-escondidas'!$A492),"")</f>
        <v/>
      </c>
      <c r="G492" s="74" t="str">
        <f>IFERROR(GETPIVOTDATA("Quantity",#REF!,"Product Name",'tabelas-escondidas'!$A492),"")</f>
        <v/>
      </c>
    </row>
    <row r="493" spans="1:7" x14ac:dyDescent="0.25">
      <c r="A493" s="75" t="str">
        <f>IFERROR(INDEX(Tabela_Produto[[#Data],[Nome do Produto]],ROW(A493)-ROW($A$3)),"")</f>
        <v/>
      </c>
      <c r="B493" s="74" t="str">
        <f ca="1">IF(A493="","",SUMIFS(Tabela_Ordens[[#Data],[Quantidade]],Tabela_Ordens[[#Data],[Produto]],A493,Tabela_Ordens[[#Data],[Tipo da Ordem]],"Compra",Tabela_Ordens[[#Data],[Data esperada]],"&lt;="&amp;TODAY())-SUMIFS(Tabela_Ordens[[#Data],[Quantidade]],Tabela_Ordens[[#Data],[Produto]],A493,Tabela_Ordens[[#Data],[Tipo da Ordem]],"Venda",Tabela_Ordens[[#Data],[Data esperada]],"&lt;="&amp;TODAY()))</f>
        <v/>
      </c>
      <c r="C493" s="74" t="str">
        <f ca="1">IF(A493="","",SUMIFS(Tabela_Ordens[[#Data],[Quantidade]],Tabela_Ordens[[#Data],[Produto]],A493,Tabela_Ordens[[#Data],[Tipo da Ordem]],"Compra",Tabela_Ordens[[#Data],[Data esperada]],"&gt;"&amp;TODAY()))</f>
        <v/>
      </c>
      <c r="D493" s="74" t="str">
        <f>IF(A493="","",INDEX(Tabela_Produto[Estoque Mínimo],MATCH(A493,INDEX(Tabela_Produto[Nome do Produto],,1),0),1))</f>
        <v/>
      </c>
      <c r="E493" s="74" t="str">
        <f t="shared" si="7"/>
        <v/>
      </c>
      <c r="F493" s="74" t="str">
        <f>IFERROR(GETPIVOTDATA("Amount",#REF!,"Product Name",'tabelas-escondidas'!$A493),"")</f>
        <v/>
      </c>
      <c r="G493" s="74" t="str">
        <f>IFERROR(GETPIVOTDATA("Quantity",#REF!,"Product Name",'tabelas-escondidas'!$A493),"")</f>
        <v/>
      </c>
    </row>
    <row r="494" spans="1:7" x14ac:dyDescent="0.25">
      <c r="A494" s="75" t="str">
        <f>IFERROR(INDEX(Tabela_Produto[[#Data],[Nome do Produto]],ROW(A494)-ROW($A$3)),"")</f>
        <v/>
      </c>
      <c r="B494" s="74" t="str">
        <f ca="1">IF(A494="","",SUMIFS(Tabela_Ordens[[#Data],[Quantidade]],Tabela_Ordens[[#Data],[Produto]],A494,Tabela_Ordens[[#Data],[Tipo da Ordem]],"Compra",Tabela_Ordens[[#Data],[Data esperada]],"&lt;="&amp;TODAY())-SUMIFS(Tabela_Ordens[[#Data],[Quantidade]],Tabela_Ordens[[#Data],[Produto]],A494,Tabela_Ordens[[#Data],[Tipo da Ordem]],"Venda",Tabela_Ordens[[#Data],[Data esperada]],"&lt;="&amp;TODAY()))</f>
        <v/>
      </c>
      <c r="C494" s="74" t="str">
        <f ca="1">IF(A494="","",SUMIFS(Tabela_Ordens[[#Data],[Quantidade]],Tabela_Ordens[[#Data],[Produto]],A494,Tabela_Ordens[[#Data],[Tipo da Ordem]],"Compra",Tabela_Ordens[[#Data],[Data esperada]],"&gt;"&amp;TODAY()))</f>
        <v/>
      </c>
      <c r="D494" s="74" t="str">
        <f>IF(A494="","",INDEX(Tabela_Produto[Estoque Mínimo],MATCH(A494,INDEX(Tabela_Produto[Nome do Produto],,1),0),1))</f>
        <v/>
      </c>
      <c r="E494" s="74" t="str">
        <f t="shared" si="7"/>
        <v/>
      </c>
      <c r="F494" s="74" t="str">
        <f>IFERROR(GETPIVOTDATA("Amount",#REF!,"Product Name",'tabelas-escondidas'!$A494),"")</f>
        <v/>
      </c>
      <c r="G494" s="74" t="str">
        <f>IFERROR(GETPIVOTDATA("Quantity",#REF!,"Product Name",'tabelas-escondidas'!$A494),"")</f>
        <v/>
      </c>
    </row>
    <row r="495" spans="1:7" x14ac:dyDescent="0.25">
      <c r="A495" s="75" t="str">
        <f>IFERROR(INDEX(Tabela_Produto[[#Data],[Nome do Produto]],ROW(A495)-ROW($A$3)),"")</f>
        <v/>
      </c>
      <c r="B495" s="74" t="str">
        <f ca="1">IF(A495="","",SUMIFS(Tabela_Ordens[[#Data],[Quantidade]],Tabela_Ordens[[#Data],[Produto]],A495,Tabela_Ordens[[#Data],[Tipo da Ordem]],"Compra",Tabela_Ordens[[#Data],[Data esperada]],"&lt;="&amp;TODAY())-SUMIFS(Tabela_Ordens[[#Data],[Quantidade]],Tabela_Ordens[[#Data],[Produto]],A495,Tabela_Ordens[[#Data],[Tipo da Ordem]],"Venda",Tabela_Ordens[[#Data],[Data esperada]],"&lt;="&amp;TODAY()))</f>
        <v/>
      </c>
      <c r="C495" s="74" t="str">
        <f ca="1">IF(A495="","",SUMIFS(Tabela_Ordens[[#Data],[Quantidade]],Tabela_Ordens[[#Data],[Produto]],A495,Tabela_Ordens[[#Data],[Tipo da Ordem]],"Compra",Tabela_Ordens[[#Data],[Data esperada]],"&gt;"&amp;TODAY()))</f>
        <v/>
      </c>
      <c r="D495" s="74" t="str">
        <f>IF(A495="","",INDEX(Tabela_Produto[Estoque Mínimo],MATCH(A495,INDEX(Tabela_Produto[Nome do Produto],,1),0),1))</f>
        <v/>
      </c>
      <c r="E495" s="74" t="str">
        <f t="shared" si="7"/>
        <v/>
      </c>
      <c r="F495" s="74" t="str">
        <f>IFERROR(GETPIVOTDATA("Amount",#REF!,"Product Name",'tabelas-escondidas'!$A495),"")</f>
        <v/>
      </c>
      <c r="G495" s="74" t="str">
        <f>IFERROR(GETPIVOTDATA("Quantity",#REF!,"Product Name",'tabelas-escondidas'!$A495),"")</f>
        <v/>
      </c>
    </row>
    <row r="496" spans="1:7" x14ac:dyDescent="0.25">
      <c r="A496" s="75" t="str">
        <f>IFERROR(INDEX(Tabela_Produto[[#Data],[Nome do Produto]],ROW(A496)-ROW($A$3)),"")</f>
        <v/>
      </c>
      <c r="B496" s="74" t="str">
        <f ca="1">IF(A496="","",SUMIFS(Tabela_Ordens[[#Data],[Quantidade]],Tabela_Ordens[[#Data],[Produto]],A496,Tabela_Ordens[[#Data],[Tipo da Ordem]],"Compra",Tabela_Ordens[[#Data],[Data esperada]],"&lt;="&amp;TODAY())-SUMIFS(Tabela_Ordens[[#Data],[Quantidade]],Tabela_Ordens[[#Data],[Produto]],A496,Tabela_Ordens[[#Data],[Tipo da Ordem]],"Venda",Tabela_Ordens[[#Data],[Data esperada]],"&lt;="&amp;TODAY()))</f>
        <v/>
      </c>
      <c r="C496" s="74" t="str">
        <f ca="1">IF(A496="","",SUMIFS(Tabela_Ordens[[#Data],[Quantidade]],Tabela_Ordens[[#Data],[Produto]],A496,Tabela_Ordens[[#Data],[Tipo da Ordem]],"Compra",Tabela_Ordens[[#Data],[Data esperada]],"&gt;"&amp;TODAY()))</f>
        <v/>
      </c>
      <c r="D496" s="74" t="str">
        <f>IF(A496="","",INDEX(Tabela_Produto[Estoque Mínimo],MATCH(A496,INDEX(Tabela_Produto[Nome do Produto],,1),0),1))</f>
        <v/>
      </c>
      <c r="E496" s="74" t="str">
        <f t="shared" si="7"/>
        <v/>
      </c>
      <c r="F496" s="74" t="str">
        <f>IFERROR(GETPIVOTDATA("Amount",#REF!,"Product Name",'tabelas-escondidas'!$A496),"")</f>
        <v/>
      </c>
      <c r="G496" s="74" t="str">
        <f>IFERROR(GETPIVOTDATA("Quantity",#REF!,"Product Name",'tabelas-escondidas'!$A496),"")</f>
        <v/>
      </c>
    </row>
    <row r="497" spans="1:7" x14ac:dyDescent="0.25">
      <c r="A497" s="75" t="str">
        <f>IFERROR(INDEX(Tabela_Produto[[#Data],[Nome do Produto]],ROW(A497)-ROW($A$3)),"")</f>
        <v/>
      </c>
      <c r="B497" s="74" t="str">
        <f ca="1">IF(A497="","",SUMIFS(Tabela_Ordens[[#Data],[Quantidade]],Tabela_Ordens[[#Data],[Produto]],A497,Tabela_Ordens[[#Data],[Tipo da Ordem]],"Compra",Tabela_Ordens[[#Data],[Data esperada]],"&lt;="&amp;TODAY())-SUMIFS(Tabela_Ordens[[#Data],[Quantidade]],Tabela_Ordens[[#Data],[Produto]],A497,Tabela_Ordens[[#Data],[Tipo da Ordem]],"Venda",Tabela_Ordens[[#Data],[Data esperada]],"&lt;="&amp;TODAY()))</f>
        <v/>
      </c>
      <c r="C497" s="74" t="str">
        <f ca="1">IF(A497="","",SUMIFS(Tabela_Ordens[[#Data],[Quantidade]],Tabela_Ordens[[#Data],[Produto]],A497,Tabela_Ordens[[#Data],[Tipo da Ordem]],"Compra",Tabela_Ordens[[#Data],[Data esperada]],"&gt;"&amp;TODAY()))</f>
        <v/>
      </c>
      <c r="D497" s="74" t="str">
        <f>IF(A497="","",INDEX(Tabela_Produto[Estoque Mínimo],MATCH(A497,INDEX(Tabela_Produto[Nome do Produto],,1),0),1))</f>
        <v/>
      </c>
      <c r="E497" s="74" t="str">
        <f t="shared" si="7"/>
        <v/>
      </c>
      <c r="F497" s="74" t="str">
        <f>IFERROR(GETPIVOTDATA("Amount",#REF!,"Product Name",'tabelas-escondidas'!$A497),"")</f>
        <v/>
      </c>
      <c r="G497" s="74" t="str">
        <f>IFERROR(GETPIVOTDATA("Quantity",#REF!,"Product Name",'tabelas-escondidas'!$A497),"")</f>
        <v/>
      </c>
    </row>
    <row r="498" spans="1:7" x14ac:dyDescent="0.25">
      <c r="A498" s="75" t="str">
        <f>IFERROR(INDEX(Tabela_Produto[[#Data],[Nome do Produto]],ROW(A498)-ROW($A$3)),"")</f>
        <v/>
      </c>
      <c r="B498" s="74" t="str">
        <f ca="1">IF(A498="","",SUMIFS(Tabela_Ordens[[#Data],[Quantidade]],Tabela_Ordens[[#Data],[Produto]],A498,Tabela_Ordens[[#Data],[Tipo da Ordem]],"Compra",Tabela_Ordens[[#Data],[Data esperada]],"&lt;="&amp;TODAY())-SUMIFS(Tabela_Ordens[[#Data],[Quantidade]],Tabela_Ordens[[#Data],[Produto]],A498,Tabela_Ordens[[#Data],[Tipo da Ordem]],"Venda",Tabela_Ordens[[#Data],[Data esperada]],"&lt;="&amp;TODAY()))</f>
        <v/>
      </c>
      <c r="C498" s="74" t="str">
        <f ca="1">IF(A498="","",SUMIFS(Tabela_Ordens[[#Data],[Quantidade]],Tabela_Ordens[[#Data],[Produto]],A498,Tabela_Ordens[[#Data],[Tipo da Ordem]],"Compra",Tabela_Ordens[[#Data],[Data esperada]],"&gt;"&amp;TODAY()))</f>
        <v/>
      </c>
      <c r="D498" s="74" t="str">
        <f>IF(A498="","",INDEX(Tabela_Produto[Estoque Mínimo],MATCH(A498,INDEX(Tabela_Produto[Nome do Produto],,1),0),1))</f>
        <v/>
      </c>
      <c r="E498" s="74" t="str">
        <f t="shared" si="7"/>
        <v/>
      </c>
      <c r="F498" s="74" t="str">
        <f>IFERROR(GETPIVOTDATA("Amount",#REF!,"Product Name",'tabelas-escondidas'!$A498),"")</f>
        <v/>
      </c>
      <c r="G498" s="74" t="str">
        <f>IFERROR(GETPIVOTDATA("Quantity",#REF!,"Product Name",'tabelas-escondidas'!$A498),"")</f>
        <v/>
      </c>
    </row>
    <row r="499" spans="1:7" x14ac:dyDescent="0.25">
      <c r="A499" s="75" t="str">
        <f>IFERROR(INDEX(Tabela_Produto[[#Data],[Nome do Produto]],ROW(A499)-ROW($A$3)),"")</f>
        <v/>
      </c>
      <c r="B499" s="74" t="str">
        <f ca="1">IF(A499="","",SUMIFS(Tabela_Ordens[[#Data],[Quantidade]],Tabela_Ordens[[#Data],[Produto]],A499,Tabela_Ordens[[#Data],[Tipo da Ordem]],"Compra",Tabela_Ordens[[#Data],[Data esperada]],"&lt;="&amp;TODAY())-SUMIFS(Tabela_Ordens[[#Data],[Quantidade]],Tabela_Ordens[[#Data],[Produto]],A499,Tabela_Ordens[[#Data],[Tipo da Ordem]],"Venda",Tabela_Ordens[[#Data],[Data esperada]],"&lt;="&amp;TODAY()))</f>
        <v/>
      </c>
      <c r="C499" s="74" t="str">
        <f ca="1">IF(A499="","",SUMIFS(Tabela_Ordens[[#Data],[Quantidade]],Tabela_Ordens[[#Data],[Produto]],A499,Tabela_Ordens[[#Data],[Tipo da Ordem]],"Compra",Tabela_Ordens[[#Data],[Data esperada]],"&gt;"&amp;TODAY()))</f>
        <v/>
      </c>
      <c r="D499" s="74" t="str">
        <f>IF(A499="","",INDEX(Tabela_Produto[Estoque Mínimo],MATCH(A499,INDEX(Tabela_Produto[Nome do Produto],,1),0),1))</f>
        <v/>
      </c>
      <c r="E499" s="74" t="str">
        <f t="shared" si="7"/>
        <v/>
      </c>
      <c r="F499" s="74" t="str">
        <f>IFERROR(GETPIVOTDATA("Amount",#REF!,"Product Name",'tabelas-escondidas'!$A499),"")</f>
        <v/>
      </c>
      <c r="G499" s="74" t="str">
        <f>IFERROR(GETPIVOTDATA("Quantity",#REF!,"Product Name",'tabelas-escondidas'!$A499),"")</f>
        <v/>
      </c>
    </row>
    <row r="500" spans="1:7" x14ac:dyDescent="0.25">
      <c r="A500" s="75" t="str">
        <f>IFERROR(INDEX(Tabela_Produto[[#Data],[Nome do Produto]],ROW(A500)-ROW($A$3)),"")</f>
        <v/>
      </c>
      <c r="B500" s="74" t="str">
        <f ca="1">IF(A500="","",SUMIFS(Tabela_Ordens[[#Data],[Quantidade]],Tabela_Ordens[[#Data],[Produto]],A500,Tabela_Ordens[[#Data],[Tipo da Ordem]],"Compra",Tabela_Ordens[[#Data],[Data esperada]],"&lt;="&amp;TODAY())-SUMIFS(Tabela_Ordens[[#Data],[Quantidade]],Tabela_Ordens[[#Data],[Produto]],A500,Tabela_Ordens[[#Data],[Tipo da Ordem]],"Venda",Tabela_Ordens[[#Data],[Data esperada]],"&lt;="&amp;TODAY()))</f>
        <v/>
      </c>
      <c r="C500" s="74" t="str">
        <f ca="1">IF(A500="","",SUMIFS(Tabela_Ordens[[#Data],[Quantidade]],Tabela_Ordens[[#Data],[Produto]],A500,Tabela_Ordens[[#Data],[Tipo da Ordem]],"Compra",Tabela_Ordens[[#Data],[Data esperada]],"&gt;"&amp;TODAY()))</f>
        <v/>
      </c>
      <c r="D500" s="74" t="str">
        <f>IF(A500="","",INDEX(Tabela_Produto[Estoque Mínimo],MATCH(A500,INDEX(Tabela_Produto[Nome do Produto],,1),0),1))</f>
        <v/>
      </c>
      <c r="E500" s="74" t="str">
        <f t="shared" si="7"/>
        <v/>
      </c>
      <c r="F500" s="74" t="str">
        <f>IFERROR(GETPIVOTDATA("Amount",#REF!,"Product Name",'tabelas-escondidas'!$A500),"")</f>
        <v/>
      </c>
      <c r="G500" s="74" t="str">
        <f>IFERROR(GETPIVOTDATA("Quantity",#REF!,"Product Name",'tabelas-escondidas'!$A500),"")</f>
        <v/>
      </c>
    </row>
    <row r="501" spans="1:7" x14ac:dyDescent="0.25">
      <c r="A501" s="75" t="str">
        <f>IFERROR(INDEX(Tabela_Produto[[#Data],[Nome do Produto]],ROW(A501)-ROW($A$3)),"")</f>
        <v/>
      </c>
      <c r="B501" s="74" t="str">
        <f ca="1">IF(A501="","",SUMIFS(Tabela_Ordens[[#Data],[Quantidade]],Tabela_Ordens[[#Data],[Produto]],A501,Tabela_Ordens[[#Data],[Tipo da Ordem]],"Compra",Tabela_Ordens[[#Data],[Data esperada]],"&lt;="&amp;TODAY())-SUMIFS(Tabela_Ordens[[#Data],[Quantidade]],Tabela_Ordens[[#Data],[Produto]],A501,Tabela_Ordens[[#Data],[Tipo da Ordem]],"Venda",Tabela_Ordens[[#Data],[Data esperada]],"&lt;="&amp;TODAY()))</f>
        <v/>
      </c>
      <c r="C501" s="74" t="str">
        <f ca="1">IF(A501="","",SUMIFS(Tabela_Ordens[[#Data],[Quantidade]],Tabela_Ordens[[#Data],[Produto]],A501,Tabela_Ordens[[#Data],[Tipo da Ordem]],"Compra",Tabela_Ordens[[#Data],[Data esperada]],"&gt;"&amp;TODAY()))</f>
        <v/>
      </c>
      <c r="D501" s="74" t="str">
        <f>IF(A501="","",INDEX(Tabela_Produto[Estoque Mínimo],MATCH(A501,INDEX(Tabela_Produto[Nome do Produto],,1),0),1))</f>
        <v/>
      </c>
      <c r="E501" s="74" t="str">
        <f t="shared" si="7"/>
        <v/>
      </c>
      <c r="F501" s="74" t="str">
        <f>IFERROR(GETPIVOTDATA("Amount",#REF!,"Product Name",'tabelas-escondidas'!$A501),"")</f>
        <v/>
      </c>
      <c r="G501" s="74" t="str">
        <f>IFERROR(GETPIVOTDATA("Quantity",#REF!,"Product Name",'tabelas-escondidas'!$A501),"")</f>
        <v/>
      </c>
    </row>
    <row r="502" spans="1:7" x14ac:dyDescent="0.25">
      <c r="A502" s="75" t="str">
        <f>IFERROR(INDEX(Tabela_Produto[[#Data],[Nome do Produto]],ROW(A502)-ROW($A$3)),"")</f>
        <v/>
      </c>
      <c r="B502" s="74" t="str">
        <f ca="1">IF(A502="","",SUMIFS(Tabela_Ordens[[#Data],[Quantidade]],Tabela_Ordens[[#Data],[Produto]],A502,Tabela_Ordens[[#Data],[Tipo da Ordem]],"Compra",Tabela_Ordens[[#Data],[Data esperada]],"&lt;="&amp;TODAY())-SUMIFS(Tabela_Ordens[[#Data],[Quantidade]],Tabela_Ordens[[#Data],[Produto]],A502,Tabela_Ordens[[#Data],[Tipo da Ordem]],"Venda",Tabela_Ordens[[#Data],[Data esperada]],"&lt;="&amp;TODAY()))</f>
        <v/>
      </c>
      <c r="C502" s="74" t="str">
        <f ca="1">IF(A502="","",SUMIFS(Tabela_Ordens[[#Data],[Quantidade]],Tabela_Ordens[[#Data],[Produto]],A502,Tabela_Ordens[[#Data],[Tipo da Ordem]],"Compra",Tabela_Ordens[[#Data],[Data esperada]],"&gt;"&amp;TODAY()))</f>
        <v/>
      </c>
      <c r="D502" s="74" t="str">
        <f>IF(A502="","",INDEX(Tabela_Produto[Estoque Mínimo],MATCH(A502,INDEX(Tabela_Produto[Nome do Produto],,1),0),1))</f>
        <v/>
      </c>
      <c r="E502" s="74" t="str">
        <f t="shared" si="7"/>
        <v/>
      </c>
      <c r="F502" s="74" t="str">
        <f>IFERROR(GETPIVOTDATA("Amount",#REF!,"Product Name",'tabelas-escondidas'!$A502),"")</f>
        <v/>
      </c>
      <c r="G502" s="74" t="str">
        <f>IFERROR(GETPIVOTDATA("Quantity",#REF!,"Product Name",'tabelas-escondidas'!$A502),"")</f>
        <v/>
      </c>
    </row>
    <row r="503" spans="1:7" x14ac:dyDescent="0.25">
      <c r="A503" s="75" t="str">
        <f>IFERROR(INDEX(Tabela_Produto[[#Data],[Nome do Produto]],ROW(A503)-ROW($A$3)),"")</f>
        <v/>
      </c>
      <c r="B503" s="74" t="str">
        <f ca="1">IF(A503="","",SUMIFS(Tabela_Ordens[[#Data],[Quantidade]],Tabela_Ordens[[#Data],[Produto]],A503,Tabela_Ordens[[#Data],[Tipo da Ordem]],"Compra",Tabela_Ordens[[#Data],[Data esperada]],"&lt;="&amp;TODAY())-SUMIFS(Tabela_Ordens[[#Data],[Quantidade]],Tabela_Ordens[[#Data],[Produto]],A503,Tabela_Ordens[[#Data],[Tipo da Ordem]],"Venda",Tabela_Ordens[[#Data],[Data esperada]],"&lt;="&amp;TODAY()))</f>
        <v/>
      </c>
      <c r="C503" s="74" t="str">
        <f ca="1">IF(A503="","",SUMIFS(Tabela_Ordens[[#Data],[Quantidade]],Tabela_Ordens[[#Data],[Produto]],A503,Tabela_Ordens[[#Data],[Tipo da Ordem]],"Compra",Tabela_Ordens[[#Data],[Data esperada]],"&gt;"&amp;TODAY()))</f>
        <v/>
      </c>
      <c r="D503" s="74" t="str">
        <f>IF(A503="","",INDEX(Tabela_Produto[Estoque Mínimo],MATCH(A503,INDEX(Tabela_Produto[Nome do Produto],,1),0),1))</f>
        <v/>
      </c>
      <c r="E503" s="74" t="str">
        <f t="shared" si="7"/>
        <v/>
      </c>
      <c r="F503" s="74" t="str">
        <f>IFERROR(GETPIVOTDATA("Amount",#REF!,"Product Name",'tabelas-escondidas'!$A503),"")</f>
        <v/>
      </c>
      <c r="G503" s="74" t="str">
        <f>IFERROR(GETPIVOTDATA("Quantity",#REF!,"Product Name",'tabelas-escondidas'!$A503),"")</f>
        <v/>
      </c>
    </row>
    <row r="504" spans="1:7" x14ac:dyDescent="0.25">
      <c r="A504" s="75" t="str">
        <f>IFERROR(INDEX(Tabela_Produto[[#Data],[Nome do Produto]],ROW(A504)-ROW($A$3)),"")</f>
        <v/>
      </c>
      <c r="B504" s="74" t="str">
        <f ca="1">IF(A504="","",SUMIFS(Tabela_Ordens[[#Data],[Quantidade]],Tabela_Ordens[[#Data],[Produto]],A504,Tabela_Ordens[[#Data],[Tipo da Ordem]],"Compra",Tabela_Ordens[[#Data],[Data esperada]],"&lt;="&amp;TODAY())-SUMIFS(Tabela_Ordens[[#Data],[Quantidade]],Tabela_Ordens[[#Data],[Produto]],A504,Tabela_Ordens[[#Data],[Tipo da Ordem]],"Venda",Tabela_Ordens[[#Data],[Data esperada]],"&lt;="&amp;TODAY()))</f>
        <v/>
      </c>
      <c r="C504" s="74" t="str">
        <f ca="1">IF(A504="","",SUMIFS(Tabela_Ordens[[#Data],[Quantidade]],Tabela_Ordens[[#Data],[Produto]],A504,Tabela_Ordens[[#Data],[Tipo da Ordem]],"Compra",Tabela_Ordens[[#Data],[Data esperada]],"&gt;"&amp;TODAY()))</f>
        <v/>
      </c>
      <c r="D504" s="74" t="str">
        <f>IF(A504="","",INDEX(Tabela_Produto[Estoque Mínimo],MATCH(A504,INDEX(Tabela_Produto[Nome do Produto],,1),0),1))</f>
        <v/>
      </c>
      <c r="E504" s="74" t="str">
        <f t="shared" si="7"/>
        <v/>
      </c>
      <c r="F504" s="74" t="str">
        <f>IFERROR(GETPIVOTDATA("Amount",#REF!,"Product Name",'tabelas-escondidas'!$A504),"")</f>
        <v/>
      </c>
      <c r="G504" s="74" t="str">
        <f>IFERROR(GETPIVOTDATA("Quantity",#REF!,"Product Name",'tabelas-escondidas'!$A504),"")</f>
        <v/>
      </c>
    </row>
    <row r="505" spans="1:7" x14ac:dyDescent="0.25">
      <c r="A505" s="75" t="str">
        <f>IFERROR(INDEX(Tabela_Produto[[#Data],[Nome do Produto]],ROW(A505)-ROW($A$3)),"")</f>
        <v/>
      </c>
      <c r="B505" s="74" t="str">
        <f ca="1">IF(A505="","",SUMIFS(Tabela_Ordens[[#Data],[Quantidade]],Tabela_Ordens[[#Data],[Produto]],A505,Tabela_Ordens[[#Data],[Tipo da Ordem]],"Compra",Tabela_Ordens[[#Data],[Data esperada]],"&lt;="&amp;TODAY())-SUMIFS(Tabela_Ordens[[#Data],[Quantidade]],Tabela_Ordens[[#Data],[Produto]],A505,Tabela_Ordens[[#Data],[Tipo da Ordem]],"Venda",Tabela_Ordens[[#Data],[Data esperada]],"&lt;="&amp;TODAY()))</f>
        <v/>
      </c>
      <c r="C505" s="74" t="str">
        <f ca="1">IF(A505="","",SUMIFS(Tabela_Ordens[[#Data],[Quantidade]],Tabela_Ordens[[#Data],[Produto]],A505,Tabela_Ordens[[#Data],[Tipo da Ordem]],"Compra",Tabela_Ordens[[#Data],[Data esperada]],"&gt;"&amp;TODAY()))</f>
        <v/>
      </c>
      <c r="D505" s="74" t="str">
        <f>IF(A505="","",INDEX(Tabela_Produto[Estoque Mínimo],MATCH(A505,INDEX(Tabela_Produto[Nome do Produto],,1),0),1))</f>
        <v/>
      </c>
      <c r="E505" s="74" t="str">
        <f t="shared" si="7"/>
        <v/>
      </c>
      <c r="F505" s="74" t="str">
        <f>IFERROR(GETPIVOTDATA("Amount",#REF!,"Product Name",'tabelas-escondidas'!$A505),"")</f>
        <v/>
      </c>
      <c r="G505" s="74" t="str">
        <f>IFERROR(GETPIVOTDATA("Quantity",#REF!,"Product Name",'tabelas-escondidas'!$A505),"")</f>
        <v/>
      </c>
    </row>
    <row r="506" spans="1:7" x14ac:dyDescent="0.25">
      <c r="A506" s="75" t="str">
        <f>IFERROR(INDEX(Tabela_Produto[[#Data],[Nome do Produto]],ROW(A506)-ROW($A$3)),"")</f>
        <v/>
      </c>
      <c r="B506" s="74" t="str">
        <f ca="1">IF(A506="","",SUMIFS(Tabela_Ordens[[#Data],[Quantidade]],Tabela_Ordens[[#Data],[Produto]],A506,Tabela_Ordens[[#Data],[Tipo da Ordem]],"Compra",Tabela_Ordens[[#Data],[Data esperada]],"&lt;="&amp;TODAY())-SUMIFS(Tabela_Ordens[[#Data],[Quantidade]],Tabela_Ordens[[#Data],[Produto]],A506,Tabela_Ordens[[#Data],[Tipo da Ordem]],"Venda",Tabela_Ordens[[#Data],[Data esperada]],"&lt;="&amp;TODAY()))</f>
        <v/>
      </c>
      <c r="C506" s="74" t="str">
        <f ca="1">IF(A506="","",SUMIFS(Tabela_Ordens[[#Data],[Quantidade]],Tabela_Ordens[[#Data],[Produto]],A506,Tabela_Ordens[[#Data],[Tipo da Ordem]],"Compra",Tabela_Ordens[[#Data],[Data esperada]],"&gt;"&amp;TODAY()))</f>
        <v/>
      </c>
      <c r="D506" s="74" t="str">
        <f>IF(A506="","",INDEX(Tabela_Produto[Estoque Mínimo],MATCH(A506,INDEX(Tabela_Produto[Nome do Produto],,1),0),1))</f>
        <v/>
      </c>
      <c r="E506" s="74" t="str">
        <f t="shared" si="7"/>
        <v/>
      </c>
      <c r="F506" s="74" t="str">
        <f>IFERROR(GETPIVOTDATA("Amount",#REF!,"Product Name",'tabelas-escondidas'!$A506),"")</f>
        <v/>
      </c>
      <c r="G506" s="74" t="str">
        <f>IFERROR(GETPIVOTDATA("Quantity",#REF!,"Product Name",'tabelas-escondidas'!$A506),"")</f>
        <v/>
      </c>
    </row>
    <row r="507" spans="1:7" x14ac:dyDescent="0.25">
      <c r="A507" s="75" t="str">
        <f>IFERROR(INDEX(Tabela_Produto[[#Data],[Nome do Produto]],ROW(A507)-ROW($A$3)),"")</f>
        <v/>
      </c>
      <c r="B507" s="74" t="str">
        <f ca="1">IF(A507="","",SUMIFS(Tabela_Ordens[[#Data],[Quantidade]],Tabela_Ordens[[#Data],[Produto]],A507,Tabela_Ordens[[#Data],[Tipo da Ordem]],"Compra",Tabela_Ordens[[#Data],[Data esperada]],"&lt;="&amp;TODAY())-SUMIFS(Tabela_Ordens[[#Data],[Quantidade]],Tabela_Ordens[[#Data],[Produto]],A507,Tabela_Ordens[[#Data],[Tipo da Ordem]],"Venda",Tabela_Ordens[[#Data],[Data esperada]],"&lt;="&amp;TODAY()))</f>
        <v/>
      </c>
      <c r="C507" s="74" t="str">
        <f ca="1">IF(A507="","",SUMIFS(Tabela_Ordens[[#Data],[Quantidade]],Tabela_Ordens[[#Data],[Produto]],A507,Tabela_Ordens[[#Data],[Tipo da Ordem]],"Compra",Tabela_Ordens[[#Data],[Data esperada]],"&gt;"&amp;TODAY()))</f>
        <v/>
      </c>
      <c r="D507" s="74" t="str">
        <f>IF(A507="","",INDEX(Tabela_Produto[Estoque Mínimo],MATCH(A507,INDEX(Tabela_Produto[Nome do Produto],,1),0),1))</f>
        <v/>
      </c>
      <c r="E507" s="74" t="str">
        <f t="shared" si="7"/>
        <v/>
      </c>
      <c r="F507" s="74" t="str">
        <f>IFERROR(GETPIVOTDATA("Amount",#REF!,"Product Name",'tabelas-escondidas'!$A507),"")</f>
        <v/>
      </c>
      <c r="G507" s="74" t="str">
        <f>IFERROR(GETPIVOTDATA("Quantity",#REF!,"Product Name",'tabelas-escondidas'!$A507),"")</f>
        <v/>
      </c>
    </row>
    <row r="508" spans="1:7" x14ac:dyDescent="0.25">
      <c r="A508" s="75" t="str">
        <f>IFERROR(INDEX(Tabela_Produto[[#Data],[Nome do Produto]],ROW(A508)-ROW($A$3)),"")</f>
        <v/>
      </c>
      <c r="B508" s="74" t="str">
        <f ca="1">IF(A508="","",SUMIFS(Tabela_Ordens[[#Data],[Quantidade]],Tabela_Ordens[[#Data],[Produto]],A508,Tabela_Ordens[[#Data],[Tipo da Ordem]],"Compra",Tabela_Ordens[[#Data],[Data esperada]],"&lt;="&amp;TODAY())-SUMIFS(Tabela_Ordens[[#Data],[Quantidade]],Tabela_Ordens[[#Data],[Produto]],A508,Tabela_Ordens[[#Data],[Tipo da Ordem]],"Venda",Tabela_Ordens[[#Data],[Data esperada]],"&lt;="&amp;TODAY()))</f>
        <v/>
      </c>
      <c r="C508" s="74" t="str">
        <f ca="1">IF(A508="","",SUMIFS(Tabela_Ordens[[#Data],[Quantidade]],Tabela_Ordens[[#Data],[Produto]],A508,Tabela_Ordens[[#Data],[Tipo da Ordem]],"Compra",Tabela_Ordens[[#Data],[Data esperada]],"&gt;"&amp;TODAY()))</f>
        <v/>
      </c>
      <c r="D508" s="74" t="str">
        <f>IF(A508="","",INDEX(Tabela_Produto[Estoque Mínimo],MATCH(A508,INDEX(Tabela_Produto[Nome do Produto],,1),0),1))</f>
        <v/>
      </c>
      <c r="E508" s="74" t="str">
        <f t="shared" si="7"/>
        <v/>
      </c>
      <c r="F508" s="74" t="str">
        <f>IFERROR(GETPIVOTDATA("Amount",#REF!,"Product Name",'tabelas-escondidas'!$A508),"")</f>
        <v/>
      </c>
      <c r="G508" s="74" t="str">
        <f>IFERROR(GETPIVOTDATA("Quantity",#REF!,"Product Name",'tabelas-escondidas'!$A508),"")</f>
        <v/>
      </c>
    </row>
    <row r="509" spans="1:7" x14ac:dyDescent="0.25">
      <c r="A509" s="75" t="str">
        <f>IFERROR(INDEX(Tabela_Produto[[#Data],[Nome do Produto]],ROW(A509)-ROW($A$3)),"")</f>
        <v/>
      </c>
      <c r="B509" s="74" t="str">
        <f ca="1">IF(A509="","",SUMIFS(Tabela_Ordens[[#Data],[Quantidade]],Tabela_Ordens[[#Data],[Produto]],A509,Tabela_Ordens[[#Data],[Tipo da Ordem]],"Compra",Tabela_Ordens[[#Data],[Data esperada]],"&lt;="&amp;TODAY())-SUMIFS(Tabela_Ordens[[#Data],[Quantidade]],Tabela_Ordens[[#Data],[Produto]],A509,Tabela_Ordens[[#Data],[Tipo da Ordem]],"Venda",Tabela_Ordens[[#Data],[Data esperada]],"&lt;="&amp;TODAY()))</f>
        <v/>
      </c>
      <c r="C509" s="74" t="str">
        <f ca="1">IF(A509="","",SUMIFS(Tabela_Ordens[[#Data],[Quantidade]],Tabela_Ordens[[#Data],[Produto]],A509,Tabela_Ordens[[#Data],[Tipo da Ordem]],"Compra",Tabela_Ordens[[#Data],[Data esperada]],"&gt;"&amp;TODAY()))</f>
        <v/>
      </c>
      <c r="D509" s="74" t="str">
        <f>IF(A509="","",INDEX(Tabela_Produto[Estoque Mínimo],MATCH(A509,INDEX(Tabela_Produto[Nome do Produto],,1),0),1))</f>
        <v/>
      </c>
      <c r="E509" s="74" t="str">
        <f t="shared" si="7"/>
        <v/>
      </c>
      <c r="F509" s="74" t="str">
        <f>IFERROR(GETPIVOTDATA("Amount",#REF!,"Product Name",'tabelas-escondidas'!$A509),"")</f>
        <v/>
      </c>
      <c r="G509" s="74" t="str">
        <f>IFERROR(GETPIVOTDATA("Quantity",#REF!,"Product Name",'tabelas-escondidas'!$A509),"")</f>
        <v/>
      </c>
    </row>
    <row r="510" spans="1:7" x14ac:dyDescent="0.25">
      <c r="A510" s="75" t="str">
        <f>IFERROR(INDEX(Tabela_Produto[[#Data],[Nome do Produto]],ROW(A510)-ROW($A$3)),"")</f>
        <v/>
      </c>
      <c r="B510" s="74" t="str">
        <f ca="1">IF(A510="","",SUMIFS(Tabela_Ordens[[#Data],[Quantidade]],Tabela_Ordens[[#Data],[Produto]],A510,Tabela_Ordens[[#Data],[Tipo da Ordem]],"Compra",Tabela_Ordens[[#Data],[Data esperada]],"&lt;="&amp;TODAY())-SUMIFS(Tabela_Ordens[[#Data],[Quantidade]],Tabela_Ordens[[#Data],[Produto]],A510,Tabela_Ordens[[#Data],[Tipo da Ordem]],"Venda",Tabela_Ordens[[#Data],[Data esperada]],"&lt;="&amp;TODAY()))</f>
        <v/>
      </c>
      <c r="C510" s="74" t="str">
        <f ca="1">IF(A510="","",SUMIFS(Tabela_Ordens[[#Data],[Quantidade]],Tabela_Ordens[[#Data],[Produto]],A510,Tabela_Ordens[[#Data],[Tipo da Ordem]],"Compra",Tabela_Ordens[[#Data],[Data esperada]],"&gt;"&amp;TODAY()))</f>
        <v/>
      </c>
      <c r="D510" s="74" t="str">
        <f>IF(A510="","",INDEX(Tabela_Produto[Estoque Mínimo],MATCH(A510,INDEX(Tabela_Produto[Nome do Produto],,1),0),1))</f>
        <v/>
      </c>
      <c r="E510" s="74" t="str">
        <f t="shared" si="7"/>
        <v/>
      </c>
      <c r="F510" s="74" t="str">
        <f>IFERROR(GETPIVOTDATA("Amount",#REF!,"Product Name",'tabelas-escondidas'!$A510),"")</f>
        <v/>
      </c>
      <c r="G510" s="74" t="str">
        <f>IFERROR(GETPIVOTDATA("Quantity",#REF!,"Product Name",'tabelas-escondidas'!$A510),"")</f>
        <v/>
      </c>
    </row>
    <row r="511" spans="1:7" x14ac:dyDescent="0.25">
      <c r="A511" s="75" t="str">
        <f>IFERROR(INDEX(Tabela_Produto[[#Data],[Nome do Produto]],ROW(A511)-ROW($A$3)),"")</f>
        <v/>
      </c>
      <c r="B511" s="74" t="str">
        <f ca="1">IF(A511="","",SUMIFS(Tabela_Ordens[[#Data],[Quantidade]],Tabela_Ordens[[#Data],[Produto]],A511,Tabela_Ordens[[#Data],[Tipo da Ordem]],"Compra",Tabela_Ordens[[#Data],[Data esperada]],"&lt;="&amp;TODAY())-SUMIFS(Tabela_Ordens[[#Data],[Quantidade]],Tabela_Ordens[[#Data],[Produto]],A511,Tabela_Ordens[[#Data],[Tipo da Ordem]],"Venda",Tabela_Ordens[[#Data],[Data esperada]],"&lt;="&amp;TODAY()))</f>
        <v/>
      </c>
      <c r="C511" s="74" t="str">
        <f ca="1">IF(A511="","",SUMIFS(Tabela_Ordens[[#Data],[Quantidade]],Tabela_Ordens[[#Data],[Produto]],A511,Tabela_Ordens[[#Data],[Tipo da Ordem]],"Compra",Tabela_Ordens[[#Data],[Data esperada]],"&gt;"&amp;TODAY()))</f>
        <v/>
      </c>
      <c r="D511" s="74" t="str">
        <f>IF(A511="","",INDEX(Tabela_Produto[Estoque Mínimo],MATCH(A511,INDEX(Tabela_Produto[Nome do Produto],,1),0),1))</f>
        <v/>
      </c>
      <c r="E511" s="74" t="str">
        <f t="shared" si="7"/>
        <v/>
      </c>
      <c r="F511" s="74" t="str">
        <f>IFERROR(GETPIVOTDATA("Amount",#REF!,"Product Name",'tabelas-escondidas'!$A511),"")</f>
        <v/>
      </c>
      <c r="G511" s="74" t="str">
        <f>IFERROR(GETPIVOTDATA("Quantity",#REF!,"Product Name",'tabelas-escondidas'!$A511),"")</f>
        <v/>
      </c>
    </row>
    <row r="512" spans="1:7" x14ac:dyDescent="0.25">
      <c r="A512" s="75" t="str">
        <f>IFERROR(INDEX(Tabela_Produto[[#Data],[Nome do Produto]],ROW(A512)-ROW($A$3)),"")</f>
        <v/>
      </c>
      <c r="B512" s="74" t="str">
        <f ca="1">IF(A512="","",SUMIFS(Tabela_Ordens[[#Data],[Quantidade]],Tabela_Ordens[[#Data],[Produto]],A512,Tabela_Ordens[[#Data],[Tipo da Ordem]],"Compra",Tabela_Ordens[[#Data],[Data esperada]],"&lt;="&amp;TODAY())-SUMIFS(Tabela_Ordens[[#Data],[Quantidade]],Tabela_Ordens[[#Data],[Produto]],A512,Tabela_Ordens[[#Data],[Tipo da Ordem]],"Venda",Tabela_Ordens[[#Data],[Data esperada]],"&lt;="&amp;TODAY()))</f>
        <v/>
      </c>
      <c r="C512" s="74" t="str">
        <f ca="1">IF(A512="","",SUMIFS(Tabela_Ordens[[#Data],[Quantidade]],Tabela_Ordens[[#Data],[Produto]],A512,Tabela_Ordens[[#Data],[Tipo da Ordem]],"Compra",Tabela_Ordens[[#Data],[Data esperada]],"&gt;"&amp;TODAY()))</f>
        <v/>
      </c>
      <c r="D512" s="74" t="str">
        <f>IF(A512="","",INDEX(Tabela_Produto[Estoque Mínimo],MATCH(A512,INDEX(Tabela_Produto[Nome do Produto],,1),0),1))</f>
        <v/>
      </c>
      <c r="E512" s="74" t="str">
        <f t="shared" si="7"/>
        <v/>
      </c>
      <c r="F512" s="74" t="str">
        <f>IFERROR(GETPIVOTDATA("Amount",#REF!,"Product Name",'tabelas-escondidas'!$A512),"")</f>
        <v/>
      </c>
      <c r="G512" s="74" t="str">
        <f>IFERROR(GETPIVOTDATA("Quantity",#REF!,"Product Name",'tabelas-escondidas'!$A512),"")</f>
        <v/>
      </c>
    </row>
    <row r="513" spans="1:7" x14ac:dyDescent="0.25">
      <c r="A513" s="75" t="str">
        <f>IFERROR(INDEX(Tabela_Produto[[#Data],[Nome do Produto]],ROW(A513)-ROW($A$3)),"")</f>
        <v/>
      </c>
      <c r="B513" s="74" t="str">
        <f ca="1">IF(A513="","",SUMIFS(Tabela_Ordens[[#Data],[Quantidade]],Tabela_Ordens[[#Data],[Produto]],A513,Tabela_Ordens[[#Data],[Tipo da Ordem]],"Compra",Tabela_Ordens[[#Data],[Data esperada]],"&lt;="&amp;TODAY())-SUMIFS(Tabela_Ordens[[#Data],[Quantidade]],Tabela_Ordens[[#Data],[Produto]],A513,Tabela_Ordens[[#Data],[Tipo da Ordem]],"Venda",Tabela_Ordens[[#Data],[Data esperada]],"&lt;="&amp;TODAY()))</f>
        <v/>
      </c>
      <c r="C513" s="74" t="str">
        <f ca="1">IF(A513="","",SUMIFS(Tabela_Ordens[[#Data],[Quantidade]],Tabela_Ordens[[#Data],[Produto]],A513,Tabela_Ordens[[#Data],[Tipo da Ordem]],"Compra",Tabela_Ordens[[#Data],[Data esperada]],"&gt;"&amp;TODAY()))</f>
        <v/>
      </c>
      <c r="D513" s="74" t="str">
        <f>IF(A513="","",INDEX(Tabela_Produto[Estoque Mínimo],MATCH(A513,INDEX(Tabela_Produto[Nome do Produto],,1),0),1))</f>
        <v/>
      </c>
      <c r="E513" s="74" t="str">
        <f t="shared" si="7"/>
        <v/>
      </c>
      <c r="F513" s="74" t="str">
        <f>IFERROR(GETPIVOTDATA("Amount",#REF!,"Product Name",'tabelas-escondidas'!$A513),"")</f>
        <v/>
      </c>
      <c r="G513" s="74" t="str">
        <f>IFERROR(GETPIVOTDATA("Quantity",#REF!,"Product Name",'tabelas-escondidas'!$A513),"")</f>
        <v/>
      </c>
    </row>
    <row r="514" spans="1:7" x14ac:dyDescent="0.25">
      <c r="A514" s="75" t="str">
        <f>IFERROR(INDEX(Tabela_Produto[[#Data],[Nome do Produto]],ROW(A514)-ROW($A$3)),"")</f>
        <v/>
      </c>
      <c r="B514" s="74" t="str">
        <f ca="1">IF(A514="","",SUMIFS(Tabela_Ordens[[#Data],[Quantidade]],Tabela_Ordens[[#Data],[Produto]],A514,Tabela_Ordens[[#Data],[Tipo da Ordem]],"Compra",Tabela_Ordens[[#Data],[Data esperada]],"&lt;="&amp;TODAY())-SUMIFS(Tabela_Ordens[[#Data],[Quantidade]],Tabela_Ordens[[#Data],[Produto]],A514,Tabela_Ordens[[#Data],[Tipo da Ordem]],"Venda",Tabela_Ordens[[#Data],[Data esperada]],"&lt;="&amp;TODAY()))</f>
        <v/>
      </c>
      <c r="C514" s="74" t="str">
        <f ca="1">IF(A514="","",SUMIFS(Tabela_Ordens[[#Data],[Quantidade]],Tabela_Ordens[[#Data],[Produto]],A514,Tabela_Ordens[[#Data],[Tipo da Ordem]],"Compra",Tabela_Ordens[[#Data],[Data esperada]],"&gt;"&amp;TODAY()))</f>
        <v/>
      </c>
      <c r="D514" s="74" t="str">
        <f>IF(A514="","",INDEX(Tabela_Produto[Estoque Mínimo],MATCH(A514,INDEX(Tabela_Produto[Nome do Produto],,1),0),1))</f>
        <v/>
      </c>
      <c r="E514" s="74" t="str">
        <f t="shared" si="7"/>
        <v/>
      </c>
      <c r="F514" s="74" t="str">
        <f>IFERROR(GETPIVOTDATA("Amount",#REF!,"Product Name",'tabelas-escondidas'!$A514),"")</f>
        <v/>
      </c>
      <c r="G514" s="74" t="str">
        <f>IFERROR(GETPIVOTDATA("Quantity",#REF!,"Product Name",'tabelas-escondidas'!$A514),"")</f>
        <v/>
      </c>
    </row>
    <row r="515" spans="1:7" x14ac:dyDescent="0.25">
      <c r="A515" s="75" t="str">
        <f>IFERROR(INDEX(Tabela_Produto[[#Data],[Nome do Produto]],ROW(A515)-ROW($A$3)),"")</f>
        <v/>
      </c>
      <c r="B515" s="74" t="str">
        <f ca="1">IF(A515="","",SUMIFS(Tabela_Ordens[[#Data],[Quantidade]],Tabela_Ordens[[#Data],[Produto]],A515,Tabela_Ordens[[#Data],[Tipo da Ordem]],"Compra",Tabela_Ordens[[#Data],[Data esperada]],"&lt;="&amp;TODAY())-SUMIFS(Tabela_Ordens[[#Data],[Quantidade]],Tabela_Ordens[[#Data],[Produto]],A515,Tabela_Ordens[[#Data],[Tipo da Ordem]],"Venda",Tabela_Ordens[[#Data],[Data esperada]],"&lt;="&amp;TODAY()))</f>
        <v/>
      </c>
      <c r="C515" s="74" t="str">
        <f ca="1">IF(A515="","",SUMIFS(Tabela_Ordens[[#Data],[Quantidade]],Tabela_Ordens[[#Data],[Produto]],A515,Tabela_Ordens[[#Data],[Tipo da Ordem]],"Compra",Tabela_Ordens[[#Data],[Data esperada]],"&gt;"&amp;TODAY()))</f>
        <v/>
      </c>
      <c r="D515" s="74" t="str">
        <f>IF(A515="","",INDEX(Tabela_Produto[Estoque Mínimo],MATCH(A515,INDEX(Tabela_Produto[Nome do Produto],,1),0),1))</f>
        <v/>
      </c>
      <c r="E515" s="74" t="str">
        <f t="shared" si="7"/>
        <v/>
      </c>
      <c r="F515" s="74" t="str">
        <f>IFERROR(GETPIVOTDATA("Amount",#REF!,"Product Name",'tabelas-escondidas'!$A515),"")</f>
        <v/>
      </c>
      <c r="G515" s="74" t="str">
        <f>IFERROR(GETPIVOTDATA("Quantity",#REF!,"Product Name",'tabelas-escondidas'!$A515),"")</f>
        <v/>
      </c>
    </row>
    <row r="516" spans="1:7" x14ac:dyDescent="0.25">
      <c r="A516" s="75" t="str">
        <f>IFERROR(INDEX(Tabela_Produto[[#Data],[Nome do Produto]],ROW(A516)-ROW($A$3)),"")</f>
        <v/>
      </c>
      <c r="B516" s="74" t="str">
        <f ca="1">IF(A516="","",SUMIFS(Tabela_Ordens[[#Data],[Quantidade]],Tabela_Ordens[[#Data],[Produto]],A516,Tabela_Ordens[[#Data],[Tipo da Ordem]],"Compra",Tabela_Ordens[[#Data],[Data esperada]],"&lt;="&amp;TODAY())-SUMIFS(Tabela_Ordens[[#Data],[Quantidade]],Tabela_Ordens[[#Data],[Produto]],A516,Tabela_Ordens[[#Data],[Tipo da Ordem]],"Venda",Tabela_Ordens[[#Data],[Data esperada]],"&lt;="&amp;TODAY()))</f>
        <v/>
      </c>
      <c r="C516" s="74" t="str">
        <f ca="1">IF(A516="","",SUMIFS(Tabela_Ordens[[#Data],[Quantidade]],Tabela_Ordens[[#Data],[Produto]],A516,Tabela_Ordens[[#Data],[Tipo da Ordem]],"Compra",Tabela_Ordens[[#Data],[Data esperada]],"&gt;"&amp;TODAY()))</f>
        <v/>
      </c>
      <c r="D516" s="74" t="str">
        <f>IF(A516="","",INDEX(Tabela_Produto[Estoque Mínimo],MATCH(A516,INDEX(Tabela_Produto[Nome do Produto],,1),0),1))</f>
        <v/>
      </c>
      <c r="E516" s="74" t="str">
        <f t="shared" si="7"/>
        <v/>
      </c>
      <c r="F516" s="74" t="str">
        <f>IFERROR(GETPIVOTDATA("Amount",#REF!,"Product Name",'tabelas-escondidas'!$A516),"")</f>
        <v/>
      </c>
      <c r="G516" s="74" t="str">
        <f>IFERROR(GETPIVOTDATA("Quantity",#REF!,"Product Name",'tabelas-escondidas'!$A516),"")</f>
        <v/>
      </c>
    </row>
    <row r="517" spans="1:7" x14ac:dyDescent="0.25">
      <c r="A517" s="75" t="str">
        <f>IFERROR(INDEX(Tabela_Produto[[#Data],[Nome do Produto]],ROW(A517)-ROW($A$3)),"")</f>
        <v/>
      </c>
      <c r="B517" s="74" t="str">
        <f ca="1">IF(A517="","",SUMIFS(Tabela_Ordens[[#Data],[Quantidade]],Tabela_Ordens[[#Data],[Produto]],A517,Tabela_Ordens[[#Data],[Tipo da Ordem]],"Compra",Tabela_Ordens[[#Data],[Data esperada]],"&lt;="&amp;TODAY())-SUMIFS(Tabela_Ordens[[#Data],[Quantidade]],Tabela_Ordens[[#Data],[Produto]],A517,Tabela_Ordens[[#Data],[Tipo da Ordem]],"Venda",Tabela_Ordens[[#Data],[Data esperada]],"&lt;="&amp;TODAY()))</f>
        <v/>
      </c>
      <c r="C517" s="74" t="str">
        <f ca="1">IF(A517="","",SUMIFS(Tabela_Ordens[[#Data],[Quantidade]],Tabela_Ordens[[#Data],[Produto]],A517,Tabela_Ordens[[#Data],[Tipo da Ordem]],"Compra",Tabela_Ordens[[#Data],[Data esperada]],"&gt;"&amp;TODAY()))</f>
        <v/>
      </c>
      <c r="D517" s="74" t="str">
        <f>IF(A517="","",INDEX(Tabela_Produto[Estoque Mínimo],MATCH(A517,INDEX(Tabela_Produto[Nome do Produto],,1),0),1))</f>
        <v/>
      </c>
      <c r="E517" s="74" t="str">
        <f t="shared" ref="E517:E580" si="8">IF(A517="","",B517-D517)</f>
        <v/>
      </c>
      <c r="F517" s="74" t="str">
        <f>IFERROR(GETPIVOTDATA("Amount",#REF!,"Product Name",'tabelas-escondidas'!$A517),"")</f>
        <v/>
      </c>
      <c r="G517" s="74" t="str">
        <f>IFERROR(GETPIVOTDATA("Quantity",#REF!,"Product Name",'tabelas-escondidas'!$A517),"")</f>
        <v/>
      </c>
    </row>
    <row r="518" spans="1:7" x14ac:dyDescent="0.25">
      <c r="A518" s="75" t="str">
        <f>IFERROR(INDEX(Tabela_Produto[[#Data],[Nome do Produto]],ROW(A518)-ROW($A$3)),"")</f>
        <v/>
      </c>
      <c r="B518" s="74" t="str">
        <f ca="1">IF(A518="","",SUMIFS(Tabela_Ordens[[#Data],[Quantidade]],Tabela_Ordens[[#Data],[Produto]],A518,Tabela_Ordens[[#Data],[Tipo da Ordem]],"Compra",Tabela_Ordens[[#Data],[Data esperada]],"&lt;="&amp;TODAY())-SUMIFS(Tabela_Ordens[[#Data],[Quantidade]],Tabela_Ordens[[#Data],[Produto]],A518,Tabela_Ordens[[#Data],[Tipo da Ordem]],"Venda",Tabela_Ordens[[#Data],[Data esperada]],"&lt;="&amp;TODAY()))</f>
        <v/>
      </c>
      <c r="C518" s="74" t="str">
        <f ca="1">IF(A518="","",SUMIFS(Tabela_Ordens[[#Data],[Quantidade]],Tabela_Ordens[[#Data],[Produto]],A518,Tabela_Ordens[[#Data],[Tipo da Ordem]],"Compra",Tabela_Ordens[[#Data],[Data esperada]],"&gt;"&amp;TODAY()))</f>
        <v/>
      </c>
      <c r="D518" s="74" t="str">
        <f>IF(A518="","",INDEX(Tabela_Produto[Estoque Mínimo],MATCH(A518,INDEX(Tabela_Produto[Nome do Produto],,1),0),1))</f>
        <v/>
      </c>
      <c r="E518" s="74" t="str">
        <f t="shared" si="8"/>
        <v/>
      </c>
      <c r="F518" s="74" t="str">
        <f>IFERROR(GETPIVOTDATA("Amount",#REF!,"Product Name",'tabelas-escondidas'!$A518),"")</f>
        <v/>
      </c>
      <c r="G518" s="74" t="str">
        <f>IFERROR(GETPIVOTDATA("Quantity",#REF!,"Product Name",'tabelas-escondidas'!$A518),"")</f>
        <v/>
      </c>
    </row>
    <row r="519" spans="1:7" x14ac:dyDescent="0.25">
      <c r="A519" s="75" t="str">
        <f>IFERROR(INDEX(Tabela_Produto[[#Data],[Nome do Produto]],ROW(A519)-ROW($A$3)),"")</f>
        <v/>
      </c>
      <c r="B519" s="74" t="str">
        <f ca="1">IF(A519="","",SUMIFS(Tabela_Ordens[[#Data],[Quantidade]],Tabela_Ordens[[#Data],[Produto]],A519,Tabela_Ordens[[#Data],[Tipo da Ordem]],"Compra",Tabela_Ordens[[#Data],[Data esperada]],"&lt;="&amp;TODAY())-SUMIFS(Tabela_Ordens[[#Data],[Quantidade]],Tabela_Ordens[[#Data],[Produto]],A519,Tabela_Ordens[[#Data],[Tipo da Ordem]],"Venda",Tabela_Ordens[[#Data],[Data esperada]],"&lt;="&amp;TODAY()))</f>
        <v/>
      </c>
      <c r="C519" s="74" t="str">
        <f ca="1">IF(A519="","",SUMIFS(Tabela_Ordens[[#Data],[Quantidade]],Tabela_Ordens[[#Data],[Produto]],A519,Tabela_Ordens[[#Data],[Tipo da Ordem]],"Compra",Tabela_Ordens[[#Data],[Data esperada]],"&gt;"&amp;TODAY()))</f>
        <v/>
      </c>
      <c r="D519" s="74" t="str">
        <f>IF(A519="","",INDEX(Tabela_Produto[Estoque Mínimo],MATCH(A519,INDEX(Tabela_Produto[Nome do Produto],,1),0),1))</f>
        <v/>
      </c>
      <c r="E519" s="74" t="str">
        <f t="shared" si="8"/>
        <v/>
      </c>
      <c r="F519" s="74" t="str">
        <f>IFERROR(GETPIVOTDATA("Amount",#REF!,"Product Name",'tabelas-escondidas'!$A519),"")</f>
        <v/>
      </c>
      <c r="G519" s="74" t="str">
        <f>IFERROR(GETPIVOTDATA("Quantity",#REF!,"Product Name",'tabelas-escondidas'!$A519),"")</f>
        <v/>
      </c>
    </row>
    <row r="520" spans="1:7" x14ac:dyDescent="0.25">
      <c r="A520" s="75" t="str">
        <f>IFERROR(INDEX(Tabela_Produto[[#Data],[Nome do Produto]],ROW(A520)-ROW($A$3)),"")</f>
        <v/>
      </c>
      <c r="B520" s="74" t="str">
        <f ca="1">IF(A520="","",SUMIFS(Tabela_Ordens[[#Data],[Quantidade]],Tabela_Ordens[[#Data],[Produto]],A520,Tabela_Ordens[[#Data],[Tipo da Ordem]],"Compra",Tabela_Ordens[[#Data],[Data esperada]],"&lt;="&amp;TODAY())-SUMIFS(Tabela_Ordens[[#Data],[Quantidade]],Tabela_Ordens[[#Data],[Produto]],A520,Tabela_Ordens[[#Data],[Tipo da Ordem]],"Venda",Tabela_Ordens[[#Data],[Data esperada]],"&lt;="&amp;TODAY()))</f>
        <v/>
      </c>
      <c r="C520" s="74" t="str">
        <f ca="1">IF(A520="","",SUMIFS(Tabela_Ordens[[#Data],[Quantidade]],Tabela_Ordens[[#Data],[Produto]],A520,Tabela_Ordens[[#Data],[Tipo da Ordem]],"Compra",Tabela_Ordens[[#Data],[Data esperada]],"&gt;"&amp;TODAY()))</f>
        <v/>
      </c>
      <c r="D520" s="74" t="str">
        <f>IF(A520="","",INDEX(Tabela_Produto[Estoque Mínimo],MATCH(A520,INDEX(Tabela_Produto[Nome do Produto],,1),0),1))</f>
        <v/>
      </c>
      <c r="E520" s="74" t="str">
        <f t="shared" si="8"/>
        <v/>
      </c>
      <c r="F520" s="74" t="str">
        <f>IFERROR(GETPIVOTDATA("Amount",#REF!,"Product Name",'tabelas-escondidas'!$A520),"")</f>
        <v/>
      </c>
      <c r="G520" s="74" t="str">
        <f>IFERROR(GETPIVOTDATA("Quantity",#REF!,"Product Name",'tabelas-escondidas'!$A520),"")</f>
        <v/>
      </c>
    </row>
    <row r="521" spans="1:7" x14ac:dyDescent="0.25">
      <c r="A521" s="75" t="str">
        <f>IFERROR(INDEX(Tabela_Produto[[#Data],[Nome do Produto]],ROW(A521)-ROW($A$3)),"")</f>
        <v/>
      </c>
      <c r="B521" s="74" t="str">
        <f ca="1">IF(A521="","",SUMIFS(Tabela_Ordens[[#Data],[Quantidade]],Tabela_Ordens[[#Data],[Produto]],A521,Tabela_Ordens[[#Data],[Tipo da Ordem]],"Compra",Tabela_Ordens[[#Data],[Data esperada]],"&lt;="&amp;TODAY())-SUMIFS(Tabela_Ordens[[#Data],[Quantidade]],Tabela_Ordens[[#Data],[Produto]],A521,Tabela_Ordens[[#Data],[Tipo da Ordem]],"Venda",Tabela_Ordens[[#Data],[Data esperada]],"&lt;="&amp;TODAY()))</f>
        <v/>
      </c>
      <c r="C521" s="74" t="str">
        <f ca="1">IF(A521="","",SUMIFS(Tabela_Ordens[[#Data],[Quantidade]],Tabela_Ordens[[#Data],[Produto]],A521,Tabela_Ordens[[#Data],[Tipo da Ordem]],"Compra",Tabela_Ordens[[#Data],[Data esperada]],"&gt;"&amp;TODAY()))</f>
        <v/>
      </c>
      <c r="D521" s="74" t="str">
        <f>IF(A521="","",INDEX(Tabela_Produto[Estoque Mínimo],MATCH(A521,INDEX(Tabela_Produto[Nome do Produto],,1),0),1))</f>
        <v/>
      </c>
      <c r="E521" s="74" t="str">
        <f t="shared" si="8"/>
        <v/>
      </c>
      <c r="F521" s="74" t="str">
        <f>IFERROR(GETPIVOTDATA("Amount",#REF!,"Product Name",'tabelas-escondidas'!$A521),"")</f>
        <v/>
      </c>
      <c r="G521" s="74" t="str">
        <f>IFERROR(GETPIVOTDATA("Quantity",#REF!,"Product Name",'tabelas-escondidas'!$A521),"")</f>
        <v/>
      </c>
    </row>
    <row r="522" spans="1:7" x14ac:dyDescent="0.25">
      <c r="A522" s="75" t="str">
        <f>IFERROR(INDEX(Tabela_Produto[[#Data],[Nome do Produto]],ROW(A522)-ROW($A$3)),"")</f>
        <v/>
      </c>
      <c r="B522" s="74" t="str">
        <f ca="1">IF(A522="","",SUMIFS(Tabela_Ordens[[#Data],[Quantidade]],Tabela_Ordens[[#Data],[Produto]],A522,Tabela_Ordens[[#Data],[Tipo da Ordem]],"Compra",Tabela_Ordens[[#Data],[Data esperada]],"&lt;="&amp;TODAY())-SUMIFS(Tabela_Ordens[[#Data],[Quantidade]],Tabela_Ordens[[#Data],[Produto]],A522,Tabela_Ordens[[#Data],[Tipo da Ordem]],"Venda",Tabela_Ordens[[#Data],[Data esperada]],"&lt;="&amp;TODAY()))</f>
        <v/>
      </c>
      <c r="C522" s="74" t="str">
        <f ca="1">IF(A522="","",SUMIFS(Tabela_Ordens[[#Data],[Quantidade]],Tabela_Ordens[[#Data],[Produto]],A522,Tabela_Ordens[[#Data],[Tipo da Ordem]],"Compra",Tabela_Ordens[[#Data],[Data esperada]],"&gt;"&amp;TODAY()))</f>
        <v/>
      </c>
      <c r="D522" s="74" t="str">
        <f>IF(A522="","",INDEX(Tabela_Produto[Estoque Mínimo],MATCH(A522,INDEX(Tabela_Produto[Nome do Produto],,1),0),1))</f>
        <v/>
      </c>
      <c r="E522" s="74" t="str">
        <f t="shared" si="8"/>
        <v/>
      </c>
      <c r="F522" s="74" t="str">
        <f>IFERROR(GETPIVOTDATA("Amount",#REF!,"Product Name",'tabelas-escondidas'!$A522),"")</f>
        <v/>
      </c>
      <c r="G522" s="74" t="str">
        <f>IFERROR(GETPIVOTDATA("Quantity",#REF!,"Product Name",'tabelas-escondidas'!$A522),"")</f>
        <v/>
      </c>
    </row>
    <row r="523" spans="1:7" x14ac:dyDescent="0.25">
      <c r="A523" s="75" t="str">
        <f>IFERROR(INDEX(Tabela_Produto[[#Data],[Nome do Produto]],ROW(A523)-ROW($A$3)),"")</f>
        <v/>
      </c>
      <c r="B523" s="74" t="str">
        <f ca="1">IF(A523="","",SUMIFS(Tabela_Ordens[[#Data],[Quantidade]],Tabela_Ordens[[#Data],[Produto]],A523,Tabela_Ordens[[#Data],[Tipo da Ordem]],"Compra",Tabela_Ordens[[#Data],[Data esperada]],"&lt;="&amp;TODAY())-SUMIFS(Tabela_Ordens[[#Data],[Quantidade]],Tabela_Ordens[[#Data],[Produto]],A523,Tabela_Ordens[[#Data],[Tipo da Ordem]],"Venda",Tabela_Ordens[[#Data],[Data esperada]],"&lt;="&amp;TODAY()))</f>
        <v/>
      </c>
      <c r="C523" s="74" t="str">
        <f ca="1">IF(A523="","",SUMIFS(Tabela_Ordens[[#Data],[Quantidade]],Tabela_Ordens[[#Data],[Produto]],A523,Tabela_Ordens[[#Data],[Tipo da Ordem]],"Compra",Tabela_Ordens[[#Data],[Data esperada]],"&gt;"&amp;TODAY()))</f>
        <v/>
      </c>
      <c r="D523" s="74" t="str">
        <f>IF(A523="","",INDEX(Tabela_Produto[Estoque Mínimo],MATCH(A523,INDEX(Tabela_Produto[Nome do Produto],,1),0),1))</f>
        <v/>
      </c>
      <c r="E523" s="74" t="str">
        <f t="shared" si="8"/>
        <v/>
      </c>
      <c r="F523" s="74" t="str">
        <f>IFERROR(GETPIVOTDATA("Amount",#REF!,"Product Name",'tabelas-escondidas'!$A523),"")</f>
        <v/>
      </c>
      <c r="G523" s="74" t="str">
        <f>IFERROR(GETPIVOTDATA("Quantity",#REF!,"Product Name",'tabelas-escondidas'!$A523),"")</f>
        <v/>
      </c>
    </row>
    <row r="524" spans="1:7" x14ac:dyDescent="0.25">
      <c r="A524" s="75" t="str">
        <f>IFERROR(INDEX(Tabela_Produto[[#Data],[Nome do Produto]],ROW(A524)-ROW($A$3)),"")</f>
        <v/>
      </c>
      <c r="B524" s="74" t="str">
        <f ca="1">IF(A524="","",SUMIFS(Tabela_Ordens[[#Data],[Quantidade]],Tabela_Ordens[[#Data],[Produto]],A524,Tabela_Ordens[[#Data],[Tipo da Ordem]],"Compra",Tabela_Ordens[[#Data],[Data esperada]],"&lt;="&amp;TODAY())-SUMIFS(Tabela_Ordens[[#Data],[Quantidade]],Tabela_Ordens[[#Data],[Produto]],A524,Tabela_Ordens[[#Data],[Tipo da Ordem]],"Venda",Tabela_Ordens[[#Data],[Data esperada]],"&lt;="&amp;TODAY()))</f>
        <v/>
      </c>
      <c r="C524" s="74" t="str">
        <f ca="1">IF(A524="","",SUMIFS(Tabela_Ordens[[#Data],[Quantidade]],Tabela_Ordens[[#Data],[Produto]],A524,Tabela_Ordens[[#Data],[Tipo da Ordem]],"Compra",Tabela_Ordens[[#Data],[Data esperada]],"&gt;"&amp;TODAY()))</f>
        <v/>
      </c>
      <c r="D524" s="74" t="str">
        <f>IF(A524="","",INDEX(Tabela_Produto[Estoque Mínimo],MATCH(A524,INDEX(Tabela_Produto[Nome do Produto],,1),0),1))</f>
        <v/>
      </c>
      <c r="E524" s="74" t="str">
        <f t="shared" si="8"/>
        <v/>
      </c>
      <c r="F524" s="74" t="str">
        <f>IFERROR(GETPIVOTDATA("Amount",#REF!,"Product Name",'tabelas-escondidas'!$A524),"")</f>
        <v/>
      </c>
      <c r="G524" s="74" t="str">
        <f>IFERROR(GETPIVOTDATA("Quantity",#REF!,"Product Name",'tabelas-escondidas'!$A524),"")</f>
        <v/>
      </c>
    </row>
    <row r="525" spans="1:7" x14ac:dyDescent="0.25">
      <c r="A525" s="75" t="str">
        <f>IFERROR(INDEX(Tabela_Produto[[#Data],[Nome do Produto]],ROW(A525)-ROW($A$3)),"")</f>
        <v/>
      </c>
      <c r="B525" s="74" t="str">
        <f ca="1">IF(A525="","",SUMIFS(Tabela_Ordens[[#Data],[Quantidade]],Tabela_Ordens[[#Data],[Produto]],A525,Tabela_Ordens[[#Data],[Tipo da Ordem]],"Compra",Tabela_Ordens[[#Data],[Data esperada]],"&lt;="&amp;TODAY())-SUMIFS(Tabela_Ordens[[#Data],[Quantidade]],Tabela_Ordens[[#Data],[Produto]],A525,Tabela_Ordens[[#Data],[Tipo da Ordem]],"Venda",Tabela_Ordens[[#Data],[Data esperada]],"&lt;="&amp;TODAY()))</f>
        <v/>
      </c>
      <c r="C525" s="74" t="str">
        <f ca="1">IF(A525="","",SUMIFS(Tabela_Ordens[[#Data],[Quantidade]],Tabela_Ordens[[#Data],[Produto]],A525,Tabela_Ordens[[#Data],[Tipo da Ordem]],"Compra",Tabela_Ordens[[#Data],[Data esperada]],"&gt;"&amp;TODAY()))</f>
        <v/>
      </c>
      <c r="D525" s="74" t="str">
        <f>IF(A525="","",INDEX(Tabela_Produto[Estoque Mínimo],MATCH(A525,INDEX(Tabela_Produto[Nome do Produto],,1),0),1))</f>
        <v/>
      </c>
      <c r="E525" s="74" t="str">
        <f t="shared" si="8"/>
        <v/>
      </c>
      <c r="F525" s="74" t="str">
        <f>IFERROR(GETPIVOTDATA("Amount",#REF!,"Product Name",'tabelas-escondidas'!$A525),"")</f>
        <v/>
      </c>
      <c r="G525" s="74" t="str">
        <f>IFERROR(GETPIVOTDATA("Quantity",#REF!,"Product Name",'tabelas-escondidas'!$A525),"")</f>
        <v/>
      </c>
    </row>
    <row r="526" spans="1:7" x14ac:dyDescent="0.25">
      <c r="A526" s="75" t="str">
        <f>IFERROR(INDEX(Tabela_Produto[[#Data],[Nome do Produto]],ROW(A526)-ROW($A$3)),"")</f>
        <v/>
      </c>
      <c r="B526" s="74" t="str">
        <f ca="1">IF(A526="","",SUMIFS(Tabela_Ordens[[#Data],[Quantidade]],Tabela_Ordens[[#Data],[Produto]],A526,Tabela_Ordens[[#Data],[Tipo da Ordem]],"Compra",Tabela_Ordens[[#Data],[Data esperada]],"&lt;="&amp;TODAY())-SUMIFS(Tabela_Ordens[[#Data],[Quantidade]],Tabela_Ordens[[#Data],[Produto]],A526,Tabela_Ordens[[#Data],[Tipo da Ordem]],"Venda",Tabela_Ordens[[#Data],[Data esperada]],"&lt;="&amp;TODAY()))</f>
        <v/>
      </c>
      <c r="C526" s="74" t="str">
        <f ca="1">IF(A526="","",SUMIFS(Tabela_Ordens[[#Data],[Quantidade]],Tabela_Ordens[[#Data],[Produto]],A526,Tabela_Ordens[[#Data],[Tipo da Ordem]],"Compra",Tabela_Ordens[[#Data],[Data esperada]],"&gt;"&amp;TODAY()))</f>
        <v/>
      </c>
      <c r="D526" s="74" t="str">
        <f>IF(A526="","",INDEX(Tabela_Produto[Estoque Mínimo],MATCH(A526,INDEX(Tabela_Produto[Nome do Produto],,1),0),1))</f>
        <v/>
      </c>
      <c r="E526" s="74" t="str">
        <f t="shared" si="8"/>
        <v/>
      </c>
      <c r="F526" s="74" t="str">
        <f>IFERROR(GETPIVOTDATA("Amount",#REF!,"Product Name",'tabelas-escondidas'!$A526),"")</f>
        <v/>
      </c>
      <c r="G526" s="74" t="str">
        <f>IFERROR(GETPIVOTDATA("Quantity",#REF!,"Product Name",'tabelas-escondidas'!$A526),"")</f>
        <v/>
      </c>
    </row>
    <row r="527" spans="1:7" x14ac:dyDescent="0.25">
      <c r="A527" s="75" t="str">
        <f>IFERROR(INDEX(Tabela_Produto[[#Data],[Nome do Produto]],ROW(A527)-ROW($A$3)),"")</f>
        <v/>
      </c>
      <c r="B527" s="74" t="str">
        <f ca="1">IF(A527="","",SUMIFS(Tabela_Ordens[[#Data],[Quantidade]],Tabela_Ordens[[#Data],[Produto]],A527,Tabela_Ordens[[#Data],[Tipo da Ordem]],"Compra",Tabela_Ordens[[#Data],[Data esperada]],"&lt;="&amp;TODAY())-SUMIFS(Tabela_Ordens[[#Data],[Quantidade]],Tabela_Ordens[[#Data],[Produto]],A527,Tabela_Ordens[[#Data],[Tipo da Ordem]],"Venda",Tabela_Ordens[[#Data],[Data esperada]],"&lt;="&amp;TODAY()))</f>
        <v/>
      </c>
      <c r="C527" s="74" t="str">
        <f ca="1">IF(A527="","",SUMIFS(Tabela_Ordens[[#Data],[Quantidade]],Tabela_Ordens[[#Data],[Produto]],A527,Tabela_Ordens[[#Data],[Tipo da Ordem]],"Compra",Tabela_Ordens[[#Data],[Data esperada]],"&gt;"&amp;TODAY()))</f>
        <v/>
      </c>
      <c r="D527" s="74" t="str">
        <f>IF(A527="","",INDEX(Tabela_Produto[Estoque Mínimo],MATCH(A527,INDEX(Tabela_Produto[Nome do Produto],,1),0),1))</f>
        <v/>
      </c>
      <c r="E527" s="74" t="str">
        <f t="shared" si="8"/>
        <v/>
      </c>
      <c r="F527" s="74" t="str">
        <f>IFERROR(GETPIVOTDATA("Amount",#REF!,"Product Name",'tabelas-escondidas'!$A527),"")</f>
        <v/>
      </c>
      <c r="G527" s="74" t="str">
        <f>IFERROR(GETPIVOTDATA("Quantity",#REF!,"Product Name",'tabelas-escondidas'!$A527),"")</f>
        <v/>
      </c>
    </row>
    <row r="528" spans="1:7" x14ac:dyDescent="0.25">
      <c r="A528" s="75" t="str">
        <f>IFERROR(INDEX(Tabela_Produto[[#Data],[Nome do Produto]],ROW(A528)-ROW($A$3)),"")</f>
        <v/>
      </c>
      <c r="B528" s="74" t="str">
        <f ca="1">IF(A528="","",SUMIFS(Tabela_Ordens[[#Data],[Quantidade]],Tabela_Ordens[[#Data],[Produto]],A528,Tabela_Ordens[[#Data],[Tipo da Ordem]],"Compra",Tabela_Ordens[[#Data],[Data esperada]],"&lt;="&amp;TODAY())-SUMIFS(Tabela_Ordens[[#Data],[Quantidade]],Tabela_Ordens[[#Data],[Produto]],A528,Tabela_Ordens[[#Data],[Tipo da Ordem]],"Venda",Tabela_Ordens[[#Data],[Data esperada]],"&lt;="&amp;TODAY()))</f>
        <v/>
      </c>
      <c r="C528" s="74" t="str">
        <f ca="1">IF(A528="","",SUMIFS(Tabela_Ordens[[#Data],[Quantidade]],Tabela_Ordens[[#Data],[Produto]],A528,Tabela_Ordens[[#Data],[Tipo da Ordem]],"Compra",Tabela_Ordens[[#Data],[Data esperada]],"&gt;"&amp;TODAY()))</f>
        <v/>
      </c>
      <c r="D528" s="74" t="str">
        <f>IF(A528="","",INDEX(Tabela_Produto[Estoque Mínimo],MATCH(A528,INDEX(Tabela_Produto[Nome do Produto],,1),0),1))</f>
        <v/>
      </c>
      <c r="E528" s="74" t="str">
        <f t="shared" si="8"/>
        <v/>
      </c>
      <c r="F528" s="74" t="str">
        <f>IFERROR(GETPIVOTDATA("Amount",#REF!,"Product Name",'tabelas-escondidas'!$A528),"")</f>
        <v/>
      </c>
      <c r="G528" s="74" t="str">
        <f>IFERROR(GETPIVOTDATA("Quantity",#REF!,"Product Name",'tabelas-escondidas'!$A528),"")</f>
        <v/>
      </c>
    </row>
    <row r="529" spans="1:7" x14ac:dyDescent="0.25">
      <c r="A529" s="75" t="str">
        <f>IFERROR(INDEX(Tabela_Produto[[#Data],[Nome do Produto]],ROW(A529)-ROW($A$3)),"")</f>
        <v/>
      </c>
      <c r="B529" s="74" t="str">
        <f ca="1">IF(A529="","",SUMIFS(Tabela_Ordens[[#Data],[Quantidade]],Tabela_Ordens[[#Data],[Produto]],A529,Tabela_Ordens[[#Data],[Tipo da Ordem]],"Compra",Tabela_Ordens[[#Data],[Data esperada]],"&lt;="&amp;TODAY())-SUMIFS(Tabela_Ordens[[#Data],[Quantidade]],Tabela_Ordens[[#Data],[Produto]],A529,Tabela_Ordens[[#Data],[Tipo da Ordem]],"Venda",Tabela_Ordens[[#Data],[Data esperada]],"&lt;="&amp;TODAY()))</f>
        <v/>
      </c>
      <c r="C529" s="74" t="str">
        <f ca="1">IF(A529="","",SUMIFS(Tabela_Ordens[[#Data],[Quantidade]],Tabela_Ordens[[#Data],[Produto]],A529,Tabela_Ordens[[#Data],[Tipo da Ordem]],"Compra",Tabela_Ordens[[#Data],[Data esperada]],"&gt;"&amp;TODAY()))</f>
        <v/>
      </c>
      <c r="D529" s="74" t="str">
        <f>IF(A529="","",INDEX(Tabela_Produto[Estoque Mínimo],MATCH(A529,INDEX(Tabela_Produto[Nome do Produto],,1),0),1))</f>
        <v/>
      </c>
      <c r="E529" s="74" t="str">
        <f t="shared" si="8"/>
        <v/>
      </c>
      <c r="F529" s="74" t="str">
        <f>IFERROR(GETPIVOTDATA("Amount",#REF!,"Product Name",'tabelas-escondidas'!$A529),"")</f>
        <v/>
      </c>
      <c r="G529" s="74" t="str">
        <f>IFERROR(GETPIVOTDATA("Quantity",#REF!,"Product Name",'tabelas-escondidas'!$A529),"")</f>
        <v/>
      </c>
    </row>
    <row r="530" spans="1:7" x14ac:dyDescent="0.25">
      <c r="A530" s="75" t="str">
        <f>IFERROR(INDEX(Tabela_Produto[[#Data],[Nome do Produto]],ROW(A530)-ROW($A$3)),"")</f>
        <v/>
      </c>
      <c r="B530" s="74" t="str">
        <f ca="1">IF(A530="","",SUMIFS(Tabela_Ordens[[#Data],[Quantidade]],Tabela_Ordens[[#Data],[Produto]],A530,Tabela_Ordens[[#Data],[Tipo da Ordem]],"Compra",Tabela_Ordens[[#Data],[Data esperada]],"&lt;="&amp;TODAY())-SUMIFS(Tabela_Ordens[[#Data],[Quantidade]],Tabela_Ordens[[#Data],[Produto]],A530,Tabela_Ordens[[#Data],[Tipo da Ordem]],"Venda",Tabela_Ordens[[#Data],[Data esperada]],"&lt;="&amp;TODAY()))</f>
        <v/>
      </c>
      <c r="C530" s="74" t="str">
        <f ca="1">IF(A530="","",SUMIFS(Tabela_Ordens[[#Data],[Quantidade]],Tabela_Ordens[[#Data],[Produto]],A530,Tabela_Ordens[[#Data],[Tipo da Ordem]],"Compra",Tabela_Ordens[[#Data],[Data esperada]],"&gt;"&amp;TODAY()))</f>
        <v/>
      </c>
      <c r="D530" s="74" t="str">
        <f>IF(A530="","",INDEX(Tabela_Produto[Estoque Mínimo],MATCH(A530,INDEX(Tabela_Produto[Nome do Produto],,1),0),1))</f>
        <v/>
      </c>
      <c r="E530" s="74" t="str">
        <f t="shared" si="8"/>
        <v/>
      </c>
      <c r="F530" s="74" t="str">
        <f>IFERROR(GETPIVOTDATA("Amount",#REF!,"Product Name",'tabelas-escondidas'!$A530),"")</f>
        <v/>
      </c>
      <c r="G530" s="74" t="str">
        <f>IFERROR(GETPIVOTDATA("Quantity",#REF!,"Product Name",'tabelas-escondidas'!$A530),"")</f>
        <v/>
      </c>
    </row>
    <row r="531" spans="1:7" x14ac:dyDescent="0.25">
      <c r="A531" s="75" t="str">
        <f>IFERROR(INDEX(Tabela_Produto[[#Data],[Nome do Produto]],ROW(A531)-ROW($A$3)),"")</f>
        <v/>
      </c>
      <c r="B531" s="74" t="str">
        <f ca="1">IF(A531="","",SUMIFS(Tabela_Ordens[[#Data],[Quantidade]],Tabela_Ordens[[#Data],[Produto]],A531,Tabela_Ordens[[#Data],[Tipo da Ordem]],"Compra",Tabela_Ordens[[#Data],[Data esperada]],"&lt;="&amp;TODAY())-SUMIFS(Tabela_Ordens[[#Data],[Quantidade]],Tabela_Ordens[[#Data],[Produto]],A531,Tabela_Ordens[[#Data],[Tipo da Ordem]],"Venda",Tabela_Ordens[[#Data],[Data esperada]],"&lt;="&amp;TODAY()))</f>
        <v/>
      </c>
      <c r="C531" s="74" t="str">
        <f ca="1">IF(A531="","",SUMIFS(Tabela_Ordens[[#Data],[Quantidade]],Tabela_Ordens[[#Data],[Produto]],A531,Tabela_Ordens[[#Data],[Tipo da Ordem]],"Compra",Tabela_Ordens[[#Data],[Data esperada]],"&gt;"&amp;TODAY()))</f>
        <v/>
      </c>
      <c r="D531" s="74" t="str">
        <f>IF(A531="","",INDEX(Tabela_Produto[Estoque Mínimo],MATCH(A531,INDEX(Tabela_Produto[Nome do Produto],,1),0),1))</f>
        <v/>
      </c>
      <c r="E531" s="74" t="str">
        <f t="shared" si="8"/>
        <v/>
      </c>
      <c r="F531" s="74" t="str">
        <f>IFERROR(GETPIVOTDATA("Amount",#REF!,"Product Name",'tabelas-escondidas'!$A531),"")</f>
        <v/>
      </c>
      <c r="G531" s="74" t="str">
        <f>IFERROR(GETPIVOTDATA("Quantity",#REF!,"Product Name",'tabelas-escondidas'!$A531),"")</f>
        <v/>
      </c>
    </row>
    <row r="532" spans="1:7" x14ac:dyDescent="0.25">
      <c r="A532" s="75" t="str">
        <f>IFERROR(INDEX(Tabela_Produto[[#Data],[Nome do Produto]],ROW(A532)-ROW($A$3)),"")</f>
        <v/>
      </c>
      <c r="B532" s="74" t="str">
        <f ca="1">IF(A532="","",SUMIFS(Tabela_Ordens[[#Data],[Quantidade]],Tabela_Ordens[[#Data],[Produto]],A532,Tabela_Ordens[[#Data],[Tipo da Ordem]],"Compra",Tabela_Ordens[[#Data],[Data esperada]],"&lt;="&amp;TODAY())-SUMIFS(Tabela_Ordens[[#Data],[Quantidade]],Tabela_Ordens[[#Data],[Produto]],A532,Tabela_Ordens[[#Data],[Tipo da Ordem]],"Venda",Tabela_Ordens[[#Data],[Data esperada]],"&lt;="&amp;TODAY()))</f>
        <v/>
      </c>
      <c r="C532" s="74" t="str">
        <f ca="1">IF(A532="","",SUMIFS(Tabela_Ordens[[#Data],[Quantidade]],Tabela_Ordens[[#Data],[Produto]],A532,Tabela_Ordens[[#Data],[Tipo da Ordem]],"Compra",Tabela_Ordens[[#Data],[Data esperada]],"&gt;"&amp;TODAY()))</f>
        <v/>
      </c>
      <c r="D532" s="74" t="str">
        <f>IF(A532="","",INDEX(Tabela_Produto[Estoque Mínimo],MATCH(A532,INDEX(Tabela_Produto[Nome do Produto],,1),0),1))</f>
        <v/>
      </c>
      <c r="E532" s="74" t="str">
        <f t="shared" si="8"/>
        <v/>
      </c>
      <c r="F532" s="74" t="str">
        <f>IFERROR(GETPIVOTDATA("Amount",#REF!,"Product Name",'tabelas-escondidas'!$A532),"")</f>
        <v/>
      </c>
      <c r="G532" s="74" t="str">
        <f>IFERROR(GETPIVOTDATA("Quantity",#REF!,"Product Name",'tabelas-escondidas'!$A532),"")</f>
        <v/>
      </c>
    </row>
    <row r="533" spans="1:7" x14ac:dyDescent="0.25">
      <c r="A533" s="75" t="str">
        <f>IFERROR(INDEX(Tabela_Produto[[#Data],[Nome do Produto]],ROW(A533)-ROW($A$3)),"")</f>
        <v/>
      </c>
      <c r="B533" s="74" t="str">
        <f ca="1">IF(A533="","",SUMIFS(Tabela_Ordens[[#Data],[Quantidade]],Tabela_Ordens[[#Data],[Produto]],A533,Tabela_Ordens[[#Data],[Tipo da Ordem]],"Compra",Tabela_Ordens[[#Data],[Data esperada]],"&lt;="&amp;TODAY())-SUMIFS(Tabela_Ordens[[#Data],[Quantidade]],Tabela_Ordens[[#Data],[Produto]],A533,Tabela_Ordens[[#Data],[Tipo da Ordem]],"Venda",Tabela_Ordens[[#Data],[Data esperada]],"&lt;="&amp;TODAY()))</f>
        <v/>
      </c>
      <c r="C533" s="74" t="str">
        <f ca="1">IF(A533="","",SUMIFS(Tabela_Ordens[[#Data],[Quantidade]],Tabela_Ordens[[#Data],[Produto]],A533,Tabela_Ordens[[#Data],[Tipo da Ordem]],"Compra",Tabela_Ordens[[#Data],[Data esperada]],"&gt;"&amp;TODAY()))</f>
        <v/>
      </c>
      <c r="D533" s="74" t="str">
        <f>IF(A533="","",INDEX(Tabela_Produto[Estoque Mínimo],MATCH(A533,INDEX(Tabela_Produto[Nome do Produto],,1),0),1))</f>
        <v/>
      </c>
      <c r="E533" s="74" t="str">
        <f t="shared" si="8"/>
        <v/>
      </c>
      <c r="F533" s="74" t="str">
        <f>IFERROR(GETPIVOTDATA("Amount",#REF!,"Product Name",'tabelas-escondidas'!$A533),"")</f>
        <v/>
      </c>
      <c r="G533" s="74" t="str">
        <f>IFERROR(GETPIVOTDATA("Quantity",#REF!,"Product Name",'tabelas-escondidas'!$A533),"")</f>
        <v/>
      </c>
    </row>
    <row r="534" spans="1:7" x14ac:dyDescent="0.25">
      <c r="A534" s="75" t="str">
        <f>IFERROR(INDEX(Tabela_Produto[[#Data],[Nome do Produto]],ROW(A534)-ROW($A$3)),"")</f>
        <v/>
      </c>
      <c r="B534" s="74" t="str">
        <f ca="1">IF(A534="","",SUMIFS(Tabela_Ordens[[#Data],[Quantidade]],Tabela_Ordens[[#Data],[Produto]],A534,Tabela_Ordens[[#Data],[Tipo da Ordem]],"Compra",Tabela_Ordens[[#Data],[Data esperada]],"&lt;="&amp;TODAY())-SUMIFS(Tabela_Ordens[[#Data],[Quantidade]],Tabela_Ordens[[#Data],[Produto]],A534,Tabela_Ordens[[#Data],[Tipo da Ordem]],"Venda",Tabela_Ordens[[#Data],[Data esperada]],"&lt;="&amp;TODAY()))</f>
        <v/>
      </c>
      <c r="C534" s="74" t="str">
        <f ca="1">IF(A534="","",SUMIFS(Tabela_Ordens[[#Data],[Quantidade]],Tabela_Ordens[[#Data],[Produto]],A534,Tabela_Ordens[[#Data],[Tipo da Ordem]],"Compra",Tabela_Ordens[[#Data],[Data esperada]],"&gt;"&amp;TODAY()))</f>
        <v/>
      </c>
      <c r="D534" s="74" t="str">
        <f>IF(A534="","",INDEX(Tabela_Produto[Estoque Mínimo],MATCH(A534,INDEX(Tabela_Produto[Nome do Produto],,1),0),1))</f>
        <v/>
      </c>
      <c r="E534" s="74" t="str">
        <f t="shared" si="8"/>
        <v/>
      </c>
      <c r="F534" s="74" t="str">
        <f>IFERROR(GETPIVOTDATA("Amount",#REF!,"Product Name",'tabelas-escondidas'!$A534),"")</f>
        <v/>
      </c>
      <c r="G534" s="74" t="str">
        <f>IFERROR(GETPIVOTDATA("Quantity",#REF!,"Product Name",'tabelas-escondidas'!$A534),"")</f>
        <v/>
      </c>
    </row>
    <row r="535" spans="1:7" x14ac:dyDescent="0.25">
      <c r="A535" s="75" t="str">
        <f>IFERROR(INDEX(Tabela_Produto[[#Data],[Nome do Produto]],ROW(A535)-ROW($A$3)),"")</f>
        <v/>
      </c>
      <c r="B535" s="74" t="str">
        <f ca="1">IF(A535="","",SUMIFS(Tabela_Ordens[[#Data],[Quantidade]],Tabela_Ordens[[#Data],[Produto]],A535,Tabela_Ordens[[#Data],[Tipo da Ordem]],"Compra",Tabela_Ordens[[#Data],[Data esperada]],"&lt;="&amp;TODAY())-SUMIFS(Tabela_Ordens[[#Data],[Quantidade]],Tabela_Ordens[[#Data],[Produto]],A535,Tabela_Ordens[[#Data],[Tipo da Ordem]],"Venda",Tabela_Ordens[[#Data],[Data esperada]],"&lt;="&amp;TODAY()))</f>
        <v/>
      </c>
      <c r="C535" s="74" t="str">
        <f ca="1">IF(A535="","",SUMIFS(Tabela_Ordens[[#Data],[Quantidade]],Tabela_Ordens[[#Data],[Produto]],A535,Tabela_Ordens[[#Data],[Tipo da Ordem]],"Compra",Tabela_Ordens[[#Data],[Data esperada]],"&gt;"&amp;TODAY()))</f>
        <v/>
      </c>
      <c r="D535" s="74" t="str">
        <f>IF(A535="","",INDEX(Tabela_Produto[Estoque Mínimo],MATCH(A535,INDEX(Tabela_Produto[Nome do Produto],,1),0),1))</f>
        <v/>
      </c>
      <c r="E535" s="74" t="str">
        <f t="shared" si="8"/>
        <v/>
      </c>
      <c r="F535" s="74" t="str">
        <f>IFERROR(GETPIVOTDATA("Amount",#REF!,"Product Name",'tabelas-escondidas'!$A535),"")</f>
        <v/>
      </c>
      <c r="G535" s="74" t="str">
        <f>IFERROR(GETPIVOTDATA("Quantity",#REF!,"Product Name",'tabelas-escondidas'!$A535),"")</f>
        <v/>
      </c>
    </row>
    <row r="536" spans="1:7" x14ac:dyDescent="0.25">
      <c r="A536" s="75" t="str">
        <f>IFERROR(INDEX(Tabela_Produto[[#Data],[Nome do Produto]],ROW(A536)-ROW($A$3)),"")</f>
        <v/>
      </c>
      <c r="B536" s="74" t="str">
        <f ca="1">IF(A536="","",SUMIFS(Tabela_Ordens[[#Data],[Quantidade]],Tabela_Ordens[[#Data],[Produto]],A536,Tabela_Ordens[[#Data],[Tipo da Ordem]],"Compra",Tabela_Ordens[[#Data],[Data esperada]],"&lt;="&amp;TODAY())-SUMIFS(Tabela_Ordens[[#Data],[Quantidade]],Tabela_Ordens[[#Data],[Produto]],A536,Tabela_Ordens[[#Data],[Tipo da Ordem]],"Venda",Tabela_Ordens[[#Data],[Data esperada]],"&lt;="&amp;TODAY()))</f>
        <v/>
      </c>
      <c r="C536" s="74" t="str">
        <f ca="1">IF(A536="","",SUMIFS(Tabela_Ordens[[#Data],[Quantidade]],Tabela_Ordens[[#Data],[Produto]],A536,Tabela_Ordens[[#Data],[Tipo da Ordem]],"Compra",Tabela_Ordens[[#Data],[Data esperada]],"&gt;"&amp;TODAY()))</f>
        <v/>
      </c>
      <c r="D536" s="74" t="str">
        <f>IF(A536="","",INDEX(Tabela_Produto[Estoque Mínimo],MATCH(A536,INDEX(Tabela_Produto[Nome do Produto],,1),0),1))</f>
        <v/>
      </c>
      <c r="E536" s="74" t="str">
        <f t="shared" si="8"/>
        <v/>
      </c>
      <c r="F536" s="74" t="str">
        <f>IFERROR(GETPIVOTDATA("Amount",#REF!,"Product Name",'tabelas-escondidas'!$A536),"")</f>
        <v/>
      </c>
      <c r="G536" s="74" t="str">
        <f>IFERROR(GETPIVOTDATA("Quantity",#REF!,"Product Name",'tabelas-escondidas'!$A536),"")</f>
        <v/>
      </c>
    </row>
    <row r="537" spans="1:7" x14ac:dyDescent="0.25">
      <c r="A537" s="75" t="str">
        <f>IFERROR(INDEX(Tabela_Produto[[#Data],[Nome do Produto]],ROW(A537)-ROW($A$3)),"")</f>
        <v/>
      </c>
      <c r="B537" s="74" t="str">
        <f ca="1">IF(A537="","",SUMIFS(Tabela_Ordens[[#Data],[Quantidade]],Tabela_Ordens[[#Data],[Produto]],A537,Tabela_Ordens[[#Data],[Tipo da Ordem]],"Compra",Tabela_Ordens[[#Data],[Data esperada]],"&lt;="&amp;TODAY())-SUMIFS(Tabela_Ordens[[#Data],[Quantidade]],Tabela_Ordens[[#Data],[Produto]],A537,Tabela_Ordens[[#Data],[Tipo da Ordem]],"Venda",Tabela_Ordens[[#Data],[Data esperada]],"&lt;="&amp;TODAY()))</f>
        <v/>
      </c>
      <c r="C537" s="74" t="str">
        <f ca="1">IF(A537="","",SUMIFS(Tabela_Ordens[[#Data],[Quantidade]],Tabela_Ordens[[#Data],[Produto]],A537,Tabela_Ordens[[#Data],[Tipo da Ordem]],"Compra",Tabela_Ordens[[#Data],[Data esperada]],"&gt;"&amp;TODAY()))</f>
        <v/>
      </c>
      <c r="D537" s="74" t="str">
        <f>IF(A537="","",INDEX(Tabela_Produto[Estoque Mínimo],MATCH(A537,INDEX(Tabela_Produto[Nome do Produto],,1),0),1))</f>
        <v/>
      </c>
      <c r="E537" s="74" t="str">
        <f t="shared" si="8"/>
        <v/>
      </c>
      <c r="F537" s="74" t="str">
        <f>IFERROR(GETPIVOTDATA("Amount",#REF!,"Product Name",'tabelas-escondidas'!$A537),"")</f>
        <v/>
      </c>
      <c r="G537" s="74" t="str">
        <f>IFERROR(GETPIVOTDATA("Quantity",#REF!,"Product Name",'tabelas-escondidas'!$A537),"")</f>
        <v/>
      </c>
    </row>
    <row r="538" spans="1:7" x14ac:dyDescent="0.25">
      <c r="A538" s="75" t="str">
        <f>IFERROR(INDEX(Tabela_Produto[[#Data],[Nome do Produto]],ROW(A538)-ROW($A$3)),"")</f>
        <v/>
      </c>
      <c r="B538" s="74" t="str">
        <f ca="1">IF(A538="","",SUMIFS(Tabela_Ordens[[#Data],[Quantidade]],Tabela_Ordens[[#Data],[Produto]],A538,Tabela_Ordens[[#Data],[Tipo da Ordem]],"Compra",Tabela_Ordens[[#Data],[Data esperada]],"&lt;="&amp;TODAY())-SUMIFS(Tabela_Ordens[[#Data],[Quantidade]],Tabela_Ordens[[#Data],[Produto]],A538,Tabela_Ordens[[#Data],[Tipo da Ordem]],"Venda",Tabela_Ordens[[#Data],[Data esperada]],"&lt;="&amp;TODAY()))</f>
        <v/>
      </c>
      <c r="C538" s="74" t="str">
        <f ca="1">IF(A538="","",SUMIFS(Tabela_Ordens[[#Data],[Quantidade]],Tabela_Ordens[[#Data],[Produto]],A538,Tabela_Ordens[[#Data],[Tipo da Ordem]],"Compra",Tabela_Ordens[[#Data],[Data esperada]],"&gt;"&amp;TODAY()))</f>
        <v/>
      </c>
      <c r="D538" s="74" t="str">
        <f>IF(A538="","",INDEX(Tabela_Produto[Estoque Mínimo],MATCH(A538,INDEX(Tabela_Produto[Nome do Produto],,1),0),1))</f>
        <v/>
      </c>
      <c r="E538" s="74" t="str">
        <f t="shared" si="8"/>
        <v/>
      </c>
      <c r="F538" s="74" t="str">
        <f>IFERROR(GETPIVOTDATA("Amount",#REF!,"Product Name",'tabelas-escondidas'!$A538),"")</f>
        <v/>
      </c>
      <c r="G538" s="74" t="str">
        <f>IFERROR(GETPIVOTDATA("Quantity",#REF!,"Product Name",'tabelas-escondidas'!$A538),"")</f>
        <v/>
      </c>
    </row>
    <row r="539" spans="1:7" x14ac:dyDescent="0.25">
      <c r="A539" s="75" t="str">
        <f>IFERROR(INDEX(Tabela_Produto[[#Data],[Nome do Produto]],ROW(A539)-ROW($A$3)),"")</f>
        <v/>
      </c>
      <c r="B539" s="74" t="str">
        <f ca="1">IF(A539="","",SUMIFS(Tabela_Ordens[[#Data],[Quantidade]],Tabela_Ordens[[#Data],[Produto]],A539,Tabela_Ordens[[#Data],[Tipo da Ordem]],"Compra",Tabela_Ordens[[#Data],[Data esperada]],"&lt;="&amp;TODAY())-SUMIFS(Tabela_Ordens[[#Data],[Quantidade]],Tabela_Ordens[[#Data],[Produto]],A539,Tabela_Ordens[[#Data],[Tipo da Ordem]],"Venda",Tabela_Ordens[[#Data],[Data esperada]],"&lt;="&amp;TODAY()))</f>
        <v/>
      </c>
      <c r="C539" s="74" t="str">
        <f ca="1">IF(A539="","",SUMIFS(Tabela_Ordens[[#Data],[Quantidade]],Tabela_Ordens[[#Data],[Produto]],A539,Tabela_Ordens[[#Data],[Tipo da Ordem]],"Compra",Tabela_Ordens[[#Data],[Data esperada]],"&gt;"&amp;TODAY()))</f>
        <v/>
      </c>
      <c r="D539" s="74" t="str">
        <f>IF(A539="","",INDEX(Tabela_Produto[Estoque Mínimo],MATCH(A539,INDEX(Tabela_Produto[Nome do Produto],,1),0),1))</f>
        <v/>
      </c>
      <c r="E539" s="74" t="str">
        <f t="shared" si="8"/>
        <v/>
      </c>
      <c r="F539" s="74" t="str">
        <f>IFERROR(GETPIVOTDATA("Amount",#REF!,"Product Name",'tabelas-escondidas'!$A539),"")</f>
        <v/>
      </c>
      <c r="G539" s="74" t="str">
        <f>IFERROR(GETPIVOTDATA("Quantity",#REF!,"Product Name",'tabelas-escondidas'!$A539),"")</f>
        <v/>
      </c>
    </row>
    <row r="540" spans="1:7" x14ac:dyDescent="0.25">
      <c r="A540" s="75" t="str">
        <f>IFERROR(INDEX(Tabela_Produto[[#Data],[Nome do Produto]],ROW(A540)-ROW($A$3)),"")</f>
        <v/>
      </c>
      <c r="B540" s="74" t="str">
        <f ca="1">IF(A540="","",SUMIFS(Tabela_Ordens[[#Data],[Quantidade]],Tabela_Ordens[[#Data],[Produto]],A540,Tabela_Ordens[[#Data],[Tipo da Ordem]],"Compra",Tabela_Ordens[[#Data],[Data esperada]],"&lt;="&amp;TODAY())-SUMIFS(Tabela_Ordens[[#Data],[Quantidade]],Tabela_Ordens[[#Data],[Produto]],A540,Tabela_Ordens[[#Data],[Tipo da Ordem]],"Venda",Tabela_Ordens[[#Data],[Data esperada]],"&lt;="&amp;TODAY()))</f>
        <v/>
      </c>
      <c r="C540" s="74" t="str">
        <f ca="1">IF(A540="","",SUMIFS(Tabela_Ordens[[#Data],[Quantidade]],Tabela_Ordens[[#Data],[Produto]],A540,Tabela_Ordens[[#Data],[Tipo da Ordem]],"Compra",Tabela_Ordens[[#Data],[Data esperada]],"&gt;"&amp;TODAY()))</f>
        <v/>
      </c>
      <c r="D540" s="74" t="str">
        <f>IF(A540="","",INDEX(Tabela_Produto[Estoque Mínimo],MATCH(A540,INDEX(Tabela_Produto[Nome do Produto],,1),0),1))</f>
        <v/>
      </c>
      <c r="E540" s="74" t="str">
        <f t="shared" si="8"/>
        <v/>
      </c>
      <c r="F540" s="74" t="str">
        <f>IFERROR(GETPIVOTDATA("Amount",#REF!,"Product Name",'tabelas-escondidas'!$A540),"")</f>
        <v/>
      </c>
      <c r="G540" s="74" t="str">
        <f>IFERROR(GETPIVOTDATA("Quantity",#REF!,"Product Name",'tabelas-escondidas'!$A540),"")</f>
        <v/>
      </c>
    </row>
    <row r="541" spans="1:7" x14ac:dyDescent="0.25">
      <c r="A541" s="75" t="str">
        <f>IFERROR(INDEX(Tabela_Produto[[#Data],[Nome do Produto]],ROW(A541)-ROW($A$3)),"")</f>
        <v/>
      </c>
      <c r="B541" s="74" t="str">
        <f ca="1">IF(A541="","",SUMIFS(Tabela_Ordens[[#Data],[Quantidade]],Tabela_Ordens[[#Data],[Produto]],A541,Tabela_Ordens[[#Data],[Tipo da Ordem]],"Compra",Tabela_Ordens[[#Data],[Data esperada]],"&lt;="&amp;TODAY())-SUMIFS(Tabela_Ordens[[#Data],[Quantidade]],Tabela_Ordens[[#Data],[Produto]],A541,Tabela_Ordens[[#Data],[Tipo da Ordem]],"Venda",Tabela_Ordens[[#Data],[Data esperada]],"&lt;="&amp;TODAY()))</f>
        <v/>
      </c>
      <c r="C541" s="74" t="str">
        <f ca="1">IF(A541="","",SUMIFS(Tabela_Ordens[[#Data],[Quantidade]],Tabela_Ordens[[#Data],[Produto]],A541,Tabela_Ordens[[#Data],[Tipo da Ordem]],"Compra",Tabela_Ordens[[#Data],[Data esperada]],"&gt;"&amp;TODAY()))</f>
        <v/>
      </c>
      <c r="D541" s="74" t="str">
        <f>IF(A541="","",INDEX(Tabela_Produto[Estoque Mínimo],MATCH(A541,INDEX(Tabela_Produto[Nome do Produto],,1),0),1))</f>
        <v/>
      </c>
      <c r="E541" s="74" t="str">
        <f t="shared" si="8"/>
        <v/>
      </c>
      <c r="F541" s="74" t="str">
        <f>IFERROR(GETPIVOTDATA("Amount",#REF!,"Product Name",'tabelas-escondidas'!$A541),"")</f>
        <v/>
      </c>
      <c r="G541" s="74" t="str">
        <f>IFERROR(GETPIVOTDATA("Quantity",#REF!,"Product Name",'tabelas-escondidas'!$A541),"")</f>
        <v/>
      </c>
    </row>
    <row r="542" spans="1:7" x14ac:dyDescent="0.25">
      <c r="A542" s="75" t="str">
        <f>IFERROR(INDEX(Tabela_Produto[[#Data],[Nome do Produto]],ROW(A542)-ROW($A$3)),"")</f>
        <v/>
      </c>
      <c r="B542" s="74" t="str">
        <f ca="1">IF(A542="","",SUMIFS(Tabela_Ordens[[#Data],[Quantidade]],Tabela_Ordens[[#Data],[Produto]],A542,Tabela_Ordens[[#Data],[Tipo da Ordem]],"Compra",Tabela_Ordens[[#Data],[Data esperada]],"&lt;="&amp;TODAY())-SUMIFS(Tabela_Ordens[[#Data],[Quantidade]],Tabela_Ordens[[#Data],[Produto]],A542,Tabela_Ordens[[#Data],[Tipo da Ordem]],"Venda",Tabela_Ordens[[#Data],[Data esperada]],"&lt;="&amp;TODAY()))</f>
        <v/>
      </c>
      <c r="C542" s="74" t="str">
        <f ca="1">IF(A542="","",SUMIFS(Tabela_Ordens[[#Data],[Quantidade]],Tabela_Ordens[[#Data],[Produto]],A542,Tabela_Ordens[[#Data],[Tipo da Ordem]],"Compra",Tabela_Ordens[[#Data],[Data esperada]],"&gt;"&amp;TODAY()))</f>
        <v/>
      </c>
      <c r="D542" s="74" t="str">
        <f>IF(A542="","",INDEX(Tabela_Produto[Estoque Mínimo],MATCH(A542,INDEX(Tabela_Produto[Nome do Produto],,1),0),1))</f>
        <v/>
      </c>
      <c r="E542" s="74" t="str">
        <f t="shared" si="8"/>
        <v/>
      </c>
      <c r="F542" s="74" t="str">
        <f>IFERROR(GETPIVOTDATA("Amount",#REF!,"Product Name",'tabelas-escondidas'!$A542),"")</f>
        <v/>
      </c>
      <c r="G542" s="74" t="str">
        <f>IFERROR(GETPIVOTDATA("Quantity",#REF!,"Product Name",'tabelas-escondidas'!$A542),"")</f>
        <v/>
      </c>
    </row>
    <row r="543" spans="1:7" x14ac:dyDescent="0.25">
      <c r="A543" s="75" t="str">
        <f>IFERROR(INDEX(Tabela_Produto[[#Data],[Nome do Produto]],ROW(A543)-ROW($A$3)),"")</f>
        <v/>
      </c>
      <c r="B543" s="74" t="str">
        <f ca="1">IF(A543="","",SUMIFS(Tabela_Ordens[[#Data],[Quantidade]],Tabela_Ordens[[#Data],[Produto]],A543,Tabela_Ordens[[#Data],[Tipo da Ordem]],"Compra",Tabela_Ordens[[#Data],[Data esperada]],"&lt;="&amp;TODAY())-SUMIFS(Tabela_Ordens[[#Data],[Quantidade]],Tabela_Ordens[[#Data],[Produto]],A543,Tabela_Ordens[[#Data],[Tipo da Ordem]],"Venda",Tabela_Ordens[[#Data],[Data esperada]],"&lt;="&amp;TODAY()))</f>
        <v/>
      </c>
      <c r="C543" s="74" t="str">
        <f ca="1">IF(A543="","",SUMIFS(Tabela_Ordens[[#Data],[Quantidade]],Tabela_Ordens[[#Data],[Produto]],A543,Tabela_Ordens[[#Data],[Tipo da Ordem]],"Compra",Tabela_Ordens[[#Data],[Data esperada]],"&gt;"&amp;TODAY()))</f>
        <v/>
      </c>
      <c r="D543" s="74" t="str">
        <f>IF(A543="","",INDEX(Tabela_Produto[Estoque Mínimo],MATCH(A543,INDEX(Tabela_Produto[Nome do Produto],,1),0),1))</f>
        <v/>
      </c>
      <c r="E543" s="74" t="str">
        <f t="shared" si="8"/>
        <v/>
      </c>
      <c r="F543" s="74" t="str">
        <f>IFERROR(GETPIVOTDATA("Amount",#REF!,"Product Name",'tabelas-escondidas'!$A543),"")</f>
        <v/>
      </c>
      <c r="G543" s="74" t="str">
        <f>IFERROR(GETPIVOTDATA("Quantity",#REF!,"Product Name",'tabelas-escondidas'!$A543),"")</f>
        <v/>
      </c>
    </row>
    <row r="544" spans="1:7" x14ac:dyDescent="0.25">
      <c r="A544" s="75" t="str">
        <f>IFERROR(INDEX(Tabela_Produto[[#Data],[Nome do Produto]],ROW(A544)-ROW($A$3)),"")</f>
        <v/>
      </c>
      <c r="B544" s="74" t="str">
        <f ca="1">IF(A544="","",SUMIFS(Tabela_Ordens[[#Data],[Quantidade]],Tabela_Ordens[[#Data],[Produto]],A544,Tabela_Ordens[[#Data],[Tipo da Ordem]],"Compra",Tabela_Ordens[[#Data],[Data esperada]],"&lt;="&amp;TODAY())-SUMIFS(Tabela_Ordens[[#Data],[Quantidade]],Tabela_Ordens[[#Data],[Produto]],A544,Tabela_Ordens[[#Data],[Tipo da Ordem]],"Venda",Tabela_Ordens[[#Data],[Data esperada]],"&lt;="&amp;TODAY()))</f>
        <v/>
      </c>
      <c r="C544" s="74" t="str">
        <f ca="1">IF(A544="","",SUMIFS(Tabela_Ordens[[#Data],[Quantidade]],Tabela_Ordens[[#Data],[Produto]],A544,Tabela_Ordens[[#Data],[Tipo da Ordem]],"Compra",Tabela_Ordens[[#Data],[Data esperada]],"&gt;"&amp;TODAY()))</f>
        <v/>
      </c>
      <c r="D544" s="74" t="str">
        <f>IF(A544="","",INDEX(Tabela_Produto[Estoque Mínimo],MATCH(A544,INDEX(Tabela_Produto[Nome do Produto],,1),0),1))</f>
        <v/>
      </c>
      <c r="E544" s="74" t="str">
        <f t="shared" si="8"/>
        <v/>
      </c>
      <c r="F544" s="74" t="str">
        <f>IFERROR(GETPIVOTDATA("Amount",#REF!,"Product Name",'tabelas-escondidas'!$A544),"")</f>
        <v/>
      </c>
      <c r="G544" s="74" t="str">
        <f>IFERROR(GETPIVOTDATA("Quantity",#REF!,"Product Name",'tabelas-escondidas'!$A544),"")</f>
        <v/>
      </c>
    </row>
    <row r="545" spans="1:7" x14ac:dyDescent="0.25">
      <c r="A545" s="75" t="str">
        <f>IFERROR(INDEX(Tabela_Produto[[#Data],[Nome do Produto]],ROW(A545)-ROW($A$3)),"")</f>
        <v/>
      </c>
      <c r="B545" s="74" t="str">
        <f ca="1">IF(A545="","",SUMIFS(Tabela_Ordens[[#Data],[Quantidade]],Tabela_Ordens[[#Data],[Produto]],A545,Tabela_Ordens[[#Data],[Tipo da Ordem]],"Compra",Tabela_Ordens[[#Data],[Data esperada]],"&lt;="&amp;TODAY())-SUMIFS(Tabela_Ordens[[#Data],[Quantidade]],Tabela_Ordens[[#Data],[Produto]],A545,Tabela_Ordens[[#Data],[Tipo da Ordem]],"Venda",Tabela_Ordens[[#Data],[Data esperada]],"&lt;="&amp;TODAY()))</f>
        <v/>
      </c>
      <c r="C545" s="74" t="str">
        <f ca="1">IF(A545="","",SUMIFS(Tabela_Ordens[[#Data],[Quantidade]],Tabela_Ordens[[#Data],[Produto]],A545,Tabela_Ordens[[#Data],[Tipo da Ordem]],"Compra",Tabela_Ordens[[#Data],[Data esperada]],"&gt;"&amp;TODAY()))</f>
        <v/>
      </c>
      <c r="D545" s="74" t="str">
        <f>IF(A545="","",INDEX(Tabela_Produto[Estoque Mínimo],MATCH(A545,INDEX(Tabela_Produto[Nome do Produto],,1),0),1))</f>
        <v/>
      </c>
      <c r="E545" s="74" t="str">
        <f t="shared" si="8"/>
        <v/>
      </c>
      <c r="F545" s="74" t="str">
        <f>IFERROR(GETPIVOTDATA("Amount",#REF!,"Product Name",'tabelas-escondidas'!$A545),"")</f>
        <v/>
      </c>
      <c r="G545" s="74" t="str">
        <f>IFERROR(GETPIVOTDATA("Quantity",#REF!,"Product Name",'tabelas-escondidas'!$A545),"")</f>
        <v/>
      </c>
    </row>
    <row r="546" spans="1:7" x14ac:dyDescent="0.25">
      <c r="A546" s="75" t="str">
        <f>IFERROR(INDEX(Tabela_Produto[[#Data],[Nome do Produto]],ROW(A546)-ROW($A$3)),"")</f>
        <v/>
      </c>
      <c r="B546" s="74" t="str">
        <f ca="1">IF(A546="","",SUMIFS(Tabela_Ordens[[#Data],[Quantidade]],Tabela_Ordens[[#Data],[Produto]],A546,Tabela_Ordens[[#Data],[Tipo da Ordem]],"Compra",Tabela_Ordens[[#Data],[Data esperada]],"&lt;="&amp;TODAY())-SUMIFS(Tabela_Ordens[[#Data],[Quantidade]],Tabela_Ordens[[#Data],[Produto]],A546,Tabela_Ordens[[#Data],[Tipo da Ordem]],"Venda",Tabela_Ordens[[#Data],[Data esperada]],"&lt;="&amp;TODAY()))</f>
        <v/>
      </c>
      <c r="C546" s="74" t="str">
        <f ca="1">IF(A546="","",SUMIFS(Tabela_Ordens[[#Data],[Quantidade]],Tabela_Ordens[[#Data],[Produto]],A546,Tabela_Ordens[[#Data],[Tipo da Ordem]],"Compra",Tabela_Ordens[[#Data],[Data esperada]],"&gt;"&amp;TODAY()))</f>
        <v/>
      </c>
      <c r="D546" s="74" t="str">
        <f>IF(A546="","",INDEX(Tabela_Produto[Estoque Mínimo],MATCH(A546,INDEX(Tabela_Produto[Nome do Produto],,1),0),1))</f>
        <v/>
      </c>
      <c r="E546" s="74" t="str">
        <f t="shared" si="8"/>
        <v/>
      </c>
      <c r="F546" s="74" t="str">
        <f>IFERROR(GETPIVOTDATA("Amount",#REF!,"Product Name",'tabelas-escondidas'!$A546),"")</f>
        <v/>
      </c>
      <c r="G546" s="74" t="str">
        <f>IFERROR(GETPIVOTDATA("Quantity",#REF!,"Product Name",'tabelas-escondidas'!$A546),"")</f>
        <v/>
      </c>
    </row>
    <row r="547" spans="1:7" x14ac:dyDescent="0.25">
      <c r="A547" s="75" t="str">
        <f>IFERROR(INDEX(Tabela_Produto[[#Data],[Nome do Produto]],ROW(A547)-ROW($A$3)),"")</f>
        <v/>
      </c>
      <c r="B547" s="74" t="str">
        <f ca="1">IF(A547="","",SUMIFS(Tabela_Ordens[[#Data],[Quantidade]],Tabela_Ordens[[#Data],[Produto]],A547,Tabela_Ordens[[#Data],[Tipo da Ordem]],"Compra",Tabela_Ordens[[#Data],[Data esperada]],"&lt;="&amp;TODAY())-SUMIFS(Tabela_Ordens[[#Data],[Quantidade]],Tabela_Ordens[[#Data],[Produto]],A547,Tabela_Ordens[[#Data],[Tipo da Ordem]],"Venda",Tabela_Ordens[[#Data],[Data esperada]],"&lt;="&amp;TODAY()))</f>
        <v/>
      </c>
      <c r="C547" s="74" t="str">
        <f ca="1">IF(A547="","",SUMIFS(Tabela_Ordens[[#Data],[Quantidade]],Tabela_Ordens[[#Data],[Produto]],A547,Tabela_Ordens[[#Data],[Tipo da Ordem]],"Compra",Tabela_Ordens[[#Data],[Data esperada]],"&gt;"&amp;TODAY()))</f>
        <v/>
      </c>
      <c r="D547" s="74" t="str">
        <f>IF(A547="","",INDEX(Tabela_Produto[Estoque Mínimo],MATCH(A547,INDEX(Tabela_Produto[Nome do Produto],,1),0),1))</f>
        <v/>
      </c>
      <c r="E547" s="74" t="str">
        <f t="shared" si="8"/>
        <v/>
      </c>
      <c r="F547" s="74" t="str">
        <f>IFERROR(GETPIVOTDATA("Amount",#REF!,"Product Name",'tabelas-escondidas'!$A547),"")</f>
        <v/>
      </c>
      <c r="G547" s="74" t="str">
        <f>IFERROR(GETPIVOTDATA("Quantity",#REF!,"Product Name",'tabelas-escondidas'!$A547),"")</f>
        <v/>
      </c>
    </row>
    <row r="548" spans="1:7" x14ac:dyDescent="0.25">
      <c r="A548" s="75" t="str">
        <f>IFERROR(INDEX(Tabela_Produto[[#Data],[Nome do Produto]],ROW(A548)-ROW($A$3)),"")</f>
        <v/>
      </c>
      <c r="B548" s="74" t="str">
        <f ca="1">IF(A548="","",SUMIFS(Tabela_Ordens[[#Data],[Quantidade]],Tabela_Ordens[[#Data],[Produto]],A548,Tabela_Ordens[[#Data],[Tipo da Ordem]],"Compra",Tabela_Ordens[[#Data],[Data esperada]],"&lt;="&amp;TODAY())-SUMIFS(Tabela_Ordens[[#Data],[Quantidade]],Tabela_Ordens[[#Data],[Produto]],A548,Tabela_Ordens[[#Data],[Tipo da Ordem]],"Venda",Tabela_Ordens[[#Data],[Data esperada]],"&lt;="&amp;TODAY()))</f>
        <v/>
      </c>
      <c r="C548" s="74" t="str">
        <f ca="1">IF(A548="","",SUMIFS(Tabela_Ordens[[#Data],[Quantidade]],Tabela_Ordens[[#Data],[Produto]],A548,Tabela_Ordens[[#Data],[Tipo da Ordem]],"Compra",Tabela_Ordens[[#Data],[Data esperada]],"&gt;"&amp;TODAY()))</f>
        <v/>
      </c>
      <c r="D548" s="74" t="str">
        <f>IF(A548="","",INDEX(Tabela_Produto[Estoque Mínimo],MATCH(A548,INDEX(Tabela_Produto[Nome do Produto],,1),0),1))</f>
        <v/>
      </c>
      <c r="E548" s="74" t="str">
        <f t="shared" si="8"/>
        <v/>
      </c>
      <c r="F548" s="74" t="str">
        <f>IFERROR(GETPIVOTDATA("Amount",#REF!,"Product Name",'tabelas-escondidas'!$A548),"")</f>
        <v/>
      </c>
      <c r="G548" s="74" t="str">
        <f>IFERROR(GETPIVOTDATA("Quantity",#REF!,"Product Name",'tabelas-escondidas'!$A548),"")</f>
        <v/>
      </c>
    </row>
    <row r="549" spans="1:7" x14ac:dyDescent="0.25">
      <c r="A549" s="75" t="str">
        <f>IFERROR(INDEX(Tabela_Produto[[#Data],[Nome do Produto]],ROW(A549)-ROW($A$3)),"")</f>
        <v/>
      </c>
      <c r="B549" s="74" t="str">
        <f ca="1">IF(A549="","",SUMIFS(Tabela_Ordens[[#Data],[Quantidade]],Tabela_Ordens[[#Data],[Produto]],A549,Tabela_Ordens[[#Data],[Tipo da Ordem]],"Compra",Tabela_Ordens[[#Data],[Data esperada]],"&lt;="&amp;TODAY())-SUMIFS(Tabela_Ordens[[#Data],[Quantidade]],Tabela_Ordens[[#Data],[Produto]],A549,Tabela_Ordens[[#Data],[Tipo da Ordem]],"Venda",Tabela_Ordens[[#Data],[Data esperada]],"&lt;="&amp;TODAY()))</f>
        <v/>
      </c>
      <c r="C549" s="74" t="str">
        <f ca="1">IF(A549="","",SUMIFS(Tabela_Ordens[[#Data],[Quantidade]],Tabela_Ordens[[#Data],[Produto]],A549,Tabela_Ordens[[#Data],[Tipo da Ordem]],"Compra",Tabela_Ordens[[#Data],[Data esperada]],"&gt;"&amp;TODAY()))</f>
        <v/>
      </c>
      <c r="D549" s="74" t="str">
        <f>IF(A549="","",INDEX(Tabela_Produto[Estoque Mínimo],MATCH(A549,INDEX(Tabela_Produto[Nome do Produto],,1),0),1))</f>
        <v/>
      </c>
      <c r="E549" s="74" t="str">
        <f t="shared" si="8"/>
        <v/>
      </c>
      <c r="F549" s="74" t="str">
        <f>IFERROR(GETPIVOTDATA("Amount",#REF!,"Product Name",'tabelas-escondidas'!$A549),"")</f>
        <v/>
      </c>
      <c r="G549" s="74" t="str">
        <f>IFERROR(GETPIVOTDATA("Quantity",#REF!,"Product Name",'tabelas-escondidas'!$A549),"")</f>
        <v/>
      </c>
    </row>
    <row r="550" spans="1:7" x14ac:dyDescent="0.25">
      <c r="A550" s="75" t="str">
        <f>IFERROR(INDEX(Tabela_Produto[[#Data],[Nome do Produto]],ROW(A550)-ROW($A$3)),"")</f>
        <v/>
      </c>
      <c r="B550" s="74" t="str">
        <f ca="1">IF(A550="","",SUMIFS(Tabela_Ordens[[#Data],[Quantidade]],Tabela_Ordens[[#Data],[Produto]],A550,Tabela_Ordens[[#Data],[Tipo da Ordem]],"Compra",Tabela_Ordens[[#Data],[Data esperada]],"&lt;="&amp;TODAY())-SUMIFS(Tabela_Ordens[[#Data],[Quantidade]],Tabela_Ordens[[#Data],[Produto]],A550,Tabela_Ordens[[#Data],[Tipo da Ordem]],"Venda",Tabela_Ordens[[#Data],[Data esperada]],"&lt;="&amp;TODAY()))</f>
        <v/>
      </c>
      <c r="C550" s="74" t="str">
        <f ca="1">IF(A550="","",SUMIFS(Tabela_Ordens[[#Data],[Quantidade]],Tabela_Ordens[[#Data],[Produto]],A550,Tabela_Ordens[[#Data],[Tipo da Ordem]],"Compra",Tabela_Ordens[[#Data],[Data esperada]],"&gt;"&amp;TODAY()))</f>
        <v/>
      </c>
      <c r="D550" s="74" t="str">
        <f>IF(A550="","",INDEX(Tabela_Produto[Estoque Mínimo],MATCH(A550,INDEX(Tabela_Produto[Nome do Produto],,1),0),1))</f>
        <v/>
      </c>
      <c r="E550" s="74" t="str">
        <f t="shared" si="8"/>
        <v/>
      </c>
      <c r="F550" s="74" t="str">
        <f>IFERROR(GETPIVOTDATA("Amount",#REF!,"Product Name",'tabelas-escondidas'!$A550),"")</f>
        <v/>
      </c>
      <c r="G550" s="74" t="str">
        <f>IFERROR(GETPIVOTDATA("Quantity",#REF!,"Product Name",'tabelas-escondidas'!$A550),"")</f>
        <v/>
      </c>
    </row>
    <row r="551" spans="1:7" x14ac:dyDescent="0.25">
      <c r="A551" s="75" t="str">
        <f>IFERROR(INDEX(Tabela_Produto[[#Data],[Nome do Produto]],ROW(A551)-ROW($A$3)),"")</f>
        <v/>
      </c>
      <c r="B551" s="74" t="str">
        <f ca="1">IF(A551="","",SUMIFS(Tabela_Ordens[[#Data],[Quantidade]],Tabela_Ordens[[#Data],[Produto]],A551,Tabela_Ordens[[#Data],[Tipo da Ordem]],"Compra",Tabela_Ordens[[#Data],[Data esperada]],"&lt;="&amp;TODAY())-SUMIFS(Tabela_Ordens[[#Data],[Quantidade]],Tabela_Ordens[[#Data],[Produto]],A551,Tabela_Ordens[[#Data],[Tipo da Ordem]],"Venda",Tabela_Ordens[[#Data],[Data esperada]],"&lt;="&amp;TODAY()))</f>
        <v/>
      </c>
      <c r="C551" s="74" t="str">
        <f ca="1">IF(A551="","",SUMIFS(Tabela_Ordens[[#Data],[Quantidade]],Tabela_Ordens[[#Data],[Produto]],A551,Tabela_Ordens[[#Data],[Tipo da Ordem]],"Compra",Tabela_Ordens[[#Data],[Data esperada]],"&gt;"&amp;TODAY()))</f>
        <v/>
      </c>
      <c r="D551" s="74" t="str">
        <f>IF(A551="","",INDEX(Tabela_Produto[Estoque Mínimo],MATCH(A551,INDEX(Tabela_Produto[Nome do Produto],,1),0),1))</f>
        <v/>
      </c>
      <c r="E551" s="74" t="str">
        <f t="shared" si="8"/>
        <v/>
      </c>
      <c r="F551" s="74" t="str">
        <f>IFERROR(GETPIVOTDATA("Amount",#REF!,"Product Name",'tabelas-escondidas'!$A551),"")</f>
        <v/>
      </c>
      <c r="G551" s="74" t="str">
        <f>IFERROR(GETPIVOTDATA("Quantity",#REF!,"Product Name",'tabelas-escondidas'!$A551),"")</f>
        <v/>
      </c>
    </row>
    <row r="552" spans="1:7" x14ac:dyDescent="0.25">
      <c r="A552" s="75" t="str">
        <f>IFERROR(INDEX(Tabela_Produto[[#Data],[Nome do Produto]],ROW(A552)-ROW($A$3)),"")</f>
        <v/>
      </c>
      <c r="B552" s="74" t="str">
        <f ca="1">IF(A552="","",SUMIFS(Tabela_Ordens[[#Data],[Quantidade]],Tabela_Ordens[[#Data],[Produto]],A552,Tabela_Ordens[[#Data],[Tipo da Ordem]],"Compra",Tabela_Ordens[[#Data],[Data esperada]],"&lt;="&amp;TODAY())-SUMIFS(Tabela_Ordens[[#Data],[Quantidade]],Tabela_Ordens[[#Data],[Produto]],A552,Tabela_Ordens[[#Data],[Tipo da Ordem]],"Venda",Tabela_Ordens[[#Data],[Data esperada]],"&lt;="&amp;TODAY()))</f>
        <v/>
      </c>
      <c r="C552" s="74" t="str">
        <f ca="1">IF(A552="","",SUMIFS(Tabela_Ordens[[#Data],[Quantidade]],Tabela_Ordens[[#Data],[Produto]],A552,Tabela_Ordens[[#Data],[Tipo da Ordem]],"Compra",Tabela_Ordens[[#Data],[Data esperada]],"&gt;"&amp;TODAY()))</f>
        <v/>
      </c>
      <c r="D552" s="74" t="str">
        <f>IF(A552="","",INDEX(Tabela_Produto[Estoque Mínimo],MATCH(A552,INDEX(Tabela_Produto[Nome do Produto],,1),0),1))</f>
        <v/>
      </c>
      <c r="E552" s="74" t="str">
        <f t="shared" si="8"/>
        <v/>
      </c>
      <c r="F552" s="74" t="str">
        <f>IFERROR(GETPIVOTDATA("Amount",#REF!,"Product Name",'tabelas-escondidas'!$A552),"")</f>
        <v/>
      </c>
      <c r="G552" s="74" t="str">
        <f>IFERROR(GETPIVOTDATA("Quantity",#REF!,"Product Name",'tabelas-escondidas'!$A552),"")</f>
        <v/>
      </c>
    </row>
    <row r="553" spans="1:7" x14ac:dyDescent="0.25">
      <c r="A553" s="75" t="str">
        <f>IFERROR(INDEX(Tabela_Produto[[#Data],[Nome do Produto]],ROW(A553)-ROW($A$3)),"")</f>
        <v/>
      </c>
      <c r="B553" s="74" t="str">
        <f ca="1">IF(A553="","",SUMIFS(Tabela_Ordens[[#Data],[Quantidade]],Tabela_Ordens[[#Data],[Produto]],A553,Tabela_Ordens[[#Data],[Tipo da Ordem]],"Compra",Tabela_Ordens[[#Data],[Data esperada]],"&lt;="&amp;TODAY())-SUMIFS(Tabela_Ordens[[#Data],[Quantidade]],Tabela_Ordens[[#Data],[Produto]],A553,Tabela_Ordens[[#Data],[Tipo da Ordem]],"Venda",Tabela_Ordens[[#Data],[Data esperada]],"&lt;="&amp;TODAY()))</f>
        <v/>
      </c>
      <c r="C553" s="74" t="str">
        <f ca="1">IF(A553="","",SUMIFS(Tabela_Ordens[[#Data],[Quantidade]],Tabela_Ordens[[#Data],[Produto]],A553,Tabela_Ordens[[#Data],[Tipo da Ordem]],"Compra",Tabela_Ordens[[#Data],[Data esperada]],"&gt;"&amp;TODAY()))</f>
        <v/>
      </c>
      <c r="D553" s="74" t="str">
        <f>IF(A553="","",INDEX(Tabela_Produto[Estoque Mínimo],MATCH(A553,INDEX(Tabela_Produto[Nome do Produto],,1),0),1))</f>
        <v/>
      </c>
      <c r="E553" s="74" t="str">
        <f t="shared" si="8"/>
        <v/>
      </c>
      <c r="F553" s="74" t="str">
        <f>IFERROR(GETPIVOTDATA("Amount",#REF!,"Product Name",'tabelas-escondidas'!$A553),"")</f>
        <v/>
      </c>
      <c r="G553" s="74" t="str">
        <f>IFERROR(GETPIVOTDATA("Quantity",#REF!,"Product Name",'tabelas-escondidas'!$A553),"")</f>
        <v/>
      </c>
    </row>
    <row r="554" spans="1:7" x14ac:dyDescent="0.25">
      <c r="A554" s="75" t="str">
        <f>IFERROR(INDEX(Tabela_Produto[[#Data],[Nome do Produto]],ROW(A554)-ROW($A$3)),"")</f>
        <v/>
      </c>
      <c r="B554" s="74" t="str">
        <f ca="1">IF(A554="","",SUMIFS(Tabela_Ordens[[#Data],[Quantidade]],Tabela_Ordens[[#Data],[Produto]],A554,Tabela_Ordens[[#Data],[Tipo da Ordem]],"Compra",Tabela_Ordens[[#Data],[Data esperada]],"&lt;="&amp;TODAY())-SUMIFS(Tabela_Ordens[[#Data],[Quantidade]],Tabela_Ordens[[#Data],[Produto]],A554,Tabela_Ordens[[#Data],[Tipo da Ordem]],"Venda",Tabela_Ordens[[#Data],[Data esperada]],"&lt;="&amp;TODAY()))</f>
        <v/>
      </c>
      <c r="C554" s="74" t="str">
        <f ca="1">IF(A554="","",SUMIFS(Tabela_Ordens[[#Data],[Quantidade]],Tabela_Ordens[[#Data],[Produto]],A554,Tabela_Ordens[[#Data],[Tipo da Ordem]],"Compra",Tabela_Ordens[[#Data],[Data esperada]],"&gt;"&amp;TODAY()))</f>
        <v/>
      </c>
      <c r="D554" s="74" t="str">
        <f>IF(A554="","",INDEX(Tabela_Produto[Estoque Mínimo],MATCH(A554,INDEX(Tabela_Produto[Nome do Produto],,1),0),1))</f>
        <v/>
      </c>
      <c r="E554" s="74" t="str">
        <f t="shared" si="8"/>
        <v/>
      </c>
      <c r="F554" s="74" t="str">
        <f>IFERROR(GETPIVOTDATA("Amount",#REF!,"Product Name",'tabelas-escondidas'!$A554),"")</f>
        <v/>
      </c>
      <c r="G554" s="74" t="str">
        <f>IFERROR(GETPIVOTDATA("Quantity",#REF!,"Product Name",'tabelas-escondidas'!$A554),"")</f>
        <v/>
      </c>
    </row>
    <row r="555" spans="1:7" x14ac:dyDescent="0.25">
      <c r="A555" s="75" t="str">
        <f>IFERROR(INDEX(Tabela_Produto[[#Data],[Nome do Produto]],ROW(A555)-ROW($A$3)),"")</f>
        <v/>
      </c>
      <c r="B555" s="74" t="str">
        <f ca="1">IF(A555="","",SUMIFS(Tabela_Ordens[[#Data],[Quantidade]],Tabela_Ordens[[#Data],[Produto]],A555,Tabela_Ordens[[#Data],[Tipo da Ordem]],"Compra",Tabela_Ordens[[#Data],[Data esperada]],"&lt;="&amp;TODAY())-SUMIFS(Tabela_Ordens[[#Data],[Quantidade]],Tabela_Ordens[[#Data],[Produto]],A555,Tabela_Ordens[[#Data],[Tipo da Ordem]],"Venda",Tabela_Ordens[[#Data],[Data esperada]],"&lt;="&amp;TODAY()))</f>
        <v/>
      </c>
      <c r="C555" s="74" t="str">
        <f ca="1">IF(A555="","",SUMIFS(Tabela_Ordens[[#Data],[Quantidade]],Tabela_Ordens[[#Data],[Produto]],A555,Tabela_Ordens[[#Data],[Tipo da Ordem]],"Compra",Tabela_Ordens[[#Data],[Data esperada]],"&gt;"&amp;TODAY()))</f>
        <v/>
      </c>
      <c r="D555" s="74" t="str">
        <f>IF(A555="","",INDEX(Tabela_Produto[Estoque Mínimo],MATCH(A555,INDEX(Tabela_Produto[Nome do Produto],,1),0),1))</f>
        <v/>
      </c>
      <c r="E555" s="74" t="str">
        <f t="shared" si="8"/>
        <v/>
      </c>
      <c r="F555" s="74" t="str">
        <f>IFERROR(GETPIVOTDATA("Amount",#REF!,"Product Name",'tabelas-escondidas'!$A555),"")</f>
        <v/>
      </c>
      <c r="G555" s="74" t="str">
        <f>IFERROR(GETPIVOTDATA("Quantity",#REF!,"Product Name",'tabelas-escondidas'!$A555),"")</f>
        <v/>
      </c>
    </row>
    <row r="556" spans="1:7" x14ac:dyDescent="0.25">
      <c r="A556" s="75" t="str">
        <f>IFERROR(INDEX(Tabela_Produto[[#Data],[Nome do Produto]],ROW(A556)-ROW($A$3)),"")</f>
        <v/>
      </c>
      <c r="B556" s="74" t="str">
        <f ca="1">IF(A556="","",SUMIFS(Tabela_Ordens[[#Data],[Quantidade]],Tabela_Ordens[[#Data],[Produto]],A556,Tabela_Ordens[[#Data],[Tipo da Ordem]],"Compra",Tabela_Ordens[[#Data],[Data esperada]],"&lt;="&amp;TODAY())-SUMIFS(Tabela_Ordens[[#Data],[Quantidade]],Tabela_Ordens[[#Data],[Produto]],A556,Tabela_Ordens[[#Data],[Tipo da Ordem]],"Venda",Tabela_Ordens[[#Data],[Data esperada]],"&lt;="&amp;TODAY()))</f>
        <v/>
      </c>
      <c r="C556" s="74" t="str">
        <f ca="1">IF(A556="","",SUMIFS(Tabela_Ordens[[#Data],[Quantidade]],Tabela_Ordens[[#Data],[Produto]],A556,Tabela_Ordens[[#Data],[Tipo da Ordem]],"Compra",Tabela_Ordens[[#Data],[Data esperada]],"&gt;"&amp;TODAY()))</f>
        <v/>
      </c>
      <c r="D556" s="74" t="str">
        <f>IF(A556="","",INDEX(Tabela_Produto[Estoque Mínimo],MATCH(A556,INDEX(Tabela_Produto[Nome do Produto],,1),0),1))</f>
        <v/>
      </c>
      <c r="E556" s="74" t="str">
        <f t="shared" si="8"/>
        <v/>
      </c>
      <c r="F556" s="74" t="str">
        <f>IFERROR(GETPIVOTDATA("Amount",#REF!,"Product Name",'tabelas-escondidas'!$A556),"")</f>
        <v/>
      </c>
      <c r="G556" s="74" t="str">
        <f>IFERROR(GETPIVOTDATA("Quantity",#REF!,"Product Name",'tabelas-escondidas'!$A556),"")</f>
        <v/>
      </c>
    </row>
    <row r="557" spans="1:7" x14ac:dyDescent="0.25">
      <c r="A557" s="75" t="str">
        <f>IFERROR(INDEX(Tabela_Produto[[#Data],[Nome do Produto]],ROW(A557)-ROW($A$3)),"")</f>
        <v/>
      </c>
      <c r="B557" s="74" t="str">
        <f ca="1">IF(A557="","",SUMIFS(Tabela_Ordens[[#Data],[Quantidade]],Tabela_Ordens[[#Data],[Produto]],A557,Tabela_Ordens[[#Data],[Tipo da Ordem]],"Compra",Tabela_Ordens[[#Data],[Data esperada]],"&lt;="&amp;TODAY())-SUMIFS(Tabela_Ordens[[#Data],[Quantidade]],Tabela_Ordens[[#Data],[Produto]],A557,Tabela_Ordens[[#Data],[Tipo da Ordem]],"Venda",Tabela_Ordens[[#Data],[Data esperada]],"&lt;="&amp;TODAY()))</f>
        <v/>
      </c>
      <c r="C557" s="74" t="str">
        <f ca="1">IF(A557="","",SUMIFS(Tabela_Ordens[[#Data],[Quantidade]],Tabela_Ordens[[#Data],[Produto]],A557,Tabela_Ordens[[#Data],[Tipo da Ordem]],"Compra",Tabela_Ordens[[#Data],[Data esperada]],"&gt;"&amp;TODAY()))</f>
        <v/>
      </c>
      <c r="D557" s="74" t="str">
        <f>IF(A557="","",INDEX(Tabela_Produto[Estoque Mínimo],MATCH(A557,INDEX(Tabela_Produto[Nome do Produto],,1),0),1))</f>
        <v/>
      </c>
      <c r="E557" s="74" t="str">
        <f t="shared" si="8"/>
        <v/>
      </c>
      <c r="F557" s="74" t="str">
        <f>IFERROR(GETPIVOTDATA("Amount",#REF!,"Product Name",'tabelas-escondidas'!$A557),"")</f>
        <v/>
      </c>
      <c r="G557" s="74" t="str">
        <f>IFERROR(GETPIVOTDATA("Quantity",#REF!,"Product Name",'tabelas-escondidas'!$A557),"")</f>
        <v/>
      </c>
    </row>
    <row r="558" spans="1:7" x14ac:dyDescent="0.25">
      <c r="A558" s="75" t="str">
        <f>IFERROR(INDEX(Tabela_Produto[[#Data],[Nome do Produto]],ROW(A558)-ROW($A$3)),"")</f>
        <v/>
      </c>
      <c r="B558" s="74" t="str">
        <f ca="1">IF(A558="","",SUMIFS(Tabela_Ordens[[#Data],[Quantidade]],Tabela_Ordens[[#Data],[Produto]],A558,Tabela_Ordens[[#Data],[Tipo da Ordem]],"Compra",Tabela_Ordens[[#Data],[Data esperada]],"&lt;="&amp;TODAY())-SUMIFS(Tabela_Ordens[[#Data],[Quantidade]],Tabela_Ordens[[#Data],[Produto]],A558,Tabela_Ordens[[#Data],[Tipo da Ordem]],"Venda",Tabela_Ordens[[#Data],[Data esperada]],"&lt;="&amp;TODAY()))</f>
        <v/>
      </c>
      <c r="C558" s="74" t="str">
        <f ca="1">IF(A558="","",SUMIFS(Tabela_Ordens[[#Data],[Quantidade]],Tabela_Ordens[[#Data],[Produto]],A558,Tabela_Ordens[[#Data],[Tipo da Ordem]],"Compra",Tabela_Ordens[[#Data],[Data esperada]],"&gt;"&amp;TODAY()))</f>
        <v/>
      </c>
      <c r="D558" s="74" t="str">
        <f>IF(A558="","",INDEX(Tabela_Produto[Estoque Mínimo],MATCH(A558,INDEX(Tabela_Produto[Nome do Produto],,1),0),1))</f>
        <v/>
      </c>
      <c r="E558" s="74" t="str">
        <f t="shared" si="8"/>
        <v/>
      </c>
      <c r="F558" s="74" t="str">
        <f>IFERROR(GETPIVOTDATA("Amount",#REF!,"Product Name",'tabelas-escondidas'!$A558),"")</f>
        <v/>
      </c>
      <c r="G558" s="74" t="str">
        <f>IFERROR(GETPIVOTDATA("Quantity",#REF!,"Product Name",'tabelas-escondidas'!$A558),"")</f>
        <v/>
      </c>
    </row>
    <row r="559" spans="1:7" x14ac:dyDescent="0.25">
      <c r="A559" s="75" t="str">
        <f>IFERROR(INDEX(Tabela_Produto[[#Data],[Nome do Produto]],ROW(A559)-ROW($A$3)),"")</f>
        <v/>
      </c>
      <c r="B559" s="74" t="str">
        <f ca="1">IF(A559="","",SUMIFS(Tabela_Ordens[[#Data],[Quantidade]],Tabela_Ordens[[#Data],[Produto]],A559,Tabela_Ordens[[#Data],[Tipo da Ordem]],"Compra",Tabela_Ordens[[#Data],[Data esperada]],"&lt;="&amp;TODAY())-SUMIFS(Tabela_Ordens[[#Data],[Quantidade]],Tabela_Ordens[[#Data],[Produto]],A559,Tabela_Ordens[[#Data],[Tipo da Ordem]],"Venda",Tabela_Ordens[[#Data],[Data esperada]],"&lt;="&amp;TODAY()))</f>
        <v/>
      </c>
      <c r="C559" s="74" t="str">
        <f ca="1">IF(A559="","",SUMIFS(Tabela_Ordens[[#Data],[Quantidade]],Tabela_Ordens[[#Data],[Produto]],A559,Tabela_Ordens[[#Data],[Tipo da Ordem]],"Compra",Tabela_Ordens[[#Data],[Data esperada]],"&gt;"&amp;TODAY()))</f>
        <v/>
      </c>
      <c r="D559" s="74" t="str">
        <f>IF(A559="","",INDEX(Tabela_Produto[Estoque Mínimo],MATCH(A559,INDEX(Tabela_Produto[Nome do Produto],,1),0),1))</f>
        <v/>
      </c>
      <c r="E559" s="74" t="str">
        <f t="shared" si="8"/>
        <v/>
      </c>
      <c r="F559" s="74" t="str">
        <f>IFERROR(GETPIVOTDATA("Amount",#REF!,"Product Name",'tabelas-escondidas'!$A559),"")</f>
        <v/>
      </c>
      <c r="G559" s="74" t="str">
        <f>IFERROR(GETPIVOTDATA("Quantity",#REF!,"Product Name",'tabelas-escondidas'!$A559),"")</f>
        <v/>
      </c>
    </row>
    <row r="560" spans="1:7" x14ac:dyDescent="0.25">
      <c r="A560" s="75" t="str">
        <f>IFERROR(INDEX(Tabela_Produto[[#Data],[Nome do Produto]],ROW(A560)-ROW($A$3)),"")</f>
        <v/>
      </c>
      <c r="B560" s="74" t="str">
        <f ca="1">IF(A560="","",SUMIFS(Tabela_Ordens[[#Data],[Quantidade]],Tabela_Ordens[[#Data],[Produto]],A560,Tabela_Ordens[[#Data],[Tipo da Ordem]],"Compra",Tabela_Ordens[[#Data],[Data esperada]],"&lt;="&amp;TODAY())-SUMIFS(Tabela_Ordens[[#Data],[Quantidade]],Tabela_Ordens[[#Data],[Produto]],A560,Tabela_Ordens[[#Data],[Tipo da Ordem]],"Venda",Tabela_Ordens[[#Data],[Data esperada]],"&lt;="&amp;TODAY()))</f>
        <v/>
      </c>
      <c r="C560" s="74" t="str">
        <f ca="1">IF(A560="","",SUMIFS(Tabela_Ordens[[#Data],[Quantidade]],Tabela_Ordens[[#Data],[Produto]],A560,Tabela_Ordens[[#Data],[Tipo da Ordem]],"Compra",Tabela_Ordens[[#Data],[Data esperada]],"&gt;"&amp;TODAY()))</f>
        <v/>
      </c>
      <c r="D560" s="74" t="str">
        <f>IF(A560="","",INDEX(Tabela_Produto[Estoque Mínimo],MATCH(A560,INDEX(Tabela_Produto[Nome do Produto],,1),0),1))</f>
        <v/>
      </c>
      <c r="E560" s="74" t="str">
        <f t="shared" si="8"/>
        <v/>
      </c>
      <c r="F560" s="74" t="str">
        <f>IFERROR(GETPIVOTDATA("Amount",#REF!,"Product Name",'tabelas-escondidas'!$A560),"")</f>
        <v/>
      </c>
      <c r="G560" s="74" t="str">
        <f>IFERROR(GETPIVOTDATA("Quantity",#REF!,"Product Name",'tabelas-escondidas'!$A560),"")</f>
        <v/>
      </c>
    </row>
    <row r="561" spans="1:7" x14ac:dyDescent="0.25">
      <c r="A561" s="75" t="str">
        <f>IFERROR(INDEX(Tabela_Produto[[#Data],[Nome do Produto]],ROW(A561)-ROW($A$3)),"")</f>
        <v/>
      </c>
      <c r="B561" s="74" t="str">
        <f ca="1">IF(A561="","",SUMIFS(Tabela_Ordens[[#Data],[Quantidade]],Tabela_Ordens[[#Data],[Produto]],A561,Tabela_Ordens[[#Data],[Tipo da Ordem]],"Compra",Tabela_Ordens[[#Data],[Data esperada]],"&lt;="&amp;TODAY())-SUMIFS(Tabela_Ordens[[#Data],[Quantidade]],Tabela_Ordens[[#Data],[Produto]],A561,Tabela_Ordens[[#Data],[Tipo da Ordem]],"Venda",Tabela_Ordens[[#Data],[Data esperada]],"&lt;="&amp;TODAY()))</f>
        <v/>
      </c>
      <c r="C561" s="74" t="str">
        <f ca="1">IF(A561="","",SUMIFS(Tabela_Ordens[[#Data],[Quantidade]],Tabela_Ordens[[#Data],[Produto]],A561,Tabela_Ordens[[#Data],[Tipo da Ordem]],"Compra",Tabela_Ordens[[#Data],[Data esperada]],"&gt;"&amp;TODAY()))</f>
        <v/>
      </c>
      <c r="D561" s="74" t="str">
        <f>IF(A561="","",INDEX(Tabela_Produto[Estoque Mínimo],MATCH(A561,INDEX(Tabela_Produto[Nome do Produto],,1),0),1))</f>
        <v/>
      </c>
      <c r="E561" s="74" t="str">
        <f t="shared" si="8"/>
        <v/>
      </c>
      <c r="F561" s="74" t="str">
        <f>IFERROR(GETPIVOTDATA("Amount",#REF!,"Product Name",'tabelas-escondidas'!$A561),"")</f>
        <v/>
      </c>
      <c r="G561" s="74" t="str">
        <f>IFERROR(GETPIVOTDATA("Quantity",#REF!,"Product Name",'tabelas-escondidas'!$A561),"")</f>
        <v/>
      </c>
    </row>
    <row r="562" spans="1:7" x14ac:dyDescent="0.25">
      <c r="A562" s="75" t="str">
        <f>IFERROR(INDEX(Tabela_Produto[[#Data],[Nome do Produto]],ROW(A562)-ROW($A$3)),"")</f>
        <v/>
      </c>
      <c r="B562" s="74" t="str">
        <f ca="1">IF(A562="","",SUMIFS(Tabela_Ordens[[#Data],[Quantidade]],Tabela_Ordens[[#Data],[Produto]],A562,Tabela_Ordens[[#Data],[Tipo da Ordem]],"Compra",Tabela_Ordens[[#Data],[Data esperada]],"&lt;="&amp;TODAY())-SUMIFS(Tabela_Ordens[[#Data],[Quantidade]],Tabela_Ordens[[#Data],[Produto]],A562,Tabela_Ordens[[#Data],[Tipo da Ordem]],"Venda",Tabela_Ordens[[#Data],[Data esperada]],"&lt;="&amp;TODAY()))</f>
        <v/>
      </c>
      <c r="C562" s="74" t="str">
        <f ca="1">IF(A562="","",SUMIFS(Tabela_Ordens[[#Data],[Quantidade]],Tabela_Ordens[[#Data],[Produto]],A562,Tabela_Ordens[[#Data],[Tipo da Ordem]],"Compra",Tabela_Ordens[[#Data],[Data esperada]],"&gt;"&amp;TODAY()))</f>
        <v/>
      </c>
      <c r="D562" s="74" t="str">
        <f>IF(A562="","",INDEX(Tabela_Produto[Estoque Mínimo],MATCH(A562,INDEX(Tabela_Produto[Nome do Produto],,1),0),1))</f>
        <v/>
      </c>
      <c r="E562" s="74" t="str">
        <f t="shared" si="8"/>
        <v/>
      </c>
      <c r="F562" s="74" t="str">
        <f>IFERROR(GETPIVOTDATA("Amount",#REF!,"Product Name",'tabelas-escondidas'!$A562),"")</f>
        <v/>
      </c>
      <c r="G562" s="74" t="str">
        <f>IFERROR(GETPIVOTDATA("Quantity",#REF!,"Product Name",'tabelas-escondidas'!$A562),"")</f>
        <v/>
      </c>
    </row>
    <row r="563" spans="1:7" x14ac:dyDescent="0.25">
      <c r="A563" s="75" t="str">
        <f>IFERROR(INDEX(Tabela_Produto[[#Data],[Nome do Produto]],ROW(A563)-ROW($A$3)),"")</f>
        <v/>
      </c>
      <c r="B563" s="74" t="str">
        <f ca="1">IF(A563="","",SUMIFS(Tabela_Ordens[[#Data],[Quantidade]],Tabela_Ordens[[#Data],[Produto]],A563,Tabela_Ordens[[#Data],[Tipo da Ordem]],"Compra",Tabela_Ordens[[#Data],[Data esperada]],"&lt;="&amp;TODAY())-SUMIFS(Tabela_Ordens[[#Data],[Quantidade]],Tabela_Ordens[[#Data],[Produto]],A563,Tabela_Ordens[[#Data],[Tipo da Ordem]],"Venda",Tabela_Ordens[[#Data],[Data esperada]],"&lt;="&amp;TODAY()))</f>
        <v/>
      </c>
      <c r="C563" s="74" t="str">
        <f ca="1">IF(A563="","",SUMIFS(Tabela_Ordens[[#Data],[Quantidade]],Tabela_Ordens[[#Data],[Produto]],A563,Tabela_Ordens[[#Data],[Tipo da Ordem]],"Compra",Tabela_Ordens[[#Data],[Data esperada]],"&gt;"&amp;TODAY()))</f>
        <v/>
      </c>
      <c r="D563" s="74" t="str">
        <f>IF(A563="","",INDEX(Tabela_Produto[Estoque Mínimo],MATCH(A563,INDEX(Tabela_Produto[Nome do Produto],,1),0),1))</f>
        <v/>
      </c>
      <c r="E563" s="74" t="str">
        <f t="shared" si="8"/>
        <v/>
      </c>
      <c r="F563" s="74" t="str">
        <f>IFERROR(GETPIVOTDATA("Amount",#REF!,"Product Name",'tabelas-escondidas'!$A563),"")</f>
        <v/>
      </c>
      <c r="G563" s="74" t="str">
        <f>IFERROR(GETPIVOTDATA("Quantity",#REF!,"Product Name",'tabelas-escondidas'!$A563),"")</f>
        <v/>
      </c>
    </row>
    <row r="564" spans="1:7" x14ac:dyDescent="0.25">
      <c r="A564" s="75" t="str">
        <f>IFERROR(INDEX(Tabela_Produto[[#Data],[Nome do Produto]],ROW(A564)-ROW($A$3)),"")</f>
        <v/>
      </c>
      <c r="B564" s="74" t="str">
        <f ca="1">IF(A564="","",SUMIFS(Tabela_Ordens[[#Data],[Quantidade]],Tabela_Ordens[[#Data],[Produto]],A564,Tabela_Ordens[[#Data],[Tipo da Ordem]],"Compra",Tabela_Ordens[[#Data],[Data esperada]],"&lt;="&amp;TODAY())-SUMIFS(Tabela_Ordens[[#Data],[Quantidade]],Tabela_Ordens[[#Data],[Produto]],A564,Tabela_Ordens[[#Data],[Tipo da Ordem]],"Venda",Tabela_Ordens[[#Data],[Data esperada]],"&lt;="&amp;TODAY()))</f>
        <v/>
      </c>
      <c r="C564" s="74" t="str">
        <f ca="1">IF(A564="","",SUMIFS(Tabela_Ordens[[#Data],[Quantidade]],Tabela_Ordens[[#Data],[Produto]],A564,Tabela_Ordens[[#Data],[Tipo da Ordem]],"Compra",Tabela_Ordens[[#Data],[Data esperada]],"&gt;"&amp;TODAY()))</f>
        <v/>
      </c>
      <c r="D564" s="74" t="str">
        <f>IF(A564="","",INDEX(Tabela_Produto[Estoque Mínimo],MATCH(A564,INDEX(Tabela_Produto[Nome do Produto],,1),0),1))</f>
        <v/>
      </c>
      <c r="E564" s="74" t="str">
        <f t="shared" si="8"/>
        <v/>
      </c>
      <c r="F564" s="74" t="str">
        <f>IFERROR(GETPIVOTDATA("Amount",#REF!,"Product Name",'tabelas-escondidas'!$A564),"")</f>
        <v/>
      </c>
      <c r="G564" s="74" t="str">
        <f>IFERROR(GETPIVOTDATA("Quantity",#REF!,"Product Name",'tabelas-escondidas'!$A564),"")</f>
        <v/>
      </c>
    </row>
    <row r="565" spans="1:7" x14ac:dyDescent="0.25">
      <c r="A565" s="75" t="str">
        <f>IFERROR(INDEX(Tabela_Produto[[#Data],[Nome do Produto]],ROW(A565)-ROW($A$3)),"")</f>
        <v/>
      </c>
      <c r="B565" s="74" t="str">
        <f ca="1">IF(A565="","",SUMIFS(Tabela_Ordens[[#Data],[Quantidade]],Tabela_Ordens[[#Data],[Produto]],A565,Tabela_Ordens[[#Data],[Tipo da Ordem]],"Compra",Tabela_Ordens[[#Data],[Data esperada]],"&lt;="&amp;TODAY())-SUMIFS(Tabela_Ordens[[#Data],[Quantidade]],Tabela_Ordens[[#Data],[Produto]],A565,Tabela_Ordens[[#Data],[Tipo da Ordem]],"Venda",Tabela_Ordens[[#Data],[Data esperada]],"&lt;="&amp;TODAY()))</f>
        <v/>
      </c>
      <c r="C565" s="74" t="str">
        <f ca="1">IF(A565="","",SUMIFS(Tabela_Ordens[[#Data],[Quantidade]],Tabela_Ordens[[#Data],[Produto]],A565,Tabela_Ordens[[#Data],[Tipo da Ordem]],"Compra",Tabela_Ordens[[#Data],[Data esperada]],"&gt;"&amp;TODAY()))</f>
        <v/>
      </c>
      <c r="D565" s="74" t="str">
        <f>IF(A565="","",INDEX(Tabela_Produto[Estoque Mínimo],MATCH(A565,INDEX(Tabela_Produto[Nome do Produto],,1),0),1))</f>
        <v/>
      </c>
      <c r="E565" s="74" t="str">
        <f t="shared" si="8"/>
        <v/>
      </c>
      <c r="F565" s="74" t="str">
        <f>IFERROR(GETPIVOTDATA("Amount",#REF!,"Product Name",'tabelas-escondidas'!$A565),"")</f>
        <v/>
      </c>
      <c r="G565" s="74" t="str">
        <f>IFERROR(GETPIVOTDATA("Quantity",#REF!,"Product Name",'tabelas-escondidas'!$A565),"")</f>
        <v/>
      </c>
    </row>
    <row r="566" spans="1:7" x14ac:dyDescent="0.25">
      <c r="A566" s="75" t="str">
        <f>IFERROR(INDEX(Tabela_Produto[[#Data],[Nome do Produto]],ROW(A566)-ROW($A$3)),"")</f>
        <v/>
      </c>
      <c r="B566" s="74" t="str">
        <f ca="1">IF(A566="","",SUMIFS(Tabela_Ordens[[#Data],[Quantidade]],Tabela_Ordens[[#Data],[Produto]],A566,Tabela_Ordens[[#Data],[Tipo da Ordem]],"Compra",Tabela_Ordens[[#Data],[Data esperada]],"&lt;="&amp;TODAY())-SUMIFS(Tabela_Ordens[[#Data],[Quantidade]],Tabela_Ordens[[#Data],[Produto]],A566,Tabela_Ordens[[#Data],[Tipo da Ordem]],"Venda",Tabela_Ordens[[#Data],[Data esperada]],"&lt;="&amp;TODAY()))</f>
        <v/>
      </c>
      <c r="C566" s="74" t="str">
        <f ca="1">IF(A566="","",SUMIFS(Tabela_Ordens[[#Data],[Quantidade]],Tabela_Ordens[[#Data],[Produto]],A566,Tabela_Ordens[[#Data],[Tipo da Ordem]],"Compra",Tabela_Ordens[[#Data],[Data esperada]],"&gt;"&amp;TODAY()))</f>
        <v/>
      </c>
      <c r="D566" s="74" t="str">
        <f>IF(A566="","",INDEX(Tabela_Produto[Estoque Mínimo],MATCH(A566,INDEX(Tabela_Produto[Nome do Produto],,1),0),1))</f>
        <v/>
      </c>
      <c r="E566" s="74" t="str">
        <f t="shared" si="8"/>
        <v/>
      </c>
      <c r="F566" s="74" t="str">
        <f>IFERROR(GETPIVOTDATA("Amount",#REF!,"Product Name",'tabelas-escondidas'!$A566),"")</f>
        <v/>
      </c>
      <c r="G566" s="74" t="str">
        <f>IFERROR(GETPIVOTDATA("Quantity",#REF!,"Product Name",'tabelas-escondidas'!$A566),"")</f>
        <v/>
      </c>
    </row>
    <row r="567" spans="1:7" x14ac:dyDescent="0.25">
      <c r="A567" s="75" t="str">
        <f>IFERROR(INDEX(Tabela_Produto[[#Data],[Nome do Produto]],ROW(A567)-ROW($A$3)),"")</f>
        <v/>
      </c>
      <c r="B567" s="74" t="str">
        <f ca="1">IF(A567="","",SUMIFS(Tabela_Ordens[[#Data],[Quantidade]],Tabela_Ordens[[#Data],[Produto]],A567,Tabela_Ordens[[#Data],[Tipo da Ordem]],"Compra",Tabela_Ordens[[#Data],[Data esperada]],"&lt;="&amp;TODAY())-SUMIFS(Tabela_Ordens[[#Data],[Quantidade]],Tabela_Ordens[[#Data],[Produto]],A567,Tabela_Ordens[[#Data],[Tipo da Ordem]],"Venda",Tabela_Ordens[[#Data],[Data esperada]],"&lt;="&amp;TODAY()))</f>
        <v/>
      </c>
      <c r="C567" s="74" t="str">
        <f ca="1">IF(A567="","",SUMIFS(Tabela_Ordens[[#Data],[Quantidade]],Tabela_Ordens[[#Data],[Produto]],A567,Tabela_Ordens[[#Data],[Tipo da Ordem]],"Compra",Tabela_Ordens[[#Data],[Data esperada]],"&gt;"&amp;TODAY()))</f>
        <v/>
      </c>
      <c r="D567" s="74" t="str">
        <f>IF(A567="","",INDEX(Tabela_Produto[Estoque Mínimo],MATCH(A567,INDEX(Tabela_Produto[Nome do Produto],,1),0),1))</f>
        <v/>
      </c>
      <c r="E567" s="74" t="str">
        <f t="shared" si="8"/>
        <v/>
      </c>
      <c r="F567" s="74" t="str">
        <f>IFERROR(GETPIVOTDATA("Amount",#REF!,"Product Name",'tabelas-escondidas'!$A567),"")</f>
        <v/>
      </c>
      <c r="G567" s="74" t="str">
        <f>IFERROR(GETPIVOTDATA("Quantity",#REF!,"Product Name",'tabelas-escondidas'!$A567),"")</f>
        <v/>
      </c>
    </row>
    <row r="568" spans="1:7" x14ac:dyDescent="0.25">
      <c r="A568" s="75" t="str">
        <f>IFERROR(INDEX(Tabela_Produto[[#Data],[Nome do Produto]],ROW(A568)-ROW($A$3)),"")</f>
        <v/>
      </c>
      <c r="B568" s="74" t="str">
        <f ca="1">IF(A568="","",SUMIFS(Tabela_Ordens[[#Data],[Quantidade]],Tabela_Ordens[[#Data],[Produto]],A568,Tabela_Ordens[[#Data],[Tipo da Ordem]],"Compra",Tabela_Ordens[[#Data],[Data esperada]],"&lt;="&amp;TODAY())-SUMIFS(Tabela_Ordens[[#Data],[Quantidade]],Tabela_Ordens[[#Data],[Produto]],A568,Tabela_Ordens[[#Data],[Tipo da Ordem]],"Venda",Tabela_Ordens[[#Data],[Data esperada]],"&lt;="&amp;TODAY()))</f>
        <v/>
      </c>
      <c r="C568" s="74" t="str">
        <f ca="1">IF(A568="","",SUMIFS(Tabela_Ordens[[#Data],[Quantidade]],Tabela_Ordens[[#Data],[Produto]],A568,Tabela_Ordens[[#Data],[Tipo da Ordem]],"Compra",Tabela_Ordens[[#Data],[Data esperada]],"&gt;"&amp;TODAY()))</f>
        <v/>
      </c>
      <c r="D568" s="74" t="str">
        <f>IF(A568="","",INDEX(Tabela_Produto[Estoque Mínimo],MATCH(A568,INDEX(Tabela_Produto[Nome do Produto],,1),0),1))</f>
        <v/>
      </c>
      <c r="E568" s="74" t="str">
        <f t="shared" si="8"/>
        <v/>
      </c>
      <c r="F568" s="74" t="str">
        <f>IFERROR(GETPIVOTDATA("Amount",#REF!,"Product Name",'tabelas-escondidas'!$A568),"")</f>
        <v/>
      </c>
      <c r="G568" s="74" t="str">
        <f>IFERROR(GETPIVOTDATA("Quantity",#REF!,"Product Name",'tabelas-escondidas'!$A568),"")</f>
        <v/>
      </c>
    </row>
    <row r="569" spans="1:7" x14ac:dyDescent="0.25">
      <c r="A569" s="75" t="str">
        <f>IFERROR(INDEX(Tabela_Produto[[#Data],[Nome do Produto]],ROW(A569)-ROW($A$3)),"")</f>
        <v/>
      </c>
      <c r="B569" s="74" t="str">
        <f ca="1">IF(A569="","",SUMIFS(Tabela_Ordens[[#Data],[Quantidade]],Tabela_Ordens[[#Data],[Produto]],A569,Tabela_Ordens[[#Data],[Tipo da Ordem]],"Compra",Tabela_Ordens[[#Data],[Data esperada]],"&lt;="&amp;TODAY())-SUMIFS(Tabela_Ordens[[#Data],[Quantidade]],Tabela_Ordens[[#Data],[Produto]],A569,Tabela_Ordens[[#Data],[Tipo da Ordem]],"Venda",Tabela_Ordens[[#Data],[Data esperada]],"&lt;="&amp;TODAY()))</f>
        <v/>
      </c>
      <c r="C569" s="74" t="str">
        <f ca="1">IF(A569="","",SUMIFS(Tabela_Ordens[[#Data],[Quantidade]],Tabela_Ordens[[#Data],[Produto]],A569,Tabela_Ordens[[#Data],[Tipo da Ordem]],"Compra",Tabela_Ordens[[#Data],[Data esperada]],"&gt;"&amp;TODAY()))</f>
        <v/>
      </c>
      <c r="D569" s="74" t="str">
        <f>IF(A569="","",INDEX(Tabela_Produto[Estoque Mínimo],MATCH(A569,INDEX(Tabela_Produto[Nome do Produto],,1),0),1))</f>
        <v/>
      </c>
      <c r="E569" s="74" t="str">
        <f t="shared" si="8"/>
        <v/>
      </c>
      <c r="F569" s="74" t="str">
        <f>IFERROR(GETPIVOTDATA("Amount",#REF!,"Product Name",'tabelas-escondidas'!$A569),"")</f>
        <v/>
      </c>
      <c r="G569" s="74" t="str">
        <f>IFERROR(GETPIVOTDATA("Quantity",#REF!,"Product Name",'tabelas-escondidas'!$A569),"")</f>
        <v/>
      </c>
    </row>
    <row r="570" spans="1:7" x14ac:dyDescent="0.25">
      <c r="A570" s="75" t="str">
        <f>IFERROR(INDEX(Tabela_Produto[[#Data],[Nome do Produto]],ROW(A570)-ROW($A$3)),"")</f>
        <v/>
      </c>
      <c r="B570" s="74" t="str">
        <f ca="1">IF(A570="","",SUMIFS(Tabela_Ordens[[#Data],[Quantidade]],Tabela_Ordens[[#Data],[Produto]],A570,Tabela_Ordens[[#Data],[Tipo da Ordem]],"Compra",Tabela_Ordens[[#Data],[Data esperada]],"&lt;="&amp;TODAY())-SUMIFS(Tabela_Ordens[[#Data],[Quantidade]],Tabela_Ordens[[#Data],[Produto]],A570,Tabela_Ordens[[#Data],[Tipo da Ordem]],"Venda",Tabela_Ordens[[#Data],[Data esperada]],"&lt;="&amp;TODAY()))</f>
        <v/>
      </c>
      <c r="C570" s="74" t="str">
        <f ca="1">IF(A570="","",SUMIFS(Tabela_Ordens[[#Data],[Quantidade]],Tabela_Ordens[[#Data],[Produto]],A570,Tabela_Ordens[[#Data],[Tipo da Ordem]],"Compra",Tabela_Ordens[[#Data],[Data esperada]],"&gt;"&amp;TODAY()))</f>
        <v/>
      </c>
      <c r="D570" s="74" t="str">
        <f>IF(A570="","",INDEX(Tabela_Produto[Estoque Mínimo],MATCH(A570,INDEX(Tabela_Produto[Nome do Produto],,1),0),1))</f>
        <v/>
      </c>
      <c r="E570" s="74" t="str">
        <f t="shared" si="8"/>
        <v/>
      </c>
      <c r="F570" s="74" t="str">
        <f>IFERROR(GETPIVOTDATA("Amount",#REF!,"Product Name",'tabelas-escondidas'!$A570),"")</f>
        <v/>
      </c>
      <c r="G570" s="74" t="str">
        <f>IFERROR(GETPIVOTDATA("Quantity",#REF!,"Product Name",'tabelas-escondidas'!$A570),"")</f>
        <v/>
      </c>
    </row>
    <row r="571" spans="1:7" x14ac:dyDescent="0.25">
      <c r="A571" s="75" t="str">
        <f>IFERROR(INDEX(Tabela_Produto[[#Data],[Nome do Produto]],ROW(A571)-ROW($A$3)),"")</f>
        <v/>
      </c>
      <c r="B571" s="74" t="str">
        <f ca="1">IF(A571="","",SUMIFS(Tabela_Ordens[[#Data],[Quantidade]],Tabela_Ordens[[#Data],[Produto]],A571,Tabela_Ordens[[#Data],[Tipo da Ordem]],"Compra",Tabela_Ordens[[#Data],[Data esperada]],"&lt;="&amp;TODAY())-SUMIFS(Tabela_Ordens[[#Data],[Quantidade]],Tabela_Ordens[[#Data],[Produto]],A571,Tabela_Ordens[[#Data],[Tipo da Ordem]],"Venda",Tabela_Ordens[[#Data],[Data esperada]],"&lt;="&amp;TODAY()))</f>
        <v/>
      </c>
      <c r="C571" s="74" t="str">
        <f ca="1">IF(A571="","",SUMIFS(Tabela_Ordens[[#Data],[Quantidade]],Tabela_Ordens[[#Data],[Produto]],A571,Tabela_Ordens[[#Data],[Tipo da Ordem]],"Compra",Tabela_Ordens[[#Data],[Data esperada]],"&gt;"&amp;TODAY()))</f>
        <v/>
      </c>
      <c r="D571" s="74" t="str">
        <f>IF(A571="","",INDEX(Tabela_Produto[Estoque Mínimo],MATCH(A571,INDEX(Tabela_Produto[Nome do Produto],,1),0),1))</f>
        <v/>
      </c>
      <c r="E571" s="74" t="str">
        <f t="shared" si="8"/>
        <v/>
      </c>
      <c r="F571" s="74" t="str">
        <f>IFERROR(GETPIVOTDATA("Amount",#REF!,"Product Name",'tabelas-escondidas'!$A571),"")</f>
        <v/>
      </c>
      <c r="G571" s="74" t="str">
        <f>IFERROR(GETPIVOTDATA("Quantity",#REF!,"Product Name",'tabelas-escondidas'!$A571),"")</f>
        <v/>
      </c>
    </row>
    <row r="572" spans="1:7" x14ac:dyDescent="0.25">
      <c r="A572" s="75" t="str">
        <f>IFERROR(INDEX(Tabela_Produto[[#Data],[Nome do Produto]],ROW(A572)-ROW($A$3)),"")</f>
        <v/>
      </c>
      <c r="B572" s="74" t="str">
        <f ca="1">IF(A572="","",SUMIFS(Tabela_Ordens[[#Data],[Quantidade]],Tabela_Ordens[[#Data],[Produto]],A572,Tabela_Ordens[[#Data],[Tipo da Ordem]],"Compra",Tabela_Ordens[[#Data],[Data esperada]],"&lt;="&amp;TODAY())-SUMIFS(Tabela_Ordens[[#Data],[Quantidade]],Tabela_Ordens[[#Data],[Produto]],A572,Tabela_Ordens[[#Data],[Tipo da Ordem]],"Venda",Tabela_Ordens[[#Data],[Data esperada]],"&lt;="&amp;TODAY()))</f>
        <v/>
      </c>
      <c r="C572" s="74" t="str">
        <f ca="1">IF(A572="","",SUMIFS(Tabela_Ordens[[#Data],[Quantidade]],Tabela_Ordens[[#Data],[Produto]],A572,Tabela_Ordens[[#Data],[Tipo da Ordem]],"Compra",Tabela_Ordens[[#Data],[Data esperada]],"&gt;"&amp;TODAY()))</f>
        <v/>
      </c>
      <c r="D572" s="74" t="str">
        <f>IF(A572="","",INDEX(Tabela_Produto[Estoque Mínimo],MATCH(A572,INDEX(Tabela_Produto[Nome do Produto],,1),0),1))</f>
        <v/>
      </c>
      <c r="E572" s="74" t="str">
        <f t="shared" si="8"/>
        <v/>
      </c>
      <c r="F572" s="74" t="str">
        <f>IFERROR(GETPIVOTDATA("Amount",#REF!,"Product Name",'tabelas-escondidas'!$A572),"")</f>
        <v/>
      </c>
      <c r="G572" s="74" t="str">
        <f>IFERROR(GETPIVOTDATA("Quantity",#REF!,"Product Name",'tabelas-escondidas'!$A572),"")</f>
        <v/>
      </c>
    </row>
    <row r="573" spans="1:7" x14ac:dyDescent="0.25">
      <c r="A573" s="75" t="str">
        <f>IFERROR(INDEX(Tabela_Produto[[#Data],[Nome do Produto]],ROW(A573)-ROW($A$3)),"")</f>
        <v/>
      </c>
      <c r="B573" s="74" t="str">
        <f ca="1">IF(A573="","",SUMIFS(Tabela_Ordens[[#Data],[Quantidade]],Tabela_Ordens[[#Data],[Produto]],A573,Tabela_Ordens[[#Data],[Tipo da Ordem]],"Compra",Tabela_Ordens[[#Data],[Data esperada]],"&lt;="&amp;TODAY())-SUMIFS(Tabela_Ordens[[#Data],[Quantidade]],Tabela_Ordens[[#Data],[Produto]],A573,Tabela_Ordens[[#Data],[Tipo da Ordem]],"Venda",Tabela_Ordens[[#Data],[Data esperada]],"&lt;="&amp;TODAY()))</f>
        <v/>
      </c>
      <c r="C573" s="74" t="str">
        <f ca="1">IF(A573="","",SUMIFS(Tabela_Ordens[[#Data],[Quantidade]],Tabela_Ordens[[#Data],[Produto]],A573,Tabela_Ordens[[#Data],[Tipo da Ordem]],"Compra",Tabela_Ordens[[#Data],[Data esperada]],"&gt;"&amp;TODAY()))</f>
        <v/>
      </c>
      <c r="D573" s="74" t="str">
        <f>IF(A573="","",INDEX(Tabela_Produto[Estoque Mínimo],MATCH(A573,INDEX(Tabela_Produto[Nome do Produto],,1),0),1))</f>
        <v/>
      </c>
      <c r="E573" s="74" t="str">
        <f t="shared" si="8"/>
        <v/>
      </c>
      <c r="F573" s="74" t="str">
        <f>IFERROR(GETPIVOTDATA("Amount",#REF!,"Product Name",'tabelas-escondidas'!$A573),"")</f>
        <v/>
      </c>
      <c r="G573" s="74" t="str">
        <f>IFERROR(GETPIVOTDATA("Quantity",#REF!,"Product Name",'tabelas-escondidas'!$A573),"")</f>
        <v/>
      </c>
    </row>
    <row r="574" spans="1:7" x14ac:dyDescent="0.25">
      <c r="A574" s="75" t="str">
        <f>IFERROR(INDEX(Tabela_Produto[[#Data],[Nome do Produto]],ROW(A574)-ROW($A$3)),"")</f>
        <v/>
      </c>
      <c r="B574" s="74" t="str">
        <f ca="1">IF(A574="","",SUMIFS(Tabela_Ordens[[#Data],[Quantidade]],Tabela_Ordens[[#Data],[Produto]],A574,Tabela_Ordens[[#Data],[Tipo da Ordem]],"Compra",Tabela_Ordens[[#Data],[Data esperada]],"&lt;="&amp;TODAY())-SUMIFS(Tabela_Ordens[[#Data],[Quantidade]],Tabela_Ordens[[#Data],[Produto]],A574,Tabela_Ordens[[#Data],[Tipo da Ordem]],"Venda",Tabela_Ordens[[#Data],[Data esperada]],"&lt;="&amp;TODAY()))</f>
        <v/>
      </c>
      <c r="C574" s="74" t="str">
        <f ca="1">IF(A574="","",SUMIFS(Tabela_Ordens[[#Data],[Quantidade]],Tabela_Ordens[[#Data],[Produto]],A574,Tabela_Ordens[[#Data],[Tipo da Ordem]],"Compra",Tabela_Ordens[[#Data],[Data esperada]],"&gt;"&amp;TODAY()))</f>
        <v/>
      </c>
      <c r="D574" s="74" t="str">
        <f>IF(A574="","",INDEX(Tabela_Produto[Estoque Mínimo],MATCH(A574,INDEX(Tabela_Produto[Nome do Produto],,1),0),1))</f>
        <v/>
      </c>
      <c r="E574" s="74" t="str">
        <f t="shared" si="8"/>
        <v/>
      </c>
      <c r="F574" s="74" t="str">
        <f>IFERROR(GETPIVOTDATA("Amount",#REF!,"Product Name",'tabelas-escondidas'!$A574),"")</f>
        <v/>
      </c>
      <c r="G574" s="74" t="str">
        <f>IFERROR(GETPIVOTDATA("Quantity",#REF!,"Product Name",'tabelas-escondidas'!$A574),"")</f>
        <v/>
      </c>
    </row>
    <row r="575" spans="1:7" x14ac:dyDescent="0.25">
      <c r="A575" s="75" t="str">
        <f>IFERROR(INDEX(Tabela_Produto[[#Data],[Nome do Produto]],ROW(A575)-ROW($A$3)),"")</f>
        <v/>
      </c>
      <c r="B575" s="74" t="str">
        <f ca="1">IF(A575="","",SUMIFS(Tabela_Ordens[[#Data],[Quantidade]],Tabela_Ordens[[#Data],[Produto]],A575,Tabela_Ordens[[#Data],[Tipo da Ordem]],"Compra",Tabela_Ordens[[#Data],[Data esperada]],"&lt;="&amp;TODAY())-SUMIFS(Tabela_Ordens[[#Data],[Quantidade]],Tabela_Ordens[[#Data],[Produto]],A575,Tabela_Ordens[[#Data],[Tipo da Ordem]],"Venda",Tabela_Ordens[[#Data],[Data esperada]],"&lt;="&amp;TODAY()))</f>
        <v/>
      </c>
      <c r="C575" s="74" t="str">
        <f ca="1">IF(A575="","",SUMIFS(Tabela_Ordens[[#Data],[Quantidade]],Tabela_Ordens[[#Data],[Produto]],A575,Tabela_Ordens[[#Data],[Tipo da Ordem]],"Compra",Tabela_Ordens[[#Data],[Data esperada]],"&gt;"&amp;TODAY()))</f>
        <v/>
      </c>
      <c r="D575" s="74" t="str">
        <f>IF(A575="","",INDEX(Tabela_Produto[Estoque Mínimo],MATCH(A575,INDEX(Tabela_Produto[Nome do Produto],,1),0),1))</f>
        <v/>
      </c>
      <c r="E575" s="74" t="str">
        <f t="shared" si="8"/>
        <v/>
      </c>
      <c r="F575" s="74" t="str">
        <f>IFERROR(GETPIVOTDATA("Amount",#REF!,"Product Name",'tabelas-escondidas'!$A575),"")</f>
        <v/>
      </c>
      <c r="G575" s="74" t="str">
        <f>IFERROR(GETPIVOTDATA("Quantity",#REF!,"Product Name",'tabelas-escondidas'!$A575),"")</f>
        <v/>
      </c>
    </row>
    <row r="576" spans="1:7" x14ac:dyDescent="0.25">
      <c r="A576" s="75" t="str">
        <f>IFERROR(INDEX(Tabela_Produto[[#Data],[Nome do Produto]],ROW(A576)-ROW($A$3)),"")</f>
        <v/>
      </c>
      <c r="B576" s="74" t="str">
        <f ca="1">IF(A576="","",SUMIFS(Tabela_Ordens[[#Data],[Quantidade]],Tabela_Ordens[[#Data],[Produto]],A576,Tabela_Ordens[[#Data],[Tipo da Ordem]],"Compra",Tabela_Ordens[[#Data],[Data esperada]],"&lt;="&amp;TODAY())-SUMIFS(Tabela_Ordens[[#Data],[Quantidade]],Tabela_Ordens[[#Data],[Produto]],A576,Tabela_Ordens[[#Data],[Tipo da Ordem]],"Venda",Tabela_Ordens[[#Data],[Data esperada]],"&lt;="&amp;TODAY()))</f>
        <v/>
      </c>
      <c r="C576" s="74" t="str">
        <f ca="1">IF(A576="","",SUMIFS(Tabela_Ordens[[#Data],[Quantidade]],Tabela_Ordens[[#Data],[Produto]],A576,Tabela_Ordens[[#Data],[Tipo da Ordem]],"Compra",Tabela_Ordens[[#Data],[Data esperada]],"&gt;"&amp;TODAY()))</f>
        <v/>
      </c>
      <c r="D576" s="74" t="str">
        <f>IF(A576="","",INDEX(Tabela_Produto[Estoque Mínimo],MATCH(A576,INDEX(Tabela_Produto[Nome do Produto],,1),0),1))</f>
        <v/>
      </c>
      <c r="E576" s="74" t="str">
        <f t="shared" si="8"/>
        <v/>
      </c>
      <c r="F576" s="74" t="str">
        <f>IFERROR(GETPIVOTDATA("Amount",#REF!,"Product Name",'tabelas-escondidas'!$A576),"")</f>
        <v/>
      </c>
      <c r="G576" s="74" t="str">
        <f>IFERROR(GETPIVOTDATA("Quantity",#REF!,"Product Name",'tabelas-escondidas'!$A576),"")</f>
        <v/>
      </c>
    </row>
    <row r="577" spans="1:7" x14ac:dyDescent="0.25">
      <c r="A577" s="75" t="str">
        <f>IFERROR(INDEX(Tabela_Produto[[#Data],[Nome do Produto]],ROW(A577)-ROW($A$3)),"")</f>
        <v/>
      </c>
      <c r="B577" s="74" t="str">
        <f ca="1">IF(A577="","",SUMIFS(Tabela_Ordens[[#Data],[Quantidade]],Tabela_Ordens[[#Data],[Produto]],A577,Tabela_Ordens[[#Data],[Tipo da Ordem]],"Compra",Tabela_Ordens[[#Data],[Data esperada]],"&lt;="&amp;TODAY())-SUMIFS(Tabela_Ordens[[#Data],[Quantidade]],Tabela_Ordens[[#Data],[Produto]],A577,Tabela_Ordens[[#Data],[Tipo da Ordem]],"Venda",Tabela_Ordens[[#Data],[Data esperada]],"&lt;="&amp;TODAY()))</f>
        <v/>
      </c>
      <c r="C577" s="74" t="str">
        <f ca="1">IF(A577="","",SUMIFS(Tabela_Ordens[[#Data],[Quantidade]],Tabela_Ordens[[#Data],[Produto]],A577,Tabela_Ordens[[#Data],[Tipo da Ordem]],"Compra",Tabela_Ordens[[#Data],[Data esperada]],"&gt;"&amp;TODAY()))</f>
        <v/>
      </c>
      <c r="D577" s="74" t="str">
        <f>IF(A577="","",INDEX(Tabela_Produto[Estoque Mínimo],MATCH(A577,INDEX(Tabela_Produto[Nome do Produto],,1),0),1))</f>
        <v/>
      </c>
      <c r="E577" s="74" t="str">
        <f t="shared" si="8"/>
        <v/>
      </c>
      <c r="F577" s="74" t="str">
        <f>IFERROR(GETPIVOTDATA("Amount",#REF!,"Product Name",'tabelas-escondidas'!$A577),"")</f>
        <v/>
      </c>
      <c r="G577" s="74" t="str">
        <f>IFERROR(GETPIVOTDATA("Quantity",#REF!,"Product Name",'tabelas-escondidas'!$A577),"")</f>
        <v/>
      </c>
    </row>
    <row r="578" spans="1:7" x14ac:dyDescent="0.25">
      <c r="A578" s="75" t="str">
        <f>IFERROR(INDEX(Tabela_Produto[[#Data],[Nome do Produto]],ROW(A578)-ROW($A$3)),"")</f>
        <v/>
      </c>
      <c r="B578" s="74" t="str">
        <f ca="1">IF(A578="","",SUMIFS(Tabela_Ordens[[#Data],[Quantidade]],Tabela_Ordens[[#Data],[Produto]],A578,Tabela_Ordens[[#Data],[Tipo da Ordem]],"Compra",Tabela_Ordens[[#Data],[Data esperada]],"&lt;="&amp;TODAY())-SUMIFS(Tabela_Ordens[[#Data],[Quantidade]],Tabela_Ordens[[#Data],[Produto]],A578,Tabela_Ordens[[#Data],[Tipo da Ordem]],"Venda",Tabela_Ordens[[#Data],[Data esperada]],"&lt;="&amp;TODAY()))</f>
        <v/>
      </c>
      <c r="C578" s="74" t="str">
        <f ca="1">IF(A578="","",SUMIFS(Tabela_Ordens[[#Data],[Quantidade]],Tabela_Ordens[[#Data],[Produto]],A578,Tabela_Ordens[[#Data],[Tipo da Ordem]],"Compra",Tabela_Ordens[[#Data],[Data esperada]],"&gt;"&amp;TODAY()))</f>
        <v/>
      </c>
      <c r="D578" s="74" t="str">
        <f>IF(A578="","",INDEX(Tabela_Produto[Estoque Mínimo],MATCH(A578,INDEX(Tabela_Produto[Nome do Produto],,1),0),1))</f>
        <v/>
      </c>
      <c r="E578" s="74" t="str">
        <f t="shared" si="8"/>
        <v/>
      </c>
      <c r="F578" s="74" t="str">
        <f>IFERROR(GETPIVOTDATA("Amount",#REF!,"Product Name",'tabelas-escondidas'!$A578),"")</f>
        <v/>
      </c>
      <c r="G578" s="74" t="str">
        <f>IFERROR(GETPIVOTDATA("Quantity",#REF!,"Product Name",'tabelas-escondidas'!$A578),"")</f>
        <v/>
      </c>
    </row>
    <row r="579" spans="1:7" x14ac:dyDescent="0.25">
      <c r="A579" s="75" t="str">
        <f>IFERROR(INDEX(Tabela_Produto[[#Data],[Nome do Produto]],ROW(A579)-ROW($A$3)),"")</f>
        <v/>
      </c>
      <c r="B579" s="74" t="str">
        <f ca="1">IF(A579="","",SUMIFS(Tabela_Ordens[[#Data],[Quantidade]],Tabela_Ordens[[#Data],[Produto]],A579,Tabela_Ordens[[#Data],[Tipo da Ordem]],"Compra",Tabela_Ordens[[#Data],[Data esperada]],"&lt;="&amp;TODAY())-SUMIFS(Tabela_Ordens[[#Data],[Quantidade]],Tabela_Ordens[[#Data],[Produto]],A579,Tabela_Ordens[[#Data],[Tipo da Ordem]],"Venda",Tabela_Ordens[[#Data],[Data esperada]],"&lt;="&amp;TODAY()))</f>
        <v/>
      </c>
      <c r="C579" s="74" t="str">
        <f ca="1">IF(A579="","",SUMIFS(Tabela_Ordens[[#Data],[Quantidade]],Tabela_Ordens[[#Data],[Produto]],A579,Tabela_Ordens[[#Data],[Tipo da Ordem]],"Compra",Tabela_Ordens[[#Data],[Data esperada]],"&gt;"&amp;TODAY()))</f>
        <v/>
      </c>
      <c r="D579" s="74" t="str">
        <f>IF(A579="","",INDEX(Tabela_Produto[Estoque Mínimo],MATCH(A579,INDEX(Tabela_Produto[Nome do Produto],,1),0),1))</f>
        <v/>
      </c>
      <c r="E579" s="74" t="str">
        <f t="shared" si="8"/>
        <v/>
      </c>
      <c r="F579" s="74" t="str">
        <f>IFERROR(GETPIVOTDATA("Amount",#REF!,"Product Name",'tabelas-escondidas'!$A579),"")</f>
        <v/>
      </c>
      <c r="G579" s="74" t="str">
        <f>IFERROR(GETPIVOTDATA("Quantity",#REF!,"Product Name",'tabelas-escondidas'!$A579),"")</f>
        <v/>
      </c>
    </row>
    <row r="580" spans="1:7" x14ac:dyDescent="0.25">
      <c r="A580" s="75" t="str">
        <f>IFERROR(INDEX(Tabela_Produto[[#Data],[Nome do Produto]],ROW(A580)-ROW($A$3)),"")</f>
        <v/>
      </c>
      <c r="B580" s="74" t="str">
        <f ca="1">IF(A580="","",SUMIFS(Tabela_Ordens[[#Data],[Quantidade]],Tabela_Ordens[[#Data],[Produto]],A580,Tabela_Ordens[[#Data],[Tipo da Ordem]],"Compra",Tabela_Ordens[[#Data],[Data esperada]],"&lt;="&amp;TODAY())-SUMIFS(Tabela_Ordens[[#Data],[Quantidade]],Tabela_Ordens[[#Data],[Produto]],A580,Tabela_Ordens[[#Data],[Tipo da Ordem]],"Venda",Tabela_Ordens[[#Data],[Data esperada]],"&lt;="&amp;TODAY()))</f>
        <v/>
      </c>
      <c r="C580" s="74" t="str">
        <f ca="1">IF(A580="","",SUMIFS(Tabela_Ordens[[#Data],[Quantidade]],Tabela_Ordens[[#Data],[Produto]],A580,Tabela_Ordens[[#Data],[Tipo da Ordem]],"Compra",Tabela_Ordens[[#Data],[Data esperada]],"&gt;"&amp;TODAY()))</f>
        <v/>
      </c>
      <c r="D580" s="74" t="str">
        <f>IF(A580="","",INDEX(Tabela_Produto[Estoque Mínimo],MATCH(A580,INDEX(Tabela_Produto[Nome do Produto],,1),0),1))</f>
        <v/>
      </c>
      <c r="E580" s="74" t="str">
        <f t="shared" si="8"/>
        <v/>
      </c>
      <c r="F580" s="74" t="str">
        <f>IFERROR(GETPIVOTDATA("Amount",#REF!,"Product Name",'tabelas-escondidas'!$A580),"")</f>
        <v/>
      </c>
      <c r="G580" s="74" t="str">
        <f>IFERROR(GETPIVOTDATA("Quantity",#REF!,"Product Name",'tabelas-escondidas'!$A580),"")</f>
        <v/>
      </c>
    </row>
    <row r="581" spans="1:7" x14ac:dyDescent="0.25">
      <c r="A581" s="75" t="str">
        <f>IFERROR(INDEX(Tabela_Produto[[#Data],[Nome do Produto]],ROW(A581)-ROW($A$3)),"")</f>
        <v/>
      </c>
      <c r="B581" s="74" t="str">
        <f ca="1">IF(A581="","",SUMIFS(Tabela_Ordens[[#Data],[Quantidade]],Tabela_Ordens[[#Data],[Produto]],A581,Tabela_Ordens[[#Data],[Tipo da Ordem]],"Compra",Tabela_Ordens[[#Data],[Data esperada]],"&lt;="&amp;TODAY())-SUMIFS(Tabela_Ordens[[#Data],[Quantidade]],Tabela_Ordens[[#Data],[Produto]],A581,Tabela_Ordens[[#Data],[Tipo da Ordem]],"Venda",Tabela_Ordens[[#Data],[Data esperada]],"&lt;="&amp;TODAY()))</f>
        <v/>
      </c>
      <c r="C581" s="74" t="str">
        <f ca="1">IF(A581="","",SUMIFS(Tabela_Ordens[[#Data],[Quantidade]],Tabela_Ordens[[#Data],[Produto]],A581,Tabela_Ordens[[#Data],[Tipo da Ordem]],"Compra",Tabela_Ordens[[#Data],[Data esperada]],"&gt;"&amp;TODAY()))</f>
        <v/>
      </c>
      <c r="D581" s="74" t="str">
        <f>IF(A581="","",INDEX(Tabela_Produto[Estoque Mínimo],MATCH(A581,INDEX(Tabela_Produto[Nome do Produto],,1),0),1))</f>
        <v/>
      </c>
      <c r="E581" s="74" t="str">
        <f t="shared" ref="E581:E644" si="9">IF(A581="","",B581-D581)</f>
        <v/>
      </c>
      <c r="F581" s="74" t="str">
        <f>IFERROR(GETPIVOTDATA("Amount",#REF!,"Product Name",'tabelas-escondidas'!$A581),"")</f>
        <v/>
      </c>
      <c r="G581" s="74" t="str">
        <f>IFERROR(GETPIVOTDATA("Quantity",#REF!,"Product Name",'tabelas-escondidas'!$A581),"")</f>
        <v/>
      </c>
    </row>
    <row r="582" spans="1:7" x14ac:dyDescent="0.25">
      <c r="A582" s="75" t="str">
        <f>IFERROR(INDEX(Tabela_Produto[[#Data],[Nome do Produto]],ROW(A582)-ROW($A$3)),"")</f>
        <v/>
      </c>
      <c r="B582" s="74" t="str">
        <f ca="1">IF(A582="","",SUMIFS(Tabela_Ordens[[#Data],[Quantidade]],Tabela_Ordens[[#Data],[Produto]],A582,Tabela_Ordens[[#Data],[Tipo da Ordem]],"Compra",Tabela_Ordens[[#Data],[Data esperada]],"&lt;="&amp;TODAY())-SUMIFS(Tabela_Ordens[[#Data],[Quantidade]],Tabela_Ordens[[#Data],[Produto]],A582,Tabela_Ordens[[#Data],[Tipo da Ordem]],"Venda",Tabela_Ordens[[#Data],[Data esperada]],"&lt;="&amp;TODAY()))</f>
        <v/>
      </c>
      <c r="C582" s="74" t="str">
        <f ca="1">IF(A582="","",SUMIFS(Tabela_Ordens[[#Data],[Quantidade]],Tabela_Ordens[[#Data],[Produto]],A582,Tabela_Ordens[[#Data],[Tipo da Ordem]],"Compra",Tabela_Ordens[[#Data],[Data esperada]],"&gt;"&amp;TODAY()))</f>
        <v/>
      </c>
      <c r="D582" s="74" t="str">
        <f>IF(A582="","",INDEX(Tabela_Produto[Estoque Mínimo],MATCH(A582,INDEX(Tabela_Produto[Nome do Produto],,1),0),1))</f>
        <v/>
      </c>
      <c r="E582" s="74" t="str">
        <f t="shared" si="9"/>
        <v/>
      </c>
      <c r="F582" s="74" t="str">
        <f>IFERROR(GETPIVOTDATA("Amount",#REF!,"Product Name",'tabelas-escondidas'!$A582),"")</f>
        <v/>
      </c>
      <c r="G582" s="74" t="str">
        <f>IFERROR(GETPIVOTDATA("Quantity",#REF!,"Product Name",'tabelas-escondidas'!$A582),"")</f>
        <v/>
      </c>
    </row>
    <row r="583" spans="1:7" x14ac:dyDescent="0.25">
      <c r="A583" s="75" t="str">
        <f>IFERROR(INDEX(Tabela_Produto[[#Data],[Nome do Produto]],ROW(A583)-ROW($A$3)),"")</f>
        <v/>
      </c>
      <c r="B583" s="74" t="str">
        <f ca="1">IF(A583="","",SUMIFS(Tabela_Ordens[[#Data],[Quantidade]],Tabela_Ordens[[#Data],[Produto]],A583,Tabela_Ordens[[#Data],[Tipo da Ordem]],"Compra",Tabela_Ordens[[#Data],[Data esperada]],"&lt;="&amp;TODAY())-SUMIFS(Tabela_Ordens[[#Data],[Quantidade]],Tabela_Ordens[[#Data],[Produto]],A583,Tabela_Ordens[[#Data],[Tipo da Ordem]],"Venda",Tabela_Ordens[[#Data],[Data esperada]],"&lt;="&amp;TODAY()))</f>
        <v/>
      </c>
      <c r="C583" s="74" t="str">
        <f ca="1">IF(A583="","",SUMIFS(Tabela_Ordens[[#Data],[Quantidade]],Tabela_Ordens[[#Data],[Produto]],A583,Tabela_Ordens[[#Data],[Tipo da Ordem]],"Compra",Tabela_Ordens[[#Data],[Data esperada]],"&gt;"&amp;TODAY()))</f>
        <v/>
      </c>
      <c r="D583" s="74" t="str">
        <f>IF(A583="","",INDEX(Tabela_Produto[Estoque Mínimo],MATCH(A583,INDEX(Tabela_Produto[Nome do Produto],,1),0),1))</f>
        <v/>
      </c>
      <c r="E583" s="74" t="str">
        <f t="shared" si="9"/>
        <v/>
      </c>
      <c r="F583" s="74" t="str">
        <f>IFERROR(GETPIVOTDATA("Amount",#REF!,"Product Name",'tabelas-escondidas'!$A583),"")</f>
        <v/>
      </c>
      <c r="G583" s="74" t="str">
        <f>IFERROR(GETPIVOTDATA("Quantity",#REF!,"Product Name",'tabelas-escondidas'!$A583),"")</f>
        <v/>
      </c>
    </row>
    <row r="584" spans="1:7" x14ac:dyDescent="0.25">
      <c r="A584" s="75" t="str">
        <f>IFERROR(INDEX(Tabela_Produto[[#Data],[Nome do Produto]],ROW(A584)-ROW($A$3)),"")</f>
        <v/>
      </c>
      <c r="B584" s="74" t="str">
        <f ca="1">IF(A584="","",SUMIFS(Tabela_Ordens[[#Data],[Quantidade]],Tabela_Ordens[[#Data],[Produto]],A584,Tabela_Ordens[[#Data],[Tipo da Ordem]],"Compra",Tabela_Ordens[[#Data],[Data esperada]],"&lt;="&amp;TODAY())-SUMIFS(Tabela_Ordens[[#Data],[Quantidade]],Tabela_Ordens[[#Data],[Produto]],A584,Tabela_Ordens[[#Data],[Tipo da Ordem]],"Venda",Tabela_Ordens[[#Data],[Data esperada]],"&lt;="&amp;TODAY()))</f>
        <v/>
      </c>
      <c r="C584" s="74" t="str">
        <f ca="1">IF(A584="","",SUMIFS(Tabela_Ordens[[#Data],[Quantidade]],Tabela_Ordens[[#Data],[Produto]],A584,Tabela_Ordens[[#Data],[Tipo da Ordem]],"Compra",Tabela_Ordens[[#Data],[Data esperada]],"&gt;"&amp;TODAY()))</f>
        <v/>
      </c>
      <c r="D584" s="74" t="str">
        <f>IF(A584="","",INDEX(Tabela_Produto[Estoque Mínimo],MATCH(A584,INDEX(Tabela_Produto[Nome do Produto],,1),0),1))</f>
        <v/>
      </c>
      <c r="E584" s="74" t="str">
        <f t="shared" si="9"/>
        <v/>
      </c>
      <c r="F584" s="74" t="str">
        <f>IFERROR(GETPIVOTDATA("Amount",#REF!,"Product Name",'tabelas-escondidas'!$A584),"")</f>
        <v/>
      </c>
      <c r="G584" s="74" t="str">
        <f>IFERROR(GETPIVOTDATA("Quantity",#REF!,"Product Name",'tabelas-escondidas'!$A584),"")</f>
        <v/>
      </c>
    </row>
    <row r="585" spans="1:7" x14ac:dyDescent="0.25">
      <c r="A585" s="75" t="str">
        <f>IFERROR(INDEX(Tabela_Produto[[#Data],[Nome do Produto]],ROW(A585)-ROW($A$3)),"")</f>
        <v/>
      </c>
      <c r="B585" s="74" t="str">
        <f ca="1">IF(A585="","",SUMIFS(Tabela_Ordens[[#Data],[Quantidade]],Tabela_Ordens[[#Data],[Produto]],A585,Tabela_Ordens[[#Data],[Tipo da Ordem]],"Compra",Tabela_Ordens[[#Data],[Data esperada]],"&lt;="&amp;TODAY())-SUMIFS(Tabela_Ordens[[#Data],[Quantidade]],Tabela_Ordens[[#Data],[Produto]],A585,Tabela_Ordens[[#Data],[Tipo da Ordem]],"Venda",Tabela_Ordens[[#Data],[Data esperada]],"&lt;="&amp;TODAY()))</f>
        <v/>
      </c>
      <c r="C585" s="74" t="str">
        <f ca="1">IF(A585="","",SUMIFS(Tabela_Ordens[[#Data],[Quantidade]],Tabela_Ordens[[#Data],[Produto]],A585,Tabela_Ordens[[#Data],[Tipo da Ordem]],"Compra",Tabela_Ordens[[#Data],[Data esperada]],"&gt;"&amp;TODAY()))</f>
        <v/>
      </c>
      <c r="D585" s="74" t="str">
        <f>IF(A585="","",INDEX(Tabela_Produto[Estoque Mínimo],MATCH(A585,INDEX(Tabela_Produto[Nome do Produto],,1),0),1))</f>
        <v/>
      </c>
      <c r="E585" s="74" t="str">
        <f t="shared" si="9"/>
        <v/>
      </c>
      <c r="F585" s="74" t="str">
        <f>IFERROR(GETPIVOTDATA("Amount",#REF!,"Product Name",'tabelas-escondidas'!$A585),"")</f>
        <v/>
      </c>
      <c r="G585" s="74" t="str">
        <f>IFERROR(GETPIVOTDATA("Quantity",#REF!,"Product Name",'tabelas-escondidas'!$A585),"")</f>
        <v/>
      </c>
    </row>
    <row r="586" spans="1:7" x14ac:dyDescent="0.25">
      <c r="A586" s="75" t="str">
        <f>IFERROR(INDEX(Tabela_Produto[[#Data],[Nome do Produto]],ROW(A586)-ROW($A$3)),"")</f>
        <v/>
      </c>
      <c r="B586" s="74" t="str">
        <f ca="1">IF(A586="","",SUMIFS(Tabela_Ordens[[#Data],[Quantidade]],Tabela_Ordens[[#Data],[Produto]],A586,Tabela_Ordens[[#Data],[Tipo da Ordem]],"Compra",Tabela_Ordens[[#Data],[Data esperada]],"&lt;="&amp;TODAY())-SUMIFS(Tabela_Ordens[[#Data],[Quantidade]],Tabela_Ordens[[#Data],[Produto]],A586,Tabela_Ordens[[#Data],[Tipo da Ordem]],"Venda",Tabela_Ordens[[#Data],[Data esperada]],"&lt;="&amp;TODAY()))</f>
        <v/>
      </c>
      <c r="C586" s="74" t="str">
        <f ca="1">IF(A586="","",SUMIFS(Tabela_Ordens[[#Data],[Quantidade]],Tabela_Ordens[[#Data],[Produto]],A586,Tabela_Ordens[[#Data],[Tipo da Ordem]],"Compra",Tabela_Ordens[[#Data],[Data esperada]],"&gt;"&amp;TODAY()))</f>
        <v/>
      </c>
      <c r="D586" s="74" t="str">
        <f>IF(A586="","",INDEX(Tabela_Produto[Estoque Mínimo],MATCH(A586,INDEX(Tabela_Produto[Nome do Produto],,1),0),1))</f>
        <v/>
      </c>
      <c r="E586" s="74" t="str">
        <f t="shared" si="9"/>
        <v/>
      </c>
      <c r="F586" s="74" t="str">
        <f>IFERROR(GETPIVOTDATA("Amount",#REF!,"Product Name",'tabelas-escondidas'!$A586),"")</f>
        <v/>
      </c>
      <c r="G586" s="74" t="str">
        <f>IFERROR(GETPIVOTDATA("Quantity",#REF!,"Product Name",'tabelas-escondidas'!$A586),"")</f>
        <v/>
      </c>
    </row>
    <row r="587" spans="1:7" x14ac:dyDescent="0.25">
      <c r="A587" s="75" t="str">
        <f>IFERROR(INDEX(Tabela_Produto[[#Data],[Nome do Produto]],ROW(A587)-ROW($A$3)),"")</f>
        <v/>
      </c>
      <c r="B587" s="74" t="str">
        <f ca="1">IF(A587="","",SUMIFS(Tabela_Ordens[[#Data],[Quantidade]],Tabela_Ordens[[#Data],[Produto]],A587,Tabela_Ordens[[#Data],[Tipo da Ordem]],"Compra",Tabela_Ordens[[#Data],[Data esperada]],"&lt;="&amp;TODAY())-SUMIFS(Tabela_Ordens[[#Data],[Quantidade]],Tabela_Ordens[[#Data],[Produto]],A587,Tabela_Ordens[[#Data],[Tipo da Ordem]],"Venda",Tabela_Ordens[[#Data],[Data esperada]],"&lt;="&amp;TODAY()))</f>
        <v/>
      </c>
      <c r="C587" s="74" t="str">
        <f ca="1">IF(A587="","",SUMIFS(Tabela_Ordens[[#Data],[Quantidade]],Tabela_Ordens[[#Data],[Produto]],A587,Tabela_Ordens[[#Data],[Tipo da Ordem]],"Compra",Tabela_Ordens[[#Data],[Data esperada]],"&gt;"&amp;TODAY()))</f>
        <v/>
      </c>
      <c r="D587" s="74" t="str">
        <f>IF(A587="","",INDEX(Tabela_Produto[Estoque Mínimo],MATCH(A587,INDEX(Tabela_Produto[Nome do Produto],,1),0),1))</f>
        <v/>
      </c>
      <c r="E587" s="74" t="str">
        <f t="shared" si="9"/>
        <v/>
      </c>
      <c r="F587" s="74" t="str">
        <f>IFERROR(GETPIVOTDATA("Amount",#REF!,"Product Name",'tabelas-escondidas'!$A587),"")</f>
        <v/>
      </c>
      <c r="G587" s="74" t="str">
        <f>IFERROR(GETPIVOTDATA("Quantity",#REF!,"Product Name",'tabelas-escondidas'!$A587),"")</f>
        <v/>
      </c>
    </row>
    <row r="588" spans="1:7" x14ac:dyDescent="0.25">
      <c r="A588" s="75" t="str">
        <f>IFERROR(INDEX(Tabela_Produto[[#Data],[Nome do Produto]],ROW(A588)-ROW($A$3)),"")</f>
        <v/>
      </c>
      <c r="B588" s="74" t="str">
        <f ca="1">IF(A588="","",SUMIFS(Tabela_Ordens[[#Data],[Quantidade]],Tabela_Ordens[[#Data],[Produto]],A588,Tabela_Ordens[[#Data],[Tipo da Ordem]],"Compra",Tabela_Ordens[[#Data],[Data esperada]],"&lt;="&amp;TODAY())-SUMIFS(Tabela_Ordens[[#Data],[Quantidade]],Tabela_Ordens[[#Data],[Produto]],A588,Tabela_Ordens[[#Data],[Tipo da Ordem]],"Venda",Tabela_Ordens[[#Data],[Data esperada]],"&lt;="&amp;TODAY()))</f>
        <v/>
      </c>
      <c r="C588" s="74" t="str">
        <f ca="1">IF(A588="","",SUMIFS(Tabela_Ordens[[#Data],[Quantidade]],Tabela_Ordens[[#Data],[Produto]],A588,Tabela_Ordens[[#Data],[Tipo da Ordem]],"Compra",Tabela_Ordens[[#Data],[Data esperada]],"&gt;"&amp;TODAY()))</f>
        <v/>
      </c>
      <c r="D588" s="74" t="str">
        <f>IF(A588="","",INDEX(Tabela_Produto[Estoque Mínimo],MATCH(A588,INDEX(Tabela_Produto[Nome do Produto],,1),0),1))</f>
        <v/>
      </c>
      <c r="E588" s="74" t="str">
        <f t="shared" si="9"/>
        <v/>
      </c>
      <c r="F588" s="74" t="str">
        <f>IFERROR(GETPIVOTDATA("Amount",#REF!,"Product Name",'tabelas-escondidas'!$A588),"")</f>
        <v/>
      </c>
      <c r="G588" s="74" t="str">
        <f>IFERROR(GETPIVOTDATA("Quantity",#REF!,"Product Name",'tabelas-escondidas'!$A588),"")</f>
        <v/>
      </c>
    </row>
    <row r="589" spans="1:7" x14ac:dyDescent="0.25">
      <c r="A589" s="75" t="str">
        <f>IFERROR(INDEX(Tabela_Produto[[#Data],[Nome do Produto]],ROW(A589)-ROW($A$3)),"")</f>
        <v/>
      </c>
      <c r="B589" s="74" t="str">
        <f ca="1">IF(A589="","",SUMIFS(Tabela_Ordens[[#Data],[Quantidade]],Tabela_Ordens[[#Data],[Produto]],A589,Tabela_Ordens[[#Data],[Tipo da Ordem]],"Compra",Tabela_Ordens[[#Data],[Data esperada]],"&lt;="&amp;TODAY())-SUMIFS(Tabela_Ordens[[#Data],[Quantidade]],Tabela_Ordens[[#Data],[Produto]],A589,Tabela_Ordens[[#Data],[Tipo da Ordem]],"Venda",Tabela_Ordens[[#Data],[Data esperada]],"&lt;="&amp;TODAY()))</f>
        <v/>
      </c>
      <c r="C589" s="74" t="str">
        <f ca="1">IF(A589="","",SUMIFS(Tabela_Ordens[[#Data],[Quantidade]],Tabela_Ordens[[#Data],[Produto]],A589,Tabela_Ordens[[#Data],[Tipo da Ordem]],"Compra",Tabela_Ordens[[#Data],[Data esperada]],"&gt;"&amp;TODAY()))</f>
        <v/>
      </c>
      <c r="D589" s="74" t="str">
        <f>IF(A589="","",INDEX(Tabela_Produto[Estoque Mínimo],MATCH(A589,INDEX(Tabela_Produto[Nome do Produto],,1),0),1))</f>
        <v/>
      </c>
      <c r="E589" s="74" t="str">
        <f t="shared" si="9"/>
        <v/>
      </c>
      <c r="F589" s="74" t="str">
        <f>IFERROR(GETPIVOTDATA("Amount",#REF!,"Product Name",'tabelas-escondidas'!$A589),"")</f>
        <v/>
      </c>
      <c r="G589" s="74" t="str">
        <f>IFERROR(GETPIVOTDATA("Quantity",#REF!,"Product Name",'tabelas-escondidas'!$A589),"")</f>
        <v/>
      </c>
    </row>
    <row r="590" spans="1:7" x14ac:dyDescent="0.25">
      <c r="A590" s="75" t="str">
        <f>IFERROR(INDEX(Tabela_Produto[[#Data],[Nome do Produto]],ROW(A590)-ROW($A$3)),"")</f>
        <v/>
      </c>
      <c r="B590" s="74" t="str">
        <f ca="1">IF(A590="","",SUMIFS(Tabela_Ordens[[#Data],[Quantidade]],Tabela_Ordens[[#Data],[Produto]],A590,Tabela_Ordens[[#Data],[Tipo da Ordem]],"Compra",Tabela_Ordens[[#Data],[Data esperada]],"&lt;="&amp;TODAY())-SUMIFS(Tabela_Ordens[[#Data],[Quantidade]],Tabela_Ordens[[#Data],[Produto]],A590,Tabela_Ordens[[#Data],[Tipo da Ordem]],"Venda",Tabela_Ordens[[#Data],[Data esperada]],"&lt;="&amp;TODAY()))</f>
        <v/>
      </c>
      <c r="C590" s="74" t="str">
        <f ca="1">IF(A590="","",SUMIFS(Tabela_Ordens[[#Data],[Quantidade]],Tabela_Ordens[[#Data],[Produto]],A590,Tabela_Ordens[[#Data],[Tipo da Ordem]],"Compra",Tabela_Ordens[[#Data],[Data esperada]],"&gt;"&amp;TODAY()))</f>
        <v/>
      </c>
      <c r="D590" s="74" t="str">
        <f>IF(A590="","",INDEX(Tabela_Produto[Estoque Mínimo],MATCH(A590,INDEX(Tabela_Produto[Nome do Produto],,1),0),1))</f>
        <v/>
      </c>
      <c r="E590" s="74" t="str">
        <f t="shared" si="9"/>
        <v/>
      </c>
      <c r="F590" s="74" t="str">
        <f>IFERROR(GETPIVOTDATA("Amount",#REF!,"Product Name",'tabelas-escondidas'!$A590),"")</f>
        <v/>
      </c>
      <c r="G590" s="74" t="str">
        <f>IFERROR(GETPIVOTDATA("Quantity",#REF!,"Product Name",'tabelas-escondidas'!$A590),"")</f>
        <v/>
      </c>
    </row>
    <row r="591" spans="1:7" x14ac:dyDescent="0.25">
      <c r="A591" s="75" t="str">
        <f>IFERROR(INDEX(Tabela_Produto[[#Data],[Nome do Produto]],ROW(A591)-ROW($A$3)),"")</f>
        <v/>
      </c>
      <c r="B591" s="74" t="str">
        <f ca="1">IF(A591="","",SUMIFS(Tabela_Ordens[[#Data],[Quantidade]],Tabela_Ordens[[#Data],[Produto]],A591,Tabela_Ordens[[#Data],[Tipo da Ordem]],"Compra",Tabela_Ordens[[#Data],[Data esperada]],"&lt;="&amp;TODAY())-SUMIFS(Tabela_Ordens[[#Data],[Quantidade]],Tabela_Ordens[[#Data],[Produto]],A591,Tabela_Ordens[[#Data],[Tipo da Ordem]],"Venda",Tabela_Ordens[[#Data],[Data esperada]],"&lt;="&amp;TODAY()))</f>
        <v/>
      </c>
      <c r="C591" s="74" t="str">
        <f ca="1">IF(A591="","",SUMIFS(Tabela_Ordens[[#Data],[Quantidade]],Tabela_Ordens[[#Data],[Produto]],A591,Tabela_Ordens[[#Data],[Tipo da Ordem]],"Compra",Tabela_Ordens[[#Data],[Data esperada]],"&gt;"&amp;TODAY()))</f>
        <v/>
      </c>
      <c r="D591" s="74" t="str">
        <f>IF(A591="","",INDEX(Tabela_Produto[Estoque Mínimo],MATCH(A591,INDEX(Tabela_Produto[Nome do Produto],,1),0),1))</f>
        <v/>
      </c>
      <c r="E591" s="74" t="str">
        <f t="shared" si="9"/>
        <v/>
      </c>
      <c r="F591" s="74" t="str">
        <f>IFERROR(GETPIVOTDATA("Amount",#REF!,"Product Name",'tabelas-escondidas'!$A591),"")</f>
        <v/>
      </c>
      <c r="G591" s="74" t="str">
        <f>IFERROR(GETPIVOTDATA("Quantity",#REF!,"Product Name",'tabelas-escondidas'!$A591),"")</f>
        <v/>
      </c>
    </row>
    <row r="592" spans="1:7" x14ac:dyDescent="0.25">
      <c r="A592" s="75" t="str">
        <f>IFERROR(INDEX(Tabela_Produto[[#Data],[Nome do Produto]],ROW(A592)-ROW($A$3)),"")</f>
        <v/>
      </c>
      <c r="B592" s="74" t="str">
        <f ca="1">IF(A592="","",SUMIFS(Tabela_Ordens[[#Data],[Quantidade]],Tabela_Ordens[[#Data],[Produto]],A592,Tabela_Ordens[[#Data],[Tipo da Ordem]],"Compra",Tabela_Ordens[[#Data],[Data esperada]],"&lt;="&amp;TODAY())-SUMIFS(Tabela_Ordens[[#Data],[Quantidade]],Tabela_Ordens[[#Data],[Produto]],A592,Tabela_Ordens[[#Data],[Tipo da Ordem]],"Venda",Tabela_Ordens[[#Data],[Data esperada]],"&lt;="&amp;TODAY()))</f>
        <v/>
      </c>
      <c r="C592" s="74" t="str">
        <f ca="1">IF(A592="","",SUMIFS(Tabela_Ordens[[#Data],[Quantidade]],Tabela_Ordens[[#Data],[Produto]],A592,Tabela_Ordens[[#Data],[Tipo da Ordem]],"Compra",Tabela_Ordens[[#Data],[Data esperada]],"&gt;"&amp;TODAY()))</f>
        <v/>
      </c>
      <c r="D592" s="74" t="str">
        <f>IF(A592="","",INDEX(Tabela_Produto[Estoque Mínimo],MATCH(A592,INDEX(Tabela_Produto[Nome do Produto],,1),0),1))</f>
        <v/>
      </c>
      <c r="E592" s="74" t="str">
        <f t="shared" si="9"/>
        <v/>
      </c>
      <c r="F592" s="74" t="str">
        <f>IFERROR(GETPIVOTDATA("Amount",#REF!,"Product Name",'tabelas-escondidas'!$A592),"")</f>
        <v/>
      </c>
      <c r="G592" s="74" t="str">
        <f>IFERROR(GETPIVOTDATA("Quantity",#REF!,"Product Name",'tabelas-escondidas'!$A592),"")</f>
        <v/>
      </c>
    </row>
    <row r="593" spans="1:7" x14ac:dyDescent="0.25">
      <c r="A593" s="75" t="str">
        <f>IFERROR(INDEX(Tabela_Produto[[#Data],[Nome do Produto]],ROW(A593)-ROW($A$3)),"")</f>
        <v/>
      </c>
      <c r="B593" s="74" t="str">
        <f ca="1">IF(A593="","",SUMIFS(Tabela_Ordens[[#Data],[Quantidade]],Tabela_Ordens[[#Data],[Produto]],A593,Tabela_Ordens[[#Data],[Tipo da Ordem]],"Compra",Tabela_Ordens[[#Data],[Data esperada]],"&lt;="&amp;TODAY())-SUMIFS(Tabela_Ordens[[#Data],[Quantidade]],Tabela_Ordens[[#Data],[Produto]],A593,Tabela_Ordens[[#Data],[Tipo da Ordem]],"Venda",Tabela_Ordens[[#Data],[Data esperada]],"&lt;="&amp;TODAY()))</f>
        <v/>
      </c>
      <c r="C593" s="74" t="str">
        <f ca="1">IF(A593="","",SUMIFS(Tabela_Ordens[[#Data],[Quantidade]],Tabela_Ordens[[#Data],[Produto]],A593,Tabela_Ordens[[#Data],[Tipo da Ordem]],"Compra",Tabela_Ordens[[#Data],[Data esperada]],"&gt;"&amp;TODAY()))</f>
        <v/>
      </c>
      <c r="D593" s="74" t="str">
        <f>IF(A593="","",INDEX(Tabela_Produto[Estoque Mínimo],MATCH(A593,INDEX(Tabela_Produto[Nome do Produto],,1),0),1))</f>
        <v/>
      </c>
      <c r="E593" s="74" t="str">
        <f t="shared" si="9"/>
        <v/>
      </c>
      <c r="F593" s="74" t="str">
        <f>IFERROR(GETPIVOTDATA("Amount",#REF!,"Product Name",'tabelas-escondidas'!$A593),"")</f>
        <v/>
      </c>
      <c r="G593" s="74" t="str">
        <f>IFERROR(GETPIVOTDATA("Quantity",#REF!,"Product Name",'tabelas-escondidas'!$A593),"")</f>
        <v/>
      </c>
    </row>
    <row r="594" spans="1:7" x14ac:dyDescent="0.25">
      <c r="A594" s="75" t="str">
        <f>IFERROR(INDEX(Tabela_Produto[[#Data],[Nome do Produto]],ROW(A594)-ROW($A$3)),"")</f>
        <v/>
      </c>
      <c r="B594" s="74" t="str">
        <f ca="1">IF(A594="","",SUMIFS(Tabela_Ordens[[#Data],[Quantidade]],Tabela_Ordens[[#Data],[Produto]],A594,Tabela_Ordens[[#Data],[Tipo da Ordem]],"Compra",Tabela_Ordens[[#Data],[Data esperada]],"&lt;="&amp;TODAY())-SUMIFS(Tabela_Ordens[[#Data],[Quantidade]],Tabela_Ordens[[#Data],[Produto]],A594,Tabela_Ordens[[#Data],[Tipo da Ordem]],"Venda",Tabela_Ordens[[#Data],[Data esperada]],"&lt;="&amp;TODAY()))</f>
        <v/>
      </c>
      <c r="C594" s="74" t="str">
        <f ca="1">IF(A594="","",SUMIFS(Tabela_Ordens[[#Data],[Quantidade]],Tabela_Ordens[[#Data],[Produto]],A594,Tabela_Ordens[[#Data],[Tipo da Ordem]],"Compra",Tabela_Ordens[[#Data],[Data esperada]],"&gt;"&amp;TODAY()))</f>
        <v/>
      </c>
      <c r="D594" s="74" t="str">
        <f>IF(A594="","",INDEX(Tabela_Produto[Estoque Mínimo],MATCH(A594,INDEX(Tabela_Produto[Nome do Produto],,1),0),1))</f>
        <v/>
      </c>
      <c r="E594" s="74" t="str">
        <f t="shared" si="9"/>
        <v/>
      </c>
      <c r="F594" s="74" t="str">
        <f>IFERROR(GETPIVOTDATA("Amount",#REF!,"Product Name",'tabelas-escondidas'!$A594),"")</f>
        <v/>
      </c>
      <c r="G594" s="74" t="str">
        <f>IFERROR(GETPIVOTDATA("Quantity",#REF!,"Product Name",'tabelas-escondidas'!$A594),"")</f>
        <v/>
      </c>
    </row>
    <row r="595" spans="1:7" x14ac:dyDescent="0.25">
      <c r="A595" s="75" t="str">
        <f>IFERROR(INDEX(Tabela_Produto[[#Data],[Nome do Produto]],ROW(A595)-ROW($A$3)),"")</f>
        <v/>
      </c>
      <c r="B595" s="74" t="str">
        <f ca="1">IF(A595="","",SUMIFS(Tabela_Ordens[[#Data],[Quantidade]],Tabela_Ordens[[#Data],[Produto]],A595,Tabela_Ordens[[#Data],[Tipo da Ordem]],"Compra",Tabela_Ordens[[#Data],[Data esperada]],"&lt;="&amp;TODAY())-SUMIFS(Tabela_Ordens[[#Data],[Quantidade]],Tabela_Ordens[[#Data],[Produto]],A595,Tabela_Ordens[[#Data],[Tipo da Ordem]],"Venda",Tabela_Ordens[[#Data],[Data esperada]],"&lt;="&amp;TODAY()))</f>
        <v/>
      </c>
      <c r="C595" s="74" t="str">
        <f ca="1">IF(A595="","",SUMIFS(Tabela_Ordens[[#Data],[Quantidade]],Tabela_Ordens[[#Data],[Produto]],A595,Tabela_Ordens[[#Data],[Tipo da Ordem]],"Compra",Tabela_Ordens[[#Data],[Data esperada]],"&gt;"&amp;TODAY()))</f>
        <v/>
      </c>
      <c r="D595" s="74" t="str">
        <f>IF(A595="","",INDEX(Tabela_Produto[Estoque Mínimo],MATCH(A595,INDEX(Tabela_Produto[Nome do Produto],,1),0),1))</f>
        <v/>
      </c>
      <c r="E595" s="74" t="str">
        <f t="shared" si="9"/>
        <v/>
      </c>
      <c r="F595" s="74" t="str">
        <f>IFERROR(GETPIVOTDATA("Amount",#REF!,"Product Name",'tabelas-escondidas'!$A595),"")</f>
        <v/>
      </c>
      <c r="G595" s="74" t="str">
        <f>IFERROR(GETPIVOTDATA("Quantity",#REF!,"Product Name",'tabelas-escondidas'!$A595),"")</f>
        <v/>
      </c>
    </row>
    <row r="596" spans="1:7" x14ac:dyDescent="0.25">
      <c r="A596" s="75" t="str">
        <f>IFERROR(INDEX(Tabela_Produto[[#Data],[Nome do Produto]],ROW(A596)-ROW($A$3)),"")</f>
        <v/>
      </c>
      <c r="B596" s="74" t="str">
        <f ca="1">IF(A596="","",SUMIFS(Tabela_Ordens[[#Data],[Quantidade]],Tabela_Ordens[[#Data],[Produto]],A596,Tabela_Ordens[[#Data],[Tipo da Ordem]],"Compra",Tabela_Ordens[[#Data],[Data esperada]],"&lt;="&amp;TODAY())-SUMIFS(Tabela_Ordens[[#Data],[Quantidade]],Tabela_Ordens[[#Data],[Produto]],A596,Tabela_Ordens[[#Data],[Tipo da Ordem]],"Venda",Tabela_Ordens[[#Data],[Data esperada]],"&lt;="&amp;TODAY()))</f>
        <v/>
      </c>
      <c r="C596" s="74" t="str">
        <f ca="1">IF(A596="","",SUMIFS(Tabela_Ordens[[#Data],[Quantidade]],Tabela_Ordens[[#Data],[Produto]],A596,Tabela_Ordens[[#Data],[Tipo da Ordem]],"Compra",Tabela_Ordens[[#Data],[Data esperada]],"&gt;"&amp;TODAY()))</f>
        <v/>
      </c>
      <c r="D596" s="74" t="str">
        <f>IF(A596="","",INDEX(Tabela_Produto[Estoque Mínimo],MATCH(A596,INDEX(Tabela_Produto[Nome do Produto],,1),0),1))</f>
        <v/>
      </c>
      <c r="E596" s="74" t="str">
        <f t="shared" si="9"/>
        <v/>
      </c>
      <c r="F596" s="74" t="str">
        <f>IFERROR(GETPIVOTDATA("Amount",#REF!,"Product Name",'tabelas-escondidas'!$A596),"")</f>
        <v/>
      </c>
      <c r="G596" s="74" t="str">
        <f>IFERROR(GETPIVOTDATA("Quantity",#REF!,"Product Name",'tabelas-escondidas'!$A596),"")</f>
        <v/>
      </c>
    </row>
    <row r="597" spans="1:7" x14ac:dyDescent="0.25">
      <c r="A597" s="75" t="str">
        <f>IFERROR(INDEX(Tabela_Produto[[#Data],[Nome do Produto]],ROW(A597)-ROW($A$3)),"")</f>
        <v/>
      </c>
      <c r="B597" s="74" t="str">
        <f ca="1">IF(A597="","",SUMIFS(Tabela_Ordens[[#Data],[Quantidade]],Tabela_Ordens[[#Data],[Produto]],A597,Tabela_Ordens[[#Data],[Tipo da Ordem]],"Compra",Tabela_Ordens[[#Data],[Data esperada]],"&lt;="&amp;TODAY())-SUMIFS(Tabela_Ordens[[#Data],[Quantidade]],Tabela_Ordens[[#Data],[Produto]],A597,Tabela_Ordens[[#Data],[Tipo da Ordem]],"Venda",Tabela_Ordens[[#Data],[Data esperada]],"&lt;="&amp;TODAY()))</f>
        <v/>
      </c>
      <c r="C597" s="74" t="str">
        <f ca="1">IF(A597="","",SUMIFS(Tabela_Ordens[[#Data],[Quantidade]],Tabela_Ordens[[#Data],[Produto]],A597,Tabela_Ordens[[#Data],[Tipo da Ordem]],"Compra",Tabela_Ordens[[#Data],[Data esperada]],"&gt;"&amp;TODAY()))</f>
        <v/>
      </c>
      <c r="D597" s="74" t="str">
        <f>IF(A597="","",INDEX(Tabela_Produto[Estoque Mínimo],MATCH(A597,INDEX(Tabela_Produto[Nome do Produto],,1),0),1))</f>
        <v/>
      </c>
      <c r="E597" s="74" t="str">
        <f t="shared" si="9"/>
        <v/>
      </c>
      <c r="F597" s="74" t="str">
        <f>IFERROR(GETPIVOTDATA("Amount",#REF!,"Product Name",'tabelas-escondidas'!$A597),"")</f>
        <v/>
      </c>
      <c r="G597" s="74" t="str">
        <f>IFERROR(GETPIVOTDATA("Quantity",#REF!,"Product Name",'tabelas-escondidas'!$A597),"")</f>
        <v/>
      </c>
    </row>
    <row r="598" spans="1:7" x14ac:dyDescent="0.25">
      <c r="A598" s="75" t="str">
        <f>IFERROR(INDEX(Tabela_Produto[[#Data],[Nome do Produto]],ROW(A598)-ROW($A$3)),"")</f>
        <v/>
      </c>
      <c r="B598" s="74" t="str">
        <f ca="1">IF(A598="","",SUMIFS(Tabela_Ordens[[#Data],[Quantidade]],Tabela_Ordens[[#Data],[Produto]],A598,Tabela_Ordens[[#Data],[Tipo da Ordem]],"Compra",Tabela_Ordens[[#Data],[Data esperada]],"&lt;="&amp;TODAY())-SUMIFS(Tabela_Ordens[[#Data],[Quantidade]],Tabela_Ordens[[#Data],[Produto]],A598,Tabela_Ordens[[#Data],[Tipo da Ordem]],"Venda",Tabela_Ordens[[#Data],[Data esperada]],"&lt;="&amp;TODAY()))</f>
        <v/>
      </c>
      <c r="C598" s="74" t="str">
        <f ca="1">IF(A598="","",SUMIFS(Tabela_Ordens[[#Data],[Quantidade]],Tabela_Ordens[[#Data],[Produto]],A598,Tabela_Ordens[[#Data],[Tipo da Ordem]],"Compra",Tabela_Ordens[[#Data],[Data esperada]],"&gt;"&amp;TODAY()))</f>
        <v/>
      </c>
      <c r="D598" s="74" t="str">
        <f>IF(A598="","",INDEX(Tabela_Produto[Estoque Mínimo],MATCH(A598,INDEX(Tabela_Produto[Nome do Produto],,1),0),1))</f>
        <v/>
      </c>
      <c r="E598" s="74" t="str">
        <f t="shared" si="9"/>
        <v/>
      </c>
      <c r="F598" s="74" t="str">
        <f>IFERROR(GETPIVOTDATA("Amount",#REF!,"Product Name",'tabelas-escondidas'!$A598),"")</f>
        <v/>
      </c>
      <c r="G598" s="74" t="str">
        <f>IFERROR(GETPIVOTDATA("Quantity",#REF!,"Product Name",'tabelas-escondidas'!$A598),"")</f>
        <v/>
      </c>
    </row>
    <row r="599" spans="1:7" x14ac:dyDescent="0.25">
      <c r="A599" s="75" t="str">
        <f>IFERROR(INDEX(Tabela_Produto[[#Data],[Nome do Produto]],ROW(A599)-ROW($A$3)),"")</f>
        <v/>
      </c>
      <c r="B599" s="74" t="str">
        <f ca="1">IF(A599="","",SUMIFS(Tabela_Ordens[[#Data],[Quantidade]],Tabela_Ordens[[#Data],[Produto]],A599,Tabela_Ordens[[#Data],[Tipo da Ordem]],"Compra",Tabela_Ordens[[#Data],[Data esperada]],"&lt;="&amp;TODAY())-SUMIFS(Tabela_Ordens[[#Data],[Quantidade]],Tabela_Ordens[[#Data],[Produto]],A599,Tabela_Ordens[[#Data],[Tipo da Ordem]],"Venda",Tabela_Ordens[[#Data],[Data esperada]],"&lt;="&amp;TODAY()))</f>
        <v/>
      </c>
      <c r="C599" s="74" t="str">
        <f ca="1">IF(A599="","",SUMIFS(Tabela_Ordens[[#Data],[Quantidade]],Tabela_Ordens[[#Data],[Produto]],A599,Tabela_Ordens[[#Data],[Tipo da Ordem]],"Compra",Tabela_Ordens[[#Data],[Data esperada]],"&gt;"&amp;TODAY()))</f>
        <v/>
      </c>
      <c r="D599" s="74" t="str">
        <f>IF(A599="","",INDEX(Tabela_Produto[Estoque Mínimo],MATCH(A599,INDEX(Tabela_Produto[Nome do Produto],,1),0),1))</f>
        <v/>
      </c>
      <c r="E599" s="74" t="str">
        <f t="shared" si="9"/>
        <v/>
      </c>
      <c r="F599" s="74" t="str">
        <f>IFERROR(GETPIVOTDATA("Amount",#REF!,"Product Name",'tabelas-escondidas'!$A599),"")</f>
        <v/>
      </c>
      <c r="G599" s="74" t="str">
        <f>IFERROR(GETPIVOTDATA("Quantity",#REF!,"Product Name",'tabelas-escondidas'!$A599),"")</f>
        <v/>
      </c>
    </row>
    <row r="600" spans="1:7" x14ac:dyDescent="0.25">
      <c r="A600" s="75" t="str">
        <f>IFERROR(INDEX(Tabela_Produto[[#Data],[Nome do Produto]],ROW(A600)-ROW($A$3)),"")</f>
        <v/>
      </c>
      <c r="B600" s="74" t="str">
        <f ca="1">IF(A600="","",SUMIFS(Tabela_Ordens[[#Data],[Quantidade]],Tabela_Ordens[[#Data],[Produto]],A600,Tabela_Ordens[[#Data],[Tipo da Ordem]],"Compra",Tabela_Ordens[[#Data],[Data esperada]],"&lt;="&amp;TODAY())-SUMIFS(Tabela_Ordens[[#Data],[Quantidade]],Tabela_Ordens[[#Data],[Produto]],A600,Tabela_Ordens[[#Data],[Tipo da Ordem]],"Venda",Tabela_Ordens[[#Data],[Data esperada]],"&lt;="&amp;TODAY()))</f>
        <v/>
      </c>
      <c r="C600" s="74" t="str">
        <f ca="1">IF(A600="","",SUMIFS(Tabela_Ordens[[#Data],[Quantidade]],Tabela_Ordens[[#Data],[Produto]],A600,Tabela_Ordens[[#Data],[Tipo da Ordem]],"Compra",Tabela_Ordens[[#Data],[Data esperada]],"&gt;"&amp;TODAY()))</f>
        <v/>
      </c>
      <c r="D600" s="74" t="str">
        <f>IF(A600="","",INDEX(Tabela_Produto[Estoque Mínimo],MATCH(A600,INDEX(Tabela_Produto[Nome do Produto],,1),0),1))</f>
        <v/>
      </c>
      <c r="E600" s="74" t="str">
        <f t="shared" si="9"/>
        <v/>
      </c>
      <c r="F600" s="74" t="str">
        <f>IFERROR(GETPIVOTDATA("Amount",#REF!,"Product Name",'tabelas-escondidas'!$A600),"")</f>
        <v/>
      </c>
      <c r="G600" s="74" t="str">
        <f>IFERROR(GETPIVOTDATA("Quantity",#REF!,"Product Name",'tabelas-escondidas'!$A600),"")</f>
        <v/>
      </c>
    </row>
    <row r="601" spans="1:7" x14ac:dyDescent="0.25">
      <c r="A601" s="75" t="str">
        <f>IFERROR(INDEX(Tabela_Produto[[#Data],[Nome do Produto]],ROW(A601)-ROW($A$3)),"")</f>
        <v/>
      </c>
      <c r="B601" s="74" t="str">
        <f ca="1">IF(A601="","",SUMIFS(Tabela_Ordens[[#Data],[Quantidade]],Tabela_Ordens[[#Data],[Produto]],A601,Tabela_Ordens[[#Data],[Tipo da Ordem]],"Compra",Tabela_Ordens[[#Data],[Data esperada]],"&lt;="&amp;TODAY())-SUMIFS(Tabela_Ordens[[#Data],[Quantidade]],Tabela_Ordens[[#Data],[Produto]],A601,Tabela_Ordens[[#Data],[Tipo da Ordem]],"Venda",Tabela_Ordens[[#Data],[Data esperada]],"&lt;="&amp;TODAY()))</f>
        <v/>
      </c>
      <c r="C601" s="74" t="str">
        <f ca="1">IF(A601="","",SUMIFS(Tabela_Ordens[[#Data],[Quantidade]],Tabela_Ordens[[#Data],[Produto]],A601,Tabela_Ordens[[#Data],[Tipo da Ordem]],"Compra",Tabela_Ordens[[#Data],[Data esperada]],"&gt;"&amp;TODAY()))</f>
        <v/>
      </c>
      <c r="D601" s="74" t="str">
        <f>IF(A601="","",INDEX(Tabela_Produto[Estoque Mínimo],MATCH(A601,INDEX(Tabela_Produto[Nome do Produto],,1),0),1))</f>
        <v/>
      </c>
      <c r="E601" s="74" t="str">
        <f t="shared" si="9"/>
        <v/>
      </c>
      <c r="F601" s="74" t="str">
        <f>IFERROR(GETPIVOTDATA("Amount",#REF!,"Product Name",'tabelas-escondidas'!$A601),"")</f>
        <v/>
      </c>
      <c r="G601" s="74" t="str">
        <f>IFERROR(GETPIVOTDATA("Quantity",#REF!,"Product Name",'tabelas-escondidas'!$A601),"")</f>
        <v/>
      </c>
    </row>
    <row r="602" spans="1:7" x14ac:dyDescent="0.25">
      <c r="A602" s="75" t="str">
        <f>IFERROR(INDEX(Tabela_Produto[[#Data],[Nome do Produto]],ROW(A602)-ROW($A$3)),"")</f>
        <v/>
      </c>
      <c r="B602" s="74" t="str">
        <f ca="1">IF(A602="","",SUMIFS(Tabela_Ordens[[#Data],[Quantidade]],Tabela_Ordens[[#Data],[Produto]],A602,Tabela_Ordens[[#Data],[Tipo da Ordem]],"Compra",Tabela_Ordens[[#Data],[Data esperada]],"&lt;="&amp;TODAY())-SUMIFS(Tabela_Ordens[[#Data],[Quantidade]],Tabela_Ordens[[#Data],[Produto]],A602,Tabela_Ordens[[#Data],[Tipo da Ordem]],"Venda",Tabela_Ordens[[#Data],[Data esperada]],"&lt;="&amp;TODAY()))</f>
        <v/>
      </c>
      <c r="C602" s="74" t="str">
        <f ca="1">IF(A602="","",SUMIFS(Tabela_Ordens[[#Data],[Quantidade]],Tabela_Ordens[[#Data],[Produto]],A602,Tabela_Ordens[[#Data],[Tipo da Ordem]],"Compra",Tabela_Ordens[[#Data],[Data esperada]],"&gt;"&amp;TODAY()))</f>
        <v/>
      </c>
      <c r="D602" s="74" t="str">
        <f>IF(A602="","",INDEX(Tabela_Produto[Estoque Mínimo],MATCH(A602,INDEX(Tabela_Produto[Nome do Produto],,1),0),1))</f>
        <v/>
      </c>
      <c r="E602" s="74" t="str">
        <f t="shared" si="9"/>
        <v/>
      </c>
      <c r="F602" s="74" t="str">
        <f>IFERROR(GETPIVOTDATA("Amount",#REF!,"Product Name",'tabelas-escondidas'!$A602),"")</f>
        <v/>
      </c>
      <c r="G602" s="74" t="str">
        <f>IFERROR(GETPIVOTDATA("Quantity",#REF!,"Product Name",'tabelas-escondidas'!$A602),"")</f>
        <v/>
      </c>
    </row>
    <row r="603" spans="1:7" x14ac:dyDescent="0.25">
      <c r="A603" s="75" t="str">
        <f>IFERROR(INDEX(Tabela_Produto[[#Data],[Nome do Produto]],ROW(A603)-ROW($A$3)),"")</f>
        <v/>
      </c>
      <c r="B603" s="74" t="str">
        <f ca="1">IF(A603="","",SUMIFS(Tabela_Ordens[[#Data],[Quantidade]],Tabela_Ordens[[#Data],[Produto]],A603,Tabela_Ordens[[#Data],[Tipo da Ordem]],"Compra",Tabela_Ordens[[#Data],[Data esperada]],"&lt;="&amp;TODAY())-SUMIFS(Tabela_Ordens[[#Data],[Quantidade]],Tabela_Ordens[[#Data],[Produto]],A603,Tabela_Ordens[[#Data],[Tipo da Ordem]],"Venda",Tabela_Ordens[[#Data],[Data esperada]],"&lt;="&amp;TODAY()))</f>
        <v/>
      </c>
      <c r="C603" s="74" t="str">
        <f ca="1">IF(A603="","",SUMIFS(Tabela_Ordens[[#Data],[Quantidade]],Tabela_Ordens[[#Data],[Produto]],A603,Tabela_Ordens[[#Data],[Tipo da Ordem]],"Compra",Tabela_Ordens[[#Data],[Data esperada]],"&gt;"&amp;TODAY()))</f>
        <v/>
      </c>
      <c r="D603" s="74" t="str">
        <f>IF(A603="","",INDEX(Tabela_Produto[Estoque Mínimo],MATCH(A603,INDEX(Tabela_Produto[Nome do Produto],,1),0),1))</f>
        <v/>
      </c>
      <c r="E603" s="74" t="str">
        <f t="shared" si="9"/>
        <v/>
      </c>
      <c r="F603" s="74" t="str">
        <f>IFERROR(GETPIVOTDATA("Amount",#REF!,"Product Name",'tabelas-escondidas'!$A603),"")</f>
        <v/>
      </c>
      <c r="G603" s="74" t="str">
        <f>IFERROR(GETPIVOTDATA("Quantity",#REF!,"Product Name",'tabelas-escondidas'!$A603),"")</f>
        <v/>
      </c>
    </row>
    <row r="604" spans="1:7" x14ac:dyDescent="0.25">
      <c r="A604" s="75" t="str">
        <f>IFERROR(INDEX(Tabela_Produto[[#Data],[Nome do Produto]],ROW(A604)-ROW($A$3)),"")</f>
        <v/>
      </c>
      <c r="B604" s="74" t="str">
        <f ca="1">IF(A604="","",SUMIFS(Tabela_Ordens[[#Data],[Quantidade]],Tabela_Ordens[[#Data],[Produto]],A604,Tabela_Ordens[[#Data],[Tipo da Ordem]],"Compra",Tabela_Ordens[[#Data],[Data esperada]],"&lt;="&amp;TODAY())-SUMIFS(Tabela_Ordens[[#Data],[Quantidade]],Tabela_Ordens[[#Data],[Produto]],A604,Tabela_Ordens[[#Data],[Tipo da Ordem]],"Venda",Tabela_Ordens[[#Data],[Data esperada]],"&lt;="&amp;TODAY()))</f>
        <v/>
      </c>
      <c r="C604" s="74" t="str">
        <f ca="1">IF(A604="","",SUMIFS(Tabela_Ordens[[#Data],[Quantidade]],Tabela_Ordens[[#Data],[Produto]],A604,Tabela_Ordens[[#Data],[Tipo da Ordem]],"Compra",Tabela_Ordens[[#Data],[Data esperada]],"&gt;"&amp;TODAY()))</f>
        <v/>
      </c>
      <c r="D604" s="74" t="str">
        <f>IF(A604="","",INDEX(Tabela_Produto[Estoque Mínimo],MATCH(A604,INDEX(Tabela_Produto[Nome do Produto],,1),0),1))</f>
        <v/>
      </c>
      <c r="E604" s="74" t="str">
        <f t="shared" si="9"/>
        <v/>
      </c>
      <c r="F604" s="74" t="str">
        <f>IFERROR(GETPIVOTDATA("Amount",#REF!,"Product Name",'tabelas-escondidas'!$A604),"")</f>
        <v/>
      </c>
      <c r="G604" s="74" t="str">
        <f>IFERROR(GETPIVOTDATA("Quantity",#REF!,"Product Name",'tabelas-escondidas'!$A604),"")</f>
        <v/>
      </c>
    </row>
    <row r="605" spans="1:7" x14ac:dyDescent="0.25">
      <c r="A605" s="75" t="str">
        <f>IFERROR(INDEX(Tabela_Produto[[#Data],[Nome do Produto]],ROW(A605)-ROW($A$3)),"")</f>
        <v/>
      </c>
      <c r="B605" s="74" t="str">
        <f ca="1">IF(A605="","",SUMIFS(Tabela_Ordens[[#Data],[Quantidade]],Tabela_Ordens[[#Data],[Produto]],A605,Tabela_Ordens[[#Data],[Tipo da Ordem]],"Compra",Tabela_Ordens[[#Data],[Data esperada]],"&lt;="&amp;TODAY())-SUMIFS(Tabela_Ordens[[#Data],[Quantidade]],Tabela_Ordens[[#Data],[Produto]],A605,Tabela_Ordens[[#Data],[Tipo da Ordem]],"Venda",Tabela_Ordens[[#Data],[Data esperada]],"&lt;="&amp;TODAY()))</f>
        <v/>
      </c>
      <c r="C605" s="74" t="str">
        <f ca="1">IF(A605="","",SUMIFS(Tabela_Ordens[[#Data],[Quantidade]],Tabela_Ordens[[#Data],[Produto]],A605,Tabela_Ordens[[#Data],[Tipo da Ordem]],"Compra",Tabela_Ordens[[#Data],[Data esperada]],"&gt;"&amp;TODAY()))</f>
        <v/>
      </c>
      <c r="D605" s="74" t="str">
        <f>IF(A605="","",INDEX(Tabela_Produto[Estoque Mínimo],MATCH(A605,INDEX(Tabela_Produto[Nome do Produto],,1),0),1))</f>
        <v/>
      </c>
      <c r="E605" s="74" t="str">
        <f t="shared" si="9"/>
        <v/>
      </c>
      <c r="F605" s="74" t="str">
        <f>IFERROR(GETPIVOTDATA("Amount",#REF!,"Product Name",'tabelas-escondidas'!$A605),"")</f>
        <v/>
      </c>
      <c r="G605" s="74" t="str">
        <f>IFERROR(GETPIVOTDATA("Quantity",#REF!,"Product Name",'tabelas-escondidas'!$A605),"")</f>
        <v/>
      </c>
    </row>
    <row r="606" spans="1:7" x14ac:dyDescent="0.25">
      <c r="A606" s="75" t="str">
        <f>IFERROR(INDEX(Tabela_Produto[[#Data],[Nome do Produto]],ROW(A606)-ROW($A$3)),"")</f>
        <v/>
      </c>
      <c r="B606" s="74" t="str">
        <f ca="1">IF(A606="","",SUMIFS(Tabela_Ordens[[#Data],[Quantidade]],Tabela_Ordens[[#Data],[Produto]],A606,Tabela_Ordens[[#Data],[Tipo da Ordem]],"Compra",Tabela_Ordens[[#Data],[Data esperada]],"&lt;="&amp;TODAY())-SUMIFS(Tabela_Ordens[[#Data],[Quantidade]],Tabela_Ordens[[#Data],[Produto]],A606,Tabela_Ordens[[#Data],[Tipo da Ordem]],"Venda",Tabela_Ordens[[#Data],[Data esperada]],"&lt;="&amp;TODAY()))</f>
        <v/>
      </c>
      <c r="C606" s="74" t="str">
        <f ca="1">IF(A606="","",SUMIFS(Tabela_Ordens[[#Data],[Quantidade]],Tabela_Ordens[[#Data],[Produto]],A606,Tabela_Ordens[[#Data],[Tipo da Ordem]],"Compra",Tabela_Ordens[[#Data],[Data esperada]],"&gt;"&amp;TODAY()))</f>
        <v/>
      </c>
      <c r="D606" s="74" t="str">
        <f>IF(A606="","",INDEX(Tabela_Produto[Estoque Mínimo],MATCH(A606,INDEX(Tabela_Produto[Nome do Produto],,1),0),1))</f>
        <v/>
      </c>
      <c r="E606" s="74" t="str">
        <f t="shared" si="9"/>
        <v/>
      </c>
      <c r="F606" s="74" t="str">
        <f>IFERROR(GETPIVOTDATA("Amount",#REF!,"Product Name",'tabelas-escondidas'!$A606),"")</f>
        <v/>
      </c>
      <c r="G606" s="74" t="str">
        <f>IFERROR(GETPIVOTDATA("Quantity",#REF!,"Product Name",'tabelas-escondidas'!$A606),"")</f>
        <v/>
      </c>
    </row>
    <row r="607" spans="1:7" x14ac:dyDescent="0.25">
      <c r="A607" s="75" t="str">
        <f>IFERROR(INDEX(Tabela_Produto[[#Data],[Nome do Produto]],ROW(A607)-ROW($A$3)),"")</f>
        <v/>
      </c>
      <c r="B607" s="74" t="str">
        <f ca="1">IF(A607="","",SUMIFS(Tabela_Ordens[[#Data],[Quantidade]],Tabela_Ordens[[#Data],[Produto]],A607,Tabela_Ordens[[#Data],[Tipo da Ordem]],"Compra",Tabela_Ordens[[#Data],[Data esperada]],"&lt;="&amp;TODAY())-SUMIFS(Tabela_Ordens[[#Data],[Quantidade]],Tabela_Ordens[[#Data],[Produto]],A607,Tabela_Ordens[[#Data],[Tipo da Ordem]],"Venda",Tabela_Ordens[[#Data],[Data esperada]],"&lt;="&amp;TODAY()))</f>
        <v/>
      </c>
      <c r="C607" s="74" t="str">
        <f ca="1">IF(A607="","",SUMIFS(Tabela_Ordens[[#Data],[Quantidade]],Tabela_Ordens[[#Data],[Produto]],A607,Tabela_Ordens[[#Data],[Tipo da Ordem]],"Compra",Tabela_Ordens[[#Data],[Data esperada]],"&gt;"&amp;TODAY()))</f>
        <v/>
      </c>
      <c r="D607" s="74" t="str">
        <f>IF(A607="","",INDEX(Tabela_Produto[Estoque Mínimo],MATCH(A607,INDEX(Tabela_Produto[Nome do Produto],,1),0),1))</f>
        <v/>
      </c>
      <c r="E607" s="74" t="str">
        <f t="shared" si="9"/>
        <v/>
      </c>
      <c r="F607" s="74" t="str">
        <f>IFERROR(GETPIVOTDATA("Amount",#REF!,"Product Name",'tabelas-escondidas'!$A607),"")</f>
        <v/>
      </c>
      <c r="G607" s="74" t="str">
        <f>IFERROR(GETPIVOTDATA("Quantity",#REF!,"Product Name",'tabelas-escondidas'!$A607),"")</f>
        <v/>
      </c>
    </row>
    <row r="608" spans="1:7" x14ac:dyDescent="0.25">
      <c r="A608" s="75" t="str">
        <f>IFERROR(INDEX(Tabela_Produto[[#Data],[Nome do Produto]],ROW(A608)-ROW($A$3)),"")</f>
        <v/>
      </c>
      <c r="B608" s="74" t="str">
        <f ca="1">IF(A608="","",SUMIFS(Tabela_Ordens[[#Data],[Quantidade]],Tabela_Ordens[[#Data],[Produto]],A608,Tabela_Ordens[[#Data],[Tipo da Ordem]],"Compra",Tabela_Ordens[[#Data],[Data esperada]],"&lt;="&amp;TODAY())-SUMIFS(Tabela_Ordens[[#Data],[Quantidade]],Tabela_Ordens[[#Data],[Produto]],A608,Tabela_Ordens[[#Data],[Tipo da Ordem]],"Venda",Tabela_Ordens[[#Data],[Data esperada]],"&lt;="&amp;TODAY()))</f>
        <v/>
      </c>
      <c r="C608" s="74" t="str">
        <f ca="1">IF(A608="","",SUMIFS(Tabela_Ordens[[#Data],[Quantidade]],Tabela_Ordens[[#Data],[Produto]],A608,Tabela_Ordens[[#Data],[Tipo da Ordem]],"Compra",Tabela_Ordens[[#Data],[Data esperada]],"&gt;"&amp;TODAY()))</f>
        <v/>
      </c>
      <c r="D608" s="74" t="str">
        <f>IF(A608="","",INDEX(Tabela_Produto[Estoque Mínimo],MATCH(A608,INDEX(Tabela_Produto[Nome do Produto],,1),0),1))</f>
        <v/>
      </c>
      <c r="E608" s="74" t="str">
        <f t="shared" si="9"/>
        <v/>
      </c>
      <c r="F608" s="74" t="str">
        <f>IFERROR(GETPIVOTDATA("Amount",#REF!,"Product Name",'tabelas-escondidas'!$A608),"")</f>
        <v/>
      </c>
      <c r="G608" s="74" t="str">
        <f>IFERROR(GETPIVOTDATA("Quantity",#REF!,"Product Name",'tabelas-escondidas'!$A608),"")</f>
        <v/>
      </c>
    </row>
    <row r="609" spans="1:7" x14ac:dyDescent="0.25">
      <c r="A609" s="75" t="str">
        <f>IFERROR(INDEX(Tabela_Produto[[#Data],[Nome do Produto]],ROW(A609)-ROW($A$3)),"")</f>
        <v/>
      </c>
      <c r="B609" s="74" t="str">
        <f ca="1">IF(A609="","",SUMIFS(Tabela_Ordens[[#Data],[Quantidade]],Tabela_Ordens[[#Data],[Produto]],A609,Tabela_Ordens[[#Data],[Tipo da Ordem]],"Compra",Tabela_Ordens[[#Data],[Data esperada]],"&lt;="&amp;TODAY())-SUMIFS(Tabela_Ordens[[#Data],[Quantidade]],Tabela_Ordens[[#Data],[Produto]],A609,Tabela_Ordens[[#Data],[Tipo da Ordem]],"Venda",Tabela_Ordens[[#Data],[Data esperada]],"&lt;="&amp;TODAY()))</f>
        <v/>
      </c>
      <c r="C609" s="74" t="str">
        <f ca="1">IF(A609="","",SUMIFS(Tabela_Ordens[[#Data],[Quantidade]],Tabela_Ordens[[#Data],[Produto]],A609,Tabela_Ordens[[#Data],[Tipo da Ordem]],"Compra",Tabela_Ordens[[#Data],[Data esperada]],"&gt;"&amp;TODAY()))</f>
        <v/>
      </c>
      <c r="D609" s="74" t="str">
        <f>IF(A609="","",INDEX(Tabela_Produto[Estoque Mínimo],MATCH(A609,INDEX(Tabela_Produto[Nome do Produto],,1),0),1))</f>
        <v/>
      </c>
      <c r="E609" s="74" t="str">
        <f t="shared" si="9"/>
        <v/>
      </c>
      <c r="F609" s="74" t="str">
        <f>IFERROR(GETPIVOTDATA("Amount",#REF!,"Product Name",'tabelas-escondidas'!$A609),"")</f>
        <v/>
      </c>
      <c r="G609" s="74" t="str">
        <f>IFERROR(GETPIVOTDATA("Quantity",#REF!,"Product Name",'tabelas-escondidas'!$A609),"")</f>
        <v/>
      </c>
    </row>
    <row r="610" spans="1:7" x14ac:dyDescent="0.25">
      <c r="A610" s="75" t="str">
        <f>IFERROR(INDEX(Tabela_Produto[[#Data],[Nome do Produto]],ROW(A610)-ROW($A$3)),"")</f>
        <v/>
      </c>
      <c r="B610" s="74" t="str">
        <f ca="1">IF(A610="","",SUMIFS(Tabela_Ordens[[#Data],[Quantidade]],Tabela_Ordens[[#Data],[Produto]],A610,Tabela_Ordens[[#Data],[Tipo da Ordem]],"Compra",Tabela_Ordens[[#Data],[Data esperada]],"&lt;="&amp;TODAY())-SUMIFS(Tabela_Ordens[[#Data],[Quantidade]],Tabela_Ordens[[#Data],[Produto]],A610,Tabela_Ordens[[#Data],[Tipo da Ordem]],"Venda",Tabela_Ordens[[#Data],[Data esperada]],"&lt;="&amp;TODAY()))</f>
        <v/>
      </c>
      <c r="C610" s="74" t="str">
        <f ca="1">IF(A610="","",SUMIFS(Tabela_Ordens[[#Data],[Quantidade]],Tabela_Ordens[[#Data],[Produto]],A610,Tabela_Ordens[[#Data],[Tipo da Ordem]],"Compra",Tabela_Ordens[[#Data],[Data esperada]],"&gt;"&amp;TODAY()))</f>
        <v/>
      </c>
      <c r="D610" s="74" t="str">
        <f>IF(A610="","",INDEX(Tabela_Produto[Estoque Mínimo],MATCH(A610,INDEX(Tabela_Produto[Nome do Produto],,1),0),1))</f>
        <v/>
      </c>
      <c r="E610" s="74" t="str">
        <f t="shared" si="9"/>
        <v/>
      </c>
      <c r="F610" s="74" t="str">
        <f>IFERROR(GETPIVOTDATA("Amount",#REF!,"Product Name",'tabelas-escondidas'!$A610),"")</f>
        <v/>
      </c>
      <c r="G610" s="74" t="str">
        <f>IFERROR(GETPIVOTDATA("Quantity",#REF!,"Product Name",'tabelas-escondidas'!$A610),"")</f>
        <v/>
      </c>
    </row>
    <row r="611" spans="1:7" x14ac:dyDescent="0.25">
      <c r="A611" s="75" t="str">
        <f>IFERROR(INDEX(Tabela_Produto[[#Data],[Nome do Produto]],ROW(A611)-ROW($A$3)),"")</f>
        <v/>
      </c>
      <c r="B611" s="74" t="str">
        <f ca="1">IF(A611="","",SUMIFS(Tabela_Ordens[[#Data],[Quantidade]],Tabela_Ordens[[#Data],[Produto]],A611,Tabela_Ordens[[#Data],[Tipo da Ordem]],"Compra",Tabela_Ordens[[#Data],[Data esperada]],"&lt;="&amp;TODAY())-SUMIFS(Tabela_Ordens[[#Data],[Quantidade]],Tabela_Ordens[[#Data],[Produto]],A611,Tabela_Ordens[[#Data],[Tipo da Ordem]],"Venda",Tabela_Ordens[[#Data],[Data esperada]],"&lt;="&amp;TODAY()))</f>
        <v/>
      </c>
      <c r="C611" s="74" t="str">
        <f ca="1">IF(A611="","",SUMIFS(Tabela_Ordens[[#Data],[Quantidade]],Tabela_Ordens[[#Data],[Produto]],A611,Tabela_Ordens[[#Data],[Tipo da Ordem]],"Compra",Tabela_Ordens[[#Data],[Data esperada]],"&gt;"&amp;TODAY()))</f>
        <v/>
      </c>
      <c r="D611" s="74" t="str">
        <f>IF(A611="","",INDEX(Tabela_Produto[Estoque Mínimo],MATCH(A611,INDEX(Tabela_Produto[Nome do Produto],,1),0),1))</f>
        <v/>
      </c>
      <c r="E611" s="74" t="str">
        <f t="shared" si="9"/>
        <v/>
      </c>
      <c r="F611" s="74" t="str">
        <f>IFERROR(GETPIVOTDATA("Amount",#REF!,"Product Name",'tabelas-escondidas'!$A611),"")</f>
        <v/>
      </c>
      <c r="G611" s="74" t="str">
        <f>IFERROR(GETPIVOTDATA("Quantity",#REF!,"Product Name",'tabelas-escondidas'!$A611),"")</f>
        <v/>
      </c>
    </row>
    <row r="612" spans="1:7" x14ac:dyDescent="0.25">
      <c r="A612" s="75" t="str">
        <f>IFERROR(INDEX(Tabela_Produto[[#Data],[Nome do Produto]],ROW(A612)-ROW($A$3)),"")</f>
        <v/>
      </c>
      <c r="B612" s="74" t="str">
        <f ca="1">IF(A612="","",SUMIFS(Tabela_Ordens[[#Data],[Quantidade]],Tabela_Ordens[[#Data],[Produto]],A612,Tabela_Ordens[[#Data],[Tipo da Ordem]],"Compra",Tabela_Ordens[[#Data],[Data esperada]],"&lt;="&amp;TODAY())-SUMIFS(Tabela_Ordens[[#Data],[Quantidade]],Tabela_Ordens[[#Data],[Produto]],A612,Tabela_Ordens[[#Data],[Tipo da Ordem]],"Venda",Tabela_Ordens[[#Data],[Data esperada]],"&lt;="&amp;TODAY()))</f>
        <v/>
      </c>
      <c r="C612" s="74" t="str">
        <f ca="1">IF(A612="","",SUMIFS(Tabela_Ordens[[#Data],[Quantidade]],Tabela_Ordens[[#Data],[Produto]],A612,Tabela_Ordens[[#Data],[Tipo da Ordem]],"Compra",Tabela_Ordens[[#Data],[Data esperada]],"&gt;"&amp;TODAY()))</f>
        <v/>
      </c>
      <c r="D612" s="74" t="str">
        <f>IF(A612="","",INDEX(Tabela_Produto[Estoque Mínimo],MATCH(A612,INDEX(Tabela_Produto[Nome do Produto],,1),0),1))</f>
        <v/>
      </c>
      <c r="E612" s="74" t="str">
        <f t="shared" si="9"/>
        <v/>
      </c>
      <c r="F612" s="74" t="str">
        <f>IFERROR(GETPIVOTDATA("Amount",#REF!,"Product Name",'tabelas-escondidas'!$A612),"")</f>
        <v/>
      </c>
      <c r="G612" s="74" t="str">
        <f>IFERROR(GETPIVOTDATA("Quantity",#REF!,"Product Name",'tabelas-escondidas'!$A612),"")</f>
        <v/>
      </c>
    </row>
    <row r="613" spans="1:7" x14ac:dyDescent="0.25">
      <c r="A613" s="75" t="str">
        <f>IFERROR(INDEX(Tabela_Produto[[#Data],[Nome do Produto]],ROW(A613)-ROW($A$3)),"")</f>
        <v/>
      </c>
      <c r="B613" s="74" t="str">
        <f ca="1">IF(A613="","",SUMIFS(Tabela_Ordens[[#Data],[Quantidade]],Tabela_Ordens[[#Data],[Produto]],A613,Tabela_Ordens[[#Data],[Tipo da Ordem]],"Compra",Tabela_Ordens[[#Data],[Data esperada]],"&lt;="&amp;TODAY())-SUMIFS(Tabela_Ordens[[#Data],[Quantidade]],Tabela_Ordens[[#Data],[Produto]],A613,Tabela_Ordens[[#Data],[Tipo da Ordem]],"Venda",Tabela_Ordens[[#Data],[Data esperada]],"&lt;="&amp;TODAY()))</f>
        <v/>
      </c>
      <c r="C613" s="74" t="str">
        <f ca="1">IF(A613="","",SUMIFS(Tabela_Ordens[[#Data],[Quantidade]],Tabela_Ordens[[#Data],[Produto]],A613,Tabela_Ordens[[#Data],[Tipo da Ordem]],"Compra",Tabela_Ordens[[#Data],[Data esperada]],"&gt;"&amp;TODAY()))</f>
        <v/>
      </c>
      <c r="D613" s="74" t="str">
        <f>IF(A613="","",INDEX(Tabela_Produto[Estoque Mínimo],MATCH(A613,INDEX(Tabela_Produto[Nome do Produto],,1),0),1))</f>
        <v/>
      </c>
      <c r="E613" s="74" t="str">
        <f t="shared" si="9"/>
        <v/>
      </c>
      <c r="F613" s="74" t="str">
        <f>IFERROR(GETPIVOTDATA("Amount",#REF!,"Product Name",'tabelas-escondidas'!$A613),"")</f>
        <v/>
      </c>
      <c r="G613" s="74" t="str">
        <f>IFERROR(GETPIVOTDATA("Quantity",#REF!,"Product Name",'tabelas-escondidas'!$A613),"")</f>
        <v/>
      </c>
    </row>
    <row r="614" spans="1:7" x14ac:dyDescent="0.25">
      <c r="A614" s="75" t="str">
        <f>IFERROR(INDEX(Tabela_Produto[[#Data],[Nome do Produto]],ROW(A614)-ROW($A$3)),"")</f>
        <v/>
      </c>
      <c r="B614" s="74" t="str">
        <f ca="1">IF(A614="","",SUMIFS(Tabela_Ordens[[#Data],[Quantidade]],Tabela_Ordens[[#Data],[Produto]],A614,Tabela_Ordens[[#Data],[Tipo da Ordem]],"Compra",Tabela_Ordens[[#Data],[Data esperada]],"&lt;="&amp;TODAY())-SUMIFS(Tabela_Ordens[[#Data],[Quantidade]],Tabela_Ordens[[#Data],[Produto]],A614,Tabela_Ordens[[#Data],[Tipo da Ordem]],"Venda",Tabela_Ordens[[#Data],[Data esperada]],"&lt;="&amp;TODAY()))</f>
        <v/>
      </c>
      <c r="C614" s="74" t="str">
        <f ca="1">IF(A614="","",SUMIFS(Tabela_Ordens[[#Data],[Quantidade]],Tabela_Ordens[[#Data],[Produto]],A614,Tabela_Ordens[[#Data],[Tipo da Ordem]],"Compra",Tabela_Ordens[[#Data],[Data esperada]],"&gt;"&amp;TODAY()))</f>
        <v/>
      </c>
      <c r="D614" s="74" t="str">
        <f>IF(A614="","",INDEX(Tabela_Produto[Estoque Mínimo],MATCH(A614,INDEX(Tabela_Produto[Nome do Produto],,1),0),1))</f>
        <v/>
      </c>
      <c r="E614" s="74" t="str">
        <f t="shared" si="9"/>
        <v/>
      </c>
      <c r="F614" s="74" t="str">
        <f>IFERROR(GETPIVOTDATA("Amount",#REF!,"Product Name",'tabelas-escondidas'!$A614),"")</f>
        <v/>
      </c>
      <c r="G614" s="74" t="str">
        <f>IFERROR(GETPIVOTDATA("Quantity",#REF!,"Product Name",'tabelas-escondidas'!$A614),"")</f>
        <v/>
      </c>
    </row>
    <row r="615" spans="1:7" x14ac:dyDescent="0.25">
      <c r="A615" s="75" t="str">
        <f>IFERROR(INDEX(Tabela_Produto[[#Data],[Nome do Produto]],ROW(A615)-ROW($A$3)),"")</f>
        <v/>
      </c>
      <c r="B615" s="74" t="str">
        <f ca="1">IF(A615="","",SUMIFS(Tabela_Ordens[[#Data],[Quantidade]],Tabela_Ordens[[#Data],[Produto]],A615,Tabela_Ordens[[#Data],[Tipo da Ordem]],"Compra",Tabela_Ordens[[#Data],[Data esperada]],"&lt;="&amp;TODAY())-SUMIFS(Tabela_Ordens[[#Data],[Quantidade]],Tabela_Ordens[[#Data],[Produto]],A615,Tabela_Ordens[[#Data],[Tipo da Ordem]],"Venda",Tabela_Ordens[[#Data],[Data esperada]],"&lt;="&amp;TODAY()))</f>
        <v/>
      </c>
      <c r="C615" s="74" t="str">
        <f ca="1">IF(A615="","",SUMIFS(Tabela_Ordens[[#Data],[Quantidade]],Tabela_Ordens[[#Data],[Produto]],A615,Tabela_Ordens[[#Data],[Tipo da Ordem]],"Compra",Tabela_Ordens[[#Data],[Data esperada]],"&gt;"&amp;TODAY()))</f>
        <v/>
      </c>
      <c r="D615" s="74" t="str">
        <f>IF(A615="","",INDEX(Tabela_Produto[Estoque Mínimo],MATCH(A615,INDEX(Tabela_Produto[Nome do Produto],,1),0),1))</f>
        <v/>
      </c>
      <c r="E615" s="74" t="str">
        <f t="shared" si="9"/>
        <v/>
      </c>
      <c r="F615" s="74" t="str">
        <f>IFERROR(GETPIVOTDATA("Amount",#REF!,"Product Name",'tabelas-escondidas'!$A615),"")</f>
        <v/>
      </c>
      <c r="G615" s="74" t="str">
        <f>IFERROR(GETPIVOTDATA("Quantity",#REF!,"Product Name",'tabelas-escondidas'!$A615),"")</f>
        <v/>
      </c>
    </row>
    <row r="616" spans="1:7" x14ac:dyDescent="0.25">
      <c r="A616" s="75" t="str">
        <f>IFERROR(INDEX(Tabela_Produto[[#Data],[Nome do Produto]],ROW(A616)-ROW($A$3)),"")</f>
        <v/>
      </c>
      <c r="B616" s="74" t="str">
        <f ca="1">IF(A616="","",SUMIFS(Tabela_Ordens[[#Data],[Quantidade]],Tabela_Ordens[[#Data],[Produto]],A616,Tabela_Ordens[[#Data],[Tipo da Ordem]],"Compra",Tabela_Ordens[[#Data],[Data esperada]],"&lt;="&amp;TODAY())-SUMIFS(Tabela_Ordens[[#Data],[Quantidade]],Tabela_Ordens[[#Data],[Produto]],A616,Tabela_Ordens[[#Data],[Tipo da Ordem]],"Venda",Tabela_Ordens[[#Data],[Data esperada]],"&lt;="&amp;TODAY()))</f>
        <v/>
      </c>
      <c r="C616" s="74" t="str">
        <f ca="1">IF(A616="","",SUMIFS(Tabela_Ordens[[#Data],[Quantidade]],Tabela_Ordens[[#Data],[Produto]],A616,Tabela_Ordens[[#Data],[Tipo da Ordem]],"Compra",Tabela_Ordens[[#Data],[Data esperada]],"&gt;"&amp;TODAY()))</f>
        <v/>
      </c>
      <c r="D616" s="74" t="str">
        <f>IF(A616="","",INDEX(Tabela_Produto[Estoque Mínimo],MATCH(A616,INDEX(Tabela_Produto[Nome do Produto],,1),0),1))</f>
        <v/>
      </c>
      <c r="E616" s="74" t="str">
        <f t="shared" si="9"/>
        <v/>
      </c>
      <c r="F616" s="74" t="str">
        <f>IFERROR(GETPIVOTDATA("Amount",#REF!,"Product Name",'tabelas-escondidas'!$A616),"")</f>
        <v/>
      </c>
      <c r="G616" s="74" t="str">
        <f>IFERROR(GETPIVOTDATA("Quantity",#REF!,"Product Name",'tabelas-escondidas'!$A616),"")</f>
        <v/>
      </c>
    </row>
    <row r="617" spans="1:7" x14ac:dyDescent="0.25">
      <c r="A617" s="75" t="str">
        <f>IFERROR(INDEX(Tabela_Produto[[#Data],[Nome do Produto]],ROW(A617)-ROW($A$3)),"")</f>
        <v/>
      </c>
      <c r="B617" s="74" t="str">
        <f ca="1">IF(A617="","",SUMIFS(Tabela_Ordens[[#Data],[Quantidade]],Tabela_Ordens[[#Data],[Produto]],A617,Tabela_Ordens[[#Data],[Tipo da Ordem]],"Compra",Tabela_Ordens[[#Data],[Data esperada]],"&lt;="&amp;TODAY())-SUMIFS(Tabela_Ordens[[#Data],[Quantidade]],Tabela_Ordens[[#Data],[Produto]],A617,Tabela_Ordens[[#Data],[Tipo da Ordem]],"Venda",Tabela_Ordens[[#Data],[Data esperada]],"&lt;="&amp;TODAY()))</f>
        <v/>
      </c>
      <c r="C617" s="74" t="str">
        <f ca="1">IF(A617="","",SUMIFS(Tabela_Ordens[[#Data],[Quantidade]],Tabela_Ordens[[#Data],[Produto]],A617,Tabela_Ordens[[#Data],[Tipo da Ordem]],"Compra",Tabela_Ordens[[#Data],[Data esperada]],"&gt;"&amp;TODAY()))</f>
        <v/>
      </c>
      <c r="D617" s="74" t="str">
        <f>IF(A617="","",INDEX(Tabela_Produto[Estoque Mínimo],MATCH(A617,INDEX(Tabela_Produto[Nome do Produto],,1),0),1))</f>
        <v/>
      </c>
      <c r="E617" s="74" t="str">
        <f t="shared" si="9"/>
        <v/>
      </c>
      <c r="F617" s="74" t="str">
        <f>IFERROR(GETPIVOTDATA("Amount",#REF!,"Product Name",'tabelas-escondidas'!$A617),"")</f>
        <v/>
      </c>
      <c r="G617" s="74" t="str">
        <f>IFERROR(GETPIVOTDATA("Quantity",#REF!,"Product Name",'tabelas-escondidas'!$A617),"")</f>
        <v/>
      </c>
    </row>
    <row r="618" spans="1:7" x14ac:dyDescent="0.25">
      <c r="A618" s="75" t="str">
        <f>IFERROR(INDEX(Tabela_Produto[[#Data],[Nome do Produto]],ROW(A618)-ROW($A$3)),"")</f>
        <v/>
      </c>
      <c r="B618" s="74" t="str">
        <f ca="1">IF(A618="","",SUMIFS(Tabela_Ordens[[#Data],[Quantidade]],Tabela_Ordens[[#Data],[Produto]],A618,Tabela_Ordens[[#Data],[Tipo da Ordem]],"Compra",Tabela_Ordens[[#Data],[Data esperada]],"&lt;="&amp;TODAY())-SUMIFS(Tabela_Ordens[[#Data],[Quantidade]],Tabela_Ordens[[#Data],[Produto]],A618,Tabela_Ordens[[#Data],[Tipo da Ordem]],"Venda",Tabela_Ordens[[#Data],[Data esperada]],"&lt;="&amp;TODAY()))</f>
        <v/>
      </c>
      <c r="C618" s="74" t="str">
        <f ca="1">IF(A618="","",SUMIFS(Tabela_Ordens[[#Data],[Quantidade]],Tabela_Ordens[[#Data],[Produto]],A618,Tabela_Ordens[[#Data],[Tipo da Ordem]],"Compra",Tabela_Ordens[[#Data],[Data esperada]],"&gt;"&amp;TODAY()))</f>
        <v/>
      </c>
      <c r="D618" s="74" t="str">
        <f>IF(A618="","",INDEX(Tabela_Produto[Estoque Mínimo],MATCH(A618,INDEX(Tabela_Produto[Nome do Produto],,1),0),1))</f>
        <v/>
      </c>
      <c r="E618" s="74" t="str">
        <f t="shared" si="9"/>
        <v/>
      </c>
      <c r="F618" s="74" t="str">
        <f>IFERROR(GETPIVOTDATA("Amount",#REF!,"Product Name",'tabelas-escondidas'!$A618),"")</f>
        <v/>
      </c>
      <c r="G618" s="74" t="str">
        <f>IFERROR(GETPIVOTDATA("Quantity",#REF!,"Product Name",'tabelas-escondidas'!$A618),"")</f>
        <v/>
      </c>
    </row>
    <row r="619" spans="1:7" x14ac:dyDescent="0.25">
      <c r="A619" s="75" t="str">
        <f>IFERROR(INDEX(Tabela_Produto[[#Data],[Nome do Produto]],ROW(A619)-ROW($A$3)),"")</f>
        <v/>
      </c>
      <c r="B619" s="74" t="str">
        <f ca="1">IF(A619="","",SUMIFS(Tabela_Ordens[[#Data],[Quantidade]],Tabela_Ordens[[#Data],[Produto]],A619,Tabela_Ordens[[#Data],[Tipo da Ordem]],"Compra",Tabela_Ordens[[#Data],[Data esperada]],"&lt;="&amp;TODAY())-SUMIFS(Tabela_Ordens[[#Data],[Quantidade]],Tabela_Ordens[[#Data],[Produto]],A619,Tabela_Ordens[[#Data],[Tipo da Ordem]],"Venda",Tabela_Ordens[[#Data],[Data esperada]],"&lt;="&amp;TODAY()))</f>
        <v/>
      </c>
      <c r="C619" s="74" t="str">
        <f ca="1">IF(A619="","",SUMIFS(Tabela_Ordens[[#Data],[Quantidade]],Tabela_Ordens[[#Data],[Produto]],A619,Tabela_Ordens[[#Data],[Tipo da Ordem]],"Compra",Tabela_Ordens[[#Data],[Data esperada]],"&gt;"&amp;TODAY()))</f>
        <v/>
      </c>
      <c r="D619" s="74" t="str">
        <f>IF(A619="","",INDEX(Tabela_Produto[Estoque Mínimo],MATCH(A619,INDEX(Tabela_Produto[Nome do Produto],,1),0),1))</f>
        <v/>
      </c>
      <c r="E619" s="74" t="str">
        <f t="shared" si="9"/>
        <v/>
      </c>
      <c r="F619" s="74" t="str">
        <f>IFERROR(GETPIVOTDATA("Amount",#REF!,"Product Name",'tabelas-escondidas'!$A619),"")</f>
        <v/>
      </c>
      <c r="G619" s="74" t="str">
        <f>IFERROR(GETPIVOTDATA("Quantity",#REF!,"Product Name",'tabelas-escondidas'!$A619),"")</f>
        <v/>
      </c>
    </row>
    <row r="620" spans="1:7" x14ac:dyDescent="0.25">
      <c r="A620" s="75" t="str">
        <f>IFERROR(INDEX(Tabela_Produto[[#Data],[Nome do Produto]],ROW(A620)-ROW($A$3)),"")</f>
        <v/>
      </c>
      <c r="B620" s="74" t="str">
        <f ca="1">IF(A620="","",SUMIFS(Tabela_Ordens[[#Data],[Quantidade]],Tabela_Ordens[[#Data],[Produto]],A620,Tabela_Ordens[[#Data],[Tipo da Ordem]],"Compra",Tabela_Ordens[[#Data],[Data esperada]],"&lt;="&amp;TODAY())-SUMIFS(Tabela_Ordens[[#Data],[Quantidade]],Tabela_Ordens[[#Data],[Produto]],A620,Tabela_Ordens[[#Data],[Tipo da Ordem]],"Venda",Tabela_Ordens[[#Data],[Data esperada]],"&lt;="&amp;TODAY()))</f>
        <v/>
      </c>
      <c r="C620" s="74" t="str">
        <f ca="1">IF(A620="","",SUMIFS(Tabela_Ordens[[#Data],[Quantidade]],Tabela_Ordens[[#Data],[Produto]],A620,Tabela_Ordens[[#Data],[Tipo da Ordem]],"Compra",Tabela_Ordens[[#Data],[Data esperada]],"&gt;"&amp;TODAY()))</f>
        <v/>
      </c>
      <c r="D620" s="74" t="str">
        <f>IF(A620="","",INDEX(Tabela_Produto[Estoque Mínimo],MATCH(A620,INDEX(Tabela_Produto[Nome do Produto],,1),0),1))</f>
        <v/>
      </c>
      <c r="E620" s="74" t="str">
        <f t="shared" si="9"/>
        <v/>
      </c>
      <c r="F620" s="74" t="str">
        <f>IFERROR(GETPIVOTDATA("Amount",#REF!,"Product Name",'tabelas-escondidas'!$A620),"")</f>
        <v/>
      </c>
      <c r="G620" s="74" t="str">
        <f>IFERROR(GETPIVOTDATA("Quantity",#REF!,"Product Name",'tabelas-escondidas'!$A620),"")</f>
        <v/>
      </c>
    </row>
    <row r="621" spans="1:7" x14ac:dyDescent="0.25">
      <c r="A621" s="75" t="str">
        <f>IFERROR(INDEX(Tabela_Produto[[#Data],[Nome do Produto]],ROW(A621)-ROW($A$3)),"")</f>
        <v/>
      </c>
      <c r="B621" s="74" t="str">
        <f ca="1">IF(A621="","",SUMIFS(Tabela_Ordens[[#Data],[Quantidade]],Tabela_Ordens[[#Data],[Produto]],A621,Tabela_Ordens[[#Data],[Tipo da Ordem]],"Compra",Tabela_Ordens[[#Data],[Data esperada]],"&lt;="&amp;TODAY())-SUMIFS(Tabela_Ordens[[#Data],[Quantidade]],Tabela_Ordens[[#Data],[Produto]],A621,Tabela_Ordens[[#Data],[Tipo da Ordem]],"Venda",Tabela_Ordens[[#Data],[Data esperada]],"&lt;="&amp;TODAY()))</f>
        <v/>
      </c>
      <c r="C621" s="74" t="str">
        <f ca="1">IF(A621="","",SUMIFS(Tabela_Ordens[[#Data],[Quantidade]],Tabela_Ordens[[#Data],[Produto]],A621,Tabela_Ordens[[#Data],[Tipo da Ordem]],"Compra",Tabela_Ordens[[#Data],[Data esperada]],"&gt;"&amp;TODAY()))</f>
        <v/>
      </c>
      <c r="D621" s="74" t="str">
        <f>IF(A621="","",INDEX(Tabela_Produto[Estoque Mínimo],MATCH(A621,INDEX(Tabela_Produto[Nome do Produto],,1),0),1))</f>
        <v/>
      </c>
      <c r="E621" s="74" t="str">
        <f t="shared" si="9"/>
        <v/>
      </c>
      <c r="F621" s="74" t="str">
        <f>IFERROR(GETPIVOTDATA("Amount",#REF!,"Product Name",'tabelas-escondidas'!$A621),"")</f>
        <v/>
      </c>
      <c r="G621" s="74" t="str">
        <f>IFERROR(GETPIVOTDATA("Quantity",#REF!,"Product Name",'tabelas-escondidas'!$A621),"")</f>
        <v/>
      </c>
    </row>
    <row r="622" spans="1:7" x14ac:dyDescent="0.25">
      <c r="A622" s="75" t="str">
        <f>IFERROR(INDEX(Tabela_Produto[[#Data],[Nome do Produto]],ROW(A622)-ROW($A$3)),"")</f>
        <v/>
      </c>
      <c r="B622" s="74" t="str">
        <f ca="1">IF(A622="","",SUMIFS(Tabela_Ordens[[#Data],[Quantidade]],Tabela_Ordens[[#Data],[Produto]],A622,Tabela_Ordens[[#Data],[Tipo da Ordem]],"Compra",Tabela_Ordens[[#Data],[Data esperada]],"&lt;="&amp;TODAY())-SUMIFS(Tabela_Ordens[[#Data],[Quantidade]],Tabela_Ordens[[#Data],[Produto]],A622,Tabela_Ordens[[#Data],[Tipo da Ordem]],"Venda",Tabela_Ordens[[#Data],[Data esperada]],"&lt;="&amp;TODAY()))</f>
        <v/>
      </c>
      <c r="C622" s="74" t="str">
        <f ca="1">IF(A622="","",SUMIFS(Tabela_Ordens[[#Data],[Quantidade]],Tabela_Ordens[[#Data],[Produto]],A622,Tabela_Ordens[[#Data],[Tipo da Ordem]],"Compra",Tabela_Ordens[[#Data],[Data esperada]],"&gt;"&amp;TODAY()))</f>
        <v/>
      </c>
      <c r="D622" s="74" t="str">
        <f>IF(A622="","",INDEX(Tabela_Produto[Estoque Mínimo],MATCH(A622,INDEX(Tabela_Produto[Nome do Produto],,1),0),1))</f>
        <v/>
      </c>
      <c r="E622" s="74" t="str">
        <f t="shared" si="9"/>
        <v/>
      </c>
      <c r="F622" s="74" t="str">
        <f>IFERROR(GETPIVOTDATA("Amount",#REF!,"Product Name",'tabelas-escondidas'!$A622),"")</f>
        <v/>
      </c>
      <c r="G622" s="74" t="str">
        <f>IFERROR(GETPIVOTDATA("Quantity",#REF!,"Product Name",'tabelas-escondidas'!$A622),"")</f>
        <v/>
      </c>
    </row>
    <row r="623" spans="1:7" x14ac:dyDescent="0.25">
      <c r="A623" s="75" t="str">
        <f>IFERROR(INDEX(Tabela_Produto[[#Data],[Nome do Produto]],ROW(A623)-ROW($A$3)),"")</f>
        <v/>
      </c>
      <c r="B623" s="74" t="str">
        <f ca="1">IF(A623="","",SUMIFS(Tabela_Ordens[[#Data],[Quantidade]],Tabela_Ordens[[#Data],[Produto]],A623,Tabela_Ordens[[#Data],[Tipo da Ordem]],"Compra",Tabela_Ordens[[#Data],[Data esperada]],"&lt;="&amp;TODAY())-SUMIFS(Tabela_Ordens[[#Data],[Quantidade]],Tabela_Ordens[[#Data],[Produto]],A623,Tabela_Ordens[[#Data],[Tipo da Ordem]],"Venda",Tabela_Ordens[[#Data],[Data esperada]],"&lt;="&amp;TODAY()))</f>
        <v/>
      </c>
      <c r="C623" s="74" t="str">
        <f ca="1">IF(A623="","",SUMIFS(Tabela_Ordens[[#Data],[Quantidade]],Tabela_Ordens[[#Data],[Produto]],A623,Tabela_Ordens[[#Data],[Tipo da Ordem]],"Compra",Tabela_Ordens[[#Data],[Data esperada]],"&gt;"&amp;TODAY()))</f>
        <v/>
      </c>
      <c r="D623" s="74" t="str">
        <f>IF(A623="","",INDEX(Tabela_Produto[Estoque Mínimo],MATCH(A623,INDEX(Tabela_Produto[Nome do Produto],,1),0),1))</f>
        <v/>
      </c>
      <c r="E623" s="74" t="str">
        <f t="shared" si="9"/>
        <v/>
      </c>
      <c r="F623" s="74" t="str">
        <f>IFERROR(GETPIVOTDATA("Amount",#REF!,"Product Name",'tabelas-escondidas'!$A623),"")</f>
        <v/>
      </c>
      <c r="G623" s="74" t="str">
        <f>IFERROR(GETPIVOTDATA("Quantity",#REF!,"Product Name",'tabelas-escondidas'!$A623),"")</f>
        <v/>
      </c>
    </row>
    <row r="624" spans="1:7" x14ac:dyDescent="0.25">
      <c r="A624" s="75" t="str">
        <f>IFERROR(INDEX(Tabela_Produto[[#Data],[Nome do Produto]],ROW(A624)-ROW($A$3)),"")</f>
        <v/>
      </c>
      <c r="B624" s="74" t="str">
        <f ca="1">IF(A624="","",SUMIFS(Tabela_Ordens[[#Data],[Quantidade]],Tabela_Ordens[[#Data],[Produto]],A624,Tabela_Ordens[[#Data],[Tipo da Ordem]],"Compra",Tabela_Ordens[[#Data],[Data esperada]],"&lt;="&amp;TODAY())-SUMIFS(Tabela_Ordens[[#Data],[Quantidade]],Tabela_Ordens[[#Data],[Produto]],A624,Tabela_Ordens[[#Data],[Tipo da Ordem]],"Venda",Tabela_Ordens[[#Data],[Data esperada]],"&lt;="&amp;TODAY()))</f>
        <v/>
      </c>
      <c r="C624" s="74" t="str">
        <f ca="1">IF(A624="","",SUMIFS(Tabela_Ordens[[#Data],[Quantidade]],Tabela_Ordens[[#Data],[Produto]],A624,Tabela_Ordens[[#Data],[Tipo da Ordem]],"Compra",Tabela_Ordens[[#Data],[Data esperada]],"&gt;"&amp;TODAY()))</f>
        <v/>
      </c>
      <c r="D624" s="74" t="str">
        <f>IF(A624="","",INDEX(Tabela_Produto[Estoque Mínimo],MATCH(A624,INDEX(Tabela_Produto[Nome do Produto],,1),0),1))</f>
        <v/>
      </c>
      <c r="E624" s="74" t="str">
        <f t="shared" si="9"/>
        <v/>
      </c>
      <c r="F624" s="74" t="str">
        <f>IFERROR(GETPIVOTDATA("Amount",#REF!,"Product Name",'tabelas-escondidas'!$A624),"")</f>
        <v/>
      </c>
      <c r="G624" s="74" t="str">
        <f>IFERROR(GETPIVOTDATA("Quantity",#REF!,"Product Name",'tabelas-escondidas'!$A624),"")</f>
        <v/>
      </c>
    </row>
    <row r="625" spans="1:7" x14ac:dyDescent="0.25">
      <c r="A625" s="75" t="str">
        <f>IFERROR(INDEX(Tabela_Produto[[#Data],[Nome do Produto]],ROW(A625)-ROW($A$3)),"")</f>
        <v/>
      </c>
      <c r="B625" s="74" t="str">
        <f ca="1">IF(A625="","",SUMIFS(Tabela_Ordens[[#Data],[Quantidade]],Tabela_Ordens[[#Data],[Produto]],A625,Tabela_Ordens[[#Data],[Tipo da Ordem]],"Compra",Tabela_Ordens[[#Data],[Data esperada]],"&lt;="&amp;TODAY())-SUMIFS(Tabela_Ordens[[#Data],[Quantidade]],Tabela_Ordens[[#Data],[Produto]],A625,Tabela_Ordens[[#Data],[Tipo da Ordem]],"Venda",Tabela_Ordens[[#Data],[Data esperada]],"&lt;="&amp;TODAY()))</f>
        <v/>
      </c>
      <c r="C625" s="74" t="str">
        <f ca="1">IF(A625="","",SUMIFS(Tabela_Ordens[[#Data],[Quantidade]],Tabela_Ordens[[#Data],[Produto]],A625,Tabela_Ordens[[#Data],[Tipo da Ordem]],"Compra",Tabela_Ordens[[#Data],[Data esperada]],"&gt;"&amp;TODAY()))</f>
        <v/>
      </c>
      <c r="D625" s="74" t="str">
        <f>IF(A625="","",INDEX(Tabela_Produto[Estoque Mínimo],MATCH(A625,INDEX(Tabela_Produto[Nome do Produto],,1),0),1))</f>
        <v/>
      </c>
      <c r="E625" s="74" t="str">
        <f t="shared" si="9"/>
        <v/>
      </c>
      <c r="F625" s="74" t="str">
        <f>IFERROR(GETPIVOTDATA("Amount",#REF!,"Product Name",'tabelas-escondidas'!$A625),"")</f>
        <v/>
      </c>
      <c r="G625" s="74" t="str">
        <f>IFERROR(GETPIVOTDATA("Quantity",#REF!,"Product Name",'tabelas-escondidas'!$A625),"")</f>
        <v/>
      </c>
    </row>
    <row r="626" spans="1:7" x14ac:dyDescent="0.25">
      <c r="A626" s="75" t="str">
        <f>IFERROR(INDEX(Tabela_Produto[[#Data],[Nome do Produto]],ROW(A626)-ROW($A$3)),"")</f>
        <v/>
      </c>
      <c r="B626" s="74" t="str">
        <f ca="1">IF(A626="","",SUMIFS(Tabela_Ordens[[#Data],[Quantidade]],Tabela_Ordens[[#Data],[Produto]],A626,Tabela_Ordens[[#Data],[Tipo da Ordem]],"Compra",Tabela_Ordens[[#Data],[Data esperada]],"&lt;="&amp;TODAY())-SUMIFS(Tabela_Ordens[[#Data],[Quantidade]],Tabela_Ordens[[#Data],[Produto]],A626,Tabela_Ordens[[#Data],[Tipo da Ordem]],"Venda",Tabela_Ordens[[#Data],[Data esperada]],"&lt;="&amp;TODAY()))</f>
        <v/>
      </c>
      <c r="C626" s="74" t="str">
        <f ca="1">IF(A626="","",SUMIFS(Tabela_Ordens[[#Data],[Quantidade]],Tabela_Ordens[[#Data],[Produto]],A626,Tabela_Ordens[[#Data],[Tipo da Ordem]],"Compra",Tabela_Ordens[[#Data],[Data esperada]],"&gt;"&amp;TODAY()))</f>
        <v/>
      </c>
      <c r="D626" s="74" t="str">
        <f>IF(A626="","",INDEX(Tabela_Produto[Estoque Mínimo],MATCH(A626,INDEX(Tabela_Produto[Nome do Produto],,1),0),1))</f>
        <v/>
      </c>
      <c r="E626" s="74" t="str">
        <f t="shared" si="9"/>
        <v/>
      </c>
      <c r="F626" s="74" t="str">
        <f>IFERROR(GETPIVOTDATA("Amount",#REF!,"Product Name",'tabelas-escondidas'!$A626),"")</f>
        <v/>
      </c>
      <c r="G626" s="74" t="str">
        <f>IFERROR(GETPIVOTDATA("Quantity",#REF!,"Product Name",'tabelas-escondidas'!$A626),"")</f>
        <v/>
      </c>
    </row>
    <row r="627" spans="1:7" x14ac:dyDescent="0.25">
      <c r="A627" s="75" t="str">
        <f>IFERROR(INDEX(Tabela_Produto[[#Data],[Nome do Produto]],ROW(A627)-ROW($A$3)),"")</f>
        <v/>
      </c>
      <c r="B627" s="74" t="str">
        <f ca="1">IF(A627="","",SUMIFS(Tabela_Ordens[[#Data],[Quantidade]],Tabela_Ordens[[#Data],[Produto]],A627,Tabela_Ordens[[#Data],[Tipo da Ordem]],"Compra",Tabela_Ordens[[#Data],[Data esperada]],"&lt;="&amp;TODAY())-SUMIFS(Tabela_Ordens[[#Data],[Quantidade]],Tabela_Ordens[[#Data],[Produto]],A627,Tabela_Ordens[[#Data],[Tipo da Ordem]],"Venda",Tabela_Ordens[[#Data],[Data esperada]],"&lt;="&amp;TODAY()))</f>
        <v/>
      </c>
      <c r="C627" s="74" t="str">
        <f ca="1">IF(A627="","",SUMIFS(Tabela_Ordens[[#Data],[Quantidade]],Tabela_Ordens[[#Data],[Produto]],A627,Tabela_Ordens[[#Data],[Tipo da Ordem]],"Compra",Tabela_Ordens[[#Data],[Data esperada]],"&gt;"&amp;TODAY()))</f>
        <v/>
      </c>
      <c r="D627" s="74" t="str">
        <f>IF(A627="","",INDEX(Tabela_Produto[Estoque Mínimo],MATCH(A627,INDEX(Tabela_Produto[Nome do Produto],,1),0),1))</f>
        <v/>
      </c>
      <c r="E627" s="74" t="str">
        <f t="shared" si="9"/>
        <v/>
      </c>
      <c r="F627" s="74" t="str">
        <f>IFERROR(GETPIVOTDATA("Amount",#REF!,"Product Name",'tabelas-escondidas'!$A627),"")</f>
        <v/>
      </c>
      <c r="G627" s="74" t="str">
        <f>IFERROR(GETPIVOTDATA("Quantity",#REF!,"Product Name",'tabelas-escondidas'!$A627),"")</f>
        <v/>
      </c>
    </row>
    <row r="628" spans="1:7" x14ac:dyDescent="0.25">
      <c r="A628" s="75" t="str">
        <f>IFERROR(INDEX(Tabela_Produto[[#Data],[Nome do Produto]],ROW(A628)-ROW($A$3)),"")</f>
        <v/>
      </c>
      <c r="B628" s="74" t="str">
        <f ca="1">IF(A628="","",SUMIFS(Tabela_Ordens[[#Data],[Quantidade]],Tabela_Ordens[[#Data],[Produto]],A628,Tabela_Ordens[[#Data],[Tipo da Ordem]],"Compra",Tabela_Ordens[[#Data],[Data esperada]],"&lt;="&amp;TODAY())-SUMIFS(Tabela_Ordens[[#Data],[Quantidade]],Tabela_Ordens[[#Data],[Produto]],A628,Tabela_Ordens[[#Data],[Tipo da Ordem]],"Venda",Tabela_Ordens[[#Data],[Data esperada]],"&lt;="&amp;TODAY()))</f>
        <v/>
      </c>
      <c r="C628" s="74" t="str">
        <f ca="1">IF(A628="","",SUMIFS(Tabela_Ordens[[#Data],[Quantidade]],Tabela_Ordens[[#Data],[Produto]],A628,Tabela_Ordens[[#Data],[Tipo da Ordem]],"Compra",Tabela_Ordens[[#Data],[Data esperada]],"&gt;"&amp;TODAY()))</f>
        <v/>
      </c>
      <c r="D628" s="74" t="str">
        <f>IF(A628="","",INDEX(Tabela_Produto[Estoque Mínimo],MATCH(A628,INDEX(Tabela_Produto[Nome do Produto],,1),0),1))</f>
        <v/>
      </c>
      <c r="E628" s="74" t="str">
        <f t="shared" si="9"/>
        <v/>
      </c>
      <c r="F628" s="74" t="str">
        <f>IFERROR(GETPIVOTDATA("Amount",#REF!,"Product Name",'tabelas-escondidas'!$A628),"")</f>
        <v/>
      </c>
      <c r="G628" s="74" t="str">
        <f>IFERROR(GETPIVOTDATA("Quantity",#REF!,"Product Name",'tabelas-escondidas'!$A628),"")</f>
        <v/>
      </c>
    </row>
    <row r="629" spans="1:7" x14ac:dyDescent="0.25">
      <c r="A629" s="75" t="str">
        <f>IFERROR(INDEX(Tabela_Produto[[#Data],[Nome do Produto]],ROW(A629)-ROW($A$3)),"")</f>
        <v/>
      </c>
      <c r="B629" s="74" t="str">
        <f ca="1">IF(A629="","",SUMIFS(Tabela_Ordens[[#Data],[Quantidade]],Tabela_Ordens[[#Data],[Produto]],A629,Tabela_Ordens[[#Data],[Tipo da Ordem]],"Compra",Tabela_Ordens[[#Data],[Data esperada]],"&lt;="&amp;TODAY())-SUMIFS(Tabela_Ordens[[#Data],[Quantidade]],Tabela_Ordens[[#Data],[Produto]],A629,Tabela_Ordens[[#Data],[Tipo da Ordem]],"Venda",Tabela_Ordens[[#Data],[Data esperada]],"&lt;="&amp;TODAY()))</f>
        <v/>
      </c>
      <c r="C629" s="74" t="str">
        <f ca="1">IF(A629="","",SUMIFS(Tabela_Ordens[[#Data],[Quantidade]],Tabela_Ordens[[#Data],[Produto]],A629,Tabela_Ordens[[#Data],[Tipo da Ordem]],"Compra",Tabela_Ordens[[#Data],[Data esperada]],"&gt;"&amp;TODAY()))</f>
        <v/>
      </c>
      <c r="D629" s="74" t="str">
        <f>IF(A629="","",INDEX(Tabela_Produto[Estoque Mínimo],MATCH(A629,INDEX(Tabela_Produto[Nome do Produto],,1),0),1))</f>
        <v/>
      </c>
      <c r="E629" s="74" t="str">
        <f t="shared" si="9"/>
        <v/>
      </c>
      <c r="F629" s="74" t="str">
        <f>IFERROR(GETPIVOTDATA("Amount",#REF!,"Product Name",'tabelas-escondidas'!$A629),"")</f>
        <v/>
      </c>
      <c r="G629" s="74" t="str">
        <f>IFERROR(GETPIVOTDATA("Quantity",#REF!,"Product Name",'tabelas-escondidas'!$A629),"")</f>
        <v/>
      </c>
    </row>
    <row r="630" spans="1:7" x14ac:dyDescent="0.25">
      <c r="A630" s="75" t="str">
        <f>IFERROR(INDEX(Tabela_Produto[[#Data],[Nome do Produto]],ROW(A630)-ROW($A$3)),"")</f>
        <v/>
      </c>
      <c r="B630" s="74" t="str">
        <f ca="1">IF(A630="","",SUMIFS(Tabela_Ordens[[#Data],[Quantidade]],Tabela_Ordens[[#Data],[Produto]],A630,Tabela_Ordens[[#Data],[Tipo da Ordem]],"Compra",Tabela_Ordens[[#Data],[Data esperada]],"&lt;="&amp;TODAY())-SUMIFS(Tabela_Ordens[[#Data],[Quantidade]],Tabela_Ordens[[#Data],[Produto]],A630,Tabela_Ordens[[#Data],[Tipo da Ordem]],"Venda",Tabela_Ordens[[#Data],[Data esperada]],"&lt;="&amp;TODAY()))</f>
        <v/>
      </c>
      <c r="C630" s="74" t="str">
        <f ca="1">IF(A630="","",SUMIFS(Tabela_Ordens[[#Data],[Quantidade]],Tabela_Ordens[[#Data],[Produto]],A630,Tabela_Ordens[[#Data],[Tipo da Ordem]],"Compra",Tabela_Ordens[[#Data],[Data esperada]],"&gt;"&amp;TODAY()))</f>
        <v/>
      </c>
      <c r="D630" s="74" t="str">
        <f>IF(A630="","",INDEX(Tabela_Produto[Estoque Mínimo],MATCH(A630,INDEX(Tabela_Produto[Nome do Produto],,1),0),1))</f>
        <v/>
      </c>
      <c r="E630" s="74" t="str">
        <f t="shared" si="9"/>
        <v/>
      </c>
      <c r="F630" s="74" t="str">
        <f>IFERROR(GETPIVOTDATA("Amount",#REF!,"Product Name",'tabelas-escondidas'!$A630),"")</f>
        <v/>
      </c>
      <c r="G630" s="74" t="str">
        <f>IFERROR(GETPIVOTDATA("Quantity",#REF!,"Product Name",'tabelas-escondidas'!$A630),"")</f>
        <v/>
      </c>
    </row>
    <row r="631" spans="1:7" x14ac:dyDescent="0.25">
      <c r="A631" s="75" t="str">
        <f>IFERROR(INDEX(Tabela_Produto[[#Data],[Nome do Produto]],ROW(A631)-ROW($A$3)),"")</f>
        <v/>
      </c>
      <c r="B631" s="74" t="str">
        <f ca="1">IF(A631="","",SUMIFS(Tabela_Ordens[[#Data],[Quantidade]],Tabela_Ordens[[#Data],[Produto]],A631,Tabela_Ordens[[#Data],[Tipo da Ordem]],"Compra",Tabela_Ordens[[#Data],[Data esperada]],"&lt;="&amp;TODAY())-SUMIFS(Tabela_Ordens[[#Data],[Quantidade]],Tabela_Ordens[[#Data],[Produto]],A631,Tabela_Ordens[[#Data],[Tipo da Ordem]],"Venda",Tabela_Ordens[[#Data],[Data esperada]],"&lt;="&amp;TODAY()))</f>
        <v/>
      </c>
      <c r="C631" s="74" t="str">
        <f ca="1">IF(A631="","",SUMIFS(Tabela_Ordens[[#Data],[Quantidade]],Tabela_Ordens[[#Data],[Produto]],A631,Tabela_Ordens[[#Data],[Tipo da Ordem]],"Compra",Tabela_Ordens[[#Data],[Data esperada]],"&gt;"&amp;TODAY()))</f>
        <v/>
      </c>
      <c r="D631" s="74" t="str">
        <f>IF(A631="","",INDEX(Tabela_Produto[Estoque Mínimo],MATCH(A631,INDEX(Tabela_Produto[Nome do Produto],,1),0),1))</f>
        <v/>
      </c>
      <c r="E631" s="74" t="str">
        <f t="shared" si="9"/>
        <v/>
      </c>
      <c r="F631" s="74" t="str">
        <f>IFERROR(GETPIVOTDATA("Amount",#REF!,"Product Name",'tabelas-escondidas'!$A631),"")</f>
        <v/>
      </c>
      <c r="G631" s="74" t="str">
        <f>IFERROR(GETPIVOTDATA("Quantity",#REF!,"Product Name",'tabelas-escondidas'!$A631),"")</f>
        <v/>
      </c>
    </row>
    <row r="632" spans="1:7" x14ac:dyDescent="0.25">
      <c r="A632" s="75" t="str">
        <f>IFERROR(INDEX(Tabela_Produto[[#Data],[Nome do Produto]],ROW(A632)-ROW($A$3)),"")</f>
        <v/>
      </c>
      <c r="B632" s="74" t="str">
        <f ca="1">IF(A632="","",SUMIFS(Tabela_Ordens[[#Data],[Quantidade]],Tabela_Ordens[[#Data],[Produto]],A632,Tabela_Ordens[[#Data],[Tipo da Ordem]],"Compra",Tabela_Ordens[[#Data],[Data esperada]],"&lt;="&amp;TODAY())-SUMIFS(Tabela_Ordens[[#Data],[Quantidade]],Tabela_Ordens[[#Data],[Produto]],A632,Tabela_Ordens[[#Data],[Tipo da Ordem]],"Venda",Tabela_Ordens[[#Data],[Data esperada]],"&lt;="&amp;TODAY()))</f>
        <v/>
      </c>
      <c r="C632" s="74" t="str">
        <f ca="1">IF(A632="","",SUMIFS(Tabela_Ordens[[#Data],[Quantidade]],Tabela_Ordens[[#Data],[Produto]],A632,Tabela_Ordens[[#Data],[Tipo da Ordem]],"Compra",Tabela_Ordens[[#Data],[Data esperada]],"&gt;"&amp;TODAY()))</f>
        <v/>
      </c>
      <c r="D632" s="74" t="str">
        <f>IF(A632="","",INDEX(Tabela_Produto[Estoque Mínimo],MATCH(A632,INDEX(Tabela_Produto[Nome do Produto],,1),0),1))</f>
        <v/>
      </c>
      <c r="E632" s="74" t="str">
        <f t="shared" si="9"/>
        <v/>
      </c>
      <c r="F632" s="74" t="str">
        <f>IFERROR(GETPIVOTDATA("Amount",#REF!,"Product Name",'tabelas-escondidas'!$A632),"")</f>
        <v/>
      </c>
      <c r="G632" s="74" t="str">
        <f>IFERROR(GETPIVOTDATA("Quantity",#REF!,"Product Name",'tabelas-escondidas'!$A632),"")</f>
        <v/>
      </c>
    </row>
    <row r="633" spans="1:7" x14ac:dyDescent="0.25">
      <c r="A633" s="75" t="str">
        <f>IFERROR(INDEX(Tabela_Produto[[#Data],[Nome do Produto]],ROW(A633)-ROW($A$3)),"")</f>
        <v/>
      </c>
      <c r="B633" s="74" t="str">
        <f ca="1">IF(A633="","",SUMIFS(Tabela_Ordens[[#Data],[Quantidade]],Tabela_Ordens[[#Data],[Produto]],A633,Tabela_Ordens[[#Data],[Tipo da Ordem]],"Compra",Tabela_Ordens[[#Data],[Data esperada]],"&lt;="&amp;TODAY())-SUMIFS(Tabela_Ordens[[#Data],[Quantidade]],Tabela_Ordens[[#Data],[Produto]],A633,Tabela_Ordens[[#Data],[Tipo da Ordem]],"Venda",Tabela_Ordens[[#Data],[Data esperada]],"&lt;="&amp;TODAY()))</f>
        <v/>
      </c>
      <c r="C633" s="74" t="str">
        <f ca="1">IF(A633="","",SUMIFS(Tabela_Ordens[[#Data],[Quantidade]],Tabela_Ordens[[#Data],[Produto]],A633,Tabela_Ordens[[#Data],[Tipo da Ordem]],"Compra",Tabela_Ordens[[#Data],[Data esperada]],"&gt;"&amp;TODAY()))</f>
        <v/>
      </c>
      <c r="D633" s="74" t="str">
        <f>IF(A633="","",INDEX(Tabela_Produto[Estoque Mínimo],MATCH(A633,INDEX(Tabela_Produto[Nome do Produto],,1),0),1))</f>
        <v/>
      </c>
      <c r="E633" s="74" t="str">
        <f t="shared" si="9"/>
        <v/>
      </c>
      <c r="F633" s="74" t="str">
        <f>IFERROR(GETPIVOTDATA("Amount",#REF!,"Product Name",'tabelas-escondidas'!$A633),"")</f>
        <v/>
      </c>
      <c r="G633" s="74" t="str">
        <f>IFERROR(GETPIVOTDATA("Quantity",#REF!,"Product Name",'tabelas-escondidas'!$A633),"")</f>
        <v/>
      </c>
    </row>
    <row r="634" spans="1:7" x14ac:dyDescent="0.25">
      <c r="A634" s="75" t="str">
        <f>IFERROR(INDEX(Tabela_Produto[[#Data],[Nome do Produto]],ROW(A634)-ROW($A$3)),"")</f>
        <v/>
      </c>
      <c r="B634" s="74" t="str">
        <f ca="1">IF(A634="","",SUMIFS(Tabela_Ordens[[#Data],[Quantidade]],Tabela_Ordens[[#Data],[Produto]],A634,Tabela_Ordens[[#Data],[Tipo da Ordem]],"Compra",Tabela_Ordens[[#Data],[Data esperada]],"&lt;="&amp;TODAY())-SUMIFS(Tabela_Ordens[[#Data],[Quantidade]],Tabela_Ordens[[#Data],[Produto]],A634,Tabela_Ordens[[#Data],[Tipo da Ordem]],"Venda",Tabela_Ordens[[#Data],[Data esperada]],"&lt;="&amp;TODAY()))</f>
        <v/>
      </c>
      <c r="C634" s="74" t="str">
        <f ca="1">IF(A634="","",SUMIFS(Tabela_Ordens[[#Data],[Quantidade]],Tabela_Ordens[[#Data],[Produto]],A634,Tabela_Ordens[[#Data],[Tipo da Ordem]],"Compra",Tabela_Ordens[[#Data],[Data esperada]],"&gt;"&amp;TODAY()))</f>
        <v/>
      </c>
      <c r="D634" s="74" t="str">
        <f>IF(A634="","",INDEX(Tabela_Produto[Estoque Mínimo],MATCH(A634,INDEX(Tabela_Produto[Nome do Produto],,1),0),1))</f>
        <v/>
      </c>
      <c r="E634" s="74" t="str">
        <f t="shared" si="9"/>
        <v/>
      </c>
      <c r="F634" s="74" t="str">
        <f>IFERROR(GETPIVOTDATA("Amount",#REF!,"Product Name",'tabelas-escondidas'!$A634),"")</f>
        <v/>
      </c>
      <c r="G634" s="74" t="str">
        <f>IFERROR(GETPIVOTDATA("Quantity",#REF!,"Product Name",'tabelas-escondidas'!$A634),"")</f>
        <v/>
      </c>
    </row>
    <row r="635" spans="1:7" x14ac:dyDescent="0.25">
      <c r="A635" s="75" t="str">
        <f>IFERROR(INDEX(Tabela_Produto[[#Data],[Nome do Produto]],ROW(A635)-ROW($A$3)),"")</f>
        <v/>
      </c>
      <c r="B635" s="74" t="str">
        <f ca="1">IF(A635="","",SUMIFS(Tabela_Ordens[[#Data],[Quantidade]],Tabela_Ordens[[#Data],[Produto]],A635,Tabela_Ordens[[#Data],[Tipo da Ordem]],"Compra",Tabela_Ordens[[#Data],[Data esperada]],"&lt;="&amp;TODAY())-SUMIFS(Tabela_Ordens[[#Data],[Quantidade]],Tabela_Ordens[[#Data],[Produto]],A635,Tabela_Ordens[[#Data],[Tipo da Ordem]],"Venda",Tabela_Ordens[[#Data],[Data esperada]],"&lt;="&amp;TODAY()))</f>
        <v/>
      </c>
      <c r="C635" s="74" t="str">
        <f ca="1">IF(A635="","",SUMIFS(Tabela_Ordens[[#Data],[Quantidade]],Tabela_Ordens[[#Data],[Produto]],A635,Tabela_Ordens[[#Data],[Tipo da Ordem]],"Compra",Tabela_Ordens[[#Data],[Data esperada]],"&gt;"&amp;TODAY()))</f>
        <v/>
      </c>
      <c r="D635" s="74" t="str">
        <f>IF(A635="","",INDEX(Tabela_Produto[Estoque Mínimo],MATCH(A635,INDEX(Tabela_Produto[Nome do Produto],,1),0),1))</f>
        <v/>
      </c>
      <c r="E635" s="74" t="str">
        <f t="shared" si="9"/>
        <v/>
      </c>
      <c r="F635" s="74" t="str">
        <f>IFERROR(GETPIVOTDATA("Amount",#REF!,"Product Name",'tabelas-escondidas'!$A635),"")</f>
        <v/>
      </c>
      <c r="G635" s="74" t="str">
        <f>IFERROR(GETPIVOTDATA("Quantity",#REF!,"Product Name",'tabelas-escondidas'!$A635),"")</f>
        <v/>
      </c>
    </row>
    <row r="636" spans="1:7" x14ac:dyDescent="0.25">
      <c r="A636" s="75" t="str">
        <f>IFERROR(INDEX(Tabela_Produto[[#Data],[Nome do Produto]],ROW(A636)-ROW($A$3)),"")</f>
        <v/>
      </c>
      <c r="B636" s="74" t="str">
        <f ca="1">IF(A636="","",SUMIFS(Tabela_Ordens[[#Data],[Quantidade]],Tabela_Ordens[[#Data],[Produto]],A636,Tabela_Ordens[[#Data],[Tipo da Ordem]],"Compra",Tabela_Ordens[[#Data],[Data esperada]],"&lt;="&amp;TODAY())-SUMIFS(Tabela_Ordens[[#Data],[Quantidade]],Tabela_Ordens[[#Data],[Produto]],A636,Tabela_Ordens[[#Data],[Tipo da Ordem]],"Venda",Tabela_Ordens[[#Data],[Data esperada]],"&lt;="&amp;TODAY()))</f>
        <v/>
      </c>
      <c r="C636" s="74" t="str">
        <f ca="1">IF(A636="","",SUMIFS(Tabela_Ordens[[#Data],[Quantidade]],Tabela_Ordens[[#Data],[Produto]],A636,Tabela_Ordens[[#Data],[Tipo da Ordem]],"Compra",Tabela_Ordens[[#Data],[Data esperada]],"&gt;"&amp;TODAY()))</f>
        <v/>
      </c>
      <c r="D636" s="74" t="str">
        <f>IF(A636="","",INDEX(Tabela_Produto[Estoque Mínimo],MATCH(A636,INDEX(Tabela_Produto[Nome do Produto],,1),0),1))</f>
        <v/>
      </c>
      <c r="E636" s="74" t="str">
        <f t="shared" si="9"/>
        <v/>
      </c>
      <c r="F636" s="74" t="str">
        <f>IFERROR(GETPIVOTDATA("Amount",#REF!,"Product Name",'tabelas-escondidas'!$A636),"")</f>
        <v/>
      </c>
      <c r="G636" s="74" t="str">
        <f>IFERROR(GETPIVOTDATA("Quantity",#REF!,"Product Name",'tabelas-escondidas'!$A636),"")</f>
        <v/>
      </c>
    </row>
    <row r="637" spans="1:7" x14ac:dyDescent="0.25">
      <c r="A637" s="75" t="str">
        <f>IFERROR(INDEX(Tabela_Produto[[#Data],[Nome do Produto]],ROW(A637)-ROW($A$3)),"")</f>
        <v/>
      </c>
      <c r="B637" s="74" t="str">
        <f ca="1">IF(A637="","",SUMIFS(Tabela_Ordens[[#Data],[Quantidade]],Tabela_Ordens[[#Data],[Produto]],A637,Tabela_Ordens[[#Data],[Tipo da Ordem]],"Compra",Tabela_Ordens[[#Data],[Data esperada]],"&lt;="&amp;TODAY())-SUMIFS(Tabela_Ordens[[#Data],[Quantidade]],Tabela_Ordens[[#Data],[Produto]],A637,Tabela_Ordens[[#Data],[Tipo da Ordem]],"Venda",Tabela_Ordens[[#Data],[Data esperada]],"&lt;="&amp;TODAY()))</f>
        <v/>
      </c>
      <c r="C637" s="74" t="str">
        <f ca="1">IF(A637="","",SUMIFS(Tabela_Ordens[[#Data],[Quantidade]],Tabela_Ordens[[#Data],[Produto]],A637,Tabela_Ordens[[#Data],[Tipo da Ordem]],"Compra",Tabela_Ordens[[#Data],[Data esperada]],"&gt;"&amp;TODAY()))</f>
        <v/>
      </c>
      <c r="D637" s="74" t="str">
        <f>IF(A637="","",INDEX(Tabela_Produto[Estoque Mínimo],MATCH(A637,INDEX(Tabela_Produto[Nome do Produto],,1),0),1))</f>
        <v/>
      </c>
      <c r="E637" s="74" t="str">
        <f t="shared" si="9"/>
        <v/>
      </c>
      <c r="F637" s="74" t="str">
        <f>IFERROR(GETPIVOTDATA("Amount",#REF!,"Product Name",'tabelas-escondidas'!$A637),"")</f>
        <v/>
      </c>
      <c r="G637" s="74" t="str">
        <f>IFERROR(GETPIVOTDATA("Quantity",#REF!,"Product Name",'tabelas-escondidas'!$A637),"")</f>
        <v/>
      </c>
    </row>
    <row r="638" spans="1:7" x14ac:dyDescent="0.25">
      <c r="A638" s="75" t="str">
        <f>IFERROR(INDEX(Tabela_Produto[[#Data],[Nome do Produto]],ROW(A638)-ROW($A$3)),"")</f>
        <v/>
      </c>
      <c r="B638" s="74" t="str">
        <f ca="1">IF(A638="","",SUMIFS(Tabela_Ordens[[#Data],[Quantidade]],Tabela_Ordens[[#Data],[Produto]],A638,Tabela_Ordens[[#Data],[Tipo da Ordem]],"Compra",Tabela_Ordens[[#Data],[Data esperada]],"&lt;="&amp;TODAY())-SUMIFS(Tabela_Ordens[[#Data],[Quantidade]],Tabela_Ordens[[#Data],[Produto]],A638,Tabela_Ordens[[#Data],[Tipo da Ordem]],"Venda",Tabela_Ordens[[#Data],[Data esperada]],"&lt;="&amp;TODAY()))</f>
        <v/>
      </c>
      <c r="C638" s="74" t="str">
        <f ca="1">IF(A638="","",SUMIFS(Tabela_Ordens[[#Data],[Quantidade]],Tabela_Ordens[[#Data],[Produto]],A638,Tabela_Ordens[[#Data],[Tipo da Ordem]],"Compra",Tabela_Ordens[[#Data],[Data esperada]],"&gt;"&amp;TODAY()))</f>
        <v/>
      </c>
      <c r="D638" s="74" t="str">
        <f>IF(A638="","",INDEX(Tabela_Produto[Estoque Mínimo],MATCH(A638,INDEX(Tabela_Produto[Nome do Produto],,1),0),1))</f>
        <v/>
      </c>
      <c r="E638" s="74" t="str">
        <f t="shared" si="9"/>
        <v/>
      </c>
      <c r="F638" s="74" t="str">
        <f>IFERROR(GETPIVOTDATA("Amount",#REF!,"Product Name",'tabelas-escondidas'!$A638),"")</f>
        <v/>
      </c>
      <c r="G638" s="74" t="str">
        <f>IFERROR(GETPIVOTDATA("Quantity",#REF!,"Product Name",'tabelas-escondidas'!$A638),"")</f>
        <v/>
      </c>
    </row>
    <row r="639" spans="1:7" x14ac:dyDescent="0.25">
      <c r="A639" s="75" t="str">
        <f>IFERROR(INDEX(Tabela_Produto[[#Data],[Nome do Produto]],ROW(A639)-ROW($A$3)),"")</f>
        <v/>
      </c>
      <c r="B639" s="74" t="str">
        <f ca="1">IF(A639="","",SUMIFS(Tabela_Ordens[[#Data],[Quantidade]],Tabela_Ordens[[#Data],[Produto]],A639,Tabela_Ordens[[#Data],[Tipo da Ordem]],"Compra",Tabela_Ordens[[#Data],[Data esperada]],"&lt;="&amp;TODAY())-SUMIFS(Tabela_Ordens[[#Data],[Quantidade]],Tabela_Ordens[[#Data],[Produto]],A639,Tabela_Ordens[[#Data],[Tipo da Ordem]],"Venda",Tabela_Ordens[[#Data],[Data esperada]],"&lt;="&amp;TODAY()))</f>
        <v/>
      </c>
      <c r="C639" s="74" t="str">
        <f ca="1">IF(A639="","",SUMIFS(Tabela_Ordens[[#Data],[Quantidade]],Tabela_Ordens[[#Data],[Produto]],A639,Tabela_Ordens[[#Data],[Tipo da Ordem]],"Compra",Tabela_Ordens[[#Data],[Data esperada]],"&gt;"&amp;TODAY()))</f>
        <v/>
      </c>
      <c r="D639" s="74" t="str">
        <f>IF(A639="","",INDEX(Tabela_Produto[Estoque Mínimo],MATCH(A639,INDEX(Tabela_Produto[Nome do Produto],,1),0),1))</f>
        <v/>
      </c>
      <c r="E639" s="74" t="str">
        <f t="shared" si="9"/>
        <v/>
      </c>
      <c r="F639" s="74" t="str">
        <f>IFERROR(GETPIVOTDATA("Amount",#REF!,"Product Name",'tabelas-escondidas'!$A639),"")</f>
        <v/>
      </c>
      <c r="G639" s="74" t="str">
        <f>IFERROR(GETPIVOTDATA("Quantity",#REF!,"Product Name",'tabelas-escondidas'!$A639),"")</f>
        <v/>
      </c>
    </row>
    <row r="640" spans="1:7" x14ac:dyDescent="0.25">
      <c r="A640" s="75" t="str">
        <f>IFERROR(INDEX(Tabela_Produto[[#Data],[Nome do Produto]],ROW(A640)-ROW($A$3)),"")</f>
        <v/>
      </c>
      <c r="B640" s="74" t="str">
        <f ca="1">IF(A640="","",SUMIFS(Tabela_Ordens[[#Data],[Quantidade]],Tabela_Ordens[[#Data],[Produto]],A640,Tabela_Ordens[[#Data],[Tipo da Ordem]],"Compra",Tabela_Ordens[[#Data],[Data esperada]],"&lt;="&amp;TODAY())-SUMIFS(Tabela_Ordens[[#Data],[Quantidade]],Tabela_Ordens[[#Data],[Produto]],A640,Tabela_Ordens[[#Data],[Tipo da Ordem]],"Venda",Tabela_Ordens[[#Data],[Data esperada]],"&lt;="&amp;TODAY()))</f>
        <v/>
      </c>
      <c r="C640" s="74" t="str">
        <f ca="1">IF(A640="","",SUMIFS(Tabela_Ordens[[#Data],[Quantidade]],Tabela_Ordens[[#Data],[Produto]],A640,Tabela_Ordens[[#Data],[Tipo da Ordem]],"Compra",Tabela_Ordens[[#Data],[Data esperada]],"&gt;"&amp;TODAY()))</f>
        <v/>
      </c>
      <c r="D640" s="74" t="str">
        <f>IF(A640="","",INDEX(Tabela_Produto[Estoque Mínimo],MATCH(A640,INDEX(Tabela_Produto[Nome do Produto],,1),0),1))</f>
        <v/>
      </c>
      <c r="E640" s="74" t="str">
        <f t="shared" si="9"/>
        <v/>
      </c>
      <c r="F640" s="74" t="str">
        <f>IFERROR(GETPIVOTDATA("Amount",#REF!,"Product Name",'tabelas-escondidas'!$A640),"")</f>
        <v/>
      </c>
      <c r="G640" s="74" t="str">
        <f>IFERROR(GETPIVOTDATA("Quantity",#REF!,"Product Name",'tabelas-escondidas'!$A640),"")</f>
        <v/>
      </c>
    </row>
    <row r="641" spans="1:7" x14ac:dyDescent="0.25">
      <c r="A641" s="75" t="str">
        <f>IFERROR(INDEX(Tabela_Produto[[#Data],[Nome do Produto]],ROW(A641)-ROW($A$3)),"")</f>
        <v/>
      </c>
      <c r="B641" s="74" t="str">
        <f ca="1">IF(A641="","",SUMIFS(Tabela_Ordens[[#Data],[Quantidade]],Tabela_Ordens[[#Data],[Produto]],A641,Tabela_Ordens[[#Data],[Tipo da Ordem]],"Compra",Tabela_Ordens[[#Data],[Data esperada]],"&lt;="&amp;TODAY())-SUMIFS(Tabela_Ordens[[#Data],[Quantidade]],Tabela_Ordens[[#Data],[Produto]],A641,Tabela_Ordens[[#Data],[Tipo da Ordem]],"Venda",Tabela_Ordens[[#Data],[Data esperada]],"&lt;="&amp;TODAY()))</f>
        <v/>
      </c>
      <c r="C641" s="74" t="str">
        <f ca="1">IF(A641="","",SUMIFS(Tabela_Ordens[[#Data],[Quantidade]],Tabela_Ordens[[#Data],[Produto]],A641,Tabela_Ordens[[#Data],[Tipo da Ordem]],"Compra",Tabela_Ordens[[#Data],[Data esperada]],"&gt;"&amp;TODAY()))</f>
        <v/>
      </c>
      <c r="D641" s="74" t="str">
        <f>IF(A641="","",INDEX(Tabela_Produto[Estoque Mínimo],MATCH(A641,INDEX(Tabela_Produto[Nome do Produto],,1),0),1))</f>
        <v/>
      </c>
      <c r="E641" s="74" t="str">
        <f t="shared" si="9"/>
        <v/>
      </c>
      <c r="F641" s="74" t="str">
        <f>IFERROR(GETPIVOTDATA("Amount",#REF!,"Product Name",'tabelas-escondidas'!$A641),"")</f>
        <v/>
      </c>
      <c r="G641" s="74" t="str">
        <f>IFERROR(GETPIVOTDATA("Quantity",#REF!,"Product Name",'tabelas-escondidas'!$A641),"")</f>
        <v/>
      </c>
    </row>
    <row r="642" spans="1:7" x14ac:dyDescent="0.25">
      <c r="A642" s="75" t="str">
        <f>IFERROR(INDEX(Tabela_Produto[[#Data],[Nome do Produto]],ROW(A642)-ROW($A$3)),"")</f>
        <v/>
      </c>
      <c r="B642" s="74" t="str">
        <f ca="1">IF(A642="","",SUMIFS(Tabela_Ordens[[#Data],[Quantidade]],Tabela_Ordens[[#Data],[Produto]],A642,Tabela_Ordens[[#Data],[Tipo da Ordem]],"Compra",Tabela_Ordens[[#Data],[Data esperada]],"&lt;="&amp;TODAY())-SUMIFS(Tabela_Ordens[[#Data],[Quantidade]],Tabela_Ordens[[#Data],[Produto]],A642,Tabela_Ordens[[#Data],[Tipo da Ordem]],"Venda",Tabela_Ordens[[#Data],[Data esperada]],"&lt;="&amp;TODAY()))</f>
        <v/>
      </c>
      <c r="C642" s="74" t="str">
        <f ca="1">IF(A642="","",SUMIFS(Tabela_Ordens[[#Data],[Quantidade]],Tabela_Ordens[[#Data],[Produto]],A642,Tabela_Ordens[[#Data],[Tipo da Ordem]],"Compra",Tabela_Ordens[[#Data],[Data esperada]],"&gt;"&amp;TODAY()))</f>
        <v/>
      </c>
      <c r="D642" s="74" t="str">
        <f>IF(A642="","",INDEX(Tabela_Produto[Estoque Mínimo],MATCH(A642,INDEX(Tabela_Produto[Nome do Produto],,1),0),1))</f>
        <v/>
      </c>
      <c r="E642" s="74" t="str">
        <f t="shared" si="9"/>
        <v/>
      </c>
      <c r="F642" s="74" t="str">
        <f>IFERROR(GETPIVOTDATA("Amount",#REF!,"Product Name",'tabelas-escondidas'!$A642),"")</f>
        <v/>
      </c>
      <c r="G642" s="74" t="str">
        <f>IFERROR(GETPIVOTDATA("Quantity",#REF!,"Product Name",'tabelas-escondidas'!$A642),"")</f>
        <v/>
      </c>
    </row>
    <row r="643" spans="1:7" x14ac:dyDescent="0.25">
      <c r="A643" s="75" t="str">
        <f>IFERROR(INDEX(Tabela_Produto[[#Data],[Nome do Produto]],ROW(A643)-ROW($A$3)),"")</f>
        <v/>
      </c>
      <c r="B643" s="74" t="str">
        <f ca="1">IF(A643="","",SUMIFS(Tabela_Ordens[[#Data],[Quantidade]],Tabela_Ordens[[#Data],[Produto]],A643,Tabela_Ordens[[#Data],[Tipo da Ordem]],"Compra",Tabela_Ordens[[#Data],[Data esperada]],"&lt;="&amp;TODAY())-SUMIFS(Tabela_Ordens[[#Data],[Quantidade]],Tabela_Ordens[[#Data],[Produto]],A643,Tabela_Ordens[[#Data],[Tipo da Ordem]],"Venda",Tabela_Ordens[[#Data],[Data esperada]],"&lt;="&amp;TODAY()))</f>
        <v/>
      </c>
      <c r="C643" s="74" t="str">
        <f ca="1">IF(A643="","",SUMIFS(Tabela_Ordens[[#Data],[Quantidade]],Tabela_Ordens[[#Data],[Produto]],A643,Tabela_Ordens[[#Data],[Tipo da Ordem]],"Compra",Tabela_Ordens[[#Data],[Data esperada]],"&gt;"&amp;TODAY()))</f>
        <v/>
      </c>
      <c r="D643" s="74" t="str">
        <f>IF(A643="","",INDEX(Tabela_Produto[Estoque Mínimo],MATCH(A643,INDEX(Tabela_Produto[Nome do Produto],,1),0),1))</f>
        <v/>
      </c>
      <c r="E643" s="74" t="str">
        <f t="shared" si="9"/>
        <v/>
      </c>
      <c r="F643" s="74" t="str">
        <f>IFERROR(GETPIVOTDATA("Amount",#REF!,"Product Name",'tabelas-escondidas'!$A643),"")</f>
        <v/>
      </c>
      <c r="G643" s="74" t="str">
        <f>IFERROR(GETPIVOTDATA("Quantity",#REF!,"Product Name",'tabelas-escondidas'!$A643),"")</f>
        <v/>
      </c>
    </row>
    <row r="644" spans="1:7" x14ac:dyDescent="0.25">
      <c r="A644" s="75" t="str">
        <f>IFERROR(INDEX(Tabela_Produto[[#Data],[Nome do Produto]],ROW(A644)-ROW($A$3)),"")</f>
        <v/>
      </c>
      <c r="B644" s="74" t="str">
        <f ca="1">IF(A644="","",SUMIFS(Tabela_Ordens[[#Data],[Quantidade]],Tabela_Ordens[[#Data],[Produto]],A644,Tabela_Ordens[[#Data],[Tipo da Ordem]],"Compra",Tabela_Ordens[[#Data],[Data esperada]],"&lt;="&amp;TODAY())-SUMIFS(Tabela_Ordens[[#Data],[Quantidade]],Tabela_Ordens[[#Data],[Produto]],A644,Tabela_Ordens[[#Data],[Tipo da Ordem]],"Venda",Tabela_Ordens[[#Data],[Data esperada]],"&lt;="&amp;TODAY()))</f>
        <v/>
      </c>
      <c r="C644" s="74" t="str">
        <f ca="1">IF(A644="","",SUMIFS(Tabela_Ordens[[#Data],[Quantidade]],Tabela_Ordens[[#Data],[Produto]],A644,Tabela_Ordens[[#Data],[Tipo da Ordem]],"Compra",Tabela_Ordens[[#Data],[Data esperada]],"&gt;"&amp;TODAY()))</f>
        <v/>
      </c>
      <c r="D644" s="74" t="str">
        <f>IF(A644="","",INDEX(Tabela_Produto[Estoque Mínimo],MATCH(A644,INDEX(Tabela_Produto[Nome do Produto],,1),0),1))</f>
        <v/>
      </c>
      <c r="E644" s="74" t="str">
        <f t="shared" si="9"/>
        <v/>
      </c>
      <c r="F644" s="74" t="str">
        <f>IFERROR(GETPIVOTDATA("Amount",#REF!,"Product Name",'tabelas-escondidas'!$A644),"")</f>
        <v/>
      </c>
      <c r="G644" s="74" t="str">
        <f>IFERROR(GETPIVOTDATA("Quantity",#REF!,"Product Name",'tabelas-escondidas'!$A644),"")</f>
        <v/>
      </c>
    </row>
    <row r="645" spans="1:7" x14ac:dyDescent="0.25">
      <c r="A645" s="75" t="str">
        <f>IFERROR(INDEX(Tabela_Produto[[#Data],[Nome do Produto]],ROW(A645)-ROW($A$3)),"")</f>
        <v/>
      </c>
      <c r="B645" s="74" t="str">
        <f ca="1">IF(A645="","",SUMIFS(Tabela_Ordens[[#Data],[Quantidade]],Tabela_Ordens[[#Data],[Produto]],A645,Tabela_Ordens[[#Data],[Tipo da Ordem]],"Compra",Tabela_Ordens[[#Data],[Data esperada]],"&lt;="&amp;TODAY())-SUMIFS(Tabela_Ordens[[#Data],[Quantidade]],Tabela_Ordens[[#Data],[Produto]],A645,Tabela_Ordens[[#Data],[Tipo da Ordem]],"Venda",Tabela_Ordens[[#Data],[Data esperada]],"&lt;="&amp;TODAY()))</f>
        <v/>
      </c>
      <c r="C645" s="74" t="str">
        <f ca="1">IF(A645="","",SUMIFS(Tabela_Ordens[[#Data],[Quantidade]],Tabela_Ordens[[#Data],[Produto]],A645,Tabela_Ordens[[#Data],[Tipo da Ordem]],"Compra",Tabela_Ordens[[#Data],[Data esperada]],"&gt;"&amp;TODAY()))</f>
        <v/>
      </c>
      <c r="D645" s="74" t="str">
        <f>IF(A645="","",INDEX(Tabela_Produto[Estoque Mínimo],MATCH(A645,INDEX(Tabela_Produto[Nome do Produto],,1),0),1))</f>
        <v/>
      </c>
      <c r="E645" s="74" t="str">
        <f t="shared" ref="E645:E708" si="10">IF(A645="","",B645-D645)</f>
        <v/>
      </c>
      <c r="F645" s="74" t="str">
        <f>IFERROR(GETPIVOTDATA("Amount",#REF!,"Product Name",'tabelas-escondidas'!$A645),"")</f>
        <v/>
      </c>
      <c r="G645" s="74" t="str">
        <f>IFERROR(GETPIVOTDATA("Quantity",#REF!,"Product Name",'tabelas-escondidas'!$A645),"")</f>
        <v/>
      </c>
    </row>
    <row r="646" spans="1:7" x14ac:dyDescent="0.25">
      <c r="A646" s="75" t="str">
        <f>IFERROR(INDEX(Tabela_Produto[[#Data],[Nome do Produto]],ROW(A646)-ROW($A$3)),"")</f>
        <v/>
      </c>
      <c r="B646" s="74" t="str">
        <f ca="1">IF(A646="","",SUMIFS(Tabela_Ordens[[#Data],[Quantidade]],Tabela_Ordens[[#Data],[Produto]],A646,Tabela_Ordens[[#Data],[Tipo da Ordem]],"Compra",Tabela_Ordens[[#Data],[Data esperada]],"&lt;="&amp;TODAY())-SUMIFS(Tabela_Ordens[[#Data],[Quantidade]],Tabela_Ordens[[#Data],[Produto]],A646,Tabela_Ordens[[#Data],[Tipo da Ordem]],"Venda",Tabela_Ordens[[#Data],[Data esperada]],"&lt;="&amp;TODAY()))</f>
        <v/>
      </c>
      <c r="C646" s="74" t="str">
        <f ca="1">IF(A646="","",SUMIFS(Tabela_Ordens[[#Data],[Quantidade]],Tabela_Ordens[[#Data],[Produto]],A646,Tabela_Ordens[[#Data],[Tipo da Ordem]],"Compra",Tabela_Ordens[[#Data],[Data esperada]],"&gt;"&amp;TODAY()))</f>
        <v/>
      </c>
      <c r="D646" s="74" t="str">
        <f>IF(A646="","",INDEX(Tabela_Produto[Estoque Mínimo],MATCH(A646,INDEX(Tabela_Produto[Nome do Produto],,1),0),1))</f>
        <v/>
      </c>
      <c r="E646" s="74" t="str">
        <f t="shared" si="10"/>
        <v/>
      </c>
      <c r="F646" s="74" t="str">
        <f>IFERROR(GETPIVOTDATA("Amount",#REF!,"Product Name",'tabelas-escondidas'!$A646),"")</f>
        <v/>
      </c>
      <c r="G646" s="74" t="str">
        <f>IFERROR(GETPIVOTDATA("Quantity",#REF!,"Product Name",'tabelas-escondidas'!$A646),"")</f>
        <v/>
      </c>
    </row>
    <row r="647" spans="1:7" x14ac:dyDescent="0.25">
      <c r="A647" s="75" t="str">
        <f>IFERROR(INDEX(Tabela_Produto[[#Data],[Nome do Produto]],ROW(A647)-ROW($A$3)),"")</f>
        <v/>
      </c>
      <c r="B647" s="74" t="str">
        <f ca="1">IF(A647="","",SUMIFS(Tabela_Ordens[[#Data],[Quantidade]],Tabela_Ordens[[#Data],[Produto]],A647,Tabela_Ordens[[#Data],[Tipo da Ordem]],"Compra",Tabela_Ordens[[#Data],[Data esperada]],"&lt;="&amp;TODAY())-SUMIFS(Tabela_Ordens[[#Data],[Quantidade]],Tabela_Ordens[[#Data],[Produto]],A647,Tabela_Ordens[[#Data],[Tipo da Ordem]],"Venda",Tabela_Ordens[[#Data],[Data esperada]],"&lt;="&amp;TODAY()))</f>
        <v/>
      </c>
      <c r="C647" s="74" t="str">
        <f ca="1">IF(A647="","",SUMIFS(Tabela_Ordens[[#Data],[Quantidade]],Tabela_Ordens[[#Data],[Produto]],A647,Tabela_Ordens[[#Data],[Tipo da Ordem]],"Compra",Tabela_Ordens[[#Data],[Data esperada]],"&gt;"&amp;TODAY()))</f>
        <v/>
      </c>
      <c r="D647" s="74" t="str">
        <f>IF(A647="","",INDEX(Tabela_Produto[Estoque Mínimo],MATCH(A647,INDEX(Tabela_Produto[Nome do Produto],,1),0),1))</f>
        <v/>
      </c>
      <c r="E647" s="74" t="str">
        <f t="shared" si="10"/>
        <v/>
      </c>
      <c r="F647" s="74" t="str">
        <f>IFERROR(GETPIVOTDATA("Amount",#REF!,"Product Name",'tabelas-escondidas'!$A647),"")</f>
        <v/>
      </c>
      <c r="G647" s="74" t="str">
        <f>IFERROR(GETPIVOTDATA("Quantity",#REF!,"Product Name",'tabelas-escondidas'!$A647),"")</f>
        <v/>
      </c>
    </row>
    <row r="648" spans="1:7" x14ac:dyDescent="0.25">
      <c r="A648" s="75" t="str">
        <f>IFERROR(INDEX(Tabela_Produto[[#Data],[Nome do Produto]],ROW(A648)-ROW($A$3)),"")</f>
        <v/>
      </c>
      <c r="B648" s="74" t="str">
        <f ca="1">IF(A648="","",SUMIFS(Tabela_Ordens[[#Data],[Quantidade]],Tabela_Ordens[[#Data],[Produto]],A648,Tabela_Ordens[[#Data],[Tipo da Ordem]],"Compra",Tabela_Ordens[[#Data],[Data esperada]],"&lt;="&amp;TODAY())-SUMIFS(Tabela_Ordens[[#Data],[Quantidade]],Tabela_Ordens[[#Data],[Produto]],A648,Tabela_Ordens[[#Data],[Tipo da Ordem]],"Venda",Tabela_Ordens[[#Data],[Data esperada]],"&lt;="&amp;TODAY()))</f>
        <v/>
      </c>
      <c r="C648" s="74" t="str">
        <f ca="1">IF(A648="","",SUMIFS(Tabela_Ordens[[#Data],[Quantidade]],Tabela_Ordens[[#Data],[Produto]],A648,Tabela_Ordens[[#Data],[Tipo da Ordem]],"Compra",Tabela_Ordens[[#Data],[Data esperada]],"&gt;"&amp;TODAY()))</f>
        <v/>
      </c>
      <c r="D648" s="74" t="str">
        <f>IF(A648="","",INDEX(Tabela_Produto[Estoque Mínimo],MATCH(A648,INDEX(Tabela_Produto[Nome do Produto],,1),0),1))</f>
        <v/>
      </c>
      <c r="E648" s="74" t="str">
        <f t="shared" si="10"/>
        <v/>
      </c>
      <c r="F648" s="74" t="str">
        <f>IFERROR(GETPIVOTDATA("Amount",#REF!,"Product Name",'tabelas-escondidas'!$A648),"")</f>
        <v/>
      </c>
      <c r="G648" s="74" t="str">
        <f>IFERROR(GETPIVOTDATA("Quantity",#REF!,"Product Name",'tabelas-escondidas'!$A648),"")</f>
        <v/>
      </c>
    </row>
    <row r="649" spans="1:7" x14ac:dyDescent="0.25">
      <c r="A649" s="75" t="str">
        <f>IFERROR(INDEX(Tabela_Produto[[#Data],[Nome do Produto]],ROW(A649)-ROW($A$3)),"")</f>
        <v/>
      </c>
      <c r="B649" s="74" t="str">
        <f ca="1">IF(A649="","",SUMIFS(Tabela_Ordens[[#Data],[Quantidade]],Tabela_Ordens[[#Data],[Produto]],A649,Tabela_Ordens[[#Data],[Tipo da Ordem]],"Compra",Tabela_Ordens[[#Data],[Data esperada]],"&lt;="&amp;TODAY())-SUMIFS(Tabela_Ordens[[#Data],[Quantidade]],Tabela_Ordens[[#Data],[Produto]],A649,Tabela_Ordens[[#Data],[Tipo da Ordem]],"Venda",Tabela_Ordens[[#Data],[Data esperada]],"&lt;="&amp;TODAY()))</f>
        <v/>
      </c>
      <c r="C649" s="74" t="str">
        <f ca="1">IF(A649="","",SUMIFS(Tabela_Ordens[[#Data],[Quantidade]],Tabela_Ordens[[#Data],[Produto]],A649,Tabela_Ordens[[#Data],[Tipo da Ordem]],"Compra",Tabela_Ordens[[#Data],[Data esperada]],"&gt;"&amp;TODAY()))</f>
        <v/>
      </c>
      <c r="D649" s="74" t="str">
        <f>IF(A649="","",INDEX(Tabela_Produto[Estoque Mínimo],MATCH(A649,INDEX(Tabela_Produto[Nome do Produto],,1),0),1))</f>
        <v/>
      </c>
      <c r="E649" s="74" t="str">
        <f t="shared" si="10"/>
        <v/>
      </c>
      <c r="F649" s="74" t="str">
        <f>IFERROR(GETPIVOTDATA("Amount",#REF!,"Product Name",'tabelas-escondidas'!$A649),"")</f>
        <v/>
      </c>
      <c r="G649" s="74" t="str">
        <f>IFERROR(GETPIVOTDATA("Quantity",#REF!,"Product Name",'tabelas-escondidas'!$A649),"")</f>
        <v/>
      </c>
    </row>
    <row r="650" spans="1:7" x14ac:dyDescent="0.25">
      <c r="A650" s="75" t="str">
        <f>IFERROR(INDEX(Tabela_Produto[[#Data],[Nome do Produto]],ROW(A650)-ROW($A$3)),"")</f>
        <v/>
      </c>
      <c r="B650" s="74" t="str">
        <f ca="1">IF(A650="","",SUMIFS(Tabela_Ordens[[#Data],[Quantidade]],Tabela_Ordens[[#Data],[Produto]],A650,Tabela_Ordens[[#Data],[Tipo da Ordem]],"Compra",Tabela_Ordens[[#Data],[Data esperada]],"&lt;="&amp;TODAY())-SUMIFS(Tabela_Ordens[[#Data],[Quantidade]],Tabela_Ordens[[#Data],[Produto]],A650,Tabela_Ordens[[#Data],[Tipo da Ordem]],"Venda",Tabela_Ordens[[#Data],[Data esperada]],"&lt;="&amp;TODAY()))</f>
        <v/>
      </c>
      <c r="C650" s="74" t="str">
        <f ca="1">IF(A650="","",SUMIFS(Tabela_Ordens[[#Data],[Quantidade]],Tabela_Ordens[[#Data],[Produto]],A650,Tabela_Ordens[[#Data],[Tipo da Ordem]],"Compra",Tabela_Ordens[[#Data],[Data esperada]],"&gt;"&amp;TODAY()))</f>
        <v/>
      </c>
      <c r="D650" s="74" t="str">
        <f>IF(A650="","",INDEX(Tabela_Produto[Estoque Mínimo],MATCH(A650,INDEX(Tabela_Produto[Nome do Produto],,1),0),1))</f>
        <v/>
      </c>
      <c r="E650" s="74" t="str">
        <f t="shared" si="10"/>
        <v/>
      </c>
      <c r="F650" s="74" t="str">
        <f>IFERROR(GETPIVOTDATA("Amount",#REF!,"Product Name",'tabelas-escondidas'!$A650),"")</f>
        <v/>
      </c>
      <c r="G650" s="74" t="str">
        <f>IFERROR(GETPIVOTDATA("Quantity",#REF!,"Product Name",'tabelas-escondidas'!$A650),"")</f>
        <v/>
      </c>
    </row>
    <row r="651" spans="1:7" x14ac:dyDescent="0.25">
      <c r="A651" s="75" t="str">
        <f>IFERROR(INDEX(Tabela_Produto[[#Data],[Nome do Produto]],ROW(A651)-ROW($A$3)),"")</f>
        <v/>
      </c>
      <c r="B651" s="74" t="str">
        <f ca="1">IF(A651="","",SUMIFS(Tabela_Ordens[[#Data],[Quantidade]],Tabela_Ordens[[#Data],[Produto]],A651,Tabela_Ordens[[#Data],[Tipo da Ordem]],"Compra",Tabela_Ordens[[#Data],[Data esperada]],"&lt;="&amp;TODAY())-SUMIFS(Tabela_Ordens[[#Data],[Quantidade]],Tabela_Ordens[[#Data],[Produto]],A651,Tabela_Ordens[[#Data],[Tipo da Ordem]],"Venda",Tabela_Ordens[[#Data],[Data esperada]],"&lt;="&amp;TODAY()))</f>
        <v/>
      </c>
      <c r="C651" s="74" t="str">
        <f ca="1">IF(A651="","",SUMIFS(Tabela_Ordens[[#Data],[Quantidade]],Tabela_Ordens[[#Data],[Produto]],A651,Tabela_Ordens[[#Data],[Tipo da Ordem]],"Compra",Tabela_Ordens[[#Data],[Data esperada]],"&gt;"&amp;TODAY()))</f>
        <v/>
      </c>
      <c r="D651" s="74" t="str">
        <f>IF(A651="","",INDEX(Tabela_Produto[Estoque Mínimo],MATCH(A651,INDEX(Tabela_Produto[Nome do Produto],,1),0),1))</f>
        <v/>
      </c>
      <c r="E651" s="74" t="str">
        <f t="shared" si="10"/>
        <v/>
      </c>
      <c r="F651" s="74" t="str">
        <f>IFERROR(GETPIVOTDATA("Amount",#REF!,"Product Name",'tabelas-escondidas'!$A651),"")</f>
        <v/>
      </c>
      <c r="G651" s="74" t="str">
        <f>IFERROR(GETPIVOTDATA("Quantity",#REF!,"Product Name",'tabelas-escondidas'!$A651),"")</f>
        <v/>
      </c>
    </row>
    <row r="652" spans="1:7" x14ac:dyDescent="0.25">
      <c r="A652" s="75" t="str">
        <f>IFERROR(INDEX(Tabela_Produto[[#Data],[Nome do Produto]],ROW(A652)-ROW($A$3)),"")</f>
        <v/>
      </c>
      <c r="B652" s="74" t="str">
        <f ca="1">IF(A652="","",SUMIFS(Tabela_Ordens[[#Data],[Quantidade]],Tabela_Ordens[[#Data],[Produto]],A652,Tabela_Ordens[[#Data],[Tipo da Ordem]],"Compra",Tabela_Ordens[[#Data],[Data esperada]],"&lt;="&amp;TODAY())-SUMIFS(Tabela_Ordens[[#Data],[Quantidade]],Tabela_Ordens[[#Data],[Produto]],A652,Tabela_Ordens[[#Data],[Tipo da Ordem]],"Venda",Tabela_Ordens[[#Data],[Data esperada]],"&lt;="&amp;TODAY()))</f>
        <v/>
      </c>
      <c r="C652" s="74" t="str">
        <f ca="1">IF(A652="","",SUMIFS(Tabela_Ordens[[#Data],[Quantidade]],Tabela_Ordens[[#Data],[Produto]],A652,Tabela_Ordens[[#Data],[Tipo da Ordem]],"Compra",Tabela_Ordens[[#Data],[Data esperada]],"&gt;"&amp;TODAY()))</f>
        <v/>
      </c>
      <c r="D652" s="74" t="str">
        <f>IF(A652="","",INDEX(Tabela_Produto[Estoque Mínimo],MATCH(A652,INDEX(Tabela_Produto[Nome do Produto],,1),0),1))</f>
        <v/>
      </c>
      <c r="E652" s="74" t="str">
        <f t="shared" si="10"/>
        <v/>
      </c>
      <c r="F652" s="74" t="str">
        <f>IFERROR(GETPIVOTDATA("Amount",#REF!,"Product Name",'tabelas-escondidas'!$A652),"")</f>
        <v/>
      </c>
      <c r="G652" s="74" t="str">
        <f>IFERROR(GETPIVOTDATA("Quantity",#REF!,"Product Name",'tabelas-escondidas'!$A652),"")</f>
        <v/>
      </c>
    </row>
    <row r="653" spans="1:7" x14ac:dyDescent="0.25">
      <c r="A653" s="75" t="str">
        <f>IFERROR(INDEX(Tabela_Produto[[#Data],[Nome do Produto]],ROW(A653)-ROW($A$3)),"")</f>
        <v/>
      </c>
      <c r="B653" s="74" t="str">
        <f ca="1">IF(A653="","",SUMIFS(Tabela_Ordens[[#Data],[Quantidade]],Tabela_Ordens[[#Data],[Produto]],A653,Tabela_Ordens[[#Data],[Tipo da Ordem]],"Compra",Tabela_Ordens[[#Data],[Data esperada]],"&lt;="&amp;TODAY())-SUMIFS(Tabela_Ordens[[#Data],[Quantidade]],Tabela_Ordens[[#Data],[Produto]],A653,Tabela_Ordens[[#Data],[Tipo da Ordem]],"Venda",Tabela_Ordens[[#Data],[Data esperada]],"&lt;="&amp;TODAY()))</f>
        <v/>
      </c>
      <c r="C653" s="74" t="str">
        <f ca="1">IF(A653="","",SUMIFS(Tabela_Ordens[[#Data],[Quantidade]],Tabela_Ordens[[#Data],[Produto]],A653,Tabela_Ordens[[#Data],[Tipo da Ordem]],"Compra",Tabela_Ordens[[#Data],[Data esperada]],"&gt;"&amp;TODAY()))</f>
        <v/>
      </c>
      <c r="D653" s="74" t="str">
        <f>IF(A653="","",INDEX(Tabela_Produto[Estoque Mínimo],MATCH(A653,INDEX(Tabela_Produto[Nome do Produto],,1),0),1))</f>
        <v/>
      </c>
      <c r="E653" s="74" t="str">
        <f t="shared" si="10"/>
        <v/>
      </c>
      <c r="F653" s="74" t="str">
        <f>IFERROR(GETPIVOTDATA("Amount",#REF!,"Product Name",'tabelas-escondidas'!$A653),"")</f>
        <v/>
      </c>
      <c r="G653" s="74" t="str">
        <f>IFERROR(GETPIVOTDATA("Quantity",#REF!,"Product Name",'tabelas-escondidas'!$A653),"")</f>
        <v/>
      </c>
    </row>
    <row r="654" spans="1:7" x14ac:dyDescent="0.25">
      <c r="A654" s="75" t="str">
        <f>IFERROR(INDEX(Tabela_Produto[[#Data],[Nome do Produto]],ROW(A654)-ROW($A$3)),"")</f>
        <v/>
      </c>
      <c r="B654" s="74" t="str">
        <f ca="1">IF(A654="","",SUMIFS(Tabela_Ordens[[#Data],[Quantidade]],Tabela_Ordens[[#Data],[Produto]],A654,Tabela_Ordens[[#Data],[Tipo da Ordem]],"Compra",Tabela_Ordens[[#Data],[Data esperada]],"&lt;="&amp;TODAY())-SUMIFS(Tabela_Ordens[[#Data],[Quantidade]],Tabela_Ordens[[#Data],[Produto]],A654,Tabela_Ordens[[#Data],[Tipo da Ordem]],"Venda",Tabela_Ordens[[#Data],[Data esperada]],"&lt;="&amp;TODAY()))</f>
        <v/>
      </c>
      <c r="C654" s="74" t="str">
        <f ca="1">IF(A654="","",SUMIFS(Tabela_Ordens[[#Data],[Quantidade]],Tabela_Ordens[[#Data],[Produto]],A654,Tabela_Ordens[[#Data],[Tipo da Ordem]],"Compra",Tabela_Ordens[[#Data],[Data esperada]],"&gt;"&amp;TODAY()))</f>
        <v/>
      </c>
      <c r="D654" s="74" t="str">
        <f>IF(A654="","",INDEX(Tabela_Produto[Estoque Mínimo],MATCH(A654,INDEX(Tabela_Produto[Nome do Produto],,1),0),1))</f>
        <v/>
      </c>
      <c r="E654" s="74" t="str">
        <f t="shared" si="10"/>
        <v/>
      </c>
      <c r="F654" s="74" t="str">
        <f>IFERROR(GETPIVOTDATA("Amount",#REF!,"Product Name",'tabelas-escondidas'!$A654),"")</f>
        <v/>
      </c>
      <c r="G654" s="74" t="str">
        <f>IFERROR(GETPIVOTDATA("Quantity",#REF!,"Product Name",'tabelas-escondidas'!$A654),"")</f>
        <v/>
      </c>
    </row>
    <row r="655" spans="1:7" x14ac:dyDescent="0.25">
      <c r="A655" s="75" t="str">
        <f>IFERROR(INDEX(Tabela_Produto[[#Data],[Nome do Produto]],ROW(A655)-ROW($A$3)),"")</f>
        <v/>
      </c>
      <c r="B655" s="74" t="str">
        <f ca="1">IF(A655="","",SUMIFS(Tabela_Ordens[[#Data],[Quantidade]],Tabela_Ordens[[#Data],[Produto]],A655,Tabela_Ordens[[#Data],[Tipo da Ordem]],"Compra",Tabela_Ordens[[#Data],[Data esperada]],"&lt;="&amp;TODAY())-SUMIFS(Tabela_Ordens[[#Data],[Quantidade]],Tabela_Ordens[[#Data],[Produto]],A655,Tabela_Ordens[[#Data],[Tipo da Ordem]],"Venda",Tabela_Ordens[[#Data],[Data esperada]],"&lt;="&amp;TODAY()))</f>
        <v/>
      </c>
      <c r="C655" s="74" t="str">
        <f ca="1">IF(A655="","",SUMIFS(Tabela_Ordens[[#Data],[Quantidade]],Tabela_Ordens[[#Data],[Produto]],A655,Tabela_Ordens[[#Data],[Tipo da Ordem]],"Compra",Tabela_Ordens[[#Data],[Data esperada]],"&gt;"&amp;TODAY()))</f>
        <v/>
      </c>
      <c r="D655" s="74" t="str">
        <f>IF(A655="","",INDEX(Tabela_Produto[Estoque Mínimo],MATCH(A655,INDEX(Tabela_Produto[Nome do Produto],,1),0),1))</f>
        <v/>
      </c>
      <c r="E655" s="74" t="str">
        <f t="shared" si="10"/>
        <v/>
      </c>
      <c r="F655" s="74" t="str">
        <f>IFERROR(GETPIVOTDATA("Amount",#REF!,"Product Name",'tabelas-escondidas'!$A655),"")</f>
        <v/>
      </c>
      <c r="G655" s="74" t="str">
        <f>IFERROR(GETPIVOTDATA("Quantity",#REF!,"Product Name",'tabelas-escondidas'!$A655),"")</f>
        <v/>
      </c>
    </row>
    <row r="656" spans="1:7" x14ac:dyDescent="0.25">
      <c r="A656" s="75" t="str">
        <f>IFERROR(INDEX(Tabela_Produto[[#Data],[Nome do Produto]],ROW(A656)-ROW($A$3)),"")</f>
        <v/>
      </c>
      <c r="B656" s="74" t="str">
        <f ca="1">IF(A656="","",SUMIFS(Tabela_Ordens[[#Data],[Quantidade]],Tabela_Ordens[[#Data],[Produto]],A656,Tabela_Ordens[[#Data],[Tipo da Ordem]],"Compra",Tabela_Ordens[[#Data],[Data esperada]],"&lt;="&amp;TODAY())-SUMIFS(Tabela_Ordens[[#Data],[Quantidade]],Tabela_Ordens[[#Data],[Produto]],A656,Tabela_Ordens[[#Data],[Tipo da Ordem]],"Venda",Tabela_Ordens[[#Data],[Data esperada]],"&lt;="&amp;TODAY()))</f>
        <v/>
      </c>
      <c r="C656" s="74" t="str">
        <f ca="1">IF(A656="","",SUMIFS(Tabela_Ordens[[#Data],[Quantidade]],Tabela_Ordens[[#Data],[Produto]],A656,Tabela_Ordens[[#Data],[Tipo da Ordem]],"Compra",Tabela_Ordens[[#Data],[Data esperada]],"&gt;"&amp;TODAY()))</f>
        <v/>
      </c>
      <c r="D656" s="74" t="str">
        <f>IF(A656="","",INDEX(Tabela_Produto[Estoque Mínimo],MATCH(A656,INDEX(Tabela_Produto[Nome do Produto],,1),0),1))</f>
        <v/>
      </c>
      <c r="E656" s="74" t="str">
        <f t="shared" si="10"/>
        <v/>
      </c>
      <c r="F656" s="74" t="str">
        <f>IFERROR(GETPIVOTDATA("Amount",#REF!,"Product Name",'tabelas-escondidas'!$A656),"")</f>
        <v/>
      </c>
      <c r="G656" s="74" t="str">
        <f>IFERROR(GETPIVOTDATA("Quantity",#REF!,"Product Name",'tabelas-escondidas'!$A656),"")</f>
        <v/>
      </c>
    </row>
    <row r="657" spans="1:7" x14ac:dyDescent="0.25">
      <c r="A657" s="75" t="str">
        <f>IFERROR(INDEX(Tabela_Produto[[#Data],[Nome do Produto]],ROW(A657)-ROW($A$3)),"")</f>
        <v/>
      </c>
      <c r="B657" s="74" t="str">
        <f ca="1">IF(A657="","",SUMIFS(Tabela_Ordens[[#Data],[Quantidade]],Tabela_Ordens[[#Data],[Produto]],A657,Tabela_Ordens[[#Data],[Tipo da Ordem]],"Compra",Tabela_Ordens[[#Data],[Data esperada]],"&lt;="&amp;TODAY())-SUMIFS(Tabela_Ordens[[#Data],[Quantidade]],Tabela_Ordens[[#Data],[Produto]],A657,Tabela_Ordens[[#Data],[Tipo da Ordem]],"Venda",Tabela_Ordens[[#Data],[Data esperada]],"&lt;="&amp;TODAY()))</f>
        <v/>
      </c>
      <c r="C657" s="74" t="str">
        <f ca="1">IF(A657="","",SUMIFS(Tabela_Ordens[[#Data],[Quantidade]],Tabela_Ordens[[#Data],[Produto]],A657,Tabela_Ordens[[#Data],[Tipo da Ordem]],"Compra",Tabela_Ordens[[#Data],[Data esperada]],"&gt;"&amp;TODAY()))</f>
        <v/>
      </c>
      <c r="D657" s="74" t="str">
        <f>IF(A657="","",INDEX(Tabela_Produto[Estoque Mínimo],MATCH(A657,INDEX(Tabela_Produto[Nome do Produto],,1),0),1))</f>
        <v/>
      </c>
      <c r="E657" s="74" t="str">
        <f t="shared" si="10"/>
        <v/>
      </c>
      <c r="F657" s="74" t="str">
        <f>IFERROR(GETPIVOTDATA("Amount",#REF!,"Product Name",'tabelas-escondidas'!$A657),"")</f>
        <v/>
      </c>
      <c r="G657" s="74" t="str">
        <f>IFERROR(GETPIVOTDATA("Quantity",#REF!,"Product Name",'tabelas-escondidas'!$A657),"")</f>
        <v/>
      </c>
    </row>
    <row r="658" spans="1:7" x14ac:dyDescent="0.25">
      <c r="A658" s="75" t="str">
        <f>IFERROR(INDEX(Tabela_Produto[[#Data],[Nome do Produto]],ROW(A658)-ROW($A$3)),"")</f>
        <v/>
      </c>
      <c r="B658" s="74" t="str">
        <f ca="1">IF(A658="","",SUMIFS(Tabela_Ordens[[#Data],[Quantidade]],Tabela_Ordens[[#Data],[Produto]],A658,Tabela_Ordens[[#Data],[Tipo da Ordem]],"Compra",Tabela_Ordens[[#Data],[Data esperada]],"&lt;="&amp;TODAY())-SUMIFS(Tabela_Ordens[[#Data],[Quantidade]],Tabela_Ordens[[#Data],[Produto]],A658,Tabela_Ordens[[#Data],[Tipo da Ordem]],"Venda",Tabela_Ordens[[#Data],[Data esperada]],"&lt;="&amp;TODAY()))</f>
        <v/>
      </c>
      <c r="C658" s="74" t="str">
        <f ca="1">IF(A658="","",SUMIFS(Tabela_Ordens[[#Data],[Quantidade]],Tabela_Ordens[[#Data],[Produto]],A658,Tabela_Ordens[[#Data],[Tipo da Ordem]],"Compra",Tabela_Ordens[[#Data],[Data esperada]],"&gt;"&amp;TODAY()))</f>
        <v/>
      </c>
      <c r="D658" s="74" t="str">
        <f>IF(A658="","",INDEX(Tabela_Produto[Estoque Mínimo],MATCH(A658,INDEX(Tabela_Produto[Nome do Produto],,1),0),1))</f>
        <v/>
      </c>
      <c r="E658" s="74" t="str">
        <f t="shared" si="10"/>
        <v/>
      </c>
      <c r="F658" s="74" t="str">
        <f>IFERROR(GETPIVOTDATA("Amount",#REF!,"Product Name",'tabelas-escondidas'!$A658),"")</f>
        <v/>
      </c>
      <c r="G658" s="74" t="str">
        <f>IFERROR(GETPIVOTDATA("Quantity",#REF!,"Product Name",'tabelas-escondidas'!$A658),"")</f>
        <v/>
      </c>
    </row>
    <row r="659" spans="1:7" x14ac:dyDescent="0.25">
      <c r="A659" s="75" t="str">
        <f>IFERROR(INDEX(Tabela_Produto[[#Data],[Nome do Produto]],ROW(A659)-ROW($A$3)),"")</f>
        <v/>
      </c>
      <c r="B659" s="74" t="str">
        <f ca="1">IF(A659="","",SUMIFS(Tabela_Ordens[[#Data],[Quantidade]],Tabela_Ordens[[#Data],[Produto]],A659,Tabela_Ordens[[#Data],[Tipo da Ordem]],"Compra",Tabela_Ordens[[#Data],[Data esperada]],"&lt;="&amp;TODAY())-SUMIFS(Tabela_Ordens[[#Data],[Quantidade]],Tabela_Ordens[[#Data],[Produto]],A659,Tabela_Ordens[[#Data],[Tipo da Ordem]],"Venda",Tabela_Ordens[[#Data],[Data esperada]],"&lt;="&amp;TODAY()))</f>
        <v/>
      </c>
      <c r="C659" s="74" t="str">
        <f ca="1">IF(A659="","",SUMIFS(Tabela_Ordens[[#Data],[Quantidade]],Tabela_Ordens[[#Data],[Produto]],A659,Tabela_Ordens[[#Data],[Tipo da Ordem]],"Compra",Tabela_Ordens[[#Data],[Data esperada]],"&gt;"&amp;TODAY()))</f>
        <v/>
      </c>
      <c r="D659" s="74" t="str">
        <f>IF(A659="","",INDEX(Tabela_Produto[Estoque Mínimo],MATCH(A659,INDEX(Tabela_Produto[Nome do Produto],,1),0),1))</f>
        <v/>
      </c>
      <c r="E659" s="74" t="str">
        <f t="shared" si="10"/>
        <v/>
      </c>
      <c r="F659" s="74" t="str">
        <f>IFERROR(GETPIVOTDATA("Amount",#REF!,"Product Name",'tabelas-escondidas'!$A659),"")</f>
        <v/>
      </c>
      <c r="G659" s="74" t="str">
        <f>IFERROR(GETPIVOTDATA("Quantity",#REF!,"Product Name",'tabelas-escondidas'!$A659),"")</f>
        <v/>
      </c>
    </row>
    <row r="660" spans="1:7" x14ac:dyDescent="0.25">
      <c r="A660" s="75" t="str">
        <f>IFERROR(INDEX(Tabela_Produto[[#Data],[Nome do Produto]],ROW(A660)-ROW($A$3)),"")</f>
        <v/>
      </c>
      <c r="B660" s="74" t="str">
        <f ca="1">IF(A660="","",SUMIFS(Tabela_Ordens[[#Data],[Quantidade]],Tabela_Ordens[[#Data],[Produto]],A660,Tabela_Ordens[[#Data],[Tipo da Ordem]],"Compra",Tabela_Ordens[[#Data],[Data esperada]],"&lt;="&amp;TODAY())-SUMIFS(Tabela_Ordens[[#Data],[Quantidade]],Tabela_Ordens[[#Data],[Produto]],A660,Tabela_Ordens[[#Data],[Tipo da Ordem]],"Venda",Tabela_Ordens[[#Data],[Data esperada]],"&lt;="&amp;TODAY()))</f>
        <v/>
      </c>
      <c r="C660" s="74" t="str">
        <f ca="1">IF(A660="","",SUMIFS(Tabela_Ordens[[#Data],[Quantidade]],Tabela_Ordens[[#Data],[Produto]],A660,Tabela_Ordens[[#Data],[Tipo da Ordem]],"Compra",Tabela_Ordens[[#Data],[Data esperada]],"&gt;"&amp;TODAY()))</f>
        <v/>
      </c>
      <c r="D660" s="74" t="str">
        <f>IF(A660="","",INDEX(Tabela_Produto[Estoque Mínimo],MATCH(A660,INDEX(Tabela_Produto[Nome do Produto],,1),0),1))</f>
        <v/>
      </c>
      <c r="E660" s="74" t="str">
        <f t="shared" si="10"/>
        <v/>
      </c>
      <c r="F660" s="74" t="str">
        <f>IFERROR(GETPIVOTDATA("Amount",#REF!,"Product Name",'tabelas-escondidas'!$A660),"")</f>
        <v/>
      </c>
      <c r="G660" s="74" t="str">
        <f>IFERROR(GETPIVOTDATA("Quantity",#REF!,"Product Name",'tabelas-escondidas'!$A660),"")</f>
        <v/>
      </c>
    </row>
    <row r="661" spans="1:7" x14ac:dyDescent="0.25">
      <c r="A661" s="75" t="str">
        <f>IFERROR(INDEX(Tabela_Produto[[#Data],[Nome do Produto]],ROW(A661)-ROW($A$3)),"")</f>
        <v/>
      </c>
      <c r="B661" s="74" t="str">
        <f ca="1">IF(A661="","",SUMIFS(Tabela_Ordens[[#Data],[Quantidade]],Tabela_Ordens[[#Data],[Produto]],A661,Tabela_Ordens[[#Data],[Tipo da Ordem]],"Compra",Tabela_Ordens[[#Data],[Data esperada]],"&lt;="&amp;TODAY())-SUMIFS(Tabela_Ordens[[#Data],[Quantidade]],Tabela_Ordens[[#Data],[Produto]],A661,Tabela_Ordens[[#Data],[Tipo da Ordem]],"Venda",Tabela_Ordens[[#Data],[Data esperada]],"&lt;="&amp;TODAY()))</f>
        <v/>
      </c>
      <c r="C661" s="74" t="str">
        <f ca="1">IF(A661="","",SUMIFS(Tabela_Ordens[[#Data],[Quantidade]],Tabela_Ordens[[#Data],[Produto]],A661,Tabela_Ordens[[#Data],[Tipo da Ordem]],"Compra",Tabela_Ordens[[#Data],[Data esperada]],"&gt;"&amp;TODAY()))</f>
        <v/>
      </c>
      <c r="D661" s="74" t="str">
        <f>IF(A661="","",INDEX(Tabela_Produto[Estoque Mínimo],MATCH(A661,INDEX(Tabela_Produto[Nome do Produto],,1),0),1))</f>
        <v/>
      </c>
      <c r="E661" s="74" t="str">
        <f t="shared" si="10"/>
        <v/>
      </c>
      <c r="F661" s="74" t="str">
        <f>IFERROR(GETPIVOTDATA("Amount",#REF!,"Product Name",'tabelas-escondidas'!$A661),"")</f>
        <v/>
      </c>
      <c r="G661" s="74" t="str">
        <f>IFERROR(GETPIVOTDATA("Quantity",#REF!,"Product Name",'tabelas-escondidas'!$A661),"")</f>
        <v/>
      </c>
    </row>
    <row r="662" spans="1:7" x14ac:dyDescent="0.25">
      <c r="A662" s="75" t="str">
        <f>IFERROR(INDEX(Tabela_Produto[[#Data],[Nome do Produto]],ROW(A662)-ROW($A$3)),"")</f>
        <v/>
      </c>
      <c r="B662" s="74" t="str">
        <f ca="1">IF(A662="","",SUMIFS(Tabela_Ordens[[#Data],[Quantidade]],Tabela_Ordens[[#Data],[Produto]],A662,Tabela_Ordens[[#Data],[Tipo da Ordem]],"Compra",Tabela_Ordens[[#Data],[Data esperada]],"&lt;="&amp;TODAY())-SUMIFS(Tabela_Ordens[[#Data],[Quantidade]],Tabela_Ordens[[#Data],[Produto]],A662,Tabela_Ordens[[#Data],[Tipo da Ordem]],"Venda",Tabela_Ordens[[#Data],[Data esperada]],"&lt;="&amp;TODAY()))</f>
        <v/>
      </c>
      <c r="C662" s="74" t="str">
        <f ca="1">IF(A662="","",SUMIFS(Tabela_Ordens[[#Data],[Quantidade]],Tabela_Ordens[[#Data],[Produto]],A662,Tabela_Ordens[[#Data],[Tipo da Ordem]],"Compra",Tabela_Ordens[[#Data],[Data esperada]],"&gt;"&amp;TODAY()))</f>
        <v/>
      </c>
      <c r="D662" s="74" t="str">
        <f>IF(A662="","",INDEX(Tabela_Produto[Estoque Mínimo],MATCH(A662,INDEX(Tabela_Produto[Nome do Produto],,1),0),1))</f>
        <v/>
      </c>
      <c r="E662" s="74" t="str">
        <f t="shared" si="10"/>
        <v/>
      </c>
      <c r="F662" s="74" t="str">
        <f>IFERROR(GETPIVOTDATA("Amount",#REF!,"Product Name",'tabelas-escondidas'!$A662),"")</f>
        <v/>
      </c>
      <c r="G662" s="74" t="str">
        <f>IFERROR(GETPIVOTDATA("Quantity",#REF!,"Product Name",'tabelas-escondidas'!$A662),"")</f>
        <v/>
      </c>
    </row>
    <row r="663" spans="1:7" x14ac:dyDescent="0.25">
      <c r="A663" s="75" t="str">
        <f>IFERROR(INDEX(Tabela_Produto[[#Data],[Nome do Produto]],ROW(A663)-ROW($A$3)),"")</f>
        <v/>
      </c>
      <c r="B663" s="74" t="str">
        <f ca="1">IF(A663="","",SUMIFS(Tabela_Ordens[[#Data],[Quantidade]],Tabela_Ordens[[#Data],[Produto]],A663,Tabela_Ordens[[#Data],[Tipo da Ordem]],"Compra",Tabela_Ordens[[#Data],[Data esperada]],"&lt;="&amp;TODAY())-SUMIFS(Tabela_Ordens[[#Data],[Quantidade]],Tabela_Ordens[[#Data],[Produto]],A663,Tabela_Ordens[[#Data],[Tipo da Ordem]],"Venda",Tabela_Ordens[[#Data],[Data esperada]],"&lt;="&amp;TODAY()))</f>
        <v/>
      </c>
      <c r="C663" s="74" t="str">
        <f ca="1">IF(A663="","",SUMIFS(Tabela_Ordens[[#Data],[Quantidade]],Tabela_Ordens[[#Data],[Produto]],A663,Tabela_Ordens[[#Data],[Tipo da Ordem]],"Compra",Tabela_Ordens[[#Data],[Data esperada]],"&gt;"&amp;TODAY()))</f>
        <v/>
      </c>
      <c r="D663" s="74" t="str">
        <f>IF(A663="","",INDEX(Tabela_Produto[Estoque Mínimo],MATCH(A663,INDEX(Tabela_Produto[Nome do Produto],,1),0),1))</f>
        <v/>
      </c>
      <c r="E663" s="74" t="str">
        <f t="shared" si="10"/>
        <v/>
      </c>
      <c r="F663" s="74" t="str">
        <f>IFERROR(GETPIVOTDATA("Amount",#REF!,"Product Name",'tabelas-escondidas'!$A663),"")</f>
        <v/>
      </c>
      <c r="G663" s="74" t="str">
        <f>IFERROR(GETPIVOTDATA("Quantity",#REF!,"Product Name",'tabelas-escondidas'!$A663),"")</f>
        <v/>
      </c>
    </row>
    <row r="664" spans="1:7" x14ac:dyDescent="0.25">
      <c r="A664" s="75" t="str">
        <f>IFERROR(INDEX(Tabela_Produto[[#Data],[Nome do Produto]],ROW(A664)-ROW($A$3)),"")</f>
        <v/>
      </c>
      <c r="B664" s="74" t="str">
        <f ca="1">IF(A664="","",SUMIFS(Tabela_Ordens[[#Data],[Quantidade]],Tabela_Ordens[[#Data],[Produto]],A664,Tabela_Ordens[[#Data],[Tipo da Ordem]],"Compra",Tabela_Ordens[[#Data],[Data esperada]],"&lt;="&amp;TODAY())-SUMIFS(Tabela_Ordens[[#Data],[Quantidade]],Tabela_Ordens[[#Data],[Produto]],A664,Tabela_Ordens[[#Data],[Tipo da Ordem]],"Venda",Tabela_Ordens[[#Data],[Data esperada]],"&lt;="&amp;TODAY()))</f>
        <v/>
      </c>
      <c r="C664" s="74" t="str">
        <f ca="1">IF(A664="","",SUMIFS(Tabela_Ordens[[#Data],[Quantidade]],Tabela_Ordens[[#Data],[Produto]],A664,Tabela_Ordens[[#Data],[Tipo da Ordem]],"Compra",Tabela_Ordens[[#Data],[Data esperada]],"&gt;"&amp;TODAY()))</f>
        <v/>
      </c>
      <c r="D664" s="74" t="str">
        <f>IF(A664="","",INDEX(Tabela_Produto[Estoque Mínimo],MATCH(A664,INDEX(Tabela_Produto[Nome do Produto],,1),0),1))</f>
        <v/>
      </c>
      <c r="E664" s="74" t="str">
        <f t="shared" si="10"/>
        <v/>
      </c>
      <c r="F664" s="74" t="str">
        <f>IFERROR(GETPIVOTDATA("Amount",#REF!,"Product Name",'tabelas-escondidas'!$A664),"")</f>
        <v/>
      </c>
      <c r="G664" s="74" t="str">
        <f>IFERROR(GETPIVOTDATA("Quantity",#REF!,"Product Name",'tabelas-escondidas'!$A664),"")</f>
        <v/>
      </c>
    </row>
    <row r="665" spans="1:7" x14ac:dyDescent="0.25">
      <c r="A665" s="75" t="str">
        <f>IFERROR(INDEX(Tabela_Produto[[#Data],[Nome do Produto]],ROW(A665)-ROW($A$3)),"")</f>
        <v/>
      </c>
      <c r="B665" s="74" t="str">
        <f ca="1">IF(A665="","",SUMIFS(Tabela_Ordens[[#Data],[Quantidade]],Tabela_Ordens[[#Data],[Produto]],A665,Tabela_Ordens[[#Data],[Tipo da Ordem]],"Compra",Tabela_Ordens[[#Data],[Data esperada]],"&lt;="&amp;TODAY())-SUMIFS(Tabela_Ordens[[#Data],[Quantidade]],Tabela_Ordens[[#Data],[Produto]],A665,Tabela_Ordens[[#Data],[Tipo da Ordem]],"Venda",Tabela_Ordens[[#Data],[Data esperada]],"&lt;="&amp;TODAY()))</f>
        <v/>
      </c>
      <c r="C665" s="74" t="str">
        <f ca="1">IF(A665="","",SUMIFS(Tabela_Ordens[[#Data],[Quantidade]],Tabela_Ordens[[#Data],[Produto]],A665,Tabela_Ordens[[#Data],[Tipo da Ordem]],"Compra",Tabela_Ordens[[#Data],[Data esperada]],"&gt;"&amp;TODAY()))</f>
        <v/>
      </c>
      <c r="D665" s="74" t="str">
        <f>IF(A665="","",INDEX(Tabela_Produto[Estoque Mínimo],MATCH(A665,INDEX(Tabela_Produto[Nome do Produto],,1),0),1))</f>
        <v/>
      </c>
      <c r="E665" s="74" t="str">
        <f t="shared" si="10"/>
        <v/>
      </c>
      <c r="F665" s="74" t="str">
        <f>IFERROR(GETPIVOTDATA("Amount",#REF!,"Product Name",'tabelas-escondidas'!$A665),"")</f>
        <v/>
      </c>
      <c r="G665" s="74" t="str">
        <f>IFERROR(GETPIVOTDATA("Quantity",#REF!,"Product Name",'tabelas-escondidas'!$A665),"")</f>
        <v/>
      </c>
    </row>
    <row r="666" spans="1:7" x14ac:dyDescent="0.25">
      <c r="A666" s="75" t="str">
        <f>IFERROR(INDEX(Tabela_Produto[[#Data],[Nome do Produto]],ROW(A666)-ROW($A$3)),"")</f>
        <v/>
      </c>
      <c r="B666" s="74" t="str">
        <f ca="1">IF(A666="","",SUMIFS(Tabela_Ordens[[#Data],[Quantidade]],Tabela_Ordens[[#Data],[Produto]],A666,Tabela_Ordens[[#Data],[Tipo da Ordem]],"Compra",Tabela_Ordens[[#Data],[Data esperada]],"&lt;="&amp;TODAY())-SUMIFS(Tabela_Ordens[[#Data],[Quantidade]],Tabela_Ordens[[#Data],[Produto]],A666,Tabela_Ordens[[#Data],[Tipo da Ordem]],"Venda",Tabela_Ordens[[#Data],[Data esperada]],"&lt;="&amp;TODAY()))</f>
        <v/>
      </c>
      <c r="C666" s="74" t="str">
        <f ca="1">IF(A666="","",SUMIFS(Tabela_Ordens[[#Data],[Quantidade]],Tabela_Ordens[[#Data],[Produto]],A666,Tabela_Ordens[[#Data],[Tipo da Ordem]],"Compra",Tabela_Ordens[[#Data],[Data esperada]],"&gt;"&amp;TODAY()))</f>
        <v/>
      </c>
      <c r="D666" s="74" t="str">
        <f>IF(A666="","",INDEX(Tabela_Produto[Estoque Mínimo],MATCH(A666,INDEX(Tabela_Produto[Nome do Produto],,1),0),1))</f>
        <v/>
      </c>
      <c r="E666" s="74" t="str">
        <f t="shared" si="10"/>
        <v/>
      </c>
      <c r="F666" s="74" t="str">
        <f>IFERROR(GETPIVOTDATA("Amount",#REF!,"Product Name",'tabelas-escondidas'!$A666),"")</f>
        <v/>
      </c>
      <c r="G666" s="74" t="str">
        <f>IFERROR(GETPIVOTDATA("Quantity",#REF!,"Product Name",'tabelas-escondidas'!$A666),"")</f>
        <v/>
      </c>
    </row>
    <row r="667" spans="1:7" x14ac:dyDescent="0.25">
      <c r="A667" s="75" t="str">
        <f>IFERROR(INDEX(Tabela_Produto[[#Data],[Nome do Produto]],ROW(A667)-ROW($A$3)),"")</f>
        <v/>
      </c>
      <c r="B667" s="74" t="str">
        <f ca="1">IF(A667="","",SUMIFS(Tabela_Ordens[[#Data],[Quantidade]],Tabela_Ordens[[#Data],[Produto]],A667,Tabela_Ordens[[#Data],[Tipo da Ordem]],"Compra",Tabela_Ordens[[#Data],[Data esperada]],"&lt;="&amp;TODAY())-SUMIFS(Tabela_Ordens[[#Data],[Quantidade]],Tabela_Ordens[[#Data],[Produto]],A667,Tabela_Ordens[[#Data],[Tipo da Ordem]],"Venda",Tabela_Ordens[[#Data],[Data esperada]],"&lt;="&amp;TODAY()))</f>
        <v/>
      </c>
      <c r="C667" s="74" t="str">
        <f ca="1">IF(A667="","",SUMIFS(Tabela_Ordens[[#Data],[Quantidade]],Tabela_Ordens[[#Data],[Produto]],A667,Tabela_Ordens[[#Data],[Tipo da Ordem]],"Compra",Tabela_Ordens[[#Data],[Data esperada]],"&gt;"&amp;TODAY()))</f>
        <v/>
      </c>
      <c r="D667" s="74" t="str">
        <f>IF(A667="","",INDEX(Tabela_Produto[Estoque Mínimo],MATCH(A667,INDEX(Tabela_Produto[Nome do Produto],,1),0),1))</f>
        <v/>
      </c>
      <c r="E667" s="74" t="str">
        <f t="shared" si="10"/>
        <v/>
      </c>
      <c r="F667" s="74" t="str">
        <f>IFERROR(GETPIVOTDATA("Amount",#REF!,"Product Name",'tabelas-escondidas'!$A667),"")</f>
        <v/>
      </c>
      <c r="G667" s="74" t="str">
        <f>IFERROR(GETPIVOTDATA("Quantity",#REF!,"Product Name",'tabelas-escondidas'!$A667),"")</f>
        <v/>
      </c>
    </row>
    <row r="668" spans="1:7" x14ac:dyDescent="0.25">
      <c r="A668" s="75" t="str">
        <f>IFERROR(INDEX(Tabela_Produto[[#Data],[Nome do Produto]],ROW(A668)-ROW($A$3)),"")</f>
        <v/>
      </c>
      <c r="B668" s="74" t="str">
        <f ca="1">IF(A668="","",SUMIFS(Tabela_Ordens[[#Data],[Quantidade]],Tabela_Ordens[[#Data],[Produto]],A668,Tabela_Ordens[[#Data],[Tipo da Ordem]],"Compra",Tabela_Ordens[[#Data],[Data esperada]],"&lt;="&amp;TODAY())-SUMIFS(Tabela_Ordens[[#Data],[Quantidade]],Tabela_Ordens[[#Data],[Produto]],A668,Tabela_Ordens[[#Data],[Tipo da Ordem]],"Venda",Tabela_Ordens[[#Data],[Data esperada]],"&lt;="&amp;TODAY()))</f>
        <v/>
      </c>
      <c r="C668" s="74" t="str">
        <f ca="1">IF(A668="","",SUMIFS(Tabela_Ordens[[#Data],[Quantidade]],Tabela_Ordens[[#Data],[Produto]],A668,Tabela_Ordens[[#Data],[Tipo da Ordem]],"Compra",Tabela_Ordens[[#Data],[Data esperada]],"&gt;"&amp;TODAY()))</f>
        <v/>
      </c>
      <c r="D668" s="74" t="str">
        <f>IF(A668="","",INDEX(Tabela_Produto[Estoque Mínimo],MATCH(A668,INDEX(Tabela_Produto[Nome do Produto],,1),0),1))</f>
        <v/>
      </c>
      <c r="E668" s="74" t="str">
        <f t="shared" si="10"/>
        <v/>
      </c>
      <c r="F668" s="74" t="str">
        <f>IFERROR(GETPIVOTDATA("Amount",#REF!,"Product Name",'tabelas-escondidas'!$A668),"")</f>
        <v/>
      </c>
      <c r="G668" s="74" t="str">
        <f>IFERROR(GETPIVOTDATA("Quantity",#REF!,"Product Name",'tabelas-escondidas'!$A668),"")</f>
        <v/>
      </c>
    </row>
    <row r="669" spans="1:7" x14ac:dyDescent="0.25">
      <c r="A669" s="75" t="str">
        <f>IFERROR(INDEX(Tabela_Produto[[#Data],[Nome do Produto]],ROW(A669)-ROW($A$3)),"")</f>
        <v/>
      </c>
      <c r="B669" s="74" t="str">
        <f ca="1">IF(A669="","",SUMIFS(Tabela_Ordens[[#Data],[Quantidade]],Tabela_Ordens[[#Data],[Produto]],A669,Tabela_Ordens[[#Data],[Tipo da Ordem]],"Compra",Tabela_Ordens[[#Data],[Data esperada]],"&lt;="&amp;TODAY())-SUMIFS(Tabela_Ordens[[#Data],[Quantidade]],Tabela_Ordens[[#Data],[Produto]],A669,Tabela_Ordens[[#Data],[Tipo da Ordem]],"Venda",Tabela_Ordens[[#Data],[Data esperada]],"&lt;="&amp;TODAY()))</f>
        <v/>
      </c>
      <c r="C669" s="74" t="str">
        <f ca="1">IF(A669="","",SUMIFS(Tabela_Ordens[[#Data],[Quantidade]],Tabela_Ordens[[#Data],[Produto]],A669,Tabela_Ordens[[#Data],[Tipo da Ordem]],"Compra",Tabela_Ordens[[#Data],[Data esperada]],"&gt;"&amp;TODAY()))</f>
        <v/>
      </c>
      <c r="D669" s="74" t="str">
        <f>IF(A669="","",INDEX(Tabela_Produto[Estoque Mínimo],MATCH(A669,INDEX(Tabela_Produto[Nome do Produto],,1),0),1))</f>
        <v/>
      </c>
      <c r="E669" s="74" t="str">
        <f t="shared" si="10"/>
        <v/>
      </c>
      <c r="F669" s="74" t="str">
        <f>IFERROR(GETPIVOTDATA("Amount",#REF!,"Product Name",'tabelas-escondidas'!$A669),"")</f>
        <v/>
      </c>
      <c r="G669" s="74" t="str">
        <f>IFERROR(GETPIVOTDATA("Quantity",#REF!,"Product Name",'tabelas-escondidas'!$A669),"")</f>
        <v/>
      </c>
    </row>
    <row r="670" spans="1:7" x14ac:dyDescent="0.25">
      <c r="A670" s="75" t="str">
        <f>IFERROR(INDEX(Tabela_Produto[[#Data],[Nome do Produto]],ROW(A670)-ROW($A$3)),"")</f>
        <v/>
      </c>
      <c r="B670" s="74" t="str">
        <f ca="1">IF(A670="","",SUMIFS(Tabela_Ordens[[#Data],[Quantidade]],Tabela_Ordens[[#Data],[Produto]],A670,Tabela_Ordens[[#Data],[Tipo da Ordem]],"Compra",Tabela_Ordens[[#Data],[Data esperada]],"&lt;="&amp;TODAY())-SUMIFS(Tabela_Ordens[[#Data],[Quantidade]],Tabela_Ordens[[#Data],[Produto]],A670,Tabela_Ordens[[#Data],[Tipo da Ordem]],"Venda",Tabela_Ordens[[#Data],[Data esperada]],"&lt;="&amp;TODAY()))</f>
        <v/>
      </c>
      <c r="C670" s="74" t="str">
        <f ca="1">IF(A670="","",SUMIFS(Tabela_Ordens[[#Data],[Quantidade]],Tabela_Ordens[[#Data],[Produto]],A670,Tabela_Ordens[[#Data],[Tipo da Ordem]],"Compra",Tabela_Ordens[[#Data],[Data esperada]],"&gt;"&amp;TODAY()))</f>
        <v/>
      </c>
      <c r="D670" s="74" t="str">
        <f>IF(A670="","",INDEX(Tabela_Produto[Estoque Mínimo],MATCH(A670,INDEX(Tabela_Produto[Nome do Produto],,1),0),1))</f>
        <v/>
      </c>
      <c r="E670" s="74" t="str">
        <f t="shared" si="10"/>
        <v/>
      </c>
      <c r="F670" s="74" t="str">
        <f>IFERROR(GETPIVOTDATA("Amount",#REF!,"Product Name",'tabelas-escondidas'!$A670),"")</f>
        <v/>
      </c>
      <c r="G670" s="74" t="str">
        <f>IFERROR(GETPIVOTDATA("Quantity",#REF!,"Product Name",'tabelas-escondidas'!$A670),"")</f>
        <v/>
      </c>
    </row>
    <row r="671" spans="1:7" x14ac:dyDescent="0.25">
      <c r="A671" s="75" t="str">
        <f>IFERROR(INDEX(Tabela_Produto[[#Data],[Nome do Produto]],ROW(A671)-ROW($A$3)),"")</f>
        <v/>
      </c>
      <c r="B671" s="74" t="str">
        <f ca="1">IF(A671="","",SUMIFS(Tabela_Ordens[[#Data],[Quantidade]],Tabela_Ordens[[#Data],[Produto]],A671,Tabela_Ordens[[#Data],[Tipo da Ordem]],"Compra",Tabela_Ordens[[#Data],[Data esperada]],"&lt;="&amp;TODAY())-SUMIFS(Tabela_Ordens[[#Data],[Quantidade]],Tabela_Ordens[[#Data],[Produto]],A671,Tabela_Ordens[[#Data],[Tipo da Ordem]],"Venda",Tabela_Ordens[[#Data],[Data esperada]],"&lt;="&amp;TODAY()))</f>
        <v/>
      </c>
      <c r="C671" s="74" t="str">
        <f ca="1">IF(A671="","",SUMIFS(Tabela_Ordens[[#Data],[Quantidade]],Tabela_Ordens[[#Data],[Produto]],A671,Tabela_Ordens[[#Data],[Tipo da Ordem]],"Compra",Tabela_Ordens[[#Data],[Data esperada]],"&gt;"&amp;TODAY()))</f>
        <v/>
      </c>
      <c r="D671" s="74" t="str">
        <f>IF(A671="","",INDEX(Tabela_Produto[Estoque Mínimo],MATCH(A671,INDEX(Tabela_Produto[Nome do Produto],,1),0),1))</f>
        <v/>
      </c>
      <c r="E671" s="74" t="str">
        <f t="shared" si="10"/>
        <v/>
      </c>
      <c r="F671" s="74" t="str">
        <f>IFERROR(GETPIVOTDATA("Amount",#REF!,"Product Name",'tabelas-escondidas'!$A671),"")</f>
        <v/>
      </c>
      <c r="G671" s="74" t="str">
        <f>IFERROR(GETPIVOTDATA("Quantity",#REF!,"Product Name",'tabelas-escondidas'!$A671),"")</f>
        <v/>
      </c>
    </row>
    <row r="672" spans="1:7" x14ac:dyDescent="0.25">
      <c r="A672" s="75" t="str">
        <f>IFERROR(INDEX(Tabela_Produto[[#Data],[Nome do Produto]],ROW(A672)-ROW($A$3)),"")</f>
        <v/>
      </c>
      <c r="B672" s="74" t="str">
        <f ca="1">IF(A672="","",SUMIFS(Tabela_Ordens[[#Data],[Quantidade]],Tabela_Ordens[[#Data],[Produto]],A672,Tabela_Ordens[[#Data],[Tipo da Ordem]],"Compra",Tabela_Ordens[[#Data],[Data esperada]],"&lt;="&amp;TODAY())-SUMIFS(Tabela_Ordens[[#Data],[Quantidade]],Tabela_Ordens[[#Data],[Produto]],A672,Tabela_Ordens[[#Data],[Tipo da Ordem]],"Venda",Tabela_Ordens[[#Data],[Data esperada]],"&lt;="&amp;TODAY()))</f>
        <v/>
      </c>
      <c r="C672" s="74" t="str">
        <f ca="1">IF(A672="","",SUMIFS(Tabela_Ordens[[#Data],[Quantidade]],Tabela_Ordens[[#Data],[Produto]],A672,Tabela_Ordens[[#Data],[Tipo da Ordem]],"Compra",Tabela_Ordens[[#Data],[Data esperada]],"&gt;"&amp;TODAY()))</f>
        <v/>
      </c>
      <c r="D672" s="74" t="str">
        <f>IF(A672="","",INDEX(Tabela_Produto[Estoque Mínimo],MATCH(A672,INDEX(Tabela_Produto[Nome do Produto],,1),0),1))</f>
        <v/>
      </c>
      <c r="E672" s="74" t="str">
        <f t="shared" si="10"/>
        <v/>
      </c>
      <c r="F672" s="74" t="str">
        <f>IFERROR(GETPIVOTDATA("Amount",#REF!,"Product Name",'tabelas-escondidas'!$A672),"")</f>
        <v/>
      </c>
      <c r="G672" s="74" t="str">
        <f>IFERROR(GETPIVOTDATA("Quantity",#REF!,"Product Name",'tabelas-escondidas'!$A672),"")</f>
        <v/>
      </c>
    </row>
    <row r="673" spans="1:7" x14ac:dyDescent="0.25">
      <c r="A673" s="75" t="str">
        <f>IFERROR(INDEX(Tabela_Produto[[#Data],[Nome do Produto]],ROW(A673)-ROW($A$3)),"")</f>
        <v/>
      </c>
      <c r="B673" s="74" t="str">
        <f ca="1">IF(A673="","",SUMIFS(Tabela_Ordens[[#Data],[Quantidade]],Tabela_Ordens[[#Data],[Produto]],A673,Tabela_Ordens[[#Data],[Tipo da Ordem]],"Compra",Tabela_Ordens[[#Data],[Data esperada]],"&lt;="&amp;TODAY())-SUMIFS(Tabela_Ordens[[#Data],[Quantidade]],Tabela_Ordens[[#Data],[Produto]],A673,Tabela_Ordens[[#Data],[Tipo da Ordem]],"Venda",Tabela_Ordens[[#Data],[Data esperada]],"&lt;="&amp;TODAY()))</f>
        <v/>
      </c>
      <c r="C673" s="74" t="str">
        <f ca="1">IF(A673="","",SUMIFS(Tabela_Ordens[[#Data],[Quantidade]],Tabela_Ordens[[#Data],[Produto]],A673,Tabela_Ordens[[#Data],[Tipo da Ordem]],"Compra",Tabela_Ordens[[#Data],[Data esperada]],"&gt;"&amp;TODAY()))</f>
        <v/>
      </c>
      <c r="D673" s="74" t="str">
        <f>IF(A673="","",INDEX(Tabela_Produto[Estoque Mínimo],MATCH(A673,INDEX(Tabela_Produto[Nome do Produto],,1),0),1))</f>
        <v/>
      </c>
      <c r="E673" s="74" t="str">
        <f t="shared" si="10"/>
        <v/>
      </c>
      <c r="F673" s="74" t="str">
        <f>IFERROR(GETPIVOTDATA("Amount",#REF!,"Product Name",'tabelas-escondidas'!$A673),"")</f>
        <v/>
      </c>
      <c r="G673" s="74" t="str">
        <f>IFERROR(GETPIVOTDATA("Quantity",#REF!,"Product Name",'tabelas-escondidas'!$A673),"")</f>
        <v/>
      </c>
    </row>
    <row r="674" spans="1:7" x14ac:dyDescent="0.25">
      <c r="A674" s="75" t="str">
        <f>IFERROR(INDEX(Tabela_Produto[[#Data],[Nome do Produto]],ROW(A674)-ROW($A$3)),"")</f>
        <v/>
      </c>
      <c r="B674" s="74" t="str">
        <f ca="1">IF(A674="","",SUMIFS(Tabela_Ordens[[#Data],[Quantidade]],Tabela_Ordens[[#Data],[Produto]],A674,Tabela_Ordens[[#Data],[Tipo da Ordem]],"Compra",Tabela_Ordens[[#Data],[Data esperada]],"&lt;="&amp;TODAY())-SUMIFS(Tabela_Ordens[[#Data],[Quantidade]],Tabela_Ordens[[#Data],[Produto]],A674,Tabela_Ordens[[#Data],[Tipo da Ordem]],"Venda",Tabela_Ordens[[#Data],[Data esperada]],"&lt;="&amp;TODAY()))</f>
        <v/>
      </c>
      <c r="C674" s="74" t="str">
        <f ca="1">IF(A674="","",SUMIFS(Tabela_Ordens[[#Data],[Quantidade]],Tabela_Ordens[[#Data],[Produto]],A674,Tabela_Ordens[[#Data],[Tipo da Ordem]],"Compra",Tabela_Ordens[[#Data],[Data esperada]],"&gt;"&amp;TODAY()))</f>
        <v/>
      </c>
      <c r="D674" s="74" t="str">
        <f>IF(A674="","",INDEX(Tabela_Produto[Estoque Mínimo],MATCH(A674,INDEX(Tabela_Produto[Nome do Produto],,1),0),1))</f>
        <v/>
      </c>
      <c r="E674" s="74" t="str">
        <f t="shared" si="10"/>
        <v/>
      </c>
      <c r="F674" s="74" t="str">
        <f>IFERROR(GETPIVOTDATA("Amount",#REF!,"Product Name",'tabelas-escondidas'!$A674),"")</f>
        <v/>
      </c>
      <c r="G674" s="74" t="str">
        <f>IFERROR(GETPIVOTDATA("Quantity",#REF!,"Product Name",'tabelas-escondidas'!$A674),"")</f>
        <v/>
      </c>
    </row>
    <row r="675" spans="1:7" x14ac:dyDescent="0.25">
      <c r="A675" s="75" t="str">
        <f>IFERROR(INDEX(Tabela_Produto[[#Data],[Nome do Produto]],ROW(A675)-ROW($A$3)),"")</f>
        <v/>
      </c>
      <c r="B675" s="74" t="str">
        <f ca="1">IF(A675="","",SUMIFS(Tabela_Ordens[[#Data],[Quantidade]],Tabela_Ordens[[#Data],[Produto]],A675,Tabela_Ordens[[#Data],[Tipo da Ordem]],"Compra",Tabela_Ordens[[#Data],[Data esperada]],"&lt;="&amp;TODAY())-SUMIFS(Tabela_Ordens[[#Data],[Quantidade]],Tabela_Ordens[[#Data],[Produto]],A675,Tabela_Ordens[[#Data],[Tipo da Ordem]],"Venda",Tabela_Ordens[[#Data],[Data esperada]],"&lt;="&amp;TODAY()))</f>
        <v/>
      </c>
      <c r="C675" s="74" t="str">
        <f ca="1">IF(A675="","",SUMIFS(Tabela_Ordens[[#Data],[Quantidade]],Tabela_Ordens[[#Data],[Produto]],A675,Tabela_Ordens[[#Data],[Tipo da Ordem]],"Compra",Tabela_Ordens[[#Data],[Data esperada]],"&gt;"&amp;TODAY()))</f>
        <v/>
      </c>
      <c r="D675" s="74" t="str">
        <f>IF(A675="","",INDEX(Tabela_Produto[Estoque Mínimo],MATCH(A675,INDEX(Tabela_Produto[Nome do Produto],,1),0),1))</f>
        <v/>
      </c>
      <c r="E675" s="74" t="str">
        <f t="shared" si="10"/>
        <v/>
      </c>
      <c r="F675" s="74" t="str">
        <f>IFERROR(GETPIVOTDATA("Amount",#REF!,"Product Name",'tabelas-escondidas'!$A675),"")</f>
        <v/>
      </c>
      <c r="G675" s="74" t="str">
        <f>IFERROR(GETPIVOTDATA("Quantity",#REF!,"Product Name",'tabelas-escondidas'!$A675),"")</f>
        <v/>
      </c>
    </row>
    <row r="676" spans="1:7" x14ac:dyDescent="0.25">
      <c r="A676" s="75" t="str">
        <f>IFERROR(INDEX(Tabela_Produto[[#Data],[Nome do Produto]],ROW(A676)-ROW($A$3)),"")</f>
        <v/>
      </c>
      <c r="B676" s="74" t="str">
        <f ca="1">IF(A676="","",SUMIFS(Tabela_Ordens[[#Data],[Quantidade]],Tabela_Ordens[[#Data],[Produto]],A676,Tabela_Ordens[[#Data],[Tipo da Ordem]],"Compra",Tabela_Ordens[[#Data],[Data esperada]],"&lt;="&amp;TODAY())-SUMIFS(Tabela_Ordens[[#Data],[Quantidade]],Tabela_Ordens[[#Data],[Produto]],A676,Tabela_Ordens[[#Data],[Tipo da Ordem]],"Venda",Tabela_Ordens[[#Data],[Data esperada]],"&lt;="&amp;TODAY()))</f>
        <v/>
      </c>
      <c r="C676" s="74" t="str">
        <f ca="1">IF(A676="","",SUMIFS(Tabela_Ordens[[#Data],[Quantidade]],Tabela_Ordens[[#Data],[Produto]],A676,Tabela_Ordens[[#Data],[Tipo da Ordem]],"Compra",Tabela_Ordens[[#Data],[Data esperada]],"&gt;"&amp;TODAY()))</f>
        <v/>
      </c>
      <c r="D676" s="74" t="str">
        <f>IF(A676="","",INDEX(Tabela_Produto[Estoque Mínimo],MATCH(A676,INDEX(Tabela_Produto[Nome do Produto],,1),0),1))</f>
        <v/>
      </c>
      <c r="E676" s="74" t="str">
        <f t="shared" si="10"/>
        <v/>
      </c>
      <c r="F676" s="74" t="str">
        <f>IFERROR(GETPIVOTDATA("Amount",#REF!,"Product Name",'tabelas-escondidas'!$A676),"")</f>
        <v/>
      </c>
      <c r="G676" s="74" t="str">
        <f>IFERROR(GETPIVOTDATA("Quantity",#REF!,"Product Name",'tabelas-escondidas'!$A676),"")</f>
        <v/>
      </c>
    </row>
    <row r="677" spans="1:7" x14ac:dyDescent="0.25">
      <c r="A677" s="75" t="str">
        <f>IFERROR(INDEX(Tabela_Produto[[#Data],[Nome do Produto]],ROW(A677)-ROW($A$3)),"")</f>
        <v/>
      </c>
      <c r="B677" s="74" t="str">
        <f ca="1">IF(A677="","",SUMIFS(Tabela_Ordens[[#Data],[Quantidade]],Tabela_Ordens[[#Data],[Produto]],A677,Tabela_Ordens[[#Data],[Tipo da Ordem]],"Compra",Tabela_Ordens[[#Data],[Data esperada]],"&lt;="&amp;TODAY())-SUMIFS(Tabela_Ordens[[#Data],[Quantidade]],Tabela_Ordens[[#Data],[Produto]],A677,Tabela_Ordens[[#Data],[Tipo da Ordem]],"Venda",Tabela_Ordens[[#Data],[Data esperada]],"&lt;="&amp;TODAY()))</f>
        <v/>
      </c>
      <c r="C677" s="74" t="str">
        <f ca="1">IF(A677="","",SUMIFS(Tabela_Ordens[[#Data],[Quantidade]],Tabela_Ordens[[#Data],[Produto]],A677,Tabela_Ordens[[#Data],[Tipo da Ordem]],"Compra",Tabela_Ordens[[#Data],[Data esperada]],"&gt;"&amp;TODAY()))</f>
        <v/>
      </c>
      <c r="D677" s="74" t="str">
        <f>IF(A677="","",INDEX(Tabela_Produto[Estoque Mínimo],MATCH(A677,INDEX(Tabela_Produto[Nome do Produto],,1),0),1))</f>
        <v/>
      </c>
      <c r="E677" s="74" t="str">
        <f t="shared" si="10"/>
        <v/>
      </c>
      <c r="F677" s="74" t="str">
        <f>IFERROR(GETPIVOTDATA("Amount",#REF!,"Product Name",'tabelas-escondidas'!$A677),"")</f>
        <v/>
      </c>
      <c r="G677" s="74" t="str">
        <f>IFERROR(GETPIVOTDATA("Quantity",#REF!,"Product Name",'tabelas-escondidas'!$A677),"")</f>
        <v/>
      </c>
    </row>
    <row r="678" spans="1:7" x14ac:dyDescent="0.25">
      <c r="A678" s="75" t="str">
        <f>IFERROR(INDEX(Tabela_Produto[[#Data],[Nome do Produto]],ROW(A678)-ROW($A$3)),"")</f>
        <v/>
      </c>
      <c r="B678" s="74" t="str">
        <f ca="1">IF(A678="","",SUMIFS(Tabela_Ordens[[#Data],[Quantidade]],Tabela_Ordens[[#Data],[Produto]],A678,Tabela_Ordens[[#Data],[Tipo da Ordem]],"Compra",Tabela_Ordens[[#Data],[Data esperada]],"&lt;="&amp;TODAY())-SUMIFS(Tabela_Ordens[[#Data],[Quantidade]],Tabela_Ordens[[#Data],[Produto]],A678,Tabela_Ordens[[#Data],[Tipo da Ordem]],"Venda",Tabela_Ordens[[#Data],[Data esperada]],"&lt;="&amp;TODAY()))</f>
        <v/>
      </c>
      <c r="C678" s="74" t="str">
        <f ca="1">IF(A678="","",SUMIFS(Tabela_Ordens[[#Data],[Quantidade]],Tabela_Ordens[[#Data],[Produto]],A678,Tabela_Ordens[[#Data],[Tipo da Ordem]],"Compra",Tabela_Ordens[[#Data],[Data esperada]],"&gt;"&amp;TODAY()))</f>
        <v/>
      </c>
      <c r="D678" s="74" t="str">
        <f>IF(A678="","",INDEX(Tabela_Produto[Estoque Mínimo],MATCH(A678,INDEX(Tabela_Produto[Nome do Produto],,1),0),1))</f>
        <v/>
      </c>
      <c r="E678" s="74" t="str">
        <f t="shared" si="10"/>
        <v/>
      </c>
      <c r="F678" s="74" t="str">
        <f>IFERROR(GETPIVOTDATA("Amount",#REF!,"Product Name",'tabelas-escondidas'!$A678),"")</f>
        <v/>
      </c>
      <c r="G678" s="74" t="str">
        <f>IFERROR(GETPIVOTDATA("Quantity",#REF!,"Product Name",'tabelas-escondidas'!$A678),"")</f>
        <v/>
      </c>
    </row>
    <row r="679" spans="1:7" x14ac:dyDescent="0.25">
      <c r="A679" s="75" t="str">
        <f>IFERROR(INDEX(Tabela_Produto[[#Data],[Nome do Produto]],ROW(A679)-ROW($A$3)),"")</f>
        <v/>
      </c>
      <c r="B679" s="74" t="str">
        <f ca="1">IF(A679="","",SUMIFS(Tabela_Ordens[[#Data],[Quantidade]],Tabela_Ordens[[#Data],[Produto]],A679,Tabela_Ordens[[#Data],[Tipo da Ordem]],"Compra",Tabela_Ordens[[#Data],[Data esperada]],"&lt;="&amp;TODAY())-SUMIFS(Tabela_Ordens[[#Data],[Quantidade]],Tabela_Ordens[[#Data],[Produto]],A679,Tabela_Ordens[[#Data],[Tipo da Ordem]],"Venda",Tabela_Ordens[[#Data],[Data esperada]],"&lt;="&amp;TODAY()))</f>
        <v/>
      </c>
      <c r="C679" s="74" t="str">
        <f ca="1">IF(A679="","",SUMIFS(Tabela_Ordens[[#Data],[Quantidade]],Tabela_Ordens[[#Data],[Produto]],A679,Tabela_Ordens[[#Data],[Tipo da Ordem]],"Compra",Tabela_Ordens[[#Data],[Data esperada]],"&gt;"&amp;TODAY()))</f>
        <v/>
      </c>
      <c r="D679" s="74" t="str">
        <f>IF(A679="","",INDEX(Tabela_Produto[Estoque Mínimo],MATCH(A679,INDEX(Tabela_Produto[Nome do Produto],,1),0),1))</f>
        <v/>
      </c>
      <c r="E679" s="74" t="str">
        <f t="shared" si="10"/>
        <v/>
      </c>
      <c r="F679" s="74" t="str">
        <f>IFERROR(GETPIVOTDATA("Amount",#REF!,"Product Name",'tabelas-escondidas'!$A679),"")</f>
        <v/>
      </c>
      <c r="G679" s="74" t="str">
        <f>IFERROR(GETPIVOTDATA("Quantity",#REF!,"Product Name",'tabelas-escondidas'!$A679),"")</f>
        <v/>
      </c>
    </row>
    <row r="680" spans="1:7" x14ac:dyDescent="0.25">
      <c r="A680" s="75" t="str">
        <f>IFERROR(INDEX(Tabela_Produto[[#Data],[Nome do Produto]],ROW(A680)-ROW($A$3)),"")</f>
        <v/>
      </c>
      <c r="B680" s="74" t="str">
        <f ca="1">IF(A680="","",SUMIFS(Tabela_Ordens[[#Data],[Quantidade]],Tabela_Ordens[[#Data],[Produto]],A680,Tabela_Ordens[[#Data],[Tipo da Ordem]],"Compra",Tabela_Ordens[[#Data],[Data esperada]],"&lt;="&amp;TODAY())-SUMIFS(Tabela_Ordens[[#Data],[Quantidade]],Tabela_Ordens[[#Data],[Produto]],A680,Tabela_Ordens[[#Data],[Tipo da Ordem]],"Venda",Tabela_Ordens[[#Data],[Data esperada]],"&lt;="&amp;TODAY()))</f>
        <v/>
      </c>
      <c r="C680" s="74" t="str">
        <f ca="1">IF(A680="","",SUMIFS(Tabela_Ordens[[#Data],[Quantidade]],Tabela_Ordens[[#Data],[Produto]],A680,Tabela_Ordens[[#Data],[Tipo da Ordem]],"Compra",Tabela_Ordens[[#Data],[Data esperada]],"&gt;"&amp;TODAY()))</f>
        <v/>
      </c>
      <c r="D680" s="74" t="str">
        <f>IF(A680="","",INDEX(Tabela_Produto[Estoque Mínimo],MATCH(A680,INDEX(Tabela_Produto[Nome do Produto],,1),0),1))</f>
        <v/>
      </c>
      <c r="E680" s="74" t="str">
        <f t="shared" si="10"/>
        <v/>
      </c>
      <c r="F680" s="74" t="str">
        <f>IFERROR(GETPIVOTDATA("Amount",#REF!,"Product Name",'tabelas-escondidas'!$A680),"")</f>
        <v/>
      </c>
      <c r="G680" s="74" t="str">
        <f>IFERROR(GETPIVOTDATA("Quantity",#REF!,"Product Name",'tabelas-escondidas'!$A680),"")</f>
        <v/>
      </c>
    </row>
    <row r="681" spans="1:7" x14ac:dyDescent="0.25">
      <c r="A681" s="75" t="str">
        <f>IFERROR(INDEX(Tabela_Produto[[#Data],[Nome do Produto]],ROW(A681)-ROW($A$3)),"")</f>
        <v/>
      </c>
      <c r="B681" s="74" t="str">
        <f ca="1">IF(A681="","",SUMIFS(Tabela_Ordens[[#Data],[Quantidade]],Tabela_Ordens[[#Data],[Produto]],A681,Tabela_Ordens[[#Data],[Tipo da Ordem]],"Compra",Tabela_Ordens[[#Data],[Data esperada]],"&lt;="&amp;TODAY())-SUMIFS(Tabela_Ordens[[#Data],[Quantidade]],Tabela_Ordens[[#Data],[Produto]],A681,Tabela_Ordens[[#Data],[Tipo da Ordem]],"Venda",Tabela_Ordens[[#Data],[Data esperada]],"&lt;="&amp;TODAY()))</f>
        <v/>
      </c>
      <c r="C681" s="74" t="str">
        <f ca="1">IF(A681="","",SUMIFS(Tabela_Ordens[[#Data],[Quantidade]],Tabela_Ordens[[#Data],[Produto]],A681,Tabela_Ordens[[#Data],[Tipo da Ordem]],"Compra",Tabela_Ordens[[#Data],[Data esperada]],"&gt;"&amp;TODAY()))</f>
        <v/>
      </c>
      <c r="D681" s="74" t="str">
        <f>IF(A681="","",INDEX(Tabela_Produto[Estoque Mínimo],MATCH(A681,INDEX(Tabela_Produto[Nome do Produto],,1),0),1))</f>
        <v/>
      </c>
      <c r="E681" s="74" t="str">
        <f t="shared" si="10"/>
        <v/>
      </c>
      <c r="F681" s="74" t="str">
        <f>IFERROR(GETPIVOTDATA("Amount",#REF!,"Product Name",'tabelas-escondidas'!$A681),"")</f>
        <v/>
      </c>
      <c r="G681" s="74" t="str">
        <f>IFERROR(GETPIVOTDATA("Quantity",#REF!,"Product Name",'tabelas-escondidas'!$A681),"")</f>
        <v/>
      </c>
    </row>
    <row r="682" spans="1:7" x14ac:dyDescent="0.25">
      <c r="A682" s="75" t="str">
        <f>IFERROR(INDEX(Tabela_Produto[[#Data],[Nome do Produto]],ROW(A682)-ROW($A$3)),"")</f>
        <v/>
      </c>
      <c r="B682" s="74" t="str">
        <f ca="1">IF(A682="","",SUMIFS(Tabela_Ordens[[#Data],[Quantidade]],Tabela_Ordens[[#Data],[Produto]],A682,Tabela_Ordens[[#Data],[Tipo da Ordem]],"Compra",Tabela_Ordens[[#Data],[Data esperada]],"&lt;="&amp;TODAY())-SUMIFS(Tabela_Ordens[[#Data],[Quantidade]],Tabela_Ordens[[#Data],[Produto]],A682,Tabela_Ordens[[#Data],[Tipo da Ordem]],"Venda",Tabela_Ordens[[#Data],[Data esperada]],"&lt;="&amp;TODAY()))</f>
        <v/>
      </c>
      <c r="C682" s="74" t="str">
        <f ca="1">IF(A682="","",SUMIFS(Tabela_Ordens[[#Data],[Quantidade]],Tabela_Ordens[[#Data],[Produto]],A682,Tabela_Ordens[[#Data],[Tipo da Ordem]],"Compra",Tabela_Ordens[[#Data],[Data esperada]],"&gt;"&amp;TODAY()))</f>
        <v/>
      </c>
      <c r="D682" s="74" t="str">
        <f>IF(A682="","",INDEX(Tabela_Produto[Estoque Mínimo],MATCH(A682,INDEX(Tabela_Produto[Nome do Produto],,1),0),1))</f>
        <v/>
      </c>
      <c r="E682" s="74" t="str">
        <f t="shared" si="10"/>
        <v/>
      </c>
      <c r="F682" s="74" t="str">
        <f>IFERROR(GETPIVOTDATA("Amount",#REF!,"Product Name",'tabelas-escondidas'!$A682),"")</f>
        <v/>
      </c>
      <c r="G682" s="74" t="str">
        <f>IFERROR(GETPIVOTDATA("Quantity",#REF!,"Product Name",'tabelas-escondidas'!$A682),"")</f>
        <v/>
      </c>
    </row>
    <row r="683" spans="1:7" x14ac:dyDescent="0.25">
      <c r="A683" s="75" t="str">
        <f>IFERROR(INDEX(Tabela_Produto[[#Data],[Nome do Produto]],ROW(A683)-ROW($A$3)),"")</f>
        <v/>
      </c>
      <c r="B683" s="74" t="str">
        <f ca="1">IF(A683="","",SUMIFS(Tabela_Ordens[[#Data],[Quantidade]],Tabela_Ordens[[#Data],[Produto]],A683,Tabela_Ordens[[#Data],[Tipo da Ordem]],"Compra",Tabela_Ordens[[#Data],[Data esperada]],"&lt;="&amp;TODAY())-SUMIFS(Tabela_Ordens[[#Data],[Quantidade]],Tabela_Ordens[[#Data],[Produto]],A683,Tabela_Ordens[[#Data],[Tipo da Ordem]],"Venda",Tabela_Ordens[[#Data],[Data esperada]],"&lt;="&amp;TODAY()))</f>
        <v/>
      </c>
      <c r="C683" s="74" t="str">
        <f ca="1">IF(A683="","",SUMIFS(Tabela_Ordens[[#Data],[Quantidade]],Tabela_Ordens[[#Data],[Produto]],A683,Tabela_Ordens[[#Data],[Tipo da Ordem]],"Compra",Tabela_Ordens[[#Data],[Data esperada]],"&gt;"&amp;TODAY()))</f>
        <v/>
      </c>
      <c r="D683" s="74" t="str">
        <f>IF(A683="","",INDEX(Tabela_Produto[Estoque Mínimo],MATCH(A683,INDEX(Tabela_Produto[Nome do Produto],,1),0),1))</f>
        <v/>
      </c>
      <c r="E683" s="74" t="str">
        <f t="shared" si="10"/>
        <v/>
      </c>
      <c r="F683" s="74" t="str">
        <f>IFERROR(GETPIVOTDATA("Amount",#REF!,"Product Name",'tabelas-escondidas'!$A683),"")</f>
        <v/>
      </c>
      <c r="G683" s="74" t="str">
        <f>IFERROR(GETPIVOTDATA("Quantity",#REF!,"Product Name",'tabelas-escondidas'!$A683),"")</f>
        <v/>
      </c>
    </row>
    <row r="684" spans="1:7" x14ac:dyDescent="0.25">
      <c r="A684" s="75" t="str">
        <f>IFERROR(INDEX(Tabela_Produto[[#Data],[Nome do Produto]],ROW(A684)-ROW($A$3)),"")</f>
        <v/>
      </c>
      <c r="B684" s="74" t="str">
        <f ca="1">IF(A684="","",SUMIFS(Tabela_Ordens[[#Data],[Quantidade]],Tabela_Ordens[[#Data],[Produto]],A684,Tabela_Ordens[[#Data],[Tipo da Ordem]],"Compra",Tabela_Ordens[[#Data],[Data esperada]],"&lt;="&amp;TODAY())-SUMIFS(Tabela_Ordens[[#Data],[Quantidade]],Tabela_Ordens[[#Data],[Produto]],A684,Tabela_Ordens[[#Data],[Tipo da Ordem]],"Venda",Tabela_Ordens[[#Data],[Data esperada]],"&lt;="&amp;TODAY()))</f>
        <v/>
      </c>
      <c r="C684" s="74" t="str">
        <f ca="1">IF(A684="","",SUMIFS(Tabela_Ordens[[#Data],[Quantidade]],Tabela_Ordens[[#Data],[Produto]],A684,Tabela_Ordens[[#Data],[Tipo da Ordem]],"Compra",Tabela_Ordens[[#Data],[Data esperada]],"&gt;"&amp;TODAY()))</f>
        <v/>
      </c>
      <c r="D684" s="74" t="str">
        <f>IF(A684="","",INDEX(Tabela_Produto[Estoque Mínimo],MATCH(A684,INDEX(Tabela_Produto[Nome do Produto],,1),0),1))</f>
        <v/>
      </c>
      <c r="E684" s="74" t="str">
        <f t="shared" si="10"/>
        <v/>
      </c>
      <c r="F684" s="74" t="str">
        <f>IFERROR(GETPIVOTDATA("Amount",#REF!,"Product Name",'tabelas-escondidas'!$A684),"")</f>
        <v/>
      </c>
      <c r="G684" s="74" t="str">
        <f>IFERROR(GETPIVOTDATA("Quantity",#REF!,"Product Name",'tabelas-escondidas'!$A684),"")</f>
        <v/>
      </c>
    </row>
    <row r="685" spans="1:7" x14ac:dyDescent="0.25">
      <c r="A685" s="75" t="str">
        <f>IFERROR(INDEX(Tabela_Produto[[#Data],[Nome do Produto]],ROW(A685)-ROW($A$3)),"")</f>
        <v/>
      </c>
      <c r="B685" s="74" t="str">
        <f ca="1">IF(A685="","",SUMIFS(Tabela_Ordens[[#Data],[Quantidade]],Tabela_Ordens[[#Data],[Produto]],A685,Tabela_Ordens[[#Data],[Tipo da Ordem]],"Compra",Tabela_Ordens[[#Data],[Data esperada]],"&lt;="&amp;TODAY())-SUMIFS(Tabela_Ordens[[#Data],[Quantidade]],Tabela_Ordens[[#Data],[Produto]],A685,Tabela_Ordens[[#Data],[Tipo da Ordem]],"Venda",Tabela_Ordens[[#Data],[Data esperada]],"&lt;="&amp;TODAY()))</f>
        <v/>
      </c>
      <c r="C685" s="74" t="str">
        <f ca="1">IF(A685="","",SUMIFS(Tabela_Ordens[[#Data],[Quantidade]],Tabela_Ordens[[#Data],[Produto]],A685,Tabela_Ordens[[#Data],[Tipo da Ordem]],"Compra",Tabela_Ordens[[#Data],[Data esperada]],"&gt;"&amp;TODAY()))</f>
        <v/>
      </c>
      <c r="D685" s="74" t="str">
        <f>IF(A685="","",INDEX(Tabela_Produto[Estoque Mínimo],MATCH(A685,INDEX(Tabela_Produto[Nome do Produto],,1),0),1))</f>
        <v/>
      </c>
      <c r="E685" s="74" t="str">
        <f t="shared" si="10"/>
        <v/>
      </c>
      <c r="F685" s="74" t="str">
        <f>IFERROR(GETPIVOTDATA("Amount",#REF!,"Product Name",'tabelas-escondidas'!$A685),"")</f>
        <v/>
      </c>
      <c r="G685" s="74" t="str">
        <f>IFERROR(GETPIVOTDATA("Quantity",#REF!,"Product Name",'tabelas-escondidas'!$A685),"")</f>
        <v/>
      </c>
    </row>
    <row r="686" spans="1:7" x14ac:dyDescent="0.25">
      <c r="A686" s="75" t="str">
        <f>IFERROR(INDEX(Tabela_Produto[[#Data],[Nome do Produto]],ROW(A686)-ROW($A$3)),"")</f>
        <v/>
      </c>
      <c r="B686" s="74" t="str">
        <f ca="1">IF(A686="","",SUMIFS(Tabela_Ordens[[#Data],[Quantidade]],Tabela_Ordens[[#Data],[Produto]],A686,Tabela_Ordens[[#Data],[Tipo da Ordem]],"Compra",Tabela_Ordens[[#Data],[Data esperada]],"&lt;="&amp;TODAY())-SUMIFS(Tabela_Ordens[[#Data],[Quantidade]],Tabela_Ordens[[#Data],[Produto]],A686,Tabela_Ordens[[#Data],[Tipo da Ordem]],"Venda",Tabela_Ordens[[#Data],[Data esperada]],"&lt;="&amp;TODAY()))</f>
        <v/>
      </c>
      <c r="C686" s="74" t="str">
        <f ca="1">IF(A686="","",SUMIFS(Tabela_Ordens[[#Data],[Quantidade]],Tabela_Ordens[[#Data],[Produto]],A686,Tabela_Ordens[[#Data],[Tipo da Ordem]],"Compra",Tabela_Ordens[[#Data],[Data esperada]],"&gt;"&amp;TODAY()))</f>
        <v/>
      </c>
      <c r="D686" s="74" t="str">
        <f>IF(A686="","",INDEX(Tabela_Produto[Estoque Mínimo],MATCH(A686,INDEX(Tabela_Produto[Nome do Produto],,1),0),1))</f>
        <v/>
      </c>
      <c r="E686" s="74" t="str">
        <f t="shared" si="10"/>
        <v/>
      </c>
      <c r="F686" s="74" t="str">
        <f>IFERROR(GETPIVOTDATA("Amount",#REF!,"Product Name",'tabelas-escondidas'!$A686),"")</f>
        <v/>
      </c>
      <c r="G686" s="74" t="str">
        <f>IFERROR(GETPIVOTDATA("Quantity",#REF!,"Product Name",'tabelas-escondidas'!$A686),"")</f>
        <v/>
      </c>
    </row>
    <row r="687" spans="1:7" x14ac:dyDescent="0.25">
      <c r="A687" s="75" t="str">
        <f>IFERROR(INDEX(Tabela_Produto[[#Data],[Nome do Produto]],ROW(A687)-ROW($A$3)),"")</f>
        <v/>
      </c>
      <c r="B687" s="74" t="str">
        <f ca="1">IF(A687="","",SUMIFS(Tabela_Ordens[[#Data],[Quantidade]],Tabela_Ordens[[#Data],[Produto]],A687,Tabela_Ordens[[#Data],[Tipo da Ordem]],"Compra",Tabela_Ordens[[#Data],[Data esperada]],"&lt;="&amp;TODAY())-SUMIFS(Tabela_Ordens[[#Data],[Quantidade]],Tabela_Ordens[[#Data],[Produto]],A687,Tabela_Ordens[[#Data],[Tipo da Ordem]],"Venda",Tabela_Ordens[[#Data],[Data esperada]],"&lt;="&amp;TODAY()))</f>
        <v/>
      </c>
      <c r="C687" s="74" t="str">
        <f ca="1">IF(A687="","",SUMIFS(Tabela_Ordens[[#Data],[Quantidade]],Tabela_Ordens[[#Data],[Produto]],A687,Tabela_Ordens[[#Data],[Tipo da Ordem]],"Compra",Tabela_Ordens[[#Data],[Data esperada]],"&gt;"&amp;TODAY()))</f>
        <v/>
      </c>
      <c r="D687" s="74" t="str">
        <f>IF(A687="","",INDEX(Tabela_Produto[Estoque Mínimo],MATCH(A687,INDEX(Tabela_Produto[Nome do Produto],,1),0),1))</f>
        <v/>
      </c>
      <c r="E687" s="74" t="str">
        <f t="shared" si="10"/>
        <v/>
      </c>
      <c r="F687" s="74" t="str">
        <f>IFERROR(GETPIVOTDATA("Amount",#REF!,"Product Name",'tabelas-escondidas'!$A687),"")</f>
        <v/>
      </c>
      <c r="G687" s="74" t="str">
        <f>IFERROR(GETPIVOTDATA("Quantity",#REF!,"Product Name",'tabelas-escondidas'!$A687),"")</f>
        <v/>
      </c>
    </row>
    <row r="688" spans="1:7" x14ac:dyDescent="0.25">
      <c r="A688" s="75" t="str">
        <f>IFERROR(INDEX(Tabela_Produto[[#Data],[Nome do Produto]],ROW(A688)-ROW($A$3)),"")</f>
        <v/>
      </c>
      <c r="B688" s="74" t="str">
        <f ca="1">IF(A688="","",SUMIFS(Tabela_Ordens[[#Data],[Quantidade]],Tabela_Ordens[[#Data],[Produto]],A688,Tabela_Ordens[[#Data],[Tipo da Ordem]],"Compra",Tabela_Ordens[[#Data],[Data esperada]],"&lt;="&amp;TODAY())-SUMIFS(Tabela_Ordens[[#Data],[Quantidade]],Tabela_Ordens[[#Data],[Produto]],A688,Tabela_Ordens[[#Data],[Tipo da Ordem]],"Venda",Tabela_Ordens[[#Data],[Data esperada]],"&lt;="&amp;TODAY()))</f>
        <v/>
      </c>
      <c r="C688" s="74" t="str">
        <f ca="1">IF(A688="","",SUMIFS(Tabela_Ordens[[#Data],[Quantidade]],Tabela_Ordens[[#Data],[Produto]],A688,Tabela_Ordens[[#Data],[Tipo da Ordem]],"Compra",Tabela_Ordens[[#Data],[Data esperada]],"&gt;"&amp;TODAY()))</f>
        <v/>
      </c>
      <c r="D688" s="74" t="str">
        <f>IF(A688="","",INDEX(Tabela_Produto[Estoque Mínimo],MATCH(A688,INDEX(Tabela_Produto[Nome do Produto],,1),0),1))</f>
        <v/>
      </c>
      <c r="E688" s="74" t="str">
        <f t="shared" si="10"/>
        <v/>
      </c>
      <c r="F688" s="74" t="str">
        <f>IFERROR(GETPIVOTDATA("Amount",#REF!,"Product Name",'tabelas-escondidas'!$A688),"")</f>
        <v/>
      </c>
      <c r="G688" s="74" t="str">
        <f>IFERROR(GETPIVOTDATA("Quantity",#REF!,"Product Name",'tabelas-escondidas'!$A688),"")</f>
        <v/>
      </c>
    </row>
    <row r="689" spans="1:7" x14ac:dyDescent="0.25">
      <c r="A689" s="75" t="str">
        <f>IFERROR(INDEX(Tabela_Produto[[#Data],[Nome do Produto]],ROW(A689)-ROW($A$3)),"")</f>
        <v/>
      </c>
      <c r="B689" s="74" t="str">
        <f ca="1">IF(A689="","",SUMIFS(Tabela_Ordens[[#Data],[Quantidade]],Tabela_Ordens[[#Data],[Produto]],A689,Tabela_Ordens[[#Data],[Tipo da Ordem]],"Compra",Tabela_Ordens[[#Data],[Data esperada]],"&lt;="&amp;TODAY())-SUMIFS(Tabela_Ordens[[#Data],[Quantidade]],Tabela_Ordens[[#Data],[Produto]],A689,Tabela_Ordens[[#Data],[Tipo da Ordem]],"Venda",Tabela_Ordens[[#Data],[Data esperada]],"&lt;="&amp;TODAY()))</f>
        <v/>
      </c>
      <c r="C689" s="74" t="str">
        <f ca="1">IF(A689="","",SUMIFS(Tabela_Ordens[[#Data],[Quantidade]],Tabela_Ordens[[#Data],[Produto]],A689,Tabela_Ordens[[#Data],[Tipo da Ordem]],"Compra",Tabela_Ordens[[#Data],[Data esperada]],"&gt;"&amp;TODAY()))</f>
        <v/>
      </c>
      <c r="D689" s="74" t="str">
        <f>IF(A689="","",INDEX(Tabela_Produto[Estoque Mínimo],MATCH(A689,INDEX(Tabela_Produto[Nome do Produto],,1),0),1))</f>
        <v/>
      </c>
      <c r="E689" s="74" t="str">
        <f t="shared" si="10"/>
        <v/>
      </c>
      <c r="F689" s="74" t="str">
        <f>IFERROR(GETPIVOTDATA("Amount",#REF!,"Product Name",'tabelas-escondidas'!$A689),"")</f>
        <v/>
      </c>
      <c r="G689" s="74" t="str">
        <f>IFERROR(GETPIVOTDATA("Quantity",#REF!,"Product Name",'tabelas-escondidas'!$A689),"")</f>
        <v/>
      </c>
    </row>
    <row r="690" spans="1:7" x14ac:dyDescent="0.25">
      <c r="A690" s="75" t="str">
        <f>IFERROR(INDEX(Tabela_Produto[[#Data],[Nome do Produto]],ROW(A690)-ROW($A$3)),"")</f>
        <v/>
      </c>
      <c r="B690" s="74" t="str">
        <f ca="1">IF(A690="","",SUMIFS(Tabela_Ordens[[#Data],[Quantidade]],Tabela_Ordens[[#Data],[Produto]],A690,Tabela_Ordens[[#Data],[Tipo da Ordem]],"Compra",Tabela_Ordens[[#Data],[Data esperada]],"&lt;="&amp;TODAY())-SUMIFS(Tabela_Ordens[[#Data],[Quantidade]],Tabela_Ordens[[#Data],[Produto]],A690,Tabela_Ordens[[#Data],[Tipo da Ordem]],"Venda",Tabela_Ordens[[#Data],[Data esperada]],"&lt;="&amp;TODAY()))</f>
        <v/>
      </c>
      <c r="C690" s="74" t="str">
        <f ca="1">IF(A690="","",SUMIFS(Tabela_Ordens[[#Data],[Quantidade]],Tabela_Ordens[[#Data],[Produto]],A690,Tabela_Ordens[[#Data],[Tipo da Ordem]],"Compra",Tabela_Ordens[[#Data],[Data esperada]],"&gt;"&amp;TODAY()))</f>
        <v/>
      </c>
      <c r="D690" s="74" t="str">
        <f>IF(A690="","",INDEX(Tabela_Produto[Estoque Mínimo],MATCH(A690,INDEX(Tabela_Produto[Nome do Produto],,1),0),1))</f>
        <v/>
      </c>
      <c r="E690" s="74" t="str">
        <f t="shared" si="10"/>
        <v/>
      </c>
      <c r="F690" s="74" t="str">
        <f>IFERROR(GETPIVOTDATA("Amount",#REF!,"Product Name",'tabelas-escondidas'!$A690),"")</f>
        <v/>
      </c>
      <c r="G690" s="74" t="str">
        <f>IFERROR(GETPIVOTDATA("Quantity",#REF!,"Product Name",'tabelas-escondidas'!$A690),"")</f>
        <v/>
      </c>
    </row>
    <row r="691" spans="1:7" x14ac:dyDescent="0.25">
      <c r="A691" s="75" t="str">
        <f>IFERROR(INDEX(Tabela_Produto[[#Data],[Nome do Produto]],ROW(A691)-ROW($A$3)),"")</f>
        <v/>
      </c>
      <c r="B691" s="74" t="str">
        <f ca="1">IF(A691="","",SUMIFS(Tabela_Ordens[[#Data],[Quantidade]],Tabela_Ordens[[#Data],[Produto]],A691,Tabela_Ordens[[#Data],[Tipo da Ordem]],"Compra",Tabela_Ordens[[#Data],[Data esperada]],"&lt;="&amp;TODAY())-SUMIFS(Tabela_Ordens[[#Data],[Quantidade]],Tabela_Ordens[[#Data],[Produto]],A691,Tabela_Ordens[[#Data],[Tipo da Ordem]],"Venda",Tabela_Ordens[[#Data],[Data esperada]],"&lt;="&amp;TODAY()))</f>
        <v/>
      </c>
      <c r="C691" s="74" t="str">
        <f ca="1">IF(A691="","",SUMIFS(Tabela_Ordens[[#Data],[Quantidade]],Tabela_Ordens[[#Data],[Produto]],A691,Tabela_Ordens[[#Data],[Tipo da Ordem]],"Compra",Tabela_Ordens[[#Data],[Data esperada]],"&gt;"&amp;TODAY()))</f>
        <v/>
      </c>
      <c r="D691" s="74" t="str">
        <f>IF(A691="","",INDEX(Tabela_Produto[Estoque Mínimo],MATCH(A691,INDEX(Tabela_Produto[Nome do Produto],,1),0),1))</f>
        <v/>
      </c>
      <c r="E691" s="74" t="str">
        <f t="shared" si="10"/>
        <v/>
      </c>
      <c r="F691" s="74" t="str">
        <f>IFERROR(GETPIVOTDATA("Amount",#REF!,"Product Name",'tabelas-escondidas'!$A691),"")</f>
        <v/>
      </c>
      <c r="G691" s="74" t="str">
        <f>IFERROR(GETPIVOTDATA("Quantity",#REF!,"Product Name",'tabelas-escondidas'!$A691),"")</f>
        <v/>
      </c>
    </row>
    <row r="692" spans="1:7" x14ac:dyDescent="0.25">
      <c r="A692" s="75" t="str">
        <f>IFERROR(INDEX(Tabela_Produto[[#Data],[Nome do Produto]],ROW(A692)-ROW($A$3)),"")</f>
        <v/>
      </c>
      <c r="B692" s="74" t="str">
        <f ca="1">IF(A692="","",SUMIFS(Tabela_Ordens[[#Data],[Quantidade]],Tabela_Ordens[[#Data],[Produto]],A692,Tabela_Ordens[[#Data],[Tipo da Ordem]],"Compra",Tabela_Ordens[[#Data],[Data esperada]],"&lt;="&amp;TODAY())-SUMIFS(Tabela_Ordens[[#Data],[Quantidade]],Tabela_Ordens[[#Data],[Produto]],A692,Tabela_Ordens[[#Data],[Tipo da Ordem]],"Venda",Tabela_Ordens[[#Data],[Data esperada]],"&lt;="&amp;TODAY()))</f>
        <v/>
      </c>
      <c r="C692" s="74" t="str">
        <f ca="1">IF(A692="","",SUMIFS(Tabela_Ordens[[#Data],[Quantidade]],Tabela_Ordens[[#Data],[Produto]],A692,Tabela_Ordens[[#Data],[Tipo da Ordem]],"Compra",Tabela_Ordens[[#Data],[Data esperada]],"&gt;"&amp;TODAY()))</f>
        <v/>
      </c>
      <c r="D692" s="74" t="str">
        <f>IF(A692="","",INDEX(Tabela_Produto[Estoque Mínimo],MATCH(A692,INDEX(Tabela_Produto[Nome do Produto],,1),0),1))</f>
        <v/>
      </c>
      <c r="E692" s="74" t="str">
        <f t="shared" si="10"/>
        <v/>
      </c>
      <c r="F692" s="74" t="str">
        <f>IFERROR(GETPIVOTDATA("Amount",#REF!,"Product Name",'tabelas-escondidas'!$A692),"")</f>
        <v/>
      </c>
      <c r="G692" s="74" t="str">
        <f>IFERROR(GETPIVOTDATA("Quantity",#REF!,"Product Name",'tabelas-escondidas'!$A692),"")</f>
        <v/>
      </c>
    </row>
    <row r="693" spans="1:7" x14ac:dyDescent="0.25">
      <c r="A693" s="75" t="str">
        <f>IFERROR(INDEX(Tabela_Produto[[#Data],[Nome do Produto]],ROW(A693)-ROW($A$3)),"")</f>
        <v/>
      </c>
      <c r="B693" s="74" t="str">
        <f ca="1">IF(A693="","",SUMIFS(Tabela_Ordens[[#Data],[Quantidade]],Tabela_Ordens[[#Data],[Produto]],A693,Tabela_Ordens[[#Data],[Tipo da Ordem]],"Compra",Tabela_Ordens[[#Data],[Data esperada]],"&lt;="&amp;TODAY())-SUMIFS(Tabela_Ordens[[#Data],[Quantidade]],Tabela_Ordens[[#Data],[Produto]],A693,Tabela_Ordens[[#Data],[Tipo da Ordem]],"Venda",Tabela_Ordens[[#Data],[Data esperada]],"&lt;="&amp;TODAY()))</f>
        <v/>
      </c>
      <c r="C693" s="74" t="str">
        <f ca="1">IF(A693="","",SUMIFS(Tabela_Ordens[[#Data],[Quantidade]],Tabela_Ordens[[#Data],[Produto]],A693,Tabela_Ordens[[#Data],[Tipo da Ordem]],"Compra",Tabela_Ordens[[#Data],[Data esperada]],"&gt;"&amp;TODAY()))</f>
        <v/>
      </c>
      <c r="D693" s="74" t="str">
        <f>IF(A693="","",INDEX(Tabela_Produto[Estoque Mínimo],MATCH(A693,INDEX(Tabela_Produto[Nome do Produto],,1),0),1))</f>
        <v/>
      </c>
      <c r="E693" s="74" t="str">
        <f t="shared" si="10"/>
        <v/>
      </c>
      <c r="F693" s="74" t="str">
        <f>IFERROR(GETPIVOTDATA("Amount",#REF!,"Product Name",'tabelas-escondidas'!$A693),"")</f>
        <v/>
      </c>
      <c r="G693" s="74" t="str">
        <f>IFERROR(GETPIVOTDATA("Quantity",#REF!,"Product Name",'tabelas-escondidas'!$A693),"")</f>
        <v/>
      </c>
    </row>
    <row r="694" spans="1:7" x14ac:dyDescent="0.25">
      <c r="A694" s="75" t="str">
        <f>IFERROR(INDEX(Tabela_Produto[[#Data],[Nome do Produto]],ROW(A694)-ROW($A$3)),"")</f>
        <v/>
      </c>
      <c r="B694" s="74" t="str">
        <f ca="1">IF(A694="","",SUMIFS(Tabela_Ordens[[#Data],[Quantidade]],Tabela_Ordens[[#Data],[Produto]],A694,Tabela_Ordens[[#Data],[Tipo da Ordem]],"Compra",Tabela_Ordens[[#Data],[Data esperada]],"&lt;="&amp;TODAY())-SUMIFS(Tabela_Ordens[[#Data],[Quantidade]],Tabela_Ordens[[#Data],[Produto]],A694,Tabela_Ordens[[#Data],[Tipo da Ordem]],"Venda",Tabela_Ordens[[#Data],[Data esperada]],"&lt;="&amp;TODAY()))</f>
        <v/>
      </c>
      <c r="C694" s="74" t="str">
        <f ca="1">IF(A694="","",SUMIFS(Tabela_Ordens[[#Data],[Quantidade]],Tabela_Ordens[[#Data],[Produto]],A694,Tabela_Ordens[[#Data],[Tipo da Ordem]],"Compra",Tabela_Ordens[[#Data],[Data esperada]],"&gt;"&amp;TODAY()))</f>
        <v/>
      </c>
      <c r="D694" s="74" t="str">
        <f>IF(A694="","",INDEX(Tabela_Produto[Estoque Mínimo],MATCH(A694,INDEX(Tabela_Produto[Nome do Produto],,1),0),1))</f>
        <v/>
      </c>
      <c r="E694" s="74" t="str">
        <f t="shared" si="10"/>
        <v/>
      </c>
      <c r="F694" s="74" t="str">
        <f>IFERROR(GETPIVOTDATA("Amount",#REF!,"Product Name",'tabelas-escondidas'!$A694),"")</f>
        <v/>
      </c>
      <c r="G694" s="74" t="str">
        <f>IFERROR(GETPIVOTDATA("Quantity",#REF!,"Product Name",'tabelas-escondidas'!$A694),"")</f>
        <v/>
      </c>
    </row>
    <row r="695" spans="1:7" x14ac:dyDescent="0.25">
      <c r="A695" s="75" t="str">
        <f>IFERROR(INDEX(Tabela_Produto[[#Data],[Nome do Produto]],ROW(A695)-ROW($A$3)),"")</f>
        <v/>
      </c>
      <c r="B695" s="74" t="str">
        <f ca="1">IF(A695="","",SUMIFS(Tabela_Ordens[[#Data],[Quantidade]],Tabela_Ordens[[#Data],[Produto]],A695,Tabela_Ordens[[#Data],[Tipo da Ordem]],"Compra",Tabela_Ordens[[#Data],[Data esperada]],"&lt;="&amp;TODAY())-SUMIFS(Tabela_Ordens[[#Data],[Quantidade]],Tabela_Ordens[[#Data],[Produto]],A695,Tabela_Ordens[[#Data],[Tipo da Ordem]],"Venda",Tabela_Ordens[[#Data],[Data esperada]],"&lt;="&amp;TODAY()))</f>
        <v/>
      </c>
      <c r="C695" s="74" t="str">
        <f ca="1">IF(A695="","",SUMIFS(Tabela_Ordens[[#Data],[Quantidade]],Tabela_Ordens[[#Data],[Produto]],A695,Tabela_Ordens[[#Data],[Tipo da Ordem]],"Compra",Tabela_Ordens[[#Data],[Data esperada]],"&gt;"&amp;TODAY()))</f>
        <v/>
      </c>
      <c r="D695" s="74" t="str">
        <f>IF(A695="","",INDEX(Tabela_Produto[Estoque Mínimo],MATCH(A695,INDEX(Tabela_Produto[Nome do Produto],,1),0),1))</f>
        <v/>
      </c>
      <c r="E695" s="74" t="str">
        <f t="shared" si="10"/>
        <v/>
      </c>
      <c r="F695" s="74" t="str">
        <f>IFERROR(GETPIVOTDATA("Amount",#REF!,"Product Name",'tabelas-escondidas'!$A695),"")</f>
        <v/>
      </c>
      <c r="G695" s="74" t="str">
        <f>IFERROR(GETPIVOTDATA("Quantity",#REF!,"Product Name",'tabelas-escondidas'!$A695),"")</f>
        <v/>
      </c>
    </row>
    <row r="696" spans="1:7" x14ac:dyDescent="0.25">
      <c r="A696" s="75" t="str">
        <f>IFERROR(INDEX(Tabela_Produto[[#Data],[Nome do Produto]],ROW(A696)-ROW($A$3)),"")</f>
        <v/>
      </c>
      <c r="B696" s="74" t="str">
        <f ca="1">IF(A696="","",SUMIFS(Tabela_Ordens[[#Data],[Quantidade]],Tabela_Ordens[[#Data],[Produto]],A696,Tabela_Ordens[[#Data],[Tipo da Ordem]],"Compra",Tabela_Ordens[[#Data],[Data esperada]],"&lt;="&amp;TODAY())-SUMIFS(Tabela_Ordens[[#Data],[Quantidade]],Tabela_Ordens[[#Data],[Produto]],A696,Tabela_Ordens[[#Data],[Tipo da Ordem]],"Venda",Tabela_Ordens[[#Data],[Data esperada]],"&lt;="&amp;TODAY()))</f>
        <v/>
      </c>
      <c r="C696" s="74" t="str">
        <f ca="1">IF(A696="","",SUMIFS(Tabela_Ordens[[#Data],[Quantidade]],Tabela_Ordens[[#Data],[Produto]],A696,Tabela_Ordens[[#Data],[Tipo da Ordem]],"Compra",Tabela_Ordens[[#Data],[Data esperada]],"&gt;"&amp;TODAY()))</f>
        <v/>
      </c>
      <c r="D696" s="74" t="str">
        <f>IF(A696="","",INDEX(Tabela_Produto[Estoque Mínimo],MATCH(A696,INDEX(Tabela_Produto[Nome do Produto],,1),0),1))</f>
        <v/>
      </c>
      <c r="E696" s="74" t="str">
        <f t="shared" si="10"/>
        <v/>
      </c>
      <c r="F696" s="74" t="str">
        <f>IFERROR(GETPIVOTDATA("Amount",#REF!,"Product Name",'tabelas-escondidas'!$A696),"")</f>
        <v/>
      </c>
      <c r="G696" s="74" t="str">
        <f>IFERROR(GETPIVOTDATA("Quantity",#REF!,"Product Name",'tabelas-escondidas'!$A696),"")</f>
        <v/>
      </c>
    </row>
    <row r="697" spans="1:7" x14ac:dyDescent="0.25">
      <c r="A697" s="75" t="str">
        <f>IFERROR(INDEX(Tabela_Produto[[#Data],[Nome do Produto]],ROW(A697)-ROW($A$3)),"")</f>
        <v/>
      </c>
      <c r="B697" s="74" t="str">
        <f ca="1">IF(A697="","",SUMIFS(Tabela_Ordens[[#Data],[Quantidade]],Tabela_Ordens[[#Data],[Produto]],A697,Tabela_Ordens[[#Data],[Tipo da Ordem]],"Compra",Tabela_Ordens[[#Data],[Data esperada]],"&lt;="&amp;TODAY())-SUMIFS(Tabela_Ordens[[#Data],[Quantidade]],Tabela_Ordens[[#Data],[Produto]],A697,Tabela_Ordens[[#Data],[Tipo da Ordem]],"Venda",Tabela_Ordens[[#Data],[Data esperada]],"&lt;="&amp;TODAY()))</f>
        <v/>
      </c>
      <c r="C697" s="74" t="str">
        <f ca="1">IF(A697="","",SUMIFS(Tabela_Ordens[[#Data],[Quantidade]],Tabela_Ordens[[#Data],[Produto]],A697,Tabela_Ordens[[#Data],[Tipo da Ordem]],"Compra",Tabela_Ordens[[#Data],[Data esperada]],"&gt;"&amp;TODAY()))</f>
        <v/>
      </c>
      <c r="D697" s="74" t="str">
        <f>IF(A697="","",INDEX(Tabela_Produto[Estoque Mínimo],MATCH(A697,INDEX(Tabela_Produto[Nome do Produto],,1),0),1))</f>
        <v/>
      </c>
      <c r="E697" s="74" t="str">
        <f t="shared" si="10"/>
        <v/>
      </c>
      <c r="F697" s="74" t="str">
        <f>IFERROR(GETPIVOTDATA("Amount",#REF!,"Product Name",'tabelas-escondidas'!$A697),"")</f>
        <v/>
      </c>
      <c r="G697" s="74" t="str">
        <f>IFERROR(GETPIVOTDATA("Quantity",#REF!,"Product Name",'tabelas-escondidas'!$A697),"")</f>
        <v/>
      </c>
    </row>
    <row r="698" spans="1:7" x14ac:dyDescent="0.25">
      <c r="A698" s="75" t="str">
        <f>IFERROR(INDEX(Tabela_Produto[[#Data],[Nome do Produto]],ROW(A698)-ROW($A$3)),"")</f>
        <v/>
      </c>
      <c r="B698" s="74" t="str">
        <f ca="1">IF(A698="","",SUMIFS(Tabela_Ordens[[#Data],[Quantidade]],Tabela_Ordens[[#Data],[Produto]],A698,Tabela_Ordens[[#Data],[Tipo da Ordem]],"Compra",Tabela_Ordens[[#Data],[Data esperada]],"&lt;="&amp;TODAY())-SUMIFS(Tabela_Ordens[[#Data],[Quantidade]],Tabela_Ordens[[#Data],[Produto]],A698,Tabela_Ordens[[#Data],[Tipo da Ordem]],"Venda",Tabela_Ordens[[#Data],[Data esperada]],"&lt;="&amp;TODAY()))</f>
        <v/>
      </c>
      <c r="C698" s="74" t="str">
        <f ca="1">IF(A698="","",SUMIFS(Tabela_Ordens[[#Data],[Quantidade]],Tabela_Ordens[[#Data],[Produto]],A698,Tabela_Ordens[[#Data],[Tipo da Ordem]],"Compra",Tabela_Ordens[[#Data],[Data esperada]],"&gt;"&amp;TODAY()))</f>
        <v/>
      </c>
      <c r="D698" s="74" t="str">
        <f>IF(A698="","",INDEX(Tabela_Produto[Estoque Mínimo],MATCH(A698,INDEX(Tabela_Produto[Nome do Produto],,1),0),1))</f>
        <v/>
      </c>
      <c r="E698" s="74" t="str">
        <f t="shared" si="10"/>
        <v/>
      </c>
      <c r="F698" s="74" t="str">
        <f>IFERROR(GETPIVOTDATA("Amount",#REF!,"Product Name",'tabelas-escondidas'!$A698),"")</f>
        <v/>
      </c>
      <c r="G698" s="74" t="str">
        <f>IFERROR(GETPIVOTDATA("Quantity",#REF!,"Product Name",'tabelas-escondidas'!$A698),"")</f>
        <v/>
      </c>
    </row>
    <row r="699" spans="1:7" x14ac:dyDescent="0.25">
      <c r="A699" s="75" t="str">
        <f>IFERROR(INDEX(Tabela_Produto[[#Data],[Nome do Produto]],ROW(A699)-ROW($A$3)),"")</f>
        <v/>
      </c>
      <c r="B699" s="74" t="str">
        <f ca="1">IF(A699="","",SUMIFS(Tabela_Ordens[[#Data],[Quantidade]],Tabela_Ordens[[#Data],[Produto]],A699,Tabela_Ordens[[#Data],[Tipo da Ordem]],"Compra",Tabela_Ordens[[#Data],[Data esperada]],"&lt;="&amp;TODAY())-SUMIFS(Tabela_Ordens[[#Data],[Quantidade]],Tabela_Ordens[[#Data],[Produto]],A699,Tabela_Ordens[[#Data],[Tipo da Ordem]],"Venda",Tabela_Ordens[[#Data],[Data esperada]],"&lt;="&amp;TODAY()))</f>
        <v/>
      </c>
      <c r="C699" s="74" t="str">
        <f ca="1">IF(A699="","",SUMIFS(Tabela_Ordens[[#Data],[Quantidade]],Tabela_Ordens[[#Data],[Produto]],A699,Tabela_Ordens[[#Data],[Tipo da Ordem]],"Compra",Tabela_Ordens[[#Data],[Data esperada]],"&gt;"&amp;TODAY()))</f>
        <v/>
      </c>
      <c r="D699" s="74" t="str">
        <f>IF(A699="","",INDEX(Tabela_Produto[Estoque Mínimo],MATCH(A699,INDEX(Tabela_Produto[Nome do Produto],,1),0),1))</f>
        <v/>
      </c>
      <c r="E699" s="74" t="str">
        <f t="shared" si="10"/>
        <v/>
      </c>
      <c r="F699" s="74" t="str">
        <f>IFERROR(GETPIVOTDATA("Amount",#REF!,"Product Name",'tabelas-escondidas'!$A699),"")</f>
        <v/>
      </c>
      <c r="G699" s="74" t="str">
        <f>IFERROR(GETPIVOTDATA("Quantity",#REF!,"Product Name",'tabelas-escondidas'!$A699),"")</f>
        <v/>
      </c>
    </row>
    <row r="700" spans="1:7" x14ac:dyDescent="0.25">
      <c r="A700" s="75" t="str">
        <f>IFERROR(INDEX(Tabela_Produto[[#Data],[Nome do Produto]],ROW(A700)-ROW($A$3)),"")</f>
        <v/>
      </c>
      <c r="B700" s="74" t="str">
        <f ca="1">IF(A700="","",SUMIFS(Tabela_Ordens[[#Data],[Quantidade]],Tabela_Ordens[[#Data],[Produto]],A700,Tabela_Ordens[[#Data],[Tipo da Ordem]],"Compra",Tabela_Ordens[[#Data],[Data esperada]],"&lt;="&amp;TODAY())-SUMIFS(Tabela_Ordens[[#Data],[Quantidade]],Tabela_Ordens[[#Data],[Produto]],A700,Tabela_Ordens[[#Data],[Tipo da Ordem]],"Venda",Tabela_Ordens[[#Data],[Data esperada]],"&lt;="&amp;TODAY()))</f>
        <v/>
      </c>
      <c r="C700" s="74" t="str">
        <f ca="1">IF(A700="","",SUMIFS(Tabela_Ordens[[#Data],[Quantidade]],Tabela_Ordens[[#Data],[Produto]],A700,Tabela_Ordens[[#Data],[Tipo da Ordem]],"Compra",Tabela_Ordens[[#Data],[Data esperada]],"&gt;"&amp;TODAY()))</f>
        <v/>
      </c>
      <c r="D700" s="74" t="str">
        <f>IF(A700="","",INDEX(Tabela_Produto[Estoque Mínimo],MATCH(A700,INDEX(Tabela_Produto[Nome do Produto],,1),0),1))</f>
        <v/>
      </c>
      <c r="E700" s="74" t="str">
        <f t="shared" si="10"/>
        <v/>
      </c>
      <c r="F700" s="74" t="str">
        <f>IFERROR(GETPIVOTDATA("Amount",#REF!,"Product Name",'tabelas-escondidas'!$A700),"")</f>
        <v/>
      </c>
      <c r="G700" s="74" t="str">
        <f>IFERROR(GETPIVOTDATA("Quantity",#REF!,"Product Name",'tabelas-escondidas'!$A700),"")</f>
        <v/>
      </c>
    </row>
    <row r="701" spans="1:7" x14ac:dyDescent="0.25">
      <c r="A701" s="75" t="str">
        <f>IFERROR(INDEX(Tabela_Produto[[#Data],[Nome do Produto]],ROW(A701)-ROW($A$3)),"")</f>
        <v/>
      </c>
      <c r="B701" s="74" t="str">
        <f ca="1">IF(A701="","",SUMIFS(Tabela_Ordens[[#Data],[Quantidade]],Tabela_Ordens[[#Data],[Produto]],A701,Tabela_Ordens[[#Data],[Tipo da Ordem]],"Compra",Tabela_Ordens[[#Data],[Data esperada]],"&lt;="&amp;TODAY())-SUMIFS(Tabela_Ordens[[#Data],[Quantidade]],Tabela_Ordens[[#Data],[Produto]],A701,Tabela_Ordens[[#Data],[Tipo da Ordem]],"Venda",Tabela_Ordens[[#Data],[Data esperada]],"&lt;="&amp;TODAY()))</f>
        <v/>
      </c>
      <c r="C701" s="74" t="str">
        <f ca="1">IF(A701="","",SUMIFS(Tabela_Ordens[[#Data],[Quantidade]],Tabela_Ordens[[#Data],[Produto]],A701,Tabela_Ordens[[#Data],[Tipo da Ordem]],"Compra",Tabela_Ordens[[#Data],[Data esperada]],"&gt;"&amp;TODAY()))</f>
        <v/>
      </c>
      <c r="D701" s="74" t="str">
        <f>IF(A701="","",INDEX(Tabela_Produto[Estoque Mínimo],MATCH(A701,INDEX(Tabela_Produto[Nome do Produto],,1),0),1))</f>
        <v/>
      </c>
      <c r="E701" s="74" t="str">
        <f t="shared" si="10"/>
        <v/>
      </c>
      <c r="F701" s="74" t="str">
        <f>IFERROR(GETPIVOTDATA("Amount",#REF!,"Product Name",'tabelas-escondidas'!$A701),"")</f>
        <v/>
      </c>
      <c r="G701" s="74" t="str">
        <f>IFERROR(GETPIVOTDATA("Quantity",#REF!,"Product Name",'tabelas-escondidas'!$A701),"")</f>
        <v/>
      </c>
    </row>
    <row r="702" spans="1:7" x14ac:dyDescent="0.25">
      <c r="A702" s="75" t="str">
        <f>IFERROR(INDEX(Tabela_Produto[[#Data],[Nome do Produto]],ROW(A702)-ROW($A$3)),"")</f>
        <v/>
      </c>
      <c r="B702" s="74" t="str">
        <f ca="1">IF(A702="","",SUMIFS(Tabela_Ordens[[#Data],[Quantidade]],Tabela_Ordens[[#Data],[Produto]],A702,Tabela_Ordens[[#Data],[Tipo da Ordem]],"Compra",Tabela_Ordens[[#Data],[Data esperada]],"&lt;="&amp;TODAY())-SUMIFS(Tabela_Ordens[[#Data],[Quantidade]],Tabela_Ordens[[#Data],[Produto]],A702,Tabela_Ordens[[#Data],[Tipo da Ordem]],"Venda",Tabela_Ordens[[#Data],[Data esperada]],"&lt;="&amp;TODAY()))</f>
        <v/>
      </c>
      <c r="C702" s="74" t="str">
        <f ca="1">IF(A702="","",SUMIFS(Tabela_Ordens[[#Data],[Quantidade]],Tabela_Ordens[[#Data],[Produto]],A702,Tabela_Ordens[[#Data],[Tipo da Ordem]],"Compra",Tabela_Ordens[[#Data],[Data esperada]],"&gt;"&amp;TODAY()))</f>
        <v/>
      </c>
      <c r="D702" s="74" t="str">
        <f>IF(A702="","",INDEX(Tabela_Produto[Estoque Mínimo],MATCH(A702,INDEX(Tabela_Produto[Nome do Produto],,1),0),1))</f>
        <v/>
      </c>
      <c r="E702" s="74" t="str">
        <f t="shared" si="10"/>
        <v/>
      </c>
      <c r="F702" s="74" t="str">
        <f>IFERROR(GETPIVOTDATA("Amount",#REF!,"Product Name",'tabelas-escondidas'!$A702),"")</f>
        <v/>
      </c>
      <c r="G702" s="74" t="str">
        <f>IFERROR(GETPIVOTDATA("Quantity",#REF!,"Product Name",'tabelas-escondidas'!$A702),"")</f>
        <v/>
      </c>
    </row>
    <row r="703" spans="1:7" x14ac:dyDescent="0.25">
      <c r="A703" s="75" t="str">
        <f>IFERROR(INDEX(Tabela_Produto[[#Data],[Nome do Produto]],ROW(A703)-ROW($A$3)),"")</f>
        <v/>
      </c>
      <c r="B703" s="74" t="str">
        <f ca="1">IF(A703="","",SUMIFS(Tabela_Ordens[[#Data],[Quantidade]],Tabela_Ordens[[#Data],[Produto]],A703,Tabela_Ordens[[#Data],[Tipo da Ordem]],"Compra",Tabela_Ordens[[#Data],[Data esperada]],"&lt;="&amp;TODAY())-SUMIFS(Tabela_Ordens[[#Data],[Quantidade]],Tabela_Ordens[[#Data],[Produto]],A703,Tabela_Ordens[[#Data],[Tipo da Ordem]],"Venda",Tabela_Ordens[[#Data],[Data esperada]],"&lt;="&amp;TODAY()))</f>
        <v/>
      </c>
      <c r="C703" s="74" t="str">
        <f ca="1">IF(A703="","",SUMIFS(Tabela_Ordens[[#Data],[Quantidade]],Tabela_Ordens[[#Data],[Produto]],A703,Tabela_Ordens[[#Data],[Tipo da Ordem]],"Compra",Tabela_Ordens[[#Data],[Data esperada]],"&gt;"&amp;TODAY()))</f>
        <v/>
      </c>
      <c r="D703" s="74" t="str">
        <f>IF(A703="","",INDEX(Tabela_Produto[Estoque Mínimo],MATCH(A703,INDEX(Tabela_Produto[Nome do Produto],,1),0),1))</f>
        <v/>
      </c>
      <c r="E703" s="74" t="str">
        <f t="shared" si="10"/>
        <v/>
      </c>
      <c r="F703" s="74" t="str">
        <f>IFERROR(GETPIVOTDATA("Amount",#REF!,"Product Name",'tabelas-escondidas'!$A703),"")</f>
        <v/>
      </c>
      <c r="G703" s="74" t="str">
        <f>IFERROR(GETPIVOTDATA("Quantity",#REF!,"Product Name",'tabelas-escondidas'!$A703),"")</f>
        <v/>
      </c>
    </row>
    <row r="704" spans="1:7" x14ac:dyDescent="0.25">
      <c r="A704" s="75" t="str">
        <f>IFERROR(INDEX(Tabela_Produto[[#Data],[Nome do Produto]],ROW(A704)-ROW($A$3)),"")</f>
        <v/>
      </c>
      <c r="B704" s="74" t="str">
        <f ca="1">IF(A704="","",SUMIFS(Tabela_Ordens[[#Data],[Quantidade]],Tabela_Ordens[[#Data],[Produto]],A704,Tabela_Ordens[[#Data],[Tipo da Ordem]],"Compra",Tabela_Ordens[[#Data],[Data esperada]],"&lt;="&amp;TODAY())-SUMIFS(Tabela_Ordens[[#Data],[Quantidade]],Tabela_Ordens[[#Data],[Produto]],A704,Tabela_Ordens[[#Data],[Tipo da Ordem]],"Venda",Tabela_Ordens[[#Data],[Data esperada]],"&lt;="&amp;TODAY()))</f>
        <v/>
      </c>
      <c r="C704" s="74" t="str">
        <f ca="1">IF(A704="","",SUMIFS(Tabela_Ordens[[#Data],[Quantidade]],Tabela_Ordens[[#Data],[Produto]],A704,Tabela_Ordens[[#Data],[Tipo da Ordem]],"Compra",Tabela_Ordens[[#Data],[Data esperada]],"&gt;"&amp;TODAY()))</f>
        <v/>
      </c>
      <c r="D704" s="74" t="str">
        <f>IF(A704="","",INDEX(Tabela_Produto[Estoque Mínimo],MATCH(A704,INDEX(Tabela_Produto[Nome do Produto],,1),0),1))</f>
        <v/>
      </c>
      <c r="E704" s="74" t="str">
        <f t="shared" si="10"/>
        <v/>
      </c>
      <c r="F704" s="74" t="str">
        <f>IFERROR(GETPIVOTDATA("Amount",#REF!,"Product Name",'tabelas-escondidas'!$A704),"")</f>
        <v/>
      </c>
      <c r="G704" s="74" t="str">
        <f>IFERROR(GETPIVOTDATA("Quantity",#REF!,"Product Name",'tabelas-escondidas'!$A704),"")</f>
        <v/>
      </c>
    </row>
    <row r="705" spans="1:7" x14ac:dyDescent="0.25">
      <c r="A705" s="75" t="str">
        <f>IFERROR(INDEX(Tabela_Produto[[#Data],[Nome do Produto]],ROW(A705)-ROW($A$3)),"")</f>
        <v/>
      </c>
      <c r="B705" s="74" t="str">
        <f ca="1">IF(A705="","",SUMIFS(Tabela_Ordens[[#Data],[Quantidade]],Tabela_Ordens[[#Data],[Produto]],A705,Tabela_Ordens[[#Data],[Tipo da Ordem]],"Compra",Tabela_Ordens[[#Data],[Data esperada]],"&lt;="&amp;TODAY())-SUMIFS(Tabela_Ordens[[#Data],[Quantidade]],Tabela_Ordens[[#Data],[Produto]],A705,Tabela_Ordens[[#Data],[Tipo da Ordem]],"Venda",Tabela_Ordens[[#Data],[Data esperada]],"&lt;="&amp;TODAY()))</f>
        <v/>
      </c>
      <c r="C705" s="74" t="str">
        <f ca="1">IF(A705="","",SUMIFS(Tabela_Ordens[[#Data],[Quantidade]],Tabela_Ordens[[#Data],[Produto]],A705,Tabela_Ordens[[#Data],[Tipo da Ordem]],"Compra",Tabela_Ordens[[#Data],[Data esperada]],"&gt;"&amp;TODAY()))</f>
        <v/>
      </c>
      <c r="D705" s="74" t="str">
        <f>IF(A705="","",INDEX(Tabela_Produto[Estoque Mínimo],MATCH(A705,INDEX(Tabela_Produto[Nome do Produto],,1),0),1))</f>
        <v/>
      </c>
      <c r="E705" s="74" t="str">
        <f t="shared" si="10"/>
        <v/>
      </c>
      <c r="F705" s="74" t="str">
        <f>IFERROR(GETPIVOTDATA("Amount",#REF!,"Product Name",'tabelas-escondidas'!$A705),"")</f>
        <v/>
      </c>
      <c r="G705" s="74" t="str">
        <f>IFERROR(GETPIVOTDATA("Quantity",#REF!,"Product Name",'tabelas-escondidas'!$A705),"")</f>
        <v/>
      </c>
    </row>
    <row r="706" spans="1:7" x14ac:dyDescent="0.25">
      <c r="A706" s="75" t="str">
        <f>IFERROR(INDEX(Tabela_Produto[[#Data],[Nome do Produto]],ROW(A706)-ROW($A$3)),"")</f>
        <v/>
      </c>
      <c r="B706" s="74" t="str">
        <f ca="1">IF(A706="","",SUMIFS(Tabela_Ordens[[#Data],[Quantidade]],Tabela_Ordens[[#Data],[Produto]],A706,Tabela_Ordens[[#Data],[Tipo da Ordem]],"Compra",Tabela_Ordens[[#Data],[Data esperada]],"&lt;="&amp;TODAY())-SUMIFS(Tabela_Ordens[[#Data],[Quantidade]],Tabela_Ordens[[#Data],[Produto]],A706,Tabela_Ordens[[#Data],[Tipo da Ordem]],"Venda",Tabela_Ordens[[#Data],[Data esperada]],"&lt;="&amp;TODAY()))</f>
        <v/>
      </c>
      <c r="C706" s="74" t="str">
        <f ca="1">IF(A706="","",SUMIFS(Tabela_Ordens[[#Data],[Quantidade]],Tabela_Ordens[[#Data],[Produto]],A706,Tabela_Ordens[[#Data],[Tipo da Ordem]],"Compra",Tabela_Ordens[[#Data],[Data esperada]],"&gt;"&amp;TODAY()))</f>
        <v/>
      </c>
      <c r="D706" s="74" t="str">
        <f>IF(A706="","",INDEX(Tabela_Produto[Estoque Mínimo],MATCH(A706,INDEX(Tabela_Produto[Nome do Produto],,1),0),1))</f>
        <v/>
      </c>
      <c r="E706" s="74" t="str">
        <f t="shared" si="10"/>
        <v/>
      </c>
      <c r="F706" s="74" t="str">
        <f>IFERROR(GETPIVOTDATA("Amount",#REF!,"Product Name",'tabelas-escondidas'!$A706),"")</f>
        <v/>
      </c>
      <c r="G706" s="74" t="str">
        <f>IFERROR(GETPIVOTDATA("Quantity",#REF!,"Product Name",'tabelas-escondidas'!$A706),"")</f>
        <v/>
      </c>
    </row>
    <row r="707" spans="1:7" x14ac:dyDescent="0.25">
      <c r="A707" s="75" t="str">
        <f>IFERROR(INDEX(Tabela_Produto[[#Data],[Nome do Produto]],ROW(A707)-ROW($A$3)),"")</f>
        <v/>
      </c>
      <c r="B707" s="74" t="str">
        <f ca="1">IF(A707="","",SUMIFS(Tabela_Ordens[[#Data],[Quantidade]],Tabela_Ordens[[#Data],[Produto]],A707,Tabela_Ordens[[#Data],[Tipo da Ordem]],"Compra",Tabela_Ordens[[#Data],[Data esperada]],"&lt;="&amp;TODAY())-SUMIFS(Tabela_Ordens[[#Data],[Quantidade]],Tabela_Ordens[[#Data],[Produto]],A707,Tabela_Ordens[[#Data],[Tipo da Ordem]],"Venda",Tabela_Ordens[[#Data],[Data esperada]],"&lt;="&amp;TODAY()))</f>
        <v/>
      </c>
      <c r="C707" s="74" t="str">
        <f ca="1">IF(A707="","",SUMIFS(Tabela_Ordens[[#Data],[Quantidade]],Tabela_Ordens[[#Data],[Produto]],A707,Tabela_Ordens[[#Data],[Tipo da Ordem]],"Compra",Tabela_Ordens[[#Data],[Data esperada]],"&gt;"&amp;TODAY()))</f>
        <v/>
      </c>
      <c r="D707" s="74" t="str">
        <f>IF(A707="","",INDEX(Tabela_Produto[Estoque Mínimo],MATCH(A707,INDEX(Tabela_Produto[Nome do Produto],,1),0),1))</f>
        <v/>
      </c>
      <c r="E707" s="74" t="str">
        <f t="shared" si="10"/>
        <v/>
      </c>
      <c r="F707" s="74" t="str">
        <f>IFERROR(GETPIVOTDATA("Amount",#REF!,"Product Name",'tabelas-escondidas'!$A707),"")</f>
        <v/>
      </c>
      <c r="G707" s="74" t="str">
        <f>IFERROR(GETPIVOTDATA("Quantity",#REF!,"Product Name",'tabelas-escondidas'!$A707),"")</f>
        <v/>
      </c>
    </row>
    <row r="708" spans="1:7" x14ac:dyDescent="0.25">
      <c r="A708" s="75" t="str">
        <f>IFERROR(INDEX(Tabela_Produto[[#Data],[Nome do Produto]],ROW(A708)-ROW($A$3)),"")</f>
        <v/>
      </c>
      <c r="B708" s="74" t="str">
        <f ca="1">IF(A708="","",SUMIFS(Tabela_Ordens[[#Data],[Quantidade]],Tabela_Ordens[[#Data],[Produto]],A708,Tabela_Ordens[[#Data],[Tipo da Ordem]],"Compra",Tabela_Ordens[[#Data],[Data esperada]],"&lt;="&amp;TODAY())-SUMIFS(Tabela_Ordens[[#Data],[Quantidade]],Tabela_Ordens[[#Data],[Produto]],A708,Tabela_Ordens[[#Data],[Tipo da Ordem]],"Venda",Tabela_Ordens[[#Data],[Data esperada]],"&lt;="&amp;TODAY()))</f>
        <v/>
      </c>
      <c r="C708" s="74" t="str">
        <f ca="1">IF(A708="","",SUMIFS(Tabela_Ordens[[#Data],[Quantidade]],Tabela_Ordens[[#Data],[Produto]],A708,Tabela_Ordens[[#Data],[Tipo da Ordem]],"Compra",Tabela_Ordens[[#Data],[Data esperada]],"&gt;"&amp;TODAY()))</f>
        <v/>
      </c>
      <c r="D708" s="74" t="str">
        <f>IF(A708="","",INDEX(Tabela_Produto[Estoque Mínimo],MATCH(A708,INDEX(Tabela_Produto[Nome do Produto],,1),0),1))</f>
        <v/>
      </c>
      <c r="E708" s="74" t="str">
        <f t="shared" si="10"/>
        <v/>
      </c>
      <c r="F708" s="74" t="str">
        <f>IFERROR(GETPIVOTDATA("Amount",#REF!,"Product Name",'tabelas-escondidas'!$A708),"")</f>
        <v/>
      </c>
      <c r="G708" s="74" t="str">
        <f>IFERROR(GETPIVOTDATA("Quantity",#REF!,"Product Name",'tabelas-escondidas'!$A708),"")</f>
        <v/>
      </c>
    </row>
    <row r="709" spans="1:7" x14ac:dyDescent="0.25">
      <c r="A709" s="75" t="str">
        <f>IFERROR(INDEX(Tabela_Produto[[#Data],[Nome do Produto]],ROW(A709)-ROW($A$3)),"")</f>
        <v/>
      </c>
      <c r="B709" s="74" t="str">
        <f ca="1">IF(A709="","",SUMIFS(Tabela_Ordens[[#Data],[Quantidade]],Tabela_Ordens[[#Data],[Produto]],A709,Tabela_Ordens[[#Data],[Tipo da Ordem]],"Compra",Tabela_Ordens[[#Data],[Data esperada]],"&lt;="&amp;TODAY())-SUMIFS(Tabela_Ordens[[#Data],[Quantidade]],Tabela_Ordens[[#Data],[Produto]],A709,Tabela_Ordens[[#Data],[Tipo da Ordem]],"Venda",Tabela_Ordens[[#Data],[Data esperada]],"&lt;="&amp;TODAY()))</f>
        <v/>
      </c>
      <c r="C709" s="74" t="str">
        <f ca="1">IF(A709="","",SUMIFS(Tabela_Ordens[[#Data],[Quantidade]],Tabela_Ordens[[#Data],[Produto]],A709,Tabela_Ordens[[#Data],[Tipo da Ordem]],"Compra",Tabela_Ordens[[#Data],[Data esperada]],"&gt;"&amp;TODAY()))</f>
        <v/>
      </c>
      <c r="D709" s="74" t="str">
        <f>IF(A709="","",INDEX(Tabela_Produto[Estoque Mínimo],MATCH(A709,INDEX(Tabela_Produto[Nome do Produto],,1),0),1))</f>
        <v/>
      </c>
      <c r="E709" s="74" t="str">
        <f t="shared" ref="E709:E772" si="11">IF(A709="","",B709-D709)</f>
        <v/>
      </c>
      <c r="F709" s="74" t="str">
        <f>IFERROR(GETPIVOTDATA("Amount",#REF!,"Product Name",'tabelas-escondidas'!$A709),"")</f>
        <v/>
      </c>
      <c r="G709" s="74" t="str">
        <f>IFERROR(GETPIVOTDATA("Quantity",#REF!,"Product Name",'tabelas-escondidas'!$A709),"")</f>
        <v/>
      </c>
    </row>
    <row r="710" spans="1:7" x14ac:dyDescent="0.25">
      <c r="A710" s="75" t="str">
        <f>IFERROR(INDEX(Tabela_Produto[[#Data],[Nome do Produto]],ROW(A710)-ROW($A$3)),"")</f>
        <v/>
      </c>
      <c r="B710" s="74" t="str">
        <f ca="1">IF(A710="","",SUMIFS(Tabela_Ordens[[#Data],[Quantidade]],Tabela_Ordens[[#Data],[Produto]],A710,Tabela_Ordens[[#Data],[Tipo da Ordem]],"Compra",Tabela_Ordens[[#Data],[Data esperada]],"&lt;="&amp;TODAY())-SUMIFS(Tabela_Ordens[[#Data],[Quantidade]],Tabela_Ordens[[#Data],[Produto]],A710,Tabela_Ordens[[#Data],[Tipo da Ordem]],"Venda",Tabela_Ordens[[#Data],[Data esperada]],"&lt;="&amp;TODAY()))</f>
        <v/>
      </c>
      <c r="C710" s="74" t="str">
        <f ca="1">IF(A710="","",SUMIFS(Tabela_Ordens[[#Data],[Quantidade]],Tabela_Ordens[[#Data],[Produto]],A710,Tabela_Ordens[[#Data],[Tipo da Ordem]],"Compra",Tabela_Ordens[[#Data],[Data esperada]],"&gt;"&amp;TODAY()))</f>
        <v/>
      </c>
      <c r="D710" s="74" t="str">
        <f>IF(A710="","",INDEX(Tabela_Produto[Estoque Mínimo],MATCH(A710,INDEX(Tabela_Produto[Nome do Produto],,1),0),1))</f>
        <v/>
      </c>
      <c r="E710" s="74" t="str">
        <f t="shared" si="11"/>
        <v/>
      </c>
      <c r="F710" s="74" t="str">
        <f>IFERROR(GETPIVOTDATA("Amount",#REF!,"Product Name",'tabelas-escondidas'!$A710),"")</f>
        <v/>
      </c>
      <c r="G710" s="74" t="str">
        <f>IFERROR(GETPIVOTDATA("Quantity",#REF!,"Product Name",'tabelas-escondidas'!$A710),"")</f>
        <v/>
      </c>
    </row>
    <row r="711" spans="1:7" x14ac:dyDescent="0.25">
      <c r="A711" s="75" t="str">
        <f>IFERROR(INDEX(Tabela_Produto[[#Data],[Nome do Produto]],ROW(A711)-ROW($A$3)),"")</f>
        <v/>
      </c>
      <c r="B711" s="74" t="str">
        <f ca="1">IF(A711="","",SUMIFS(Tabela_Ordens[[#Data],[Quantidade]],Tabela_Ordens[[#Data],[Produto]],A711,Tabela_Ordens[[#Data],[Tipo da Ordem]],"Compra",Tabela_Ordens[[#Data],[Data esperada]],"&lt;="&amp;TODAY())-SUMIFS(Tabela_Ordens[[#Data],[Quantidade]],Tabela_Ordens[[#Data],[Produto]],A711,Tabela_Ordens[[#Data],[Tipo da Ordem]],"Venda",Tabela_Ordens[[#Data],[Data esperada]],"&lt;="&amp;TODAY()))</f>
        <v/>
      </c>
      <c r="C711" s="74" t="str">
        <f ca="1">IF(A711="","",SUMIFS(Tabela_Ordens[[#Data],[Quantidade]],Tabela_Ordens[[#Data],[Produto]],A711,Tabela_Ordens[[#Data],[Tipo da Ordem]],"Compra",Tabela_Ordens[[#Data],[Data esperada]],"&gt;"&amp;TODAY()))</f>
        <v/>
      </c>
      <c r="D711" s="74" t="str">
        <f>IF(A711="","",INDEX(Tabela_Produto[Estoque Mínimo],MATCH(A711,INDEX(Tabela_Produto[Nome do Produto],,1),0),1))</f>
        <v/>
      </c>
      <c r="E711" s="74" t="str">
        <f t="shared" si="11"/>
        <v/>
      </c>
      <c r="F711" s="74" t="str">
        <f>IFERROR(GETPIVOTDATA("Amount",#REF!,"Product Name",'tabelas-escondidas'!$A711),"")</f>
        <v/>
      </c>
      <c r="G711" s="74" t="str">
        <f>IFERROR(GETPIVOTDATA("Quantity",#REF!,"Product Name",'tabelas-escondidas'!$A711),"")</f>
        <v/>
      </c>
    </row>
    <row r="712" spans="1:7" x14ac:dyDescent="0.25">
      <c r="A712" s="75" t="str">
        <f>IFERROR(INDEX(Tabela_Produto[[#Data],[Nome do Produto]],ROW(A712)-ROW($A$3)),"")</f>
        <v/>
      </c>
      <c r="B712" s="74" t="str">
        <f ca="1">IF(A712="","",SUMIFS(Tabela_Ordens[[#Data],[Quantidade]],Tabela_Ordens[[#Data],[Produto]],A712,Tabela_Ordens[[#Data],[Tipo da Ordem]],"Compra",Tabela_Ordens[[#Data],[Data esperada]],"&lt;="&amp;TODAY())-SUMIFS(Tabela_Ordens[[#Data],[Quantidade]],Tabela_Ordens[[#Data],[Produto]],A712,Tabela_Ordens[[#Data],[Tipo da Ordem]],"Venda",Tabela_Ordens[[#Data],[Data esperada]],"&lt;="&amp;TODAY()))</f>
        <v/>
      </c>
      <c r="C712" s="74" t="str">
        <f ca="1">IF(A712="","",SUMIFS(Tabela_Ordens[[#Data],[Quantidade]],Tabela_Ordens[[#Data],[Produto]],A712,Tabela_Ordens[[#Data],[Tipo da Ordem]],"Compra",Tabela_Ordens[[#Data],[Data esperada]],"&gt;"&amp;TODAY()))</f>
        <v/>
      </c>
      <c r="D712" s="74" t="str">
        <f>IF(A712="","",INDEX(Tabela_Produto[Estoque Mínimo],MATCH(A712,INDEX(Tabela_Produto[Nome do Produto],,1),0),1))</f>
        <v/>
      </c>
      <c r="E712" s="74" t="str">
        <f t="shared" si="11"/>
        <v/>
      </c>
      <c r="F712" s="74" t="str">
        <f>IFERROR(GETPIVOTDATA("Amount",#REF!,"Product Name",'tabelas-escondidas'!$A712),"")</f>
        <v/>
      </c>
      <c r="G712" s="74" t="str">
        <f>IFERROR(GETPIVOTDATA("Quantity",#REF!,"Product Name",'tabelas-escondidas'!$A712),"")</f>
        <v/>
      </c>
    </row>
    <row r="713" spans="1:7" x14ac:dyDescent="0.25">
      <c r="A713" s="75" t="str">
        <f>IFERROR(INDEX(Tabela_Produto[[#Data],[Nome do Produto]],ROW(A713)-ROW($A$3)),"")</f>
        <v/>
      </c>
      <c r="B713" s="74" t="str">
        <f ca="1">IF(A713="","",SUMIFS(Tabela_Ordens[[#Data],[Quantidade]],Tabela_Ordens[[#Data],[Produto]],A713,Tabela_Ordens[[#Data],[Tipo da Ordem]],"Compra",Tabela_Ordens[[#Data],[Data esperada]],"&lt;="&amp;TODAY())-SUMIFS(Tabela_Ordens[[#Data],[Quantidade]],Tabela_Ordens[[#Data],[Produto]],A713,Tabela_Ordens[[#Data],[Tipo da Ordem]],"Venda",Tabela_Ordens[[#Data],[Data esperada]],"&lt;="&amp;TODAY()))</f>
        <v/>
      </c>
      <c r="C713" s="74" t="str">
        <f ca="1">IF(A713="","",SUMIFS(Tabela_Ordens[[#Data],[Quantidade]],Tabela_Ordens[[#Data],[Produto]],A713,Tabela_Ordens[[#Data],[Tipo da Ordem]],"Compra",Tabela_Ordens[[#Data],[Data esperada]],"&gt;"&amp;TODAY()))</f>
        <v/>
      </c>
      <c r="D713" s="74" t="str">
        <f>IF(A713="","",INDEX(Tabela_Produto[Estoque Mínimo],MATCH(A713,INDEX(Tabela_Produto[Nome do Produto],,1),0),1))</f>
        <v/>
      </c>
      <c r="E713" s="74" t="str">
        <f t="shared" si="11"/>
        <v/>
      </c>
      <c r="F713" s="74" t="str">
        <f>IFERROR(GETPIVOTDATA("Amount",#REF!,"Product Name",'tabelas-escondidas'!$A713),"")</f>
        <v/>
      </c>
      <c r="G713" s="74" t="str">
        <f>IFERROR(GETPIVOTDATA("Quantity",#REF!,"Product Name",'tabelas-escondidas'!$A713),"")</f>
        <v/>
      </c>
    </row>
    <row r="714" spans="1:7" x14ac:dyDescent="0.25">
      <c r="A714" s="75" t="str">
        <f>IFERROR(INDEX(Tabela_Produto[[#Data],[Nome do Produto]],ROW(A714)-ROW($A$3)),"")</f>
        <v/>
      </c>
      <c r="B714" s="74" t="str">
        <f ca="1">IF(A714="","",SUMIFS(Tabela_Ordens[[#Data],[Quantidade]],Tabela_Ordens[[#Data],[Produto]],A714,Tabela_Ordens[[#Data],[Tipo da Ordem]],"Compra",Tabela_Ordens[[#Data],[Data esperada]],"&lt;="&amp;TODAY())-SUMIFS(Tabela_Ordens[[#Data],[Quantidade]],Tabela_Ordens[[#Data],[Produto]],A714,Tabela_Ordens[[#Data],[Tipo da Ordem]],"Venda",Tabela_Ordens[[#Data],[Data esperada]],"&lt;="&amp;TODAY()))</f>
        <v/>
      </c>
      <c r="C714" s="74" t="str">
        <f ca="1">IF(A714="","",SUMIFS(Tabela_Ordens[[#Data],[Quantidade]],Tabela_Ordens[[#Data],[Produto]],A714,Tabela_Ordens[[#Data],[Tipo da Ordem]],"Compra",Tabela_Ordens[[#Data],[Data esperada]],"&gt;"&amp;TODAY()))</f>
        <v/>
      </c>
      <c r="D714" s="74" t="str">
        <f>IF(A714="","",INDEX(Tabela_Produto[Estoque Mínimo],MATCH(A714,INDEX(Tabela_Produto[Nome do Produto],,1),0),1))</f>
        <v/>
      </c>
      <c r="E714" s="74" t="str">
        <f t="shared" si="11"/>
        <v/>
      </c>
      <c r="F714" s="74" t="str">
        <f>IFERROR(GETPIVOTDATA("Amount",#REF!,"Product Name",'tabelas-escondidas'!$A714),"")</f>
        <v/>
      </c>
      <c r="G714" s="74" t="str">
        <f>IFERROR(GETPIVOTDATA("Quantity",#REF!,"Product Name",'tabelas-escondidas'!$A714),"")</f>
        <v/>
      </c>
    </row>
    <row r="715" spans="1:7" x14ac:dyDescent="0.25">
      <c r="A715" s="75" t="str">
        <f>IFERROR(INDEX(Tabela_Produto[[#Data],[Nome do Produto]],ROW(A715)-ROW($A$3)),"")</f>
        <v/>
      </c>
      <c r="B715" s="74" t="str">
        <f ca="1">IF(A715="","",SUMIFS(Tabela_Ordens[[#Data],[Quantidade]],Tabela_Ordens[[#Data],[Produto]],A715,Tabela_Ordens[[#Data],[Tipo da Ordem]],"Compra",Tabela_Ordens[[#Data],[Data esperada]],"&lt;="&amp;TODAY())-SUMIFS(Tabela_Ordens[[#Data],[Quantidade]],Tabela_Ordens[[#Data],[Produto]],A715,Tabela_Ordens[[#Data],[Tipo da Ordem]],"Venda",Tabela_Ordens[[#Data],[Data esperada]],"&lt;="&amp;TODAY()))</f>
        <v/>
      </c>
      <c r="C715" s="74" t="str">
        <f ca="1">IF(A715="","",SUMIFS(Tabela_Ordens[[#Data],[Quantidade]],Tabela_Ordens[[#Data],[Produto]],A715,Tabela_Ordens[[#Data],[Tipo da Ordem]],"Compra",Tabela_Ordens[[#Data],[Data esperada]],"&gt;"&amp;TODAY()))</f>
        <v/>
      </c>
      <c r="D715" s="74" t="str">
        <f>IF(A715="","",INDEX(Tabela_Produto[Estoque Mínimo],MATCH(A715,INDEX(Tabela_Produto[Nome do Produto],,1),0),1))</f>
        <v/>
      </c>
      <c r="E715" s="74" t="str">
        <f t="shared" si="11"/>
        <v/>
      </c>
      <c r="F715" s="74" t="str">
        <f>IFERROR(GETPIVOTDATA("Amount",#REF!,"Product Name",'tabelas-escondidas'!$A715),"")</f>
        <v/>
      </c>
      <c r="G715" s="74" t="str">
        <f>IFERROR(GETPIVOTDATA("Quantity",#REF!,"Product Name",'tabelas-escondidas'!$A715),"")</f>
        <v/>
      </c>
    </row>
    <row r="716" spans="1:7" x14ac:dyDescent="0.25">
      <c r="A716" s="75" t="str">
        <f>IFERROR(INDEX(Tabela_Produto[[#Data],[Nome do Produto]],ROW(A716)-ROW($A$3)),"")</f>
        <v/>
      </c>
      <c r="B716" s="74" t="str">
        <f ca="1">IF(A716="","",SUMIFS(Tabela_Ordens[[#Data],[Quantidade]],Tabela_Ordens[[#Data],[Produto]],A716,Tabela_Ordens[[#Data],[Tipo da Ordem]],"Compra",Tabela_Ordens[[#Data],[Data esperada]],"&lt;="&amp;TODAY())-SUMIFS(Tabela_Ordens[[#Data],[Quantidade]],Tabela_Ordens[[#Data],[Produto]],A716,Tabela_Ordens[[#Data],[Tipo da Ordem]],"Venda",Tabela_Ordens[[#Data],[Data esperada]],"&lt;="&amp;TODAY()))</f>
        <v/>
      </c>
      <c r="C716" s="74" t="str">
        <f ca="1">IF(A716="","",SUMIFS(Tabela_Ordens[[#Data],[Quantidade]],Tabela_Ordens[[#Data],[Produto]],A716,Tabela_Ordens[[#Data],[Tipo da Ordem]],"Compra",Tabela_Ordens[[#Data],[Data esperada]],"&gt;"&amp;TODAY()))</f>
        <v/>
      </c>
      <c r="D716" s="74" t="str">
        <f>IF(A716="","",INDEX(Tabela_Produto[Estoque Mínimo],MATCH(A716,INDEX(Tabela_Produto[Nome do Produto],,1),0),1))</f>
        <v/>
      </c>
      <c r="E716" s="74" t="str">
        <f t="shared" si="11"/>
        <v/>
      </c>
      <c r="F716" s="74" t="str">
        <f>IFERROR(GETPIVOTDATA("Amount",#REF!,"Product Name",'tabelas-escondidas'!$A716),"")</f>
        <v/>
      </c>
      <c r="G716" s="74" t="str">
        <f>IFERROR(GETPIVOTDATA("Quantity",#REF!,"Product Name",'tabelas-escondidas'!$A716),"")</f>
        <v/>
      </c>
    </row>
    <row r="717" spans="1:7" x14ac:dyDescent="0.25">
      <c r="A717" s="75" t="str">
        <f>IFERROR(INDEX(Tabela_Produto[[#Data],[Nome do Produto]],ROW(A717)-ROW($A$3)),"")</f>
        <v/>
      </c>
      <c r="B717" s="74" t="str">
        <f ca="1">IF(A717="","",SUMIFS(Tabela_Ordens[[#Data],[Quantidade]],Tabela_Ordens[[#Data],[Produto]],A717,Tabela_Ordens[[#Data],[Tipo da Ordem]],"Compra",Tabela_Ordens[[#Data],[Data esperada]],"&lt;="&amp;TODAY())-SUMIFS(Tabela_Ordens[[#Data],[Quantidade]],Tabela_Ordens[[#Data],[Produto]],A717,Tabela_Ordens[[#Data],[Tipo da Ordem]],"Venda",Tabela_Ordens[[#Data],[Data esperada]],"&lt;="&amp;TODAY()))</f>
        <v/>
      </c>
      <c r="C717" s="74" t="str">
        <f ca="1">IF(A717="","",SUMIFS(Tabela_Ordens[[#Data],[Quantidade]],Tabela_Ordens[[#Data],[Produto]],A717,Tabela_Ordens[[#Data],[Tipo da Ordem]],"Compra",Tabela_Ordens[[#Data],[Data esperada]],"&gt;"&amp;TODAY()))</f>
        <v/>
      </c>
      <c r="D717" s="74" t="str">
        <f>IF(A717="","",INDEX(Tabela_Produto[Estoque Mínimo],MATCH(A717,INDEX(Tabela_Produto[Nome do Produto],,1),0),1))</f>
        <v/>
      </c>
      <c r="E717" s="74" t="str">
        <f t="shared" si="11"/>
        <v/>
      </c>
      <c r="F717" s="74" t="str">
        <f>IFERROR(GETPIVOTDATA("Amount",#REF!,"Product Name",'tabelas-escondidas'!$A717),"")</f>
        <v/>
      </c>
      <c r="G717" s="74" t="str">
        <f>IFERROR(GETPIVOTDATA("Quantity",#REF!,"Product Name",'tabelas-escondidas'!$A717),"")</f>
        <v/>
      </c>
    </row>
    <row r="718" spans="1:7" x14ac:dyDescent="0.25">
      <c r="A718" s="75" t="str">
        <f>IFERROR(INDEX(Tabela_Produto[[#Data],[Nome do Produto]],ROW(A718)-ROW($A$3)),"")</f>
        <v/>
      </c>
      <c r="B718" s="74" t="str">
        <f ca="1">IF(A718="","",SUMIFS(Tabela_Ordens[[#Data],[Quantidade]],Tabela_Ordens[[#Data],[Produto]],A718,Tabela_Ordens[[#Data],[Tipo da Ordem]],"Compra",Tabela_Ordens[[#Data],[Data esperada]],"&lt;="&amp;TODAY())-SUMIFS(Tabela_Ordens[[#Data],[Quantidade]],Tabela_Ordens[[#Data],[Produto]],A718,Tabela_Ordens[[#Data],[Tipo da Ordem]],"Venda",Tabela_Ordens[[#Data],[Data esperada]],"&lt;="&amp;TODAY()))</f>
        <v/>
      </c>
      <c r="C718" s="74" t="str">
        <f ca="1">IF(A718="","",SUMIFS(Tabela_Ordens[[#Data],[Quantidade]],Tabela_Ordens[[#Data],[Produto]],A718,Tabela_Ordens[[#Data],[Tipo da Ordem]],"Compra",Tabela_Ordens[[#Data],[Data esperada]],"&gt;"&amp;TODAY()))</f>
        <v/>
      </c>
      <c r="D718" s="74" t="str">
        <f>IF(A718="","",INDEX(Tabela_Produto[Estoque Mínimo],MATCH(A718,INDEX(Tabela_Produto[Nome do Produto],,1),0),1))</f>
        <v/>
      </c>
      <c r="E718" s="74" t="str">
        <f t="shared" si="11"/>
        <v/>
      </c>
      <c r="F718" s="74" t="str">
        <f>IFERROR(GETPIVOTDATA("Amount",#REF!,"Product Name",'tabelas-escondidas'!$A718),"")</f>
        <v/>
      </c>
      <c r="G718" s="74" t="str">
        <f>IFERROR(GETPIVOTDATA("Quantity",#REF!,"Product Name",'tabelas-escondidas'!$A718),"")</f>
        <v/>
      </c>
    </row>
    <row r="719" spans="1:7" x14ac:dyDescent="0.25">
      <c r="A719" s="75" t="str">
        <f>IFERROR(INDEX(Tabela_Produto[[#Data],[Nome do Produto]],ROW(A719)-ROW($A$3)),"")</f>
        <v/>
      </c>
      <c r="B719" s="74" t="str">
        <f ca="1">IF(A719="","",SUMIFS(Tabela_Ordens[[#Data],[Quantidade]],Tabela_Ordens[[#Data],[Produto]],A719,Tabela_Ordens[[#Data],[Tipo da Ordem]],"Compra",Tabela_Ordens[[#Data],[Data esperada]],"&lt;="&amp;TODAY())-SUMIFS(Tabela_Ordens[[#Data],[Quantidade]],Tabela_Ordens[[#Data],[Produto]],A719,Tabela_Ordens[[#Data],[Tipo da Ordem]],"Venda",Tabela_Ordens[[#Data],[Data esperada]],"&lt;="&amp;TODAY()))</f>
        <v/>
      </c>
      <c r="C719" s="74" t="str">
        <f ca="1">IF(A719="","",SUMIFS(Tabela_Ordens[[#Data],[Quantidade]],Tabela_Ordens[[#Data],[Produto]],A719,Tabela_Ordens[[#Data],[Tipo da Ordem]],"Compra",Tabela_Ordens[[#Data],[Data esperada]],"&gt;"&amp;TODAY()))</f>
        <v/>
      </c>
      <c r="D719" s="74" t="str">
        <f>IF(A719="","",INDEX(Tabela_Produto[Estoque Mínimo],MATCH(A719,INDEX(Tabela_Produto[Nome do Produto],,1),0),1))</f>
        <v/>
      </c>
      <c r="E719" s="74" t="str">
        <f t="shared" si="11"/>
        <v/>
      </c>
      <c r="F719" s="74" t="str">
        <f>IFERROR(GETPIVOTDATA("Amount",#REF!,"Product Name",'tabelas-escondidas'!$A719),"")</f>
        <v/>
      </c>
      <c r="G719" s="74" t="str">
        <f>IFERROR(GETPIVOTDATA("Quantity",#REF!,"Product Name",'tabelas-escondidas'!$A719),"")</f>
        <v/>
      </c>
    </row>
    <row r="720" spans="1:7" x14ac:dyDescent="0.25">
      <c r="A720" s="75" t="str">
        <f>IFERROR(INDEX(Tabela_Produto[[#Data],[Nome do Produto]],ROW(A720)-ROW($A$3)),"")</f>
        <v/>
      </c>
      <c r="B720" s="74" t="str">
        <f ca="1">IF(A720="","",SUMIFS(Tabela_Ordens[[#Data],[Quantidade]],Tabela_Ordens[[#Data],[Produto]],A720,Tabela_Ordens[[#Data],[Tipo da Ordem]],"Compra",Tabela_Ordens[[#Data],[Data esperada]],"&lt;="&amp;TODAY())-SUMIFS(Tabela_Ordens[[#Data],[Quantidade]],Tabela_Ordens[[#Data],[Produto]],A720,Tabela_Ordens[[#Data],[Tipo da Ordem]],"Venda",Tabela_Ordens[[#Data],[Data esperada]],"&lt;="&amp;TODAY()))</f>
        <v/>
      </c>
      <c r="C720" s="74" t="str">
        <f ca="1">IF(A720="","",SUMIFS(Tabela_Ordens[[#Data],[Quantidade]],Tabela_Ordens[[#Data],[Produto]],A720,Tabela_Ordens[[#Data],[Tipo da Ordem]],"Compra",Tabela_Ordens[[#Data],[Data esperada]],"&gt;"&amp;TODAY()))</f>
        <v/>
      </c>
      <c r="D720" s="74" t="str">
        <f>IF(A720="","",INDEX(Tabela_Produto[Estoque Mínimo],MATCH(A720,INDEX(Tabela_Produto[Nome do Produto],,1),0),1))</f>
        <v/>
      </c>
      <c r="E720" s="74" t="str">
        <f t="shared" si="11"/>
        <v/>
      </c>
      <c r="F720" s="74" t="str">
        <f>IFERROR(GETPIVOTDATA("Amount",#REF!,"Product Name",'tabelas-escondidas'!$A720),"")</f>
        <v/>
      </c>
      <c r="G720" s="74" t="str">
        <f>IFERROR(GETPIVOTDATA("Quantity",#REF!,"Product Name",'tabelas-escondidas'!$A720),"")</f>
        <v/>
      </c>
    </row>
    <row r="721" spans="1:7" x14ac:dyDescent="0.25">
      <c r="A721" s="75" t="str">
        <f>IFERROR(INDEX(Tabela_Produto[[#Data],[Nome do Produto]],ROW(A721)-ROW($A$3)),"")</f>
        <v/>
      </c>
      <c r="B721" s="74" t="str">
        <f ca="1">IF(A721="","",SUMIFS(Tabela_Ordens[[#Data],[Quantidade]],Tabela_Ordens[[#Data],[Produto]],A721,Tabela_Ordens[[#Data],[Tipo da Ordem]],"Compra",Tabela_Ordens[[#Data],[Data esperada]],"&lt;="&amp;TODAY())-SUMIFS(Tabela_Ordens[[#Data],[Quantidade]],Tabela_Ordens[[#Data],[Produto]],A721,Tabela_Ordens[[#Data],[Tipo da Ordem]],"Venda",Tabela_Ordens[[#Data],[Data esperada]],"&lt;="&amp;TODAY()))</f>
        <v/>
      </c>
      <c r="C721" s="74" t="str">
        <f ca="1">IF(A721="","",SUMIFS(Tabela_Ordens[[#Data],[Quantidade]],Tabela_Ordens[[#Data],[Produto]],A721,Tabela_Ordens[[#Data],[Tipo da Ordem]],"Compra",Tabela_Ordens[[#Data],[Data esperada]],"&gt;"&amp;TODAY()))</f>
        <v/>
      </c>
      <c r="D721" s="74" t="str">
        <f>IF(A721="","",INDEX(Tabela_Produto[Estoque Mínimo],MATCH(A721,INDEX(Tabela_Produto[Nome do Produto],,1),0),1))</f>
        <v/>
      </c>
      <c r="E721" s="74" t="str">
        <f t="shared" si="11"/>
        <v/>
      </c>
      <c r="F721" s="74" t="str">
        <f>IFERROR(GETPIVOTDATA("Amount",#REF!,"Product Name",'tabelas-escondidas'!$A721),"")</f>
        <v/>
      </c>
      <c r="G721" s="74" t="str">
        <f>IFERROR(GETPIVOTDATA("Quantity",#REF!,"Product Name",'tabelas-escondidas'!$A721),"")</f>
        <v/>
      </c>
    </row>
    <row r="722" spans="1:7" x14ac:dyDescent="0.25">
      <c r="A722" s="75" t="str">
        <f>IFERROR(INDEX(Tabela_Produto[[#Data],[Nome do Produto]],ROW(A722)-ROW($A$3)),"")</f>
        <v/>
      </c>
      <c r="B722" s="74" t="str">
        <f ca="1">IF(A722="","",SUMIFS(Tabela_Ordens[[#Data],[Quantidade]],Tabela_Ordens[[#Data],[Produto]],A722,Tabela_Ordens[[#Data],[Tipo da Ordem]],"Compra",Tabela_Ordens[[#Data],[Data esperada]],"&lt;="&amp;TODAY())-SUMIFS(Tabela_Ordens[[#Data],[Quantidade]],Tabela_Ordens[[#Data],[Produto]],A722,Tabela_Ordens[[#Data],[Tipo da Ordem]],"Venda",Tabela_Ordens[[#Data],[Data esperada]],"&lt;="&amp;TODAY()))</f>
        <v/>
      </c>
      <c r="C722" s="74" t="str">
        <f ca="1">IF(A722="","",SUMIFS(Tabela_Ordens[[#Data],[Quantidade]],Tabela_Ordens[[#Data],[Produto]],A722,Tabela_Ordens[[#Data],[Tipo da Ordem]],"Compra",Tabela_Ordens[[#Data],[Data esperada]],"&gt;"&amp;TODAY()))</f>
        <v/>
      </c>
      <c r="D722" s="74" t="str">
        <f>IF(A722="","",INDEX(Tabela_Produto[Estoque Mínimo],MATCH(A722,INDEX(Tabela_Produto[Nome do Produto],,1),0),1))</f>
        <v/>
      </c>
      <c r="E722" s="74" t="str">
        <f t="shared" si="11"/>
        <v/>
      </c>
      <c r="F722" s="74" t="str">
        <f>IFERROR(GETPIVOTDATA("Amount",#REF!,"Product Name",'tabelas-escondidas'!$A722),"")</f>
        <v/>
      </c>
      <c r="G722" s="74" t="str">
        <f>IFERROR(GETPIVOTDATA("Quantity",#REF!,"Product Name",'tabelas-escondidas'!$A722),"")</f>
        <v/>
      </c>
    </row>
    <row r="723" spans="1:7" x14ac:dyDescent="0.25">
      <c r="A723" s="75" t="str">
        <f>IFERROR(INDEX(Tabela_Produto[[#Data],[Nome do Produto]],ROW(A723)-ROW($A$3)),"")</f>
        <v/>
      </c>
      <c r="B723" s="74" t="str">
        <f ca="1">IF(A723="","",SUMIFS(Tabela_Ordens[[#Data],[Quantidade]],Tabela_Ordens[[#Data],[Produto]],A723,Tabela_Ordens[[#Data],[Tipo da Ordem]],"Compra",Tabela_Ordens[[#Data],[Data esperada]],"&lt;="&amp;TODAY())-SUMIFS(Tabela_Ordens[[#Data],[Quantidade]],Tabela_Ordens[[#Data],[Produto]],A723,Tabela_Ordens[[#Data],[Tipo da Ordem]],"Venda",Tabela_Ordens[[#Data],[Data esperada]],"&lt;="&amp;TODAY()))</f>
        <v/>
      </c>
      <c r="C723" s="74" t="str">
        <f ca="1">IF(A723="","",SUMIFS(Tabela_Ordens[[#Data],[Quantidade]],Tabela_Ordens[[#Data],[Produto]],A723,Tabela_Ordens[[#Data],[Tipo da Ordem]],"Compra",Tabela_Ordens[[#Data],[Data esperada]],"&gt;"&amp;TODAY()))</f>
        <v/>
      </c>
      <c r="D723" s="74" t="str">
        <f>IF(A723="","",INDEX(Tabela_Produto[Estoque Mínimo],MATCH(A723,INDEX(Tabela_Produto[Nome do Produto],,1),0),1))</f>
        <v/>
      </c>
      <c r="E723" s="74" t="str">
        <f t="shared" si="11"/>
        <v/>
      </c>
      <c r="F723" s="74" t="str">
        <f>IFERROR(GETPIVOTDATA("Amount",#REF!,"Product Name",'tabelas-escondidas'!$A723),"")</f>
        <v/>
      </c>
      <c r="G723" s="74" t="str">
        <f>IFERROR(GETPIVOTDATA("Quantity",#REF!,"Product Name",'tabelas-escondidas'!$A723),"")</f>
        <v/>
      </c>
    </row>
    <row r="724" spans="1:7" x14ac:dyDescent="0.25">
      <c r="A724" s="75" t="str">
        <f>IFERROR(INDEX(Tabela_Produto[[#Data],[Nome do Produto]],ROW(A724)-ROW($A$3)),"")</f>
        <v/>
      </c>
      <c r="B724" s="74" t="str">
        <f ca="1">IF(A724="","",SUMIFS(Tabela_Ordens[[#Data],[Quantidade]],Tabela_Ordens[[#Data],[Produto]],A724,Tabela_Ordens[[#Data],[Tipo da Ordem]],"Compra",Tabela_Ordens[[#Data],[Data esperada]],"&lt;="&amp;TODAY())-SUMIFS(Tabela_Ordens[[#Data],[Quantidade]],Tabela_Ordens[[#Data],[Produto]],A724,Tabela_Ordens[[#Data],[Tipo da Ordem]],"Venda",Tabela_Ordens[[#Data],[Data esperada]],"&lt;="&amp;TODAY()))</f>
        <v/>
      </c>
      <c r="C724" s="74" t="str">
        <f ca="1">IF(A724="","",SUMIFS(Tabela_Ordens[[#Data],[Quantidade]],Tabela_Ordens[[#Data],[Produto]],A724,Tabela_Ordens[[#Data],[Tipo da Ordem]],"Compra",Tabela_Ordens[[#Data],[Data esperada]],"&gt;"&amp;TODAY()))</f>
        <v/>
      </c>
      <c r="D724" s="74" t="str">
        <f>IF(A724="","",INDEX(Tabela_Produto[Estoque Mínimo],MATCH(A724,INDEX(Tabela_Produto[Nome do Produto],,1),0),1))</f>
        <v/>
      </c>
      <c r="E724" s="74" t="str">
        <f t="shared" si="11"/>
        <v/>
      </c>
      <c r="F724" s="74" t="str">
        <f>IFERROR(GETPIVOTDATA("Amount",#REF!,"Product Name",'tabelas-escondidas'!$A724),"")</f>
        <v/>
      </c>
      <c r="G724" s="74" t="str">
        <f>IFERROR(GETPIVOTDATA("Quantity",#REF!,"Product Name",'tabelas-escondidas'!$A724),"")</f>
        <v/>
      </c>
    </row>
    <row r="725" spans="1:7" x14ac:dyDescent="0.25">
      <c r="A725" s="75" t="str">
        <f>IFERROR(INDEX(Tabela_Produto[[#Data],[Nome do Produto]],ROW(A725)-ROW($A$3)),"")</f>
        <v/>
      </c>
      <c r="B725" s="74" t="str">
        <f ca="1">IF(A725="","",SUMIFS(Tabela_Ordens[[#Data],[Quantidade]],Tabela_Ordens[[#Data],[Produto]],A725,Tabela_Ordens[[#Data],[Tipo da Ordem]],"Compra",Tabela_Ordens[[#Data],[Data esperada]],"&lt;="&amp;TODAY())-SUMIFS(Tabela_Ordens[[#Data],[Quantidade]],Tabela_Ordens[[#Data],[Produto]],A725,Tabela_Ordens[[#Data],[Tipo da Ordem]],"Venda",Tabela_Ordens[[#Data],[Data esperada]],"&lt;="&amp;TODAY()))</f>
        <v/>
      </c>
      <c r="C725" s="74" t="str">
        <f ca="1">IF(A725="","",SUMIFS(Tabela_Ordens[[#Data],[Quantidade]],Tabela_Ordens[[#Data],[Produto]],A725,Tabela_Ordens[[#Data],[Tipo da Ordem]],"Compra",Tabela_Ordens[[#Data],[Data esperada]],"&gt;"&amp;TODAY()))</f>
        <v/>
      </c>
      <c r="D725" s="74" t="str">
        <f>IF(A725="","",INDEX(Tabela_Produto[Estoque Mínimo],MATCH(A725,INDEX(Tabela_Produto[Nome do Produto],,1),0),1))</f>
        <v/>
      </c>
      <c r="E725" s="74" t="str">
        <f t="shared" si="11"/>
        <v/>
      </c>
      <c r="F725" s="74" t="str">
        <f>IFERROR(GETPIVOTDATA("Amount",#REF!,"Product Name",'tabelas-escondidas'!$A725),"")</f>
        <v/>
      </c>
      <c r="G725" s="74" t="str">
        <f>IFERROR(GETPIVOTDATA("Quantity",#REF!,"Product Name",'tabelas-escondidas'!$A725),"")</f>
        <v/>
      </c>
    </row>
    <row r="726" spans="1:7" x14ac:dyDescent="0.25">
      <c r="A726" s="75" t="str">
        <f>IFERROR(INDEX(Tabela_Produto[[#Data],[Nome do Produto]],ROW(A726)-ROW($A$3)),"")</f>
        <v/>
      </c>
      <c r="B726" s="74" t="str">
        <f ca="1">IF(A726="","",SUMIFS(Tabela_Ordens[[#Data],[Quantidade]],Tabela_Ordens[[#Data],[Produto]],A726,Tabela_Ordens[[#Data],[Tipo da Ordem]],"Compra",Tabela_Ordens[[#Data],[Data esperada]],"&lt;="&amp;TODAY())-SUMIFS(Tabela_Ordens[[#Data],[Quantidade]],Tabela_Ordens[[#Data],[Produto]],A726,Tabela_Ordens[[#Data],[Tipo da Ordem]],"Venda",Tabela_Ordens[[#Data],[Data esperada]],"&lt;="&amp;TODAY()))</f>
        <v/>
      </c>
      <c r="C726" s="74" t="str">
        <f ca="1">IF(A726="","",SUMIFS(Tabela_Ordens[[#Data],[Quantidade]],Tabela_Ordens[[#Data],[Produto]],A726,Tabela_Ordens[[#Data],[Tipo da Ordem]],"Compra",Tabela_Ordens[[#Data],[Data esperada]],"&gt;"&amp;TODAY()))</f>
        <v/>
      </c>
      <c r="D726" s="74" t="str">
        <f>IF(A726="","",INDEX(Tabela_Produto[Estoque Mínimo],MATCH(A726,INDEX(Tabela_Produto[Nome do Produto],,1),0),1))</f>
        <v/>
      </c>
      <c r="E726" s="74" t="str">
        <f t="shared" si="11"/>
        <v/>
      </c>
      <c r="F726" s="74" t="str">
        <f>IFERROR(GETPIVOTDATA("Amount",#REF!,"Product Name",'tabelas-escondidas'!$A726),"")</f>
        <v/>
      </c>
      <c r="G726" s="74" t="str">
        <f>IFERROR(GETPIVOTDATA("Quantity",#REF!,"Product Name",'tabelas-escondidas'!$A726),"")</f>
        <v/>
      </c>
    </row>
    <row r="727" spans="1:7" x14ac:dyDescent="0.25">
      <c r="A727" s="75" t="str">
        <f>IFERROR(INDEX(Tabela_Produto[[#Data],[Nome do Produto]],ROW(A727)-ROW($A$3)),"")</f>
        <v/>
      </c>
      <c r="B727" s="74" t="str">
        <f ca="1">IF(A727="","",SUMIFS(Tabela_Ordens[[#Data],[Quantidade]],Tabela_Ordens[[#Data],[Produto]],A727,Tabela_Ordens[[#Data],[Tipo da Ordem]],"Compra",Tabela_Ordens[[#Data],[Data esperada]],"&lt;="&amp;TODAY())-SUMIFS(Tabela_Ordens[[#Data],[Quantidade]],Tabela_Ordens[[#Data],[Produto]],A727,Tabela_Ordens[[#Data],[Tipo da Ordem]],"Venda",Tabela_Ordens[[#Data],[Data esperada]],"&lt;="&amp;TODAY()))</f>
        <v/>
      </c>
      <c r="C727" s="74" t="str">
        <f ca="1">IF(A727="","",SUMIFS(Tabela_Ordens[[#Data],[Quantidade]],Tabela_Ordens[[#Data],[Produto]],A727,Tabela_Ordens[[#Data],[Tipo da Ordem]],"Compra",Tabela_Ordens[[#Data],[Data esperada]],"&gt;"&amp;TODAY()))</f>
        <v/>
      </c>
      <c r="D727" s="74" t="str">
        <f>IF(A727="","",INDEX(Tabela_Produto[Estoque Mínimo],MATCH(A727,INDEX(Tabela_Produto[Nome do Produto],,1),0),1))</f>
        <v/>
      </c>
      <c r="E727" s="74" t="str">
        <f t="shared" si="11"/>
        <v/>
      </c>
      <c r="F727" s="74" t="str">
        <f>IFERROR(GETPIVOTDATA("Amount",#REF!,"Product Name",'tabelas-escondidas'!$A727),"")</f>
        <v/>
      </c>
      <c r="G727" s="74" t="str">
        <f>IFERROR(GETPIVOTDATA("Quantity",#REF!,"Product Name",'tabelas-escondidas'!$A727),"")</f>
        <v/>
      </c>
    </row>
    <row r="728" spans="1:7" x14ac:dyDescent="0.25">
      <c r="A728" s="75" t="str">
        <f>IFERROR(INDEX(Tabela_Produto[[#Data],[Nome do Produto]],ROW(A728)-ROW($A$3)),"")</f>
        <v/>
      </c>
      <c r="B728" s="74" t="str">
        <f ca="1">IF(A728="","",SUMIFS(Tabela_Ordens[[#Data],[Quantidade]],Tabela_Ordens[[#Data],[Produto]],A728,Tabela_Ordens[[#Data],[Tipo da Ordem]],"Compra",Tabela_Ordens[[#Data],[Data esperada]],"&lt;="&amp;TODAY())-SUMIFS(Tabela_Ordens[[#Data],[Quantidade]],Tabela_Ordens[[#Data],[Produto]],A728,Tabela_Ordens[[#Data],[Tipo da Ordem]],"Venda",Tabela_Ordens[[#Data],[Data esperada]],"&lt;="&amp;TODAY()))</f>
        <v/>
      </c>
      <c r="C728" s="74" t="str">
        <f ca="1">IF(A728="","",SUMIFS(Tabela_Ordens[[#Data],[Quantidade]],Tabela_Ordens[[#Data],[Produto]],A728,Tabela_Ordens[[#Data],[Tipo da Ordem]],"Compra",Tabela_Ordens[[#Data],[Data esperada]],"&gt;"&amp;TODAY()))</f>
        <v/>
      </c>
      <c r="D728" s="74" t="str">
        <f>IF(A728="","",INDEX(Tabela_Produto[Estoque Mínimo],MATCH(A728,INDEX(Tabela_Produto[Nome do Produto],,1),0),1))</f>
        <v/>
      </c>
      <c r="E728" s="74" t="str">
        <f t="shared" si="11"/>
        <v/>
      </c>
      <c r="F728" s="74" t="str">
        <f>IFERROR(GETPIVOTDATA("Amount",#REF!,"Product Name",'tabelas-escondidas'!$A728),"")</f>
        <v/>
      </c>
      <c r="G728" s="74" t="str">
        <f>IFERROR(GETPIVOTDATA("Quantity",#REF!,"Product Name",'tabelas-escondidas'!$A728),"")</f>
        <v/>
      </c>
    </row>
    <row r="729" spans="1:7" x14ac:dyDescent="0.25">
      <c r="A729" s="75" t="str">
        <f>IFERROR(INDEX(Tabela_Produto[[#Data],[Nome do Produto]],ROW(A729)-ROW($A$3)),"")</f>
        <v/>
      </c>
      <c r="B729" s="74" t="str">
        <f ca="1">IF(A729="","",SUMIFS(Tabela_Ordens[[#Data],[Quantidade]],Tabela_Ordens[[#Data],[Produto]],A729,Tabela_Ordens[[#Data],[Tipo da Ordem]],"Compra",Tabela_Ordens[[#Data],[Data esperada]],"&lt;="&amp;TODAY())-SUMIFS(Tabela_Ordens[[#Data],[Quantidade]],Tabela_Ordens[[#Data],[Produto]],A729,Tabela_Ordens[[#Data],[Tipo da Ordem]],"Venda",Tabela_Ordens[[#Data],[Data esperada]],"&lt;="&amp;TODAY()))</f>
        <v/>
      </c>
      <c r="C729" s="74" t="str">
        <f ca="1">IF(A729="","",SUMIFS(Tabela_Ordens[[#Data],[Quantidade]],Tabela_Ordens[[#Data],[Produto]],A729,Tabela_Ordens[[#Data],[Tipo da Ordem]],"Compra",Tabela_Ordens[[#Data],[Data esperada]],"&gt;"&amp;TODAY()))</f>
        <v/>
      </c>
      <c r="D729" s="74" t="str">
        <f>IF(A729="","",INDEX(Tabela_Produto[Estoque Mínimo],MATCH(A729,INDEX(Tabela_Produto[Nome do Produto],,1),0),1))</f>
        <v/>
      </c>
      <c r="E729" s="74" t="str">
        <f t="shared" si="11"/>
        <v/>
      </c>
      <c r="F729" s="74" t="str">
        <f>IFERROR(GETPIVOTDATA("Amount",#REF!,"Product Name",'tabelas-escondidas'!$A729),"")</f>
        <v/>
      </c>
      <c r="G729" s="74" t="str">
        <f>IFERROR(GETPIVOTDATA("Quantity",#REF!,"Product Name",'tabelas-escondidas'!$A729),"")</f>
        <v/>
      </c>
    </row>
    <row r="730" spans="1:7" x14ac:dyDescent="0.25">
      <c r="A730" s="75" t="str">
        <f>IFERROR(INDEX(Tabela_Produto[[#Data],[Nome do Produto]],ROW(A730)-ROW($A$3)),"")</f>
        <v/>
      </c>
      <c r="B730" s="74" t="str">
        <f ca="1">IF(A730="","",SUMIFS(Tabela_Ordens[[#Data],[Quantidade]],Tabela_Ordens[[#Data],[Produto]],A730,Tabela_Ordens[[#Data],[Tipo da Ordem]],"Compra",Tabela_Ordens[[#Data],[Data esperada]],"&lt;="&amp;TODAY())-SUMIFS(Tabela_Ordens[[#Data],[Quantidade]],Tabela_Ordens[[#Data],[Produto]],A730,Tabela_Ordens[[#Data],[Tipo da Ordem]],"Venda",Tabela_Ordens[[#Data],[Data esperada]],"&lt;="&amp;TODAY()))</f>
        <v/>
      </c>
      <c r="C730" s="74" t="str">
        <f ca="1">IF(A730="","",SUMIFS(Tabela_Ordens[[#Data],[Quantidade]],Tabela_Ordens[[#Data],[Produto]],A730,Tabela_Ordens[[#Data],[Tipo da Ordem]],"Compra",Tabela_Ordens[[#Data],[Data esperada]],"&gt;"&amp;TODAY()))</f>
        <v/>
      </c>
      <c r="D730" s="74" t="str">
        <f>IF(A730="","",INDEX(Tabela_Produto[Estoque Mínimo],MATCH(A730,INDEX(Tabela_Produto[Nome do Produto],,1),0),1))</f>
        <v/>
      </c>
      <c r="E730" s="74" t="str">
        <f t="shared" si="11"/>
        <v/>
      </c>
      <c r="F730" s="74" t="str">
        <f>IFERROR(GETPIVOTDATA("Amount",#REF!,"Product Name",'tabelas-escondidas'!$A730),"")</f>
        <v/>
      </c>
      <c r="G730" s="74" t="str">
        <f>IFERROR(GETPIVOTDATA("Quantity",#REF!,"Product Name",'tabelas-escondidas'!$A730),"")</f>
        <v/>
      </c>
    </row>
    <row r="731" spans="1:7" x14ac:dyDescent="0.25">
      <c r="A731" s="75" t="str">
        <f>IFERROR(INDEX(Tabela_Produto[[#Data],[Nome do Produto]],ROW(A731)-ROW($A$3)),"")</f>
        <v/>
      </c>
      <c r="B731" s="74" t="str">
        <f ca="1">IF(A731="","",SUMIFS(Tabela_Ordens[[#Data],[Quantidade]],Tabela_Ordens[[#Data],[Produto]],A731,Tabela_Ordens[[#Data],[Tipo da Ordem]],"Compra",Tabela_Ordens[[#Data],[Data esperada]],"&lt;="&amp;TODAY())-SUMIFS(Tabela_Ordens[[#Data],[Quantidade]],Tabela_Ordens[[#Data],[Produto]],A731,Tabela_Ordens[[#Data],[Tipo da Ordem]],"Venda",Tabela_Ordens[[#Data],[Data esperada]],"&lt;="&amp;TODAY()))</f>
        <v/>
      </c>
      <c r="C731" s="74" t="str">
        <f ca="1">IF(A731="","",SUMIFS(Tabela_Ordens[[#Data],[Quantidade]],Tabela_Ordens[[#Data],[Produto]],A731,Tabela_Ordens[[#Data],[Tipo da Ordem]],"Compra",Tabela_Ordens[[#Data],[Data esperada]],"&gt;"&amp;TODAY()))</f>
        <v/>
      </c>
      <c r="D731" s="74" t="str">
        <f>IF(A731="","",INDEX(Tabela_Produto[Estoque Mínimo],MATCH(A731,INDEX(Tabela_Produto[Nome do Produto],,1),0),1))</f>
        <v/>
      </c>
      <c r="E731" s="74" t="str">
        <f t="shared" si="11"/>
        <v/>
      </c>
      <c r="F731" s="74" t="str">
        <f>IFERROR(GETPIVOTDATA("Amount",#REF!,"Product Name",'tabelas-escondidas'!$A731),"")</f>
        <v/>
      </c>
      <c r="G731" s="74" t="str">
        <f>IFERROR(GETPIVOTDATA("Quantity",#REF!,"Product Name",'tabelas-escondidas'!$A731),"")</f>
        <v/>
      </c>
    </row>
    <row r="732" spans="1:7" x14ac:dyDescent="0.25">
      <c r="A732" s="75" t="str">
        <f>IFERROR(INDEX(Tabela_Produto[[#Data],[Nome do Produto]],ROW(A732)-ROW($A$3)),"")</f>
        <v/>
      </c>
      <c r="B732" s="74" t="str">
        <f ca="1">IF(A732="","",SUMIFS(Tabela_Ordens[[#Data],[Quantidade]],Tabela_Ordens[[#Data],[Produto]],A732,Tabela_Ordens[[#Data],[Tipo da Ordem]],"Compra",Tabela_Ordens[[#Data],[Data esperada]],"&lt;="&amp;TODAY())-SUMIFS(Tabela_Ordens[[#Data],[Quantidade]],Tabela_Ordens[[#Data],[Produto]],A732,Tabela_Ordens[[#Data],[Tipo da Ordem]],"Venda",Tabela_Ordens[[#Data],[Data esperada]],"&lt;="&amp;TODAY()))</f>
        <v/>
      </c>
      <c r="C732" s="74" t="str">
        <f ca="1">IF(A732="","",SUMIFS(Tabela_Ordens[[#Data],[Quantidade]],Tabela_Ordens[[#Data],[Produto]],A732,Tabela_Ordens[[#Data],[Tipo da Ordem]],"Compra",Tabela_Ordens[[#Data],[Data esperada]],"&gt;"&amp;TODAY()))</f>
        <v/>
      </c>
      <c r="D732" s="74" t="str">
        <f>IF(A732="","",INDEX(Tabela_Produto[Estoque Mínimo],MATCH(A732,INDEX(Tabela_Produto[Nome do Produto],,1),0),1))</f>
        <v/>
      </c>
      <c r="E732" s="74" t="str">
        <f t="shared" si="11"/>
        <v/>
      </c>
      <c r="F732" s="74" t="str">
        <f>IFERROR(GETPIVOTDATA("Amount",#REF!,"Product Name",'tabelas-escondidas'!$A732),"")</f>
        <v/>
      </c>
      <c r="G732" s="74" t="str">
        <f>IFERROR(GETPIVOTDATA("Quantity",#REF!,"Product Name",'tabelas-escondidas'!$A732),"")</f>
        <v/>
      </c>
    </row>
    <row r="733" spans="1:7" x14ac:dyDescent="0.25">
      <c r="A733" s="75" t="str">
        <f>IFERROR(INDEX(Tabela_Produto[[#Data],[Nome do Produto]],ROW(A733)-ROW($A$3)),"")</f>
        <v/>
      </c>
      <c r="B733" s="74" t="str">
        <f ca="1">IF(A733="","",SUMIFS(Tabela_Ordens[[#Data],[Quantidade]],Tabela_Ordens[[#Data],[Produto]],A733,Tabela_Ordens[[#Data],[Tipo da Ordem]],"Compra",Tabela_Ordens[[#Data],[Data esperada]],"&lt;="&amp;TODAY())-SUMIFS(Tabela_Ordens[[#Data],[Quantidade]],Tabela_Ordens[[#Data],[Produto]],A733,Tabela_Ordens[[#Data],[Tipo da Ordem]],"Venda",Tabela_Ordens[[#Data],[Data esperada]],"&lt;="&amp;TODAY()))</f>
        <v/>
      </c>
      <c r="C733" s="74" t="str">
        <f ca="1">IF(A733="","",SUMIFS(Tabela_Ordens[[#Data],[Quantidade]],Tabela_Ordens[[#Data],[Produto]],A733,Tabela_Ordens[[#Data],[Tipo da Ordem]],"Compra",Tabela_Ordens[[#Data],[Data esperada]],"&gt;"&amp;TODAY()))</f>
        <v/>
      </c>
      <c r="D733" s="74" t="str">
        <f>IF(A733="","",INDEX(Tabela_Produto[Estoque Mínimo],MATCH(A733,INDEX(Tabela_Produto[Nome do Produto],,1),0),1))</f>
        <v/>
      </c>
      <c r="E733" s="74" t="str">
        <f t="shared" si="11"/>
        <v/>
      </c>
      <c r="F733" s="74" t="str">
        <f>IFERROR(GETPIVOTDATA("Amount",#REF!,"Product Name",'tabelas-escondidas'!$A733),"")</f>
        <v/>
      </c>
      <c r="G733" s="74" t="str">
        <f>IFERROR(GETPIVOTDATA("Quantity",#REF!,"Product Name",'tabelas-escondidas'!$A733),"")</f>
        <v/>
      </c>
    </row>
    <row r="734" spans="1:7" x14ac:dyDescent="0.25">
      <c r="A734" s="75" t="str">
        <f>IFERROR(INDEX(Tabela_Produto[[#Data],[Nome do Produto]],ROW(A734)-ROW($A$3)),"")</f>
        <v/>
      </c>
      <c r="B734" s="74" t="str">
        <f ca="1">IF(A734="","",SUMIFS(Tabela_Ordens[[#Data],[Quantidade]],Tabela_Ordens[[#Data],[Produto]],A734,Tabela_Ordens[[#Data],[Tipo da Ordem]],"Compra",Tabela_Ordens[[#Data],[Data esperada]],"&lt;="&amp;TODAY())-SUMIFS(Tabela_Ordens[[#Data],[Quantidade]],Tabela_Ordens[[#Data],[Produto]],A734,Tabela_Ordens[[#Data],[Tipo da Ordem]],"Venda",Tabela_Ordens[[#Data],[Data esperada]],"&lt;="&amp;TODAY()))</f>
        <v/>
      </c>
      <c r="C734" s="74" t="str">
        <f ca="1">IF(A734="","",SUMIFS(Tabela_Ordens[[#Data],[Quantidade]],Tabela_Ordens[[#Data],[Produto]],A734,Tabela_Ordens[[#Data],[Tipo da Ordem]],"Compra",Tabela_Ordens[[#Data],[Data esperada]],"&gt;"&amp;TODAY()))</f>
        <v/>
      </c>
      <c r="D734" s="74" t="str">
        <f>IF(A734="","",INDEX(Tabela_Produto[Estoque Mínimo],MATCH(A734,INDEX(Tabela_Produto[Nome do Produto],,1),0),1))</f>
        <v/>
      </c>
      <c r="E734" s="74" t="str">
        <f t="shared" si="11"/>
        <v/>
      </c>
      <c r="F734" s="74" t="str">
        <f>IFERROR(GETPIVOTDATA("Amount",#REF!,"Product Name",'tabelas-escondidas'!$A734),"")</f>
        <v/>
      </c>
      <c r="G734" s="74" t="str">
        <f>IFERROR(GETPIVOTDATA("Quantity",#REF!,"Product Name",'tabelas-escondidas'!$A734),"")</f>
        <v/>
      </c>
    </row>
    <row r="735" spans="1:7" x14ac:dyDescent="0.25">
      <c r="A735" s="75" t="str">
        <f>IFERROR(INDEX(Tabela_Produto[[#Data],[Nome do Produto]],ROW(A735)-ROW($A$3)),"")</f>
        <v/>
      </c>
      <c r="B735" s="74" t="str">
        <f ca="1">IF(A735="","",SUMIFS(Tabela_Ordens[[#Data],[Quantidade]],Tabela_Ordens[[#Data],[Produto]],A735,Tabela_Ordens[[#Data],[Tipo da Ordem]],"Compra",Tabela_Ordens[[#Data],[Data esperada]],"&lt;="&amp;TODAY())-SUMIFS(Tabela_Ordens[[#Data],[Quantidade]],Tabela_Ordens[[#Data],[Produto]],A735,Tabela_Ordens[[#Data],[Tipo da Ordem]],"Venda",Tabela_Ordens[[#Data],[Data esperada]],"&lt;="&amp;TODAY()))</f>
        <v/>
      </c>
      <c r="C735" s="74" t="str">
        <f ca="1">IF(A735="","",SUMIFS(Tabela_Ordens[[#Data],[Quantidade]],Tabela_Ordens[[#Data],[Produto]],A735,Tabela_Ordens[[#Data],[Tipo da Ordem]],"Compra",Tabela_Ordens[[#Data],[Data esperada]],"&gt;"&amp;TODAY()))</f>
        <v/>
      </c>
      <c r="D735" s="74" t="str">
        <f>IF(A735="","",INDEX(Tabela_Produto[Estoque Mínimo],MATCH(A735,INDEX(Tabela_Produto[Nome do Produto],,1),0),1))</f>
        <v/>
      </c>
      <c r="E735" s="74" t="str">
        <f t="shared" si="11"/>
        <v/>
      </c>
      <c r="F735" s="74" t="str">
        <f>IFERROR(GETPIVOTDATA("Amount",#REF!,"Product Name",'tabelas-escondidas'!$A735),"")</f>
        <v/>
      </c>
      <c r="G735" s="74" t="str">
        <f>IFERROR(GETPIVOTDATA("Quantity",#REF!,"Product Name",'tabelas-escondidas'!$A735),"")</f>
        <v/>
      </c>
    </row>
    <row r="736" spans="1:7" x14ac:dyDescent="0.25">
      <c r="A736" s="75" t="str">
        <f>IFERROR(INDEX(Tabela_Produto[[#Data],[Nome do Produto]],ROW(A736)-ROW($A$3)),"")</f>
        <v/>
      </c>
      <c r="B736" s="74" t="str">
        <f ca="1">IF(A736="","",SUMIFS(Tabela_Ordens[[#Data],[Quantidade]],Tabela_Ordens[[#Data],[Produto]],A736,Tabela_Ordens[[#Data],[Tipo da Ordem]],"Compra",Tabela_Ordens[[#Data],[Data esperada]],"&lt;="&amp;TODAY())-SUMIFS(Tabela_Ordens[[#Data],[Quantidade]],Tabela_Ordens[[#Data],[Produto]],A736,Tabela_Ordens[[#Data],[Tipo da Ordem]],"Venda",Tabela_Ordens[[#Data],[Data esperada]],"&lt;="&amp;TODAY()))</f>
        <v/>
      </c>
      <c r="C736" s="74" t="str">
        <f ca="1">IF(A736="","",SUMIFS(Tabela_Ordens[[#Data],[Quantidade]],Tabela_Ordens[[#Data],[Produto]],A736,Tabela_Ordens[[#Data],[Tipo da Ordem]],"Compra",Tabela_Ordens[[#Data],[Data esperada]],"&gt;"&amp;TODAY()))</f>
        <v/>
      </c>
      <c r="D736" s="74" t="str">
        <f>IF(A736="","",INDEX(Tabela_Produto[Estoque Mínimo],MATCH(A736,INDEX(Tabela_Produto[Nome do Produto],,1),0),1))</f>
        <v/>
      </c>
      <c r="E736" s="74" t="str">
        <f t="shared" si="11"/>
        <v/>
      </c>
      <c r="F736" s="74" t="str">
        <f>IFERROR(GETPIVOTDATA("Amount",#REF!,"Product Name",'tabelas-escondidas'!$A736),"")</f>
        <v/>
      </c>
      <c r="G736" s="74" t="str">
        <f>IFERROR(GETPIVOTDATA("Quantity",#REF!,"Product Name",'tabelas-escondidas'!$A736),"")</f>
        <v/>
      </c>
    </row>
    <row r="737" spans="1:7" x14ac:dyDescent="0.25">
      <c r="A737" s="75" t="str">
        <f>IFERROR(INDEX(Tabela_Produto[[#Data],[Nome do Produto]],ROW(A737)-ROW($A$3)),"")</f>
        <v/>
      </c>
      <c r="B737" s="74" t="str">
        <f ca="1">IF(A737="","",SUMIFS(Tabela_Ordens[[#Data],[Quantidade]],Tabela_Ordens[[#Data],[Produto]],A737,Tabela_Ordens[[#Data],[Tipo da Ordem]],"Compra",Tabela_Ordens[[#Data],[Data esperada]],"&lt;="&amp;TODAY())-SUMIFS(Tabela_Ordens[[#Data],[Quantidade]],Tabela_Ordens[[#Data],[Produto]],A737,Tabela_Ordens[[#Data],[Tipo da Ordem]],"Venda",Tabela_Ordens[[#Data],[Data esperada]],"&lt;="&amp;TODAY()))</f>
        <v/>
      </c>
      <c r="C737" s="74" t="str">
        <f ca="1">IF(A737="","",SUMIFS(Tabela_Ordens[[#Data],[Quantidade]],Tabela_Ordens[[#Data],[Produto]],A737,Tabela_Ordens[[#Data],[Tipo da Ordem]],"Compra",Tabela_Ordens[[#Data],[Data esperada]],"&gt;"&amp;TODAY()))</f>
        <v/>
      </c>
      <c r="D737" s="74" t="str">
        <f>IF(A737="","",INDEX(Tabela_Produto[Estoque Mínimo],MATCH(A737,INDEX(Tabela_Produto[Nome do Produto],,1),0),1))</f>
        <v/>
      </c>
      <c r="E737" s="74" t="str">
        <f t="shared" si="11"/>
        <v/>
      </c>
      <c r="F737" s="74" t="str">
        <f>IFERROR(GETPIVOTDATA("Amount",#REF!,"Product Name",'tabelas-escondidas'!$A737),"")</f>
        <v/>
      </c>
      <c r="G737" s="74" t="str">
        <f>IFERROR(GETPIVOTDATA("Quantity",#REF!,"Product Name",'tabelas-escondidas'!$A737),"")</f>
        <v/>
      </c>
    </row>
    <row r="738" spans="1:7" x14ac:dyDescent="0.25">
      <c r="A738" s="75" t="str">
        <f>IFERROR(INDEX(Tabela_Produto[[#Data],[Nome do Produto]],ROW(A738)-ROW($A$3)),"")</f>
        <v/>
      </c>
      <c r="B738" s="74" t="str">
        <f ca="1">IF(A738="","",SUMIFS(Tabela_Ordens[[#Data],[Quantidade]],Tabela_Ordens[[#Data],[Produto]],A738,Tabela_Ordens[[#Data],[Tipo da Ordem]],"Compra",Tabela_Ordens[[#Data],[Data esperada]],"&lt;="&amp;TODAY())-SUMIFS(Tabela_Ordens[[#Data],[Quantidade]],Tabela_Ordens[[#Data],[Produto]],A738,Tabela_Ordens[[#Data],[Tipo da Ordem]],"Venda",Tabela_Ordens[[#Data],[Data esperada]],"&lt;="&amp;TODAY()))</f>
        <v/>
      </c>
      <c r="C738" s="74" t="str">
        <f ca="1">IF(A738="","",SUMIFS(Tabela_Ordens[[#Data],[Quantidade]],Tabela_Ordens[[#Data],[Produto]],A738,Tabela_Ordens[[#Data],[Tipo da Ordem]],"Compra",Tabela_Ordens[[#Data],[Data esperada]],"&gt;"&amp;TODAY()))</f>
        <v/>
      </c>
      <c r="D738" s="74" t="str">
        <f>IF(A738="","",INDEX(Tabela_Produto[Estoque Mínimo],MATCH(A738,INDEX(Tabela_Produto[Nome do Produto],,1),0),1))</f>
        <v/>
      </c>
      <c r="E738" s="74" t="str">
        <f t="shared" si="11"/>
        <v/>
      </c>
      <c r="F738" s="74" t="str">
        <f>IFERROR(GETPIVOTDATA("Amount",#REF!,"Product Name",'tabelas-escondidas'!$A738),"")</f>
        <v/>
      </c>
      <c r="G738" s="74" t="str">
        <f>IFERROR(GETPIVOTDATA("Quantity",#REF!,"Product Name",'tabelas-escondidas'!$A738),"")</f>
        <v/>
      </c>
    </row>
    <row r="739" spans="1:7" x14ac:dyDescent="0.25">
      <c r="A739" s="75" t="str">
        <f>IFERROR(INDEX(Tabela_Produto[[#Data],[Nome do Produto]],ROW(A739)-ROW($A$3)),"")</f>
        <v/>
      </c>
      <c r="B739" s="74" t="str">
        <f ca="1">IF(A739="","",SUMIFS(Tabela_Ordens[[#Data],[Quantidade]],Tabela_Ordens[[#Data],[Produto]],A739,Tabela_Ordens[[#Data],[Tipo da Ordem]],"Compra",Tabela_Ordens[[#Data],[Data esperada]],"&lt;="&amp;TODAY())-SUMIFS(Tabela_Ordens[[#Data],[Quantidade]],Tabela_Ordens[[#Data],[Produto]],A739,Tabela_Ordens[[#Data],[Tipo da Ordem]],"Venda",Tabela_Ordens[[#Data],[Data esperada]],"&lt;="&amp;TODAY()))</f>
        <v/>
      </c>
      <c r="C739" s="74" t="str">
        <f ca="1">IF(A739="","",SUMIFS(Tabela_Ordens[[#Data],[Quantidade]],Tabela_Ordens[[#Data],[Produto]],A739,Tabela_Ordens[[#Data],[Tipo da Ordem]],"Compra",Tabela_Ordens[[#Data],[Data esperada]],"&gt;"&amp;TODAY()))</f>
        <v/>
      </c>
      <c r="D739" s="74" t="str">
        <f>IF(A739="","",INDEX(Tabela_Produto[Estoque Mínimo],MATCH(A739,INDEX(Tabela_Produto[Nome do Produto],,1),0),1))</f>
        <v/>
      </c>
      <c r="E739" s="74" t="str">
        <f t="shared" si="11"/>
        <v/>
      </c>
      <c r="F739" s="74" t="str">
        <f>IFERROR(GETPIVOTDATA("Amount",#REF!,"Product Name",'tabelas-escondidas'!$A739),"")</f>
        <v/>
      </c>
      <c r="G739" s="74" t="str">
        <f>IFERROR(GETPIVOTDATA("Quantity",#REF!,"Product Name",'tabelas-escondidas'!$A739),"")</f>
        <v/>
      </c>
    </row>
    <row r="740" spans="1:7" x14ac:dyDescent="0.25">
      <c r="A740" s="75" t="str">
        <f>IFERROR(INDEX(Tabela_Produto[[#Data],[Nome do Produto]],ROW(A740)-ROW($A$3)),"")</f>
        <v/>
      </c>
      <c r="B740" s="74" t="str">
        <f ca="1">IF(A740="","",SUMIFS(Tabela_Ordens[[#Data],[Quantidade]],Tabela_Ordens[[#Data],[Produto]],A740,Tabela_Ordens[[#Data],[Tipo da Ordem]],"Compra",Tabela_Ordens[[#Data],[Data esperada]],"&lt;="&amp;TODAY())-SUMIFS(Tabela_Ordens[[#Data],[Quantidade]],Tabela_Ordens[[#Data],[Produto]],A740,Tabela_Ordens[[#Data],[Tipo da Ordem]],"Venda",Tabela_Ordens[[#Data],[Data esperada]],"&lt;="&amp;TODAY()))</f>
        <v/>
      </c>
      <c r="C740" s="74" t="str">
        <f ca="1">IF(A740="","",SUMIFS(Tabela_Ordens[[#Data],[Quantidade]],Tabela_Ordens[[#Data],[Produto]],A740,Tabela_Ordens[[#Data],[Tipo da Ordem]],"Compra",Tabela_Ordens[[#Data],[Data esperada]],"&gt;"&amp;TODAY()))</f>
        <v/>
      </c>
      <c r="D740" s="74" t="str">
        <f>IF(A740="","",INDEX(Tabela_Produto[Estoque Mínimo],MATCH(A740,INDEX(Tabela_Produto[Nome do Produto],,1),0),1))</f>
        <v/>
      </c>
      <c r="E740" s="74" t="str">
        <f t="shared" si="11"/>
        <v/>
      </c>
      <c r="F740" s="74" t="str">
        <f>IFERROR(GETPIVOTDATA("Amount",#REF!,"Product Name",'tabelas-escondidas'!$A740),"")</f>
        <v/>
      </c>
      <c r="G740" s="74" t="str">
        <f>IFERROR(GETPIVOTDATA("Quantity",#REF!,"Product Name",'tabelas-escondidas'!$A740),"")</f>
        <v/>
      </c>
    </row>
    <row r="741" spans="1:7" x14ac:dyDescent="0.25">
      <c r="A741" s="75" t="str">
        <f>IFERROR(INDEX(Tabela_Produto[[#Data],[Nome do Produto]],ROW(A741)-ROW($A$3)),"")</f>
        <v/>
      </c>
      <c r="B741" s="74" t="str">
        <f ca="1">IF(A741="","",SUMIFS(Tabela_Ordens[[#Data],[Quantidade]],Tabela_Ordens[[#Data],[Produto]],A741,Tabela_Ordens[[#Data],[Tipo da Ordem]],"Compra",Tabela_Ordens[[#Data],[Data esperada]],"&lt;="&amp;TODAY())-SUMIFS(Tabela_Ordens[[#Data],[Quantidade]],Tabela_Ordens[[#Data],[Produto]],A741,Tabela_Ordens[[#Data],[Tipo da Ordem]],"Venda",Tabela_Ordens[[#Data],[Data esperada]],"&lt;="&amp;TODAY()))</f>
        <v/>
      </c>
      <c r="C741" s="74" t="str">
        <f ca="1">IF(A741="","",SUMIFS(Tabela_Ordens[[#Data],[Quantidade]],Tabela_Ordens[[#Data],[Produto]],A741,Tabela_Ordens[[#Data],[Tipo da Ordem]],"Compra",Tabela_Ordens[[#Data],[Data esperada]],"&gt;"&amp;TODAY()))</f>
        <v/>
      </c>
      <c r="D741" s="74" t="str">
        <f>IF(A741="","",INDEX(Tabela_Produto[Estoque Mínimo],MATCH(A741,INDEX(Tabela_Produto[Nome do Produto],,1),0),1))</f>
        <v/>
      </c>
      <c r="E741" s="74" t="str">
        <f t="shared" si="11"/>
        <v/>
      </c>
      <c r="F741" s="74" t="str">
        <f>IFERROR(GETPIVOTDATA("Amount",#REF!,"Product Name",'tabelas-escondidas'!$A741),"")</f>
        <v/>
      </c>
      <c r="G741" s="74" t="str">
        <f>IFERROR(GETPIVOTDATA("Quantity",#REF!,"Product Name",'tabelas-escondidas'!$A741),"")</f>
        <v/>
      </c>
    </row>
    <row r="742" spans="1:7" x14ac:dyDescent="0.25">
      <c r="A742" s="75" t="str">
        <f>IFERROR(INDEX(Tabela_Produto[[#Data],[Nome do Produto]],ROW(A742)-ROW($A$3)),"")</f>
        <v/>
      </c>
      <c r="B742" s="74" t="str">
        <f ca="1">IF(A742="","",SUMIFS(Tabela_Ordens[[#Data],[Quantidade]],Tabela_Ordens[[#Data],[Produto]],A742,Tabela_Ordens[[#Data],[Tipo da Ordem]],"Compra",Tabela_Ordens[[#Data],[Data esperada]],"&lt;="&amp;TODAY())-SUMIFS(Tabela_Ordens[[#Data],[Quantidade]],Tabela_Ordens[[#Data],[Produto]],A742,Tabela_Ordens[[#Data],[Tipo da Ordem]],"Venda",Tabela_Ordens[[#Data],[Data esperada]],"&lt;="&amp;TODAY()))</f>
        <v/>
      </c>
      <c r="C742" s="74" t="str">
        <f ca="1">IF(A742="","",SUMIFS(Tabela_Ordens[[#Data],[Quantidade]],Tabela_Ordens[[#Data],[Produto]],A742,Tabela_Ordens[[#Data],[Tipo da Ordem]],"Compra",Tabela_Ordens[[#Data],[Data esperada]],"&gt;"&amp;TODAY()))</f>
        <v/>
      </c>
      <c r="D742" s="74" t="str">
        <f>IF(A742="","",INDEX(Tabela_Produto[Estoque Mínimo],MATCH(A742,INDEX(Tabela_Produto[Nome do Produto],,1),0),1))</f>
        <v/>
      </c>
      <c r="E742" s="74" t="str">
        <f t="shared" si="11"/>
        <v/>
      </c>
      <c r="F742" s="74" t="str">
        <f>IFERROR(GETPIVOTDATA("Amount",#REF!,"Product Name",'tabelas-escondidas'!$A742),"")</f>
        <v/>
      </c>
      <c r="G742" s="74" t="str">
        <f>IFERROR(GETPIVOTDATA("Quantity",#REF!,"Product Name",'tabelas-escondidas'!$A742),"")</f>
        <v/>
      </c>
    </row>
    <row r="743" spans="1:7" x14ac:dyDescent="0.25">
      <c r="A743" s="75" t="str">
        <f>IFERROR(INDEX(Tabela_Produto[[#Data],[Nome do Produto]],ROW(A743)-ROW($A$3)),"")</f>
        <v/>
      </c>
      <c r="B743" s="74" t="str">
        <f ca="1">IF(A743="","",SUMIFS(Tabela_Ordens[[#Data],[Quantidade]],Tabela_Ordens[[#Data],[Produto]],A743,Tabela_Ordens[[#Data],[Tipo da Ordem]],"Compra",Tabela_Ordens[[#Data],[Data esperada]],"&lt;="&amp;TODAY())-SUMIFS(Tabela_Ordens[[#Data],[Quantidade]],Tabela_Ordens[[#Data],[Produto]],A743,Tabela_Ordens[[#Data],[Tipo da Ordem]],"Venda",Tabela_Ordens[[#Data],[Data esperada]],"&lt;="&amp;TODAY()))</f>
        <v/>
      </c>
      <c r="C743" s="74" t="str">
        <f ca="1">IF(A743="","",SUMIFS(Tabela_Ordens[[#Data],[Quantidade]],Tabela_Ordens[[#Data],[Produto]],A743,Tabela_Ordens[[#Data],[Tipo da Ordem]],"Compra",Tabela_Ordens[[#Data],[Data esperada]],"&gt;"&amp;TODAY()))</f>
        <v/>
      </c>
      <c r="D743" s="74" t="str">
        <f>IF(A743="","",INDEX(Tabela_Produto[Estoque Mínimo],MATCH(A743,INDEX(Tabela_Produto[Nome do Produto],,1),0),1))</f>
        <v/>
      </c>
      <c r="E743" s="74" t="str">
        <f t="shared" si="11"/>
        <v/>
      </c>
      <c r="F743" s="74" t="str">
        <f>IFERROR(GETPIVOTDATA("Amount",#REF!,"Product Name",'tabelas-escondidas'!$A743),"")</f>
        <v/>
      </c>
      <c r="G743" s="74" t="str">
        <f>IFERROR(GETPIVOTDATA("Quantity",#REF!,"Product Name",'tabelas-escondidas'!$A743),"")</f>
        <v/>
      </c>
    </row>
    <row r="744" spans="1:7" x14ac:dyDescent="0.25">
      <c r="A744" s="75" t="str">
        <f>IFERROR(INDEX(Tabela_Produto[[#Data],[Nome do Produto]],ROW(A744)-ROW($A$3)),"")</f>
        <v/>
      </c>
      <c r="B744" s="74" t="str">
        <f ca="1">IF(A744="","",SUMIFS(Tabela_Ordens[[#Data],[Quantidade]],Tabela_Ordens[[#Data],[Produto]],A744,Tabela_Ordens[[#Data],[Tipo da Ordem]],"Compra",Tabela_Ordens[[#Data],[Data esperada]],"&lt;="&amp;TODAY())-SUMIFS(Tabela_Ordens[[#Data],[Quantidade]],Tabela_Ordens[[#Data],[Produto]],A744,Tabela_Ordens[[#Data],[Tipo da Ordem]],"Venda",Tabela_Ordens[[#Data],[Data esperada]],"&lt;="&amp;TODAY()))</f>
        <v/>
      </c>
      <c r="C744" s="74" t="str">
        <f ca="1">IF(A744="","",SUMIFS(Tabela_Ordens[[#Data],[Quantidade]],Tabela_Ordens[[#Data],[Produto]],A744,Tabela_Ordens[[#Data],[Tipo da Ordem]],"Compra",Tabela_Ordens[[#Data],[Data esperada]],"&gt;"&amp;TODAY()))</f>
        <v/>
      </c>
      <c r="D744" s="74" t="str">
        <f>IF(A744="","",INDEX(Tabela_Produto[Estoque Mínimo],MATCH(A744,INDEX(Tabela_Produto[Nome do Produto],,1),0),1))</f>
        <v/>
      </c>
      <c r="E744" s="74" t="str">
        <f t="shared" si="11"/>
        <v/>
      </c>
      <c r="F744" s="74" t="str">
        <f>IFERROR(GETPIVOTDATA("Amount",#REF!,"Product Name",'tabelas-escondidas'!$A744),"")</f>
        <v/>
      </c>
      <c r="G744" s="74" t="str">
        <f>IFERROR(GETPIVOTDATA("Quantity",#REF!,"Product Name",'tabelas-escondidas'!$A744),"")</f>
        <v/>
      </c>
    </row>
    <row r="745" spans="1:7" x14ac:dyDescent="0.25">
      <c r="A745" s="75" t="str">
        <f>IFERROR(INDEX(Tabela_Produto[[#Data],[Nome do Produto]],ROW(A745)-ROW($A$3)),"")</f>
        <v/>
      </c>
      <c r="B745" s="74" t="str">
        <f ca="1">IF(A745="","",SUMIFS(Tabela_Ordens[[#Data],[Quantidade]],Tabela_Ordens[[#Data],[Produto]],A745,Tabela_Ordens[[#Data],[Tipo da Ordem]],"Compra",Tabela_Ordens[[#Data],[Data esperada]],"&lt;="&amp;TODAY())-SUMIFS(Tabela_Ordens[[#Data],[Quantidade]],Tabela_Ordens[[#Data],[Produto]],A745,Tabela_Ordens[[#Data],[Tipo da Ordem]],"Venda",Tabela_Ordens[[#Data],[Data esperada]],"&lt;="&amp;TODAY()))</f>
        <v/>
      </c>
      <c r="C745" s="74" t="str">
        <f ca="1">IF(A745="","",SUMIFS(Tabela_Ordens[[#Data],[Quantidade]],Tabela_Ordens[[#Data],[Produto]],A745,Tabela_Ordens[[#Data],[Tipo da Ordem]],"Compra",Tabela_Ordens[[#Data],[Data esperada]],"&gt;"&amp;TODAY()))</f>
        <v/>
      </c>
      <c r="D745" s="74" t="str">
        <f>IF(A745="","",INDEX(Tabela_Produto[Estoque Mínimo],MATCH(A745,INDEX(Tabela_Produto[Nome do Produto],,1),0),1))</f>
        <v/>
      </c>
      <c r="E745" s="74" t="str">
        <f t="shared" si="11"/>
        <v/>
      </c>
      <c r="F745" s="74" t="str">
        <f>IFERROR(GETPIVOTDATA("Amount",#REF!,"Product Name",'tabelas-escondidas'!$A745),"")</f>
        <v/>
      </c>
      <c r="G745" s="74" t="str">
        <f>IFERROR(GETPIVOTDATA("Quantity",#REF!,"Product Name",'tabelas-escondidas'!$A745),"")</f>
        <v/>
      </c>
    </row>
    <row r="746" spans="1:7" x14ac:dyDescent="0.25">
      <c r="A746" s="75" t="str">
        <f>IFERROR(INDEX(Tabela_Produto[[#Data],[Nome do Produto]],ROW(A746)-ROW($A$3)),"")</f>
        <v/>
      </c>
      <c r="B746" s="74" t="str">
        <f ca="1">IF(A746="","",SUMIFS(Tabela_Ordens[[#Data],[Quantidade]],Tabela_Ordens[[#Data],[Produto]],A746,Tabela_Ordens[[#Data],[Tipo da Ordem]],"Compra",Tabela_Ordens[[#Data],[Data esperada]],"&lt;="&amp;TODAY())-SUMIFS(Tabela_Ordens[[#Data],[Quantidade]],Tabela_Ordens[[#Data],[Produto]],A746,Tabela_Ordens[[#Data],[Tipo da Ordem]],"Venda",Tabela_Ordens[[#Data],[Data esperada]],"&lt;="&amp;TODAY()))</f>
        <v/>
      </c>
      <c r="C746" s="74" t="str">
        <f ca="1">IF(A746="","",SUMIFS(Tabela_Ordens[[#Data],[Quantidade]],Tabela_Ordens[[#Data],[Produto]],A746,Tabela_Ordens[[#Data],[Tipo da Ordem]],"Compra",Tabela_Ordens[[#Data],[Data esperada]],"&gt;"&amp;TODAY()))</f>
        <v/>
      </c>
      <c r="D746" s="74" t="str">
        <f>IF(A746="","",INDEX(Tabela_Produto[Estoque Mínimo],MATCH(A746,INDEX(Tabela_Produto[Nome do Produto],,1),0),1))</f>
        <v/>
      </c>
      <c r="E746" s="74" t="str">
        <f t="shared" si="11"/>
        <v/>
      </c>
      <c r="F746" s="74" t="str">
        <f>IFERROR(GETPIVOTDATA("Amount",#REF!,"Product Name",'tabelas-escondidas'!$A746),"")</f>
        <v/>
      </c>
      <c r="G746" s="74" t="str">
        <f>IFERROR(GETPIVOTDATA("Quantity",#REF!,"Product Name",'tabelas-escondidas'!$A746),"")</f>
        <v/>
      </c>
    </row>
    <row r="747" spans="1:7" x14ac:dyDescent="0.25">
      <c r="A747" s="75" t="str">
        <f>IFERROR(INDEX(Tabela_Produto[[#Data],[Nome do Produto]],ROW(A747)-ROW($A$3)),"")</f>
        <v/>
      </c>
      <c r="B747" s="74" t="str">
        <f ca="1">IF(A747="","",SUMIFS(Tabela_Ordens[[#Data],[Quantidade]],Tabela_Ordens[[#Data],[Produto]],A747,Tabela_Ordens[[#Data],[Tipo da Ordem]],"Compra",Tabela_Ordens[[#Data],[Data esperada]],"&lt;="&amp;TODAY())-SUMIFS(Tabela_Ordens[[#Data],[Quantidade]],Tabela_Ordens[[#Data],[Produto]],A747,Tabela_Ordens[[#Data],[Tipo da Ordem]],"Venda",Tabela_Ordens[[#Data],[Data esperada]],"&lt;="&amp;TODAY()))</f>
        <v/>
      </c>
      <c r="C747" s="74" t="str">
        <f ca="1">IF(A747="","",SUMIFS(Tabela_Ordens[[#Data],[Quantidade]],Tabela_Ordens[[#Data],[Produto]],A747,Tabela_Ordens[[#Data],[Tipo da Ordem]],"Compra",Tabela_Ordens[[#Data],[Data esperada]],"&gt;"&amp;TODAY()))</f>
        <v/>
      </c>
      <c r="D747" s="74" t="str">
        <f>IF(A747="","",INDEX(Tabela_Produto[Estoque Mínimo],MATCH(A747,INDEX(Tabela_Produto[Nome do Produto],,1),0),1))</f>
        <v/>
      </c>
      <c r="E747" s="74" t="str">
        <f t="shared" si="11"/>
        <v/>
      </c>
      <c r="F747" s="74" t="str">
        <f>IFERROR(GETPIVOTDATA("Amount",#REF!,"Product Name",'tabelas-escondidas'!$A747),"")</f>
        <v/>
      </c>
      <c r="G747" s="74" t="str">
        <f>IFERROR(GETPIVOTDATA("Quantity",#REF!,"Product Name",'tabelas-escondidas'!$A747),"")</f>
        <v/>
      </c>
    </row>
    <row r="748" spans="1:7" x14ac:dyDescent="0.25">
      <c r="A748" s="75" t="str">
        <f>IFERROR(INDEX(Tabela_Produto[[#Data],[Nome do Produto]],ROW(A748)-ROW($A$3)),"")</f>
        <v/>
      </c>
      <c r="B748" s="74" t="str">
        <f ca="1">IF(A748="","",SUMIFS(Tabela_Ordens[[#Data],[Quantidade]],Tabela_Ordens[[#Data],[Produto]],A748,Tabela_Ordens[[#Data],[Tipo da Ordem]],"Compra",Tabela_Ordens[[#Data],[Data esperada]],"&lt;="&amp;TODAY())-SUMIFS(Tabela_Ordens[[#Data],[Quantidade]],Tabela_Ordens[[#Data],[Produto]],A748,Tabela_Ordens[[#Data],[Tipo da Ordem]],"Venda",Tabela_Ordens[[#Data],[Data esperada]],"&lt;="&amp;TODAY()))</f>
        <v/>
      </c>
      <c r="C748" s="74" t="str">
        <f ca="1">IF(A748="","",SUMIFS(Tabela_Ordens[[#Data],[Quantidade]],Tabela_Ordens[[#Data],[Produto]],A748,Tabela_Ordens[[#Data],[Tipo da Ordem]],"Compra",Tabela_Ordens[[#Data],[Data esperada]],"&gt;"&amp;TODAY()))</f>
        <v/>
      </c>
      <c r="D748" s="74" t="str">
        <f>IF(A748="","",INDEX(Tabela_Produto[Estoque Mínimo],MATCH(A748,INDEX(Tabela_Produto[Nome do Produto],,1),0),1))</f>
        <v/>
      </c>
      <c r="E748" s="74" t="str">
        <f t="shared" si="11"/>
        <v/>
      </c>
      <c r="F748" s="74" t="str">
        <f>IFERROR(GETPIVOTDATA("Amount",#REF!,"Product Name",'tabelas-escondidas'!$A748),"")</f>
        <v/>
      </c>
      <c r="G748" s="74" t="str">
        <f>IFERROR(GETPIVOTDATA("Quantity",#REF!,"Product Name",'tabelas-escondidas'!$A748),"")</f>
        <v/>
      </c>
    </row>
    <row r="749" spans="1:7" x14ac:dyDescent="0.25">
      <c r="A749" s="75" t="str">
        <f>IFERROR(INDEX(Tabela_Produto[[#Data],[Nome do Produto]],ROW(A749)-ROW($A$3)),"")</f>
        <v/>
      </c>
      <c r="B749" s="74" t="str">
        <f ca="1">IF(A749="","",SUMIFS(Tabela_Ordens[[#Data],[Quantidade]],Tabela_Ordens[[#Data],[Produto]],A749,Tabela_Ordens[[#Data],[Tipo da Ordem]],"Compra",Tabela_Ordens[[#Data],[Data esperada]],"&lt;="&amp;TODAY())-SUMIFS(Tabela_Ordens[[#Data],[Quantidade]],Tabela_Ordens[[#Data],[Produto]],A749,Tabela_Ordens[[#Data],[Tipo da Ordem]],"Venda",Tabela_Ordens[[#Data],[Data esperada]],"&lt;="&amp;TODAY()))</f>
        <v/>
      </c>
      <c r="C749" s="74" t="str">
        <f ca="1">IF(A749="","",SUMIFS(Tabela_Ordens[[#Data],[Quantidade]],Tabela_Ordens[[#Data],[Produto]],A749,Tabela_Ordens[[#Data],[Tipo da Ordem]],"Compra",Tabela_Ordens[[#Data],[Data esperada]],"&gt;"&amp;TODAY()))</f>
        <v/>
      </c>
      <c r="D749" s="74" t="str">
        <f>IF(A749="","",INDEX(Tabela_Produto[Estoque Mínimo],MATCH(A749,INDEX(Tabela_Produto[Nome do Produto],,1),0),1))</f>
        <v/>
      </c>
      <c r="E749" s="74" t="str">
        <f t="shared" si="11"/>
        <v/>
      </c>
      <c r="F749" s="74" t="str">
        <f>IFERROR(GETPIVOTDATA("Amount",#REF!,"Product Name",'tabelas-escondidas'!$A749),"")</f>
        <v/>
      </c>
      <c r="G749" s="74" t="str">
        <f>IFERROR(GETPIVOTDATA("Quantity",#REF!,"Product Name",'tabelas-escondidas'!$A749),"")</f>
        <v/>
      </c>
    </row>
    <row r="750" spans="1:7" x14ac:dyDescent="0.25">
      <c r="A750" s="75" t="str">
        <f>IFERROR(INDEX(Tabela_Produto[[#Data],[Nome do Produto]],ROW(A750)-ROW($A$3)),"")</f>
        <v/>
      </c>
      <c r="B750" s="74" t="str">
        <f ca="1">IF(A750="","",SUMIFS(Tabela_Ordens[[#Data],[Quantidade]],Tabela_Ordens[[#Data],[Produto]],A750,Tabela_Ordens[[#Data],[Tipo da Ordem]],"Compra",Tabela_Ordens[[#Data],[Data esperada]],"&lt;="&amp;TODAY())-SUMIFS(Tabela_Ordens[[#Data],[Quantidade]],Tabela_Ordens[[#Data],[Produto]],A750,Tabela_Ordens[[#Data],[Tipo da Ordem]],"Venda",Tabela_Ordens[[#Data],[Data esperada]],"&lt;="&amp;TODAY()))</f>
        <v/>
      </c>
      <c r="C750" s="74" t="str">
        <f ca="1">IF(A750="","",SUMIFS(Tabela_Ordens[[#Data],[Quantidade]],Tabela_Ordens[[#Data],[Produto]],A750,Tabela_Ordens[[#Data],[Tipo da Ordem]],"Compra",Tabela_Ordens[[#Data],[Data esperada]],"&gt;"&amp;TODAY()))</f>
        <v/>
      </c>
      <c r="D750" s="74" t="str">
        <f>IF(A750="","",INDEX(Tabela_Produto[Estoque Mínimo],MATCH(A750,INDEX(Tabela_Produto[Nome do Produto],,1),0),1))</f>
        <v/>
      </c>
      <c r="E750" s="74" t="str">
        <f t="shared" si="11"/>
        <v/>
      </c>
      <c r="F750" s="74" t="str">
        <f>IFERROR(GETPIVOTDATA("Amount",#REF!,"Product Name",'tabelas-escondidas'!$A750),"")</f>
        <v/>
      </c>
      <c r="G750" s="74" t="str">
        <f>IFERROR(GETPIVOTDATA("Quantity",#REF!,"Product Name",'tabelas-escondidas'!$A750),"")</f>
        <v/>
      </c>
    </row>
    <row r="751" spans="1:7" x14ac:dyDescent="0.25">
      <c r="A751" s="75" t="str">
        <f>IFERROR(INDEX(Tabela_Produto[[#Data],[Nome do Produto]],ROW(A751)-ROW($A$3)),"")</f>
        <v/>
      </c>
      <c r="B751" s="74" t="str">
        <f ca="1">IF(A751="","",SUMIFS(Tabela_Ordens[[#Data],[Quantidade]],Tabela_Ordens[[#Data],[Produto]],A751,Tabela_Ordens[[#Data],[Tipo da Ordem]],"Compra",Tabela_Ordens[[#Data],[Data esperada]],"&lt;="&amp;TODAY())-SUMIFS(Tabela_Ordens[[#Data],[Quantidade]],Tabela_Ordens[[#Data],[Produto]],A751,Tabela_Ordens[[#Data],[Tipo da Ordem]],"Venda",Tabela_Ordens[[#Data],[Data esperada]],"&lt;="&amp;TODAY()))</f>
        <v/>
      </c>
      <c r="C751" s="74" t="str">
        <f ca="1">IF(A751="","",SUMIFS(Tabela_Ordens[[#Data],[Quantidade]],Tabela_Ordens[[#Data],[Produto]],A751,Tabela_Ordens[[#Data],[Tipo da Ordem]],"Compra",Tabela_Ordens[[#Data],[Data esperada]],"&gt;"&amp;TODAY()))</f>
        <v/>
      </c>
      <c r="D751" s="74" t="str">
        <f>IF(A751="","",INDEX(Tabela_Produto[Estoque Mínimo],MATCH(A751,INDEX(Tabela_Produto[Nome do Produto],,1),0),1))</f>
        <v/>
      </c>
      <c r="E751" s="74" t="str">
        <f t="shared" si="11"/>
        <v/>
      </c>
      <c r="F751" s="74" t="str">
        <f>IFERROR(GETPIVOTDATA("Amount",#REF!,"Product Name",'tabelas-escondidas'!$A751),"")</f>
        <v/>
      </c>
      <c r="G751" s="74" t="str">
        <f>IFERROR(GETPIVOTDATA("Quantity",#REF!,"Product Name",'tabelas-escondidas'!$A751),"")</f>
        <v/>
      </c>
    </row>
    <row r="752" spans="1:7" x14ac:dyDescent="0.25">
      <c r="A752" s="75" t="str">
        <f>IFERROR(INDEX(Tabela_Produto[[#Data],[Nome do Produto]],ROW(A752)-ROW($A$3)),"")</f>
        <v/>
      </c>
      <c r="B752" s="74" t="str">
        <f ca="1">IF(A752="","",SUMIFS(Tabela_Ordens[[#Data],[Quantidade]],Tabela_Ordens[[#Data],[Produto]],A752,Tabela_Ordens[[#Data],[Tipo da Ordem]],"Compra",Tabela_Ordens[[#Data],[Data esperada]],"&lt;="&amp;TODAY())-SUMIFS(Tabela_Ordens[[#Data],[Quantidade]],Tabela_Ordens[[#Data],[Produto]],A752,Tabela_Ordens[[#Data],[Tipo da Ordem]],"Venda",Tabela_Ordens[[#Data],[Data esperada]],"&lt;="&amp;TODAY()))</f>
        <v/>
      </c>
      <c r="C752" s="74" t="str">
        <f ca="1">IF(A752="","",SUMIFS(Tabela_Ordens[[#Data],[Quantidade]],Tabela_Ordens[[#Data],[Produto]],A752,Tabela_Ordens[[#Data],[Tipo da Ordem]],"Compra",Tabela_Ordens[[#Data],[Data esperada]],"&gt;"&amp;TODAY()))</f>
        <v/>
      </c>
      <c r="D752" s="74" t="str">
        <f>IF(A752="","",INDEX(Tabela_Produto[Estoque Mínimo],MATCH(A752,INDEX(Tabela_Produto[Nome do Produto],,1),0),1))</f>
        <v/>
      </c>
      <c r="E752" s="74" t="str">
        <f t="shared" si="11"/>
        <v/>
      </c>
      <c r="F752" s="74" t="str">
        <f>IFERROR(GETPIVOTDATA("Amount",#REF!,"Product Name",'tabelas-escondidas'!$A752),"")</f>
        <v/>
      </c>
      <c r="G752" s="74" t="str">
        <f>IFERROR(GETPIVOTDATA("Quantity",#REF!,"Product Name",'tabelas-escondidas'!$A752),"")</f>
        <v/>
      </c>
    </row>
    <row r="753" spans="1:7" x14ac:dyDescent="0.25">
      <c r="A753" s="75" t="str">
        <f>IFERROR(INDEX(Tabela_Produto[[#Data],[Nome do Produto]],ROW(A753)-ROW($A$3)),"")</f>
        <v/>
      </c>
      <c r="B753" s="74" t="str">
        <f ca="1">IF(A753="","",SUMIFS(Tabela_Ordens[[#Data],[Quantidade]],Tabela_Ordens[[#Data],[Produto]],A753,Tabela_Ordens[[#Data],[Tipo da Ordem]],"Compra",Tabela_Ordens[[#Data],[Data esperada]],"&lt;="&amp;TODAY())-SUMIFS(Tabela_Ordens[[#Data],[Quantidade]],Tabela_Ordens[[#Data],[Produto]],A753,Tabela_Ordens[[#Data],[Tipo da Ordem]],"Venda",Tabela_Ordens[[#Data],[Data esperada]],"&lt;="&amp;TODAY()))</f>
        <v/>
      </c>
      <c r="C753" s="74" t="str">
        <f ca="1">IF(A753="","",SUMIFS(Tabela_Ordens[[#Data],[Quantidade]],Tabela_Ordens[[#Data],[Produto]],A753,Tabela_Ordens[[#Data],[Tipo da Ordem]],"Compra",Tabela_Ordens[[#Data],[Data esperada]],"&gt;"&amp;TODAY()))</f>
        <v/>
      </c>
      <c r="D753" s="74" t="str">
        <f>IF(A753="","",INDEX(Tabela_Produto[Estoque Mínimo],MATCH(A753,INDEX(Tabela_Produto[Nome do Produto],,1),0),1))</f>
        <v/>
      </c>
      <c r="E753" s="74" t="str">
        <f t="shared" si="11"/>
        <v/>
      </c>
      <c r="F753" s="74" t="str">
        <f>IFERROR(GETPIVOTDATA("Amount",#REF!,"Product Name",'tabelas-escondidas'!$A753),"")</f>
        <v/>
      </c>
      <c r="G753" s="74" t="str">
        <f>IFERROR(GETPIVOTDATA("Quantity",#REF!,"Product Name",'tabelas-escondidas'!$A753),"")</f>
        <v/>
      </c>
    </row>
    <row r="754" spans="1:7" x14ac:dyDescent="0.25">
      <c r="A754" s="75" t="str">
        <f>IFERROR(INDEX(Tabela_Produto[[#Data],[Nome do Produto]],ROW(A754)-ROW($A$3)),"")</f>
        <v/>
      </c>
      <c r="B754" s="74" t="str">
        <f ca="1">IF(A754="","",SUMIFS(Tabela_Ordens[[#Data],[Quantidade]],Tabela_Ordens[[#Data],[Produto]],A754,Tabela_Ordens[[#Data],[Tipo da Ordem]],"Compra",Tabela_Ordens[[#Data],[Data esperada]],"&lt;="&amp;TODAY())-SUMIFS(Tabela_Ordens[[#Data],[Quantidade]],Tabela_Ordens[[#Data],[Produto]],A754,Tabela_Ordens[[#Data],[Tipo da Ordem]],"Venda",Tabela_Ordens[[#Data],[Data esperada]],"&lt;="&amp;TODAY()))</f>
        <v/>
      </c>
      <c r="C754" s="74" t="str">
        <f ca="1">IF(A754="","",SUMIFS(Tabela_Ordens[[#Data],[Quantidade]],Tabela_Ordens[[#Data],[Produto]],A754,Tabela_Ordens[[#Data],[Tipo da Ordem]],"Compra",Tabela_Ordens[[#Data],[Data esperada]],"&gt;"&amp;TODAY()))</f>
        <v/>
      </c>
      <c r="D754" s="74" t="str">
        <f>IF(A754="","",INDEX(Tabela_Produto[Estoque Mínimo],MATCH(A754,INDEX(Tabela_Produto[Nome do Produto],,1),0),1))</f>
        <v/>
      </c>
      <c r="E754" s="74" t="str">
        <f t="shared" si="11"/>
        <v/>
      </c>
      <c r="F754" s="74" t="str">
        <f>IFERROR(GETPIVOTDATA("Amount",#REF!,"Product Name",'tabelas-escondidas'!$A754),"")</f>
        <v/>
      </c>
      <c r="G754" s="74" t="str">
        <f>IFERROR(GETPIVOTDATA("Quantity",#REF!,"Product Name",'tabelas-escondidas'!$A754),"")</f>
        <v/>
      </c>
    </row>
    <row r="755" spans="1:7" x14ac:dyDescent="0.25">
      <c r="A755" s="75" t="str">
        <f>IFERROR(INDEX(Tabela_Produto[[#Data],[Nome do Produto]],ROW(A755)-ROW($A$3)),"")</f>
        <v/>
      </c>
      <c r="B755" s="74" t="str">
        <f ca="1">IF(A755="","",SUMIFS(Tabela_Ordens[[#Data],[Quantidade]],Tabela_Ordens[[#Data],[Produto]],A755,Tabela_Ordens[[#Data],[Tipo da Ordem]],"Compra",Tabela_Ordens[[#Data],[Data esperada]],"&lt;="&amp;TODAY())-SUMIFS(Tabela_Ordens[[#Data],[Quantidade]],Tabela_Ordens[[#Data],[Produto]],A755,Tabela_Ordens[[#Data],[Tipo da Ordem]],"Venda",Tabela_Ordens[[#Data],[Data esperada]],"&lt;="&amp;TODAY()))</f>
        <v/>
      </c>
      <c r="C755" s="74" t="str">
        <f ca="1">IF(A755="","",SUMIFS(Tabela_Ordens[[#Data],[Quantidade]],Tabela_Ordens[[#Data],[Produto]],A755,Tabela_Ordens[[#Data],[Tipo da Ordem]],"Compra",Tabela_Ordens[[#Data],[Data esperada]],"&gt;"&amp;TODAY()))</f>
        <v/>
      </c>
      <c r="D755" s="74" t="str">
        <f>IF(A755="","",INDEX(Tabela_Produto[Estoque Mínimo],MATCH(A755,INDEX(Tabela_Produto[Nome do Produto],,1),0),1))</f>
        <v/>
      </c>
      <c r="E755" s="74" t="str">
        <f t="shared" si="11"/>
        <v/>
      </c>
      <c r="F755" s="74" t="str">
        <f>IFERROR(GETPIVOTDATA("Amount",#REF!,"Product Name",'tabelas-escondidas'!$A755),"")</f>
        <v/>
      </c>
      <c r="G755" s="74" t="str">
        <f>IFERROR(GETPIVOTDATA("Quantity",#REF!,"Product Name",'tabelas-escondidas'!$A755),"")</f>
        <v/>
      </c>
    </row>
    <row r="756" spans="1:7" x14ac:dyDescent="0.25">
      <c r="A756" s="75" t="str">
        <f>IFERROR(INDEX(Tabela_Produto[[#Data],[Nome do Produto]],ROW(A756)-ROW($A$3)),"")</f>
        <v/>
      </c>
      <c r="B756" s="74" t="str">
        <f ca="1">IF(A756="","",SUMIFS(Tabela_Ordens[[#Data],[Quantidade]],Tabela_Ordens[[#Data],[Produto]],A756,Tabela_Ordens[[#Data],[Tipo da Ordem]],"Compra",Tabela_Ordens[[#Data],[Data esperada]],"&lt;="&amp;TODAY())-SUMIFS(Tabela_Ordens[[#Data],[Quantidade]],Tabela_Ordens[[#Data],[Produto]],A756,Tabela_Ordens[[#Data],[Tipo da Ordem]],"Venda",Tabela_Ordens[[#Data],[Data esperada]],"&lt;="&amp;TODAY()))</f>
        <v/>
      </c>
      <c r="C756" s="74" t="str">
        <f ca="1">IF(A756="","",SUMIFS(Tabela_Ordens[[#Data],[Quantidade]],Tabela_Ordens[[#Data],[Produto]],A756,Tabela_Ordens[[#Data],[Tipo da Ordem]],"Compra",Tabela_Ordens[[#Data],[Data esperada]],"&gt;"&amp;TODAY()))</f>
        <v/>
      </c>
      <c r="D756" s="74" t="str">
        <f>IF(A756="","",INDEX(Tabela_Produto[Estoque Mínimo],MATCH(A756,INDEX(Tabela_Produto[Nome do Produto],,1),0),1))</f>
        <v/>
      </c>
      <c r="E756" s="74" t="str">
        <f t="shared" si="11"/>
        <v/>
      </c>
      <c r="F756" s="74" t="str">
        <f>IFERROR(GETPIVOTDATA("Amount",#REF!,"Product Name",'tabelas-escondidas'!$A756),"")</f>
        <v/>
      </c>
      <c r="G756" s="74" t="str">
        <f>IFERROR(GETPIVOTDATA("Quantity",#REF!,"Product Name",'tabelas-escondidas'!$A756),"")</f>
        <v/>
      </c>
    </row>
    <row r="757" spans="1:7" x14ac:dyDescent="0.25">
      <c r="A757" s="75" t="str">
        <f>IFERROR(INDEX(Tabela_Produto[[#Data],[Nome do Produto]],ROW(A757)-ROW($A$3)),"")</f>
        <v/>
      </c>
      <c r="B757" s="74" t="str">
        <f ca="1">IF(A757="","",SUMIFS(Tabela_Ordens[[#Data],[Quantidade]],Tabela_Ordens[[#Data],[Produto]],A757,Tabela_Ordens[[#Data],[Tipo da Ordem]],"Compra",Tabela_Ordens[[#Data],[Data esperada]],"&lt;="&amp;TODAY())-SUMIFS(Tabela_Ordens[[#Data],[Quantidade]],Tabela_Ordens[[#Data],[Produto]],A757,Tabela_Ordens[[#Data],[Tipo da Ordem]],"Venda",Tabela_Ordens[[#Data],[Data esperada]],"&lt;="&amp;TODAY()))</f>
        <v/>
      </c>
      <c r="C757" s="74" t="str">
        <f ca="1">IF(A757="","",SUMIFS(Tabela_Ordens[[#Data],[Quantidade]],Tabela_Ordens[[#Data],[Produto]],A757,Tabela_Ordens[[#Data],[Tipo da Ordem]],"Compra",Tabela_Ordens[[#Data],[Data esperada]],"&gt;"&amp;TODAY()))</f>
        <v/>
      </c>
      <c r="D757" s="74" t="str">
        <f>IF(A757="","",INDEX(Tabela_Produto[Estoque Mínimo],MATCH(A757,INDEX(Tabela_Produto[Nome do Produto],,1),0),1))</f>
        <v/>
      </c>
      <c r="E757" s="74" t="str">
        <f t="shared" si="11"/>
        <v/>
      </c>
      <c r="F757" s="74" t="str">
        <f>IFERROR(GETPIVOTDATA("Amount",#REF!,"Product Name",'tabelas-escondidas'!$A757),"")</f>
        <v/>
      </c>
      <c r="G757" s="74" t="str">
        <f>IFERROR(GETPIVOTDATA("Quantity",#REF!,"Product Name",'tabelas-escondidas'!$A757),"")</f>
        <v/>
      </c>
    </row>
    <row r="758" spans="1:7" x14ac:dyDescent="0.25">
      <c r="A758" s="75" t="str">
        <f>IFERROR(INDEX(Tabela_Produto[[#Data],[Nome do Produto]],ROW(A758)-ROW($A$3)),"")</f>
        <v/>
      </c>
      <c r="B758" s="74" t="str">
        <f ca="1">IF(A758="","",SUMIFS(Tabela_Ordens[[#Data],[Quantidade]],Tabela_Ordens[[#Data],[Produto]],A758,Tabela_Ordens[[#Data],[Tipo da Ordem]],"Compra",Tabela_Ordens[[#Data],[Data esperada]],"&lt;="&amp;TODAY())-SUMIFS(Tabela_Ordens[[#Data],[Quantidade]],Tabela_Ordens[[#Data],[Produto]],A758,Tabela_Ordens[[#Data],[Tipo da Ordem]],"Venda",Tabela_Ordens[[#Data],[Data esperada]],"&lt;="&amp;TODAY()))</f>
        <v/>
      </c>
      <c r="C758" s="74" t="str">
        <f ca="1">IF(A758="","",SUMIFS(Tabela_Ordens[[#Data],[Quantidade]],Tabela_Ordens[[#Data],[Produto]],A758,Tabela_Ordens[[#Data],[Tipo da Ordem]],"Compra",Tabela_Ordens[[#Data],[Data esperada]],"&gt;"&amp;TODAY()))</f>
        <v/>
      </c>
      <c r="D758" s="74" t="str">
        <f>IF(A758="","",INDEX(Tabela_Produto[Estoque Mínimo],MATCH(A758,INDEX(Tabela_Produto[Nome do Produto],,1),0),1))</f>
        <v/>
      </c>
      <c r="E758" s="74" t="str">
        <f t="shared" si="11"/>
        <v/>
      </c>
      <c r="F758" s="74" t="str">
        <f>IFERROR(GETPIVOTDATA("Amount",#REF!,"Product Name",'tabelas-escondidas'!$A758),"")</f>
        <v/>
      </c>
      <c r="G758" s="74" t="str">
        <f>IFERROR(GETPIVOTDATA("Quantity",#REF!,"Product Name",'tabelas-escondidas'!$A758),"")</f>
        <v/>
      </c>
    </row>
    <row r="759" spans="1:7" x14ac:dyDescent="0.25">
      <c r="A759" s="75" t="str">
        <f>IFERROR(INDEX(Tabela_Produto[[#Data],[Nome do Produto]],ROW(A759)-ROW($A$3)),"")</f>
        <v/>
      </c>
      <c r="B759" s="74" t="str">
        <f ca="1">IF(A759="","",SUMIFS(Tabela_Ordens[[#Data],[Quantidade]],Tabela_Ordens[[#Data],[Produto]],A759,Tabela_Ordens[[#Data],[Tipo da Ordem]],"Compra",Tabela_Ordens[[#Data],[Data esperada]],"&lt;="&amp;TODAY())-SUMIFS(Tabela_Ordens[[#Data],[Quantidade]],Tabela_Ordens[[#Data],[Produto]],A759,Tabela_Ordens[[#Data],[Tipo da Ordem]],"Venda",Tabela_Ordens[[#Data],[Data esperada]],"&lt;="&amp;TODAY()))</f>
        <v/>
      </c>
      <c r="C759" s="74" t="str">
        <f ca="1">IF(A759="","",SUMIFS(Tabela_Ordens[[#Data],[Quantidade]],Tabela_Ordens[[#Data],[Produto]],A759,Tabela_Ordens[[#Data],[Tipo da Ordem]],"Compra",Tabela_Ordens[[#Data],[Data esperada]],"&gt;"&amp;TODAY()))</f>
        <v/>
      </c>
      <c r="D759" s="74" t="str">
        <f>IF(A759="","",INDEX(Tabela_Produto[Estoque Mínimo],MATCH(A759,INDEX(Tabela_Produto[Nome do Produto],,1),0),1))</f>
        <v/>
      </c>
      <c r="E759" s="74" t="str">
        <f t="shared" si="11"/>
        <v/>
      </c>
      <c r="F759" s="74" t="str">
        <f>IFERROR(GETPIVOTDATA("Amount",#REF!,"Product Name",'tabelas-escondidas'!$A759),"")</f>
        <v/>
      </c>
      <c r="G759" s="74" t="str">
        <f>IFERROR(GETPIVOTDATA("Quantity",#REF!,"Product Name",'tabelas-escondidas'!$A759),"")</f>
        <v/>
      </c>
    </row>
    <row r="760" spans="1:7" x14ac:dyDescent="0.25">
      <c r="A760" s="75" t="str">
        <f>IFERROR(INDEX(Tabela_Produto[[#Data],[Nome do Produto]],ROW(A760)-ROW($A$3)),"")</f>
        <v/>
      </c>
      <c r="B760" s="74" t="str">
        <f ca="1">IF(A760="","",SUMIFS(Tabela_Ordens[[#Data],[Quantidade]],Tabela_Ordens[[#Data],[Produto]],A760,Tabela_Ordens[[#Data],[Tipo da Ordem]],"Compra",Tabela_Ordens[[#Data],[Data esperada]],"&lt;="&amp;TODAY())-SUMIFS(Tabela_Ordens[[#Data],[Quantidade]],Tabela_Ordens[[#Data],[Produto]],A760,Tabela_Ordens[[#Data],[Tipo da Ordem]],"Venda",Tabela_Ordens[[#Data],[Data esperada]],"&lt;="&amp;TODAY()))</f>
        <v/>
      </c>
      <c r="C760" s="74" t="str">
        <f ca="1">IF(A760="","",SUMIFS(Tabela_Ordens[[#Data],[Quantidade]],Tabela_Ordens[[#Data],[Produto]],A760,Tabela_Ordens[[#Data],[Tipo da Ordem]],"Compra",Tabela_Ordens[[#Data],[Data esperada]],"&gt;"&amp;TODAY()))</f>
        <v/>
      </c>
      <c r="D760" s="74" t="str">
        <f>IF(A760="","",INDEX(Tabela_Produto[Estoque Mínimo],MATCH(A760,INDEX(Tabela_Produto[Nome do Produto],,1),0),1))</f>
        <v/>
      </c>
      <c r="E760" s="74" t="str">
        <f t="shared" si="11"/>
        <v/>
      </c>
      <c r="F760" s="74" t="str">
        <f>IFERROR(GETPIVOTDATA("Amount",#REF!,"Product Name",'tabelas-escondidas'!$A760),"")</f>
        <v/>
      </c>
      <c r="G760" s="74" t="str">
        <f>IFERROR(GETPIVOTDATA("Quantity",#REF!,"Product Name",'tabelas-escondidas'!$A760),"")</f>
        <v/>
      </c>
    </row>
    <row r="761" spans="1:7" x14ac:dyDescent="0.25">
      <c r="A761" s="75" t="str">
        <f>IFERROR(INDEX(Tabela_Produto[[#Data],[Nome do Produto]],ROW(A761)-ROW($A$3)),"")</f>
        <v/>
      </c>
      <c r="B761" s="74" t="str">
        <f ca="1">IF(A761="","",SUMIFS(Tabela_Ordens[[#Data],[Quantidade]],Tabela_Ordens[[#Data],[Produto]],A761,Tabela_Ordens[[#Data],[Tipo da Ordem]],"Compra",Tabela_Ordens[[#Data],[Data esperada]],"&lt;="&amp;TODAY())-SUMIFS(Tabela_Ordens[[#Data],[Quantidade]],Tabela_Ordens[[#Data],[Produto]],A761,Tabela_Ordens[[#Data],[Tipo da Ordem]],"Venda",Tabela_Ordens[[#Data],[Data esperada]],"&lt;="&amp;TODAY()))</f>
        <v/>
      </c>
      <c r="C761" s="74" t="str">
        <f ca="1">IF(A761="","",SUMIFS(Tabela_Ordens[[#Data],[Quantidade]],Tabela_Ordens[[#Data],[Produto]],A761,Tabela_Ordens[[#Data],[Tipo da Ordem]],"Compra",Tabela_Ordens[[#Data],[Data esperada]],"&gt;"&amp;TODAY()))</f>
        <v/>
      </c>
      <c r="D761" s="74" t="str">
        <f>IF(A761="","",INDEX(Tabela_Produto[Estoque Mínimo],MATCH(A761,INDEX(Tabela_Produto[Nome do Produto],,1),0),1))</f>
        <v/>
      </c>
      <c r="E761" s="74" t="str">
        <f t="shared" si="11"/>
        <v/>
      </c>
      <c r="F761" s="74" t="str">
        <f>IFERROR(GETPIVOTDATA("Amount",#REF!,"Product Name",'tabelas-escondidas'!$A761),"")</f>
        <v/>
      </c>
      <c r="G761" s="74" t="str">
        <f>IFERROR(GETPIVOTDATA("Quantity",#REF!,"Product Name",'tabelas-escondidas'!$A761),"")</f>
        <v/>
      </c>
    </row>
    <row r="762" spans="1:7" x14ac:dyDescent="0.25">
      <c r="A762" s="75" t="str">
        <f>IFERROR(INDEX(Tabela_Produto[[#Data],[Nome do Produto]],ROW(A762)-ROW($A$3)),"")</f>
        <v/>
      </c>
      <c r="B762" s="74" t="str">
        <f ca="1">IF(A762="","",SUMIFS(Tabela_Ordens[[#Data],[Quantidade]],Tabela_Ordens[[#Data],[Produto]],A762,Tabela_Ordens[[#Data],[Tipo da Ordem]],"Compra",Tabela_Ordens[[#Data],[Data esperada]],"&lt;="&amp;TODAY())-SUMIFS(Tabela_Ordens[[#Data],[Quantidade]],Tabela_Ordens[[#Data],[Produto]],A762,Tabela_Ordens[[#Data],[Tipo da Ordem]],"Venda",Tabela_Ordens[[#Data],[Data esperada]],"&lt;="&amp;TODAY()))</f>
        <v/>
      </c>
      <c r="C762" s="74" t="str">
        <f ca="1">IF(A762="","",SUMIFS(Tabela_Ordens[[#Data],[Quantidade]],Tabela_Ordens[[#Data],[Produto]],A762,Tabela_Ordens[[#Data],[Tipo da Ordem]],"Compra",Tabela_Ordens[[#Data],[Data esperada]],"&gt;"&amp;TODAY()))</f>
        <v/>
      </c>
      <c r="D762" s="74" t="str">
        <f>IF(A762="","",INDEX(Tabela_Produto[Estoque Mínimo],MATCH(A762,INDEX(Tabela_Produto[Nome do Produto],,1),0),1))</f>
        <v/>
      </c>
      <c r="E762" s="74" t="str">
        <f t="shared" si="11"/>
        <v/>
      </c>
      <c r="F762" s="74" t="str">
        <f>IFERROR(GETPIVOTDATA("Amount",#REF!,"Product Name",'tabelas-escondidas'!$A762),"")</f>
        <v/>
      </c>
      <c r="G762" s="74" t="str">
        <f>IFERROR(GETPIVOTDATA("Quantity",#REF!,"Product Name",'tabelas-escondidas'!$A762),"")</f>
        <v/>
      </c>
    </row>
    <row r="763" spans="1:7" x14ac:dyDescent="0.25">
      <c r="A763" s="75" t="str">
        <f>IFERROR(INDEX(Tabela_Produto[[#Data],[Nome do Produto]],ROW(A763)-ROW($A$3)),"")</f>
        <v/>
      </c>
      <c r="B763" s="74" t="str">
        <f ca="1">IF(A763="","",SUMIFS(Tabela_Ordens[[#Data],[Quantidade]],Tabela_Ordens[[#Data],[Produto]],A763,Tabela_Ordens[[#Data],[Tipo da Ordem]],"Compra",Tabela_Ordens[[#Data],[Data esperada]],"&lt;="&amp;TODAY())-SUMIFS(Tabela_Ordens[[#Data],[Quantidade]],Tabela_Ordens[[#Data],[Produto]],A763,Tabela_Ordens[[#Data],[Tipo da Ordem]],"Venda",Tabela_Ordens[[#Data],[Data esperada]],"&lt;="&amp;TODAY()))</f>
        <v/>
      </c>
      <c r="C763" s="74" t="str">
        <f ca="1">IF(A763="","",SUMIFS(Tabela_Ordens[[#Data],[Quantidade]],Tabela_Ordens[[#Data],[Produto]],A763,Tabela_Ordens[[#Data],[Tipo da Ordem]],"Compra",Tabela_Ordens[[#Data],[Data esperada]],"&gt;"&amp;TODAY()))</f>
        <v/>
      </c>
      <c r="D763" s="74" t="str">
        <f>IF(A763="","",INDEX(Tabela_Produto[Estoque Mínimo],MATCH(A763,INDEX(Tabela_Produto[Nome do Produto],,1),0),1))</f>
        <v/>
      </c>
      <c r="E763" s="74" t="str">
        <f t="shared" si="11"/>
        <v/>
      </c>
      <c r="F763" s="74" t="str">
        <f>IFERROR(GETPIVOTDATA("Amount",#REF!,"Product Name",'tabelas-escondidas'!$A763),"")</f>
        <v/>
      </c>
      <c r="G763" s="74" t="str">
        <f>IFERROR(GETPIVOTDATA("Quantity",#REF!,"Product Name",'tabelas-escondidas'!$A763),"")</f>
        <v/>
      </c>
    </row>
    <row r="764" spans="1:7" x14ac:dyDescent="0.25">
      <c r="A764" s="75" t="str">
        <f>IFERROR(INDEX(Tabela_Produto[[#Data],[Nome do Produto]],ROW(A764)-ROW($A$3)),"")</f>
        <v/>
      </c>
      <c r="B764" s="74" t="str">
        <f ca="1">IF(A764="","",SUMIFS(Tabela_Ordens[[#Data],[Quantidade]],Tabela_Ordens[[#Data],[Produto]],A764,Tabela_Ordens[[#Data],[Tipo da Ordem]],"Compra",Tabela_Ordens[[#Data],[Data esperada]],"&lt;="&amp;TODAY())-SUMIFS(Tabela_Ordens[[#Data],[Quantidade]],Tabela_Ordens[[#Data],[Produto]],A764,Tabela_Ordens[[#Data],[Tipo da Ordem]],"Venda",Tabela_Ordens[[#Data],[Data esperada]],"&lt;="&amp;TODAY()))</f>
        <v/>
      </c>
      <c r="C764" s="74" t="str">
        <f ca="1">IF(A764="","",SUMIFS(Tabela_Ordens[[#Data],[Quantidade]],Tabela_Ordens[[#Data],[Produto]],A764,Tabela_Ordens[[#Data],[Tipo da Ordem]],"Compra",Tabela_Ordens[[#Data],[Data esperada]],"&gt;"&amp;TODAY()))</f>
        <v/>
      </c>
      <c r="D764" s="74" t="str">
        <f>IF(A764="","",INDEX(Tabela_Produto[Estoque Mínimo],MATCH(A764,INDEX(Tabela_Produto[Nome do Produto],,1),0),1))</f>
        <v/>
      </c>
      <c r="E764" s="74" t="str">
        <f t="shared" si="11"/>
        <v/>
      </c>
      <c r="F764" s="74" t="str">
        <f>IFERROR(GETPIVOTDATA("Amount",#REF!,"Product Name",'tabelas-escondidas'!$A764),"")</f>
        <v/>
      </c>
      <c r="G764" s="74" t="str">
        <f>IFERROR(GETPIVOTDATA("Quantity",#REF!,"Product Name",'tabelas-escondidas'!$A764),"")</f>
        <v/>
      </c>
    </row>
    <row r="765" spans="1:7" x14ac:dyDescent="0.25">
      <c r="A765" s="75" t="str">
        <f>IFERROR(INDEX(Tabela_Produto[[#Data],[Nome do Produto]],ROW(A765)-ROW($A$3)),"")</f>
        <v/>
      </c>
      <c r="B765" s="74" t="str">
        <f ca="1">IF(A765="","",SUMIFS(Tabela_Ordens[[#Data],[Quantidade]],Tabela_Ordens[[#Data],[Produto]],A765,Tabela_Ordens[[#Data],[Tipo da Ordem]],"Compra",Tabela_Ordens[[#Data],[Data esperada]],"&lt;="&amp;TODAY())-SUMIFS(Tabela_Ordens[[#Data],[Quantidade]],Tabela_Ordens[[#Data],[Produto]],A765,Tabela_Ordens[[#Data],[Tipo da Ordem]],"Venda",Tabela_Ordens[[#Data],[Data esperada]],"&lt;="&amp;TODAY()))</f>
        <v/>
      </c>
      <c r="C765" s="74" t="str">
        <f ca="1">IF(A765="","",SUMIFS(Tabela_Ordens[[#Data],[Quantidade]],Tabela_Ordens[[#Data],[Produto]],A765,Tabela_Ordens[[#Data],[Tipo da Ordem]],"Compra",Tabela_Ordens[[#Data],[Data esperada]],"&gt;"&amp;TODAY()))</f>
        <v/>
      </c>
      <c r="D765" s="74" t="str">
        <f>IF(A765="","",INDEX(Tabela_Produto[Estoque Mínimo],MATCH(A765,INDEX(Tabela_Produto[Nome do Produto],,1),0),1))</f>
        <v/>
      </c>
      <c r="E765" s="74" t="str">
        <f t="shared" si="11"/>
        <v/>
      </c>
      <c r="F765" s="74" t="str">
        <f>IFERROR(GETPIVOTDATA("Amount",#REF!,"Product Name",'tabelas-escondidas'!$A765),"")</f>
        <v/>
      </c>
      <c r="G765" s="74" t="str">
        <f>IFERROR(GETPIVOTDATA("Quantity",#REF!,"Product Name",'tabelas-escondidas'!$A765),"")</f>
        <v/>
      </c>
    </row>
    <row r="766" spans="1:7" x14ac:dyDescent="0.25">
      <c r="A766" s="75" t="str">
        <f>IFERROR(INDEX(Tabela_Produto[[#Data],[Nome do Produto]],ROW(A766)-ROW($A$3)),"")</f>
        <v/>
      </c>
      <c r="B766" s="74" t="str">
        <f ca="1">IF(A766="","",SUMIFS(Tabela_Ordens[[#Data],[Quantidade]],Tabela_Ordens[[#Data],[Produto]],A766,Tabela_Ordens[[#Data],[Tipo da Ordem]],"Compra",Tabela_Ordens[[#Data],[Data esperada]],"&lt;="&amp;TODAY())-SUMIFS(Tabela_Ordens[[#Data],[Quantidade]],Tabela_Ordens[[#Data],[Produto]],A766,Tabela_Ordens[[#Data],[Tipo da Ordem]],"Venda",Tabela_Ordens[[#Data],[Data esperada]],"&lt;="&amp;TODAY()))</f>
        <v/>
      </c>
      <c r="C766" s="74" t="str">
        <f ca="1">IF(A766="","",SUMIFS(Tabela_Ordens[[#Data],[Quantidade]],Tabela_Ordens[[#Data],[Produto]],A766,Tabela_Ordens[[#Data],[Tipo da Ordem]],"Compra",Tabela_Ordens[[#Data],[Data esperada]],"&gt;"&amp;TODAY()))</f>
        <v/>
      </c>
      <c r="D766" s="74" t="str">
        <f>IF(A766="","",INDEX(Tabela_Produto[Estoque Mínimo],MATCH(A766,INDEX(Tabela_Produto[Nome do Produto],,1),0),1))</f>
        <v/>
      </c>
      <c r="E766" s="74" t="str">
        <f t="shared" si="11"/>
        <v/>
      </c>
      <c r="F766" s="74" t="str">
        <f>IFERROR(GETPIVOTDATA("Amount",#REF!,"Product Name",'tabelas-escondidas'!$A766),"")</f>
        <v/>
      </c>
      <c r="G766" s="74" t="str">
        <f>IFERROR(GETPIVOTDATA("Quantity",#REF!,"Product Name",'tabelas-escondidas'!$A766),"")</f>
        <v/>
      </c>
    </row>
    <row r="767" spans="1:7" x14ac:dyDescent="0.25">
      <c r="A767" s="75" t="str">
        <f>IFERROR(INDEX(Tabela_Produto[[#Data],[Nome do Produto]],ROW(A767)-ROW($A$3)),"")</f>
        <v/>
      </c>
      <c r="B767" s="74" t="str">
        <f ca="1">IF(A767="","",SUMIFS(Tabela_Ordens[[#Data],[Quantidade]],Tabela_Ordens[[#Data],[Produto]],A767,Tabela_Ordens[[#Data],[Tipo da Ordem]],"Compra",Tabela_Ordens[[#Data],[Data esperada]],"&lt;="&amp;TODAY())-SUMIFS(Tabela_Ordens[[#Data],[Quantidade]],Tabela_Ordens[[#Data],[Produto]],A767,Tabela_Ordens[[#Data],[Tipo da Ordem]],"Venda",Tabela_Ordens[[#Data],[Data esperada]],"&lt;="&amp;TODAY()))</f>
        <v/>
      </c>
      <c r="C767" s="74" t="str">
        <f ca="1">IF(A767="","",SUMIFS(Tabela_Ordens[[#Data],[Quantidade]],Tabela_Ordens[[#Data],[Produto]],A767,Tabela_Ordens[[#Data],[Tipo da Ordem]],"Compra",Tabela_Ordens[[#Data],[Data esperada]],"&gt;"&amp;TODAY()))</f>
        <v/>
      </c>
      <c r="D767" s="74" t="str">
        <f>IF(A767="","",INDEX(Tabela_Produto[Estoque Mínimo],MATCH(A767,INDEX(Tabela_Produto[Nome do Produto],,1),0),1))</f>
        <v/>
      </c>
      <c r="E767" s="74" t="str">
        <f t="shared" si="11"/>
        <v/>
      </c>
      <c r="F767" s="74" t="str">
        <f>IFERROR(GETPIVOTDATA("Amount",#REF!,"Product Name",'tabelas-escondidas'!$A767),"")</f>
        <v/>
      </c>
      <c r="G767" s="74" t="str">
        <f>IFERROR(GETPIVOTDATA("Quantity",#REF!,"Product Name",'tabelas-escondidas'!$A767),"")</f>
        <v/>
      </c>
    </row>
    <row r="768" spans="1:7" x14ac:dyDescent="0.25">
      <c r="A768" s="75" t="str">
        <f>IFERROR(INDEX(Tabela_Produto[[#Data],[Nome do Produto]],ROW(A768)-ROW($A$3)),"")</f>
        <v/>
      </c>
      <c r="B768" s="74" t="str">
        <f ca="1">IF(A768="","",SUMIFS(Tabela_Ordens[[#Data],[Quantidade]],Tabela_Ordens[[#Data],[Produto]],A768,Tabela_Ordens[[#Data],[Tipo da Ordem]],"Compra",Tabela_Ordens[[#Data],[Data esperada]],"&lt;="&amp;TODAY())-SUMIFS(Tabela_Ordens[[#Data],[Quantidade]],Tabela_Ordens[[#Data],[Produto]],A768,Tabela_Ordens[[#Data],[Tipo da Ordem]],"Venda",Tabela_Ordens[[#Data],[Data esperada]],"&lt;="&amp;TODAY()))</f>
        <v/>
      </c>
      <c r="C768" s="74" t="str">
        <f ca="1">IF(A768="","",SUMIFS(Tabela_Ordens[[#Data],[Quantidade]],Tabela_Ordens[[#Data],[Produto]],A768,Tabela_Ordens[[#Data],[Tipo da Ordem]],"Compra",Tabela_Ordens[[#Data],[Data esperada]],"&gt;"&amp;TODAY()))</f>
        <v/>
      </c>
      <c r="D768" s="74" t="str">
        <f>IF(A768="","",INDEX(Tabela_Produto[Estoque Mínimo],MATCH(A768,INDEX(Tabela_Produto[Nome do Produto],,1),0),1))</f>
        <v/>
      </c>
      <c r="E768" s="74" t="str">
        <f t="shared" si="11"/>
        <v/>
      </c>
      <c r="F768" s="74" t="str">
        <f>IFERROR(GETPIVOTDATA("Amount",#REF!,"Product Name",'tabelas-escondidas'!$A768),"")</f>
        <v/>
      </c>
      <c r="G768" s="74" t="str">
        <f>IFERROR(GETPIVOTDATA("Quantity",#REF!,"Product Name",'tabelas-escondidas'!$A768),"")</f>
        <v/>
      </c>
    </row>
    <row r="769" spans="1:7" x14ac:dyDescent="0.25">
      <c r="A769" s="75" t="str">
        <f>IFERROR(INDEX(Tabela_Produto[[#Data],[Nome do Produto]],ROW(A769)-ROW($A$3)),"")</f>
        <v/>
      </c>
      <c r="B769" s="74" t="str">
        <f ca="1">IF(A769="","",SUMIFS(Tabela_Ordens[[#Data],[Quantidade]],Tabela_Ordens[[#Data],[Produto]],A769,Tabela_Ordens[[#Data],[Tipo da Ordem]],"Compra",Tabela_Ordens[[#Data],[Data esperada]],"&lt;="&amp;TODAY())-SUMIFS(Tabela_Ordens[[#Data],[Quantidade]],Tabela_Ordens[[#Data],[Produto]],A769,Tabela_Ordens[[#Data],[Tipo da Ordem]],"Venda",Tabela_Ordens[[#Data],[Data esperada]],"&lt;="&amp;TODAY()))</f>
        <v/>
      </c>
      <c r="C769" s="74" t="str">
        <f ca="1">IF(A769="","",SUMIFS(Tabela_Ordens[[#Data],[Quantidade]],Tabela_Ordens[[#Data],[Produto]],A769,Tabela_Ordens[[#Data],[Tipo da Ordem]],"Compra",Tabela_Ordens[[#Data],[Data esperada]],"&gt;"&amp;TODAY()))</f>
        <v/>
      </c>
      <c r="D769" s="74" t="str">
        <f>IF(A769="","",INDEX(Tabela_Produto[Estoque Mínimo],MATCH(A769,INDEX(Tabela_Produto[Nome do Produto],,1),0),1))</f>
        <v/>
      </c>
      <c r="E769" s="74" t="str">
        <f t="shared" si="11"/>
        <v/>
      </c>
      <c r="F769" s="74" t="str">
        <f>IFERROR(GETPIVOTDATA("Amount",#REF!,"Product Name",'tabelas-escondidas'!$A769),"")</f>
        <v/>
      </c>
      <c r="G769" s="74" t="str">
        <f>IFERROR(GETPIVOTDATA("Quantity",#REF!,"Product Name",'tabelas-escondidas'!$A769),"")</f>
        <v/>
      </c>
    </row>
    <row r="770" spans="1:7" x14ac:dyDescent="0.25">
      <c r="A770" s="75" t="str">
        <f>IFERROR(INDEX(Tabela_Produto[[#Data],[Nome do Produto]],ROW(A770)-ROW($A$3)),"")</f>
        <v/>
      </c>
      <c r="B770" s="74" t="str">
        <f ca="1">IF(A770="","",SUMIFS(Tabela_Ordens[[#Data],[Quantidade]],Tabela_Ordens[[#Data],[Produto]],A770,Tabela_Ordens[[#Data],[Tipo da Ordem]],"Compra",Tabela_Ordens[[#Data],[Data esperada]],"&lt;="&amp;TODAY())-SUMIFS(Tabela_Ordens[[#Data],[Quantidade]],Tabela_Ordens[[#Data],[Produto]],A770,Tabela_Ordens[[#Data],[Tipo da Ordem]],"Venda",Tabela_Ordens[[#Data],[Data esperada]],"&lt;="&amp;TODAY()))</f>
        <v/>
      </c>
      <c r="C770" s="74" t="str">
        <f ca="1">IF(A770="","",SUMIFS(Tabela_Ordens[[#Data],[Quantidade]],Tabela_Ordens[[#Data],[Produto]],A770,Tabela_Ordens[[#Data],[Tipo da Ordem]],"Compra",Tabela_Ordens[[#Data],[Data esperada]],"&gt;"&amp;TODAY()))</f>
        <v/>
      </c>
      <c r="D770" s="74" t="str">
        <f>IF(A770="","",INDEX(Tabela_Produto[Estoque Mínimo],MATCH(A770,INDEX(Tabela_Produto[Nome do Produto],,1),0),1))</f>
        <v/>
      </c>
      <c r="E770" s="74" t="str">
        <f t="shared" si="11"/>
        <v/>
      </c>
      <c r="F770" s="74" t="str">
        <f>IFERROR(GETPIVOTDATA("Amount",#REF!,"Product Name",'tabelas-escondidas'!$A770),"")</f>
        <v/>
      </c>
      <c r="G770" s="74" t="str">
        <f>IFERROR(GETPIVOTDATA("Quantity",#REF!,"Product Name",'tabelas-escondidas'!$A770),"")</f>
        <v/>
      </c>
    </row>
    <row r="771" spans="1:7" x14ac:dyDescent="0.25">
      <c r="A771" s="75" t="str">
        <f>IFERROR(INDEX(Tabela_Produto[[#Data],[Nome do Produto]],ROW(A771)-ROW($A$3)),"")</f>
        <v/>
      </c>
      <c r="B771" s="74" t="str">
        <f ca="1">IF(A771="","",SUMIFS(Tabela_Ordens[[#Data],[Quantidade]],Tabela_Ordens[[#Data],[Produto]],A771,Tabela_Ordens[[#Data],[Tipo da Ordem]],"Compra",Tabela_Ordens[[#Data],[Data esperada]],"&lt;="&amp;TODAY())-SUMIFS(Tabela_Ordens[[#Data],[Quantidade]],Tabela_Ordens[[#Data],[Produto]],A771,Tabela_Ordens[[#Data],[Tipo da Ordem]],"Venda",Tabela_Ordens[[#Data],[Data esperada]],"&lt;="&amp;TODAY()))</f>
        <v/>
      </c>
      <c r="C771" s="74" t="str">
        <f ca="1">IF(A771="","",SUMIFS(Tabela_Ordens[[#Data],[Quantidade]],Tabela_Ordens[[#Data],[Produto]],A771,Tabela_Ordens[[#Data],[Tipo da Ordem]],"Compra",Tabela_Ordens[[#Data],[Data esperada]],"&gt;"&amp;TODAY()))</f>
        <v/>
      </c>
      <c r="D771" s="74" t="str">
        <f>IF(A771="","",INDEX(Tabela_Produto[Estoque Mínimo],MATCH(A771,INDEX(Tabela_Produto[Nome do Produto],,1),0),1))</f>
        <v/>
      </c>
      <c r="E771" s="74" t="str">
        <f t="shared" si="11"/>
        <v/>
      </c>
      <c r="F771" s="74" t="str">
        <f>IFERROR(GETPIVOTDATA("Amount",#REF!,"Product Name",'tabelas-escondidas'!$A771),"")</f>
        <v/>
      </c>
      <c r="G771" s="74" t="str">
        <f>IFERROR(GETPIVOTDATA("Quantity",#REF!,"Product Name",'tabelas-escondidas'!$A771),"")</f>
        <v/>
      </c>
    </row>
    <row r="772" spans="1:7" x14ac:dyDescent="0.25">
      <c r="A772" s="75" t="str">
        <f>IFERROR(INDEX(Tabela_Produto[[#Data],[Nome do Produto]],ROW(A772)-ROW($A$3)),"")</f>
        <v/>
      </c>
      <c r="B772" s="74" t="str">
        <f ca="1">IF(A772="","",SUMIFS(Tabela_Ordens[[#Data],[Quantidade]],Tabela_Ordens[[#Data],[Produto]],A772,Tabela_Ordens[[#Data],[Tipo da Ordem]],"Compra",Tabela_Ordens[[#Data],[Data esperada]],"&lt;="&amp;TODAY())-SUMIFS(Tabela_Ordens[[#Data],[Quantidade]],Tabela_Ordens[[#Data],[Produto]],A772,Tabela_Ordens[[#Data],[Tipo da Ordem]],"Venda",Tabela_Ordens[[#Data],[Data esperada]],"&lt;="&amp;TODAY()))</f>
        <v/>
      </c>
      <c r="C772" s="74" t="str">
        <f ca="1">IF(A772="","",SUMIFS(Tabela_Ordens[[#Data],[Quantidade]],Tabela_Ordens[[#Data],[Produto]],A772,Tabela_Ordens[[#Data],[Tipo da Ordem]],"Compra",Tabela_Ordens[[#Data],[Data esperada]],"&gt;"&amp;TODAY()))</f>
        <v/>
      </c>
      <c r="D772" s="74" t="str">
        <f>IF(A772="","",INDEX(Tabela_Produto[Estoque Mínimo],MATCH(A772,INDEX(Tabela_Produto[Nome do Produto],,1),0),1))</f>
        <v/>
      </c>
      <c r="E772" s="74" t="str">
        <f t="shared" si="11"/>
        <v/>
      </c>
      <c r="F772" s="74" t="str">
        <f>IFERROR(GETPIVOTDATA("Amount",#REF!,"Product Name",'tabelas-escondidas'!$A772),"")</f>
        <v/>
      </c>
      <c r="G772" s="74" t="str">
        <f>IFERROR(GETPIVOTDATA("Quantity",#REF!,"Product Name",'tabelas-escondidas'!$A772),"")</f>
        <v/>
      </c>
    </row>
    <row r="773" spans="1:7" x14ac:dyDescent="0.25">
      <c r="A773" s="75" t="str">
        <f>IFERROR(INDEX(Tabela_Produto[[#Data],[Nome do Produto]],ROW(A773)-ROW($A$3)),"")</f>
        <v/>
      </c>
      <c r="B773" s="74" t="str">
        <f ca="1">IF(A773="","",SUMIFS(Tabela_Ordens[[#Data],[Quantidade]],Tabela_Ordens[[#Data],[Produto]],A773,Tabela_Ordens[[#Data],[Tipo da Ordem]],"Compra",Tabela_Ordens[[#Data],[Data esperada]],"&lt;="&amp;TODAY())-SUMIFS(Tabela_Ordens[[#Data],[Quantidade]],Tabela_Ordens[[#Data],[Produto]],A773,Tabela_Ordens[[#Data],[Tipo da Ordem]],"Venda",Tabela_Ordens[[#Data],[Data esperada]],"&lt;="&amp;TODAY()))</f>
        <v/>
      </c>
      <c r="C773" s="74" t="str">
        <f ca="1">IF(A773="","",SUMIFS(Tabela_Ordens[[#Data],[Quantidade]],Tabela_Ordens[[#Data],[Produto]],A773,Tabela_Ordens[[#Data],[Tipo da Ordem]],"Compra",Tabela_Ordens[[#Data],[Data esperada]],"&gt;"&amp;TODAY()))</f>
        <v/>
      </c>
      <c r="D773" s="74" t="str">
        <f>IF(A773="","",INDEX(Tabela_Produto[Estoque Mínimo],MATCH(A773,INDEX(Tabela_Produto[Nome do Produto],,1),0),1))</f>
        <v/>
      </c>
      <c r="E773" s="74" t="str">
        <f t="shared" ref="E773:E836" si="12">IF(A773="","",B773-D773)</f>
        <v/>
      </c>
      <c r="F773" s="74" t="str">
        <f>IFERROR(GETPIVOTDATA("Amount",#REF!,"Product Name",'tabelas-escondidas'!$A773),"")</f>
        <v/>
      </c>
      <c r="G773" s="74" t="str">
        <f>IFERROR(GETPIVOTDATA("Quantity",#REF!,"Product Name",'tabelas-escondidas'!$A773),"")</f>
        <v/>
      </c>
    </row>
    <row r="774" spans="1:7" x14ac:dyDescent="0.25">
      <c r="A774" s="75" t="str">
        <f>IFERROR(INDEX(Tabela_Produto[[#Data],[Nome do Produto]],ROW(A774)-ROW($A$3)),"")</f>
        <v/>
      </c>
      <c r="B774" s="74" t="str">
        <f ca="1">IF(A774="","",SUMIFS(Tabela_Ordens[[#Data],[Quantidade]],Tabela_Ordens[[#Data],[Produto]],A774,Tabela_Ordens[[#Data],[Tipo da Ordem]],"Compra",Tabela_Ordens[[#Data],[Data esperada]],"&lt;="&amp;TODAY())-SUMIFS(Tabela_Ordens[[#Data],[Quantidade]],Tabela_Ordens[[#Data],[Produto]],A774,Tabela_Ordens[[#Data],[Tipo da Ordem]],"Venda",Tabela_Ordens[[#Data],[Data esperada]],"&lt;="&amp;TODAY()))</f>
        <v/>
      </c>
      <c r="C774" s="74" t="str">
        <f ca="1">IF(A774="","",SUMIFS(Tabela_Ordens[[#Data],[Quantidade]],Tabela_Ordens[[#Data],[Produto]],A774,Tabela_Ordens[[#Data],[Tipo da Ordem]],"Compra",Tabela_Ordens[[#Data],[Data esperada]],"&gt;"&amp;TODAY()))</f>
        <v/>
      </c>
      <c r="D774" s="74" t="str">
        <f>IF(A774="","",INDEX(Tabela_Produto[Estoque Mínimo],MATCH(A774,INDEX(Tabela_Produto[Nome do Produto],,1),0),1))</f>
        <v/>
      </c>
      <c r="E774" s="74" t="str">
        <f t="shared" si="12"/>
        <v/>
      </c>
      <c r="F774" s="74" t="str">
        <f>IFERROR(GETPIVOTDATA("Amount",#REF!,"Product Name",'tabelas-escondidas'!$A774),"")</f>
        <v/>
      </c>
      <c r="G774" s="74" t="str">
        <f>IFERROR(GETPIVOTDATA("Quantity",#REF!,"Product Name",'tabelas-escondidas'!$A774),"")</f>
        <v/>
      </c>
    </row>
    <row r="775" spans="1:7" x14ac:dyDescent="0.25">
      <c r="A775" s="75" t="str">
        <f>IFERROR(INDEX(Tabela_Produto[[#Data],[Nome do Produto]],ROW(A775)-ROW($A$3)),"")</f>
        <v/>
      </c>
      <c r="B775" s="74" t="str">
        <f ca="1">IF(A775="","",SUMIFS(Tabela_Ordens[[#Data],[Quantidade]],Tabela_Ordens[[#Data],[Produto]],A775,Tabela_Ordens[[#Data],[Tipo da Ordem]],"Compra",Tabela_Ordens[[#Data],[Data esperada]],"&lt;="&amp;TODAY())-SUMIFS(Tabela_Ordens[[#Data],[Quantidade]],Tabela_Ordens[[#Data],[Produto]],A775,Tabela_Ordens[[#Data],[Tipo da Ordem]],"Venda",Tabela_Ordens[[#Data],[Data esperada]],"&lt;="&amp;TODAY()))</f>
        <v/>
      </c>
      <c r="C775" s="74" t="str">
        <f ca="1">IF(A775="","",SUMIFS(Tabela_Ordens[[#Data],[Quantidade]],Tabela_Ordens[[#Data],[Produto]],A775,Tabela_Ordens[[#Data],[Tipo da Ordem]],"Compra",Tabela_Ordens[[#Data],[Data esperada]],"&gt;"&amp;TODAY()))</f>
        <v/>
      </c>
      <c r="D775" s="74" t="str">
        <f>IF(A775="","",INDEX(Tabela_Produto[Estoque Mínimo],MATCH(A775,INDEX(Tabela_Produto[Nome do Produto],,1),0),1))</f>
        <v/>
      </c>
      <c r="E775" s="74" t="str">
        <f t="shared" si="12"/>
        <v/>
      </c>
      <c r="F775" s="74" t="str">
        <f>IFERROR(GETPIVOTDATA("Amount",#REF!,"Product Name",'tabelas-escondidas'!$A775),"")</f>
        <v/>
      </c>
      <c r="G775" s="74" t="str">
        <f>IFERROR(GETPIVOTDATA("Quantity",#REF!,"Product Name",'tabelas-escondidas'!$A775),"")</f>
        <v/>
      </c>
    </row>
    <row r="776" spans="1:7" x14ac:dyDescent="0.25">
      <c r="A776" s="75" t="str">
        <f>IFERROR(INDEX(Tabela_Produto[[#Data],[Nome do Produto]],ROW(A776)-ROW($A$3)),"")</f>
        <v/>
      </c>
      <c r="B776" s="74" t="str">
        <f ca="1">IF(A776="","",SUMIFS(Tabela_Ordens[[#Data],[Quantidade]],Tabela_Ordens[[#Data],[Produto]],A776,Tabela_Ordens[[#Data],[Tipo da Ordem]],"Compra",Tabela_Ordens[[#Data],[Data esperada]],"&lt;="&amp;TODAY())-SUMIFS(Tabela_Ordens[[#Data],[Quantidade]],Tabela_Ordens[[#Data],[Produto]],A776,Tabela_Ordens[[#Data],[Tipo da Ordem]],"Venda",Tabela_Ordens[[#Data],[Data esperada]],"&lt;="&amp;TODAY()))</f>
        <v/>
      </c>
      <c r="C776" s="74" t="str">
        <f ca="1">IF(A776="","",SUMIFS(Tabela_Ordens[[#Data],[Quantidade]],Tabela_Ordens[[#Data],[Produto]],A776,Tabela_Ordens[[#Data],[Tipo da Ordem]],"Compra",Tabela_Ordens[[#Data],[Data esperada]],"&gt;"&amp;TODAY()))</f>
        <v/>
      </c>
      <c r="D776" s="74" t="str">
        <f>IF(A776="","",INDEX(Tabela_Produto[Estoque Mínimo],MATCH(A776,INDEX(Tabela_Produto[Nome do Produto],,1),0),1))</f>
        <v/>
      </c>
      <c r="E776" s="74" t="str">
        <f t="shared" si="12"/>
        <v/>
      </c>
      <c r="F776" s="74" t="str">
        <f>IFERROR(GETPIVOTDATA("Amount",#REF!,"Product Name",'tabelas-escondidas'!$A776),"")</f>
        <v/>
      </c>
      <c r="G776" s="74" t="str">
        <f>IFERROR(GETPIVOTDATA("Quantity",#REF!,"Product Name",'tabelas-escondidas'!$A776),"")</f>
        <v/>
      </c>
    </row>
    <row r="777" spans="1:7" x14ac:dyDescent="0.25">
      <c r="A777" s="75" t="str">
        <f>IFERROR(INDEX(Tabela_Produto[[#Data],[Nome do Produto]],ROW(A777)-ROW($A$3)),"")</f>
        <v/>
      </c>
      <c r="B777" s="74" t="str">
        <f ca="1">IF(A777="","",SUMIFS(Tabela_Ordens[[#Data],[Quantidade]],Tabela_Ordens[[#Data],[Produto]],A777,Tabela_Ordens[[#Data],[Tipo da Ordem]],"Compra",Tabela_Ordens[[#Data],[Data esperada]],"&lt;="&amp;TODAY())-SUMIFS(Tabela_Ordens[[#Data],[Quantidade]],Tabela_Ordens[[#Data],[Produto]],A777,Tabela_Ordens[[#Data],[Tipo da Ordem]],"Venda",Tabela_Ordens[[#Data],[Data esperada]],"&lt;="&amp;TODAY()))</f>
        <v/>
      </c>
      <c r="C777" s="74" t="str">
        <f ca="1">IF(A777="","",SUMIFS(Tabela_Ordens[[#Data],[Quantidade]],Tabela_Ordens[[#Data],[Produto]],A777,Tabela_Ordens[[#Data],[Tipo da Ordem]],"Compra",Tabela_Ordens[[#Data],[Data esperada]],"&gt;"&amp;TODAY()))</f>
        <v/>
      </c>
      <c r="D777" s="74" t="str">
        <f>IF(A777="","",INDEX(Tabela_Produto[Estoque Mínimo],MATCH(A777,INDEX(Tabela_Produto[Nome do Produto],,1),0),1))</f>
        <v/>
      </c>
      <c r="E777" s="74" t="str">
        <f t="shared" si="12"/>
        <v/>
      </c>
      <c r="F777" s="74" t="str">
        <f>IFERROR(GETPIVOTDATA("Amount",#REF!,"Product Name",'tabelas-escondidas'!$A777),"")</f>
        <v/>
      </c>
      <c r="G777" s="74" t="str">
        <f>IFERROR(GETPIVOTDATA("Quantity",#REF!,"Product Name",'tabelas-escondidas'!$A777),"")</f>
        <v/>
      </c>
    </row>
    <row r="778" spans="1:7" x14ac:dyDescent="0.25">
      <c r="A778" s="75" t="str">
        <f>IFERROR(INDEX(Tabela_Produto[[#Data],[Nome do Produto]],ROW(A778)-ROW($A$3)),"")</f>
        <v/>
      </c>
      <c r="B778" s="74" t="str">
        <f ca="1">IF(A778="","",SUMIFS(Tabela_Ordens[[#Data],[Quantidade]],Tabela_Ordens[[#Data],[Produto]],A778,Tabela_Ordens[[#Data],[Tipo da Ordem]],"Compra",Tabela_Ordens[[#Data],[Data esperada]],"&lt;="&amp;TODAY())-SUMIFS(Tabela_Ordens[[#Data],[Quantidade]],Tabela_Ordens[[#Data],[Produto]],A778,Tabela_Ordens[[#Data],[Tipo da Ordem]],"Venda",Tabela_Ordens[[#Data],[Data esperada]],"&lt;="&amp;TODAY()))</f>
        <v/>
      </c>
      <c r="C778" s="74" t="str">
        <f ca="1">IF(A778="","",SUMIFS(Tabela_Ordens[[#Data],[Quantidade]],Tabela_Ordens[[#Data],[Produto]],A778,Tabela_Ordens[[#Data],[Tipo da Ordem]],"Compra",Tabela_Ordens[[#Data],[Data esperada]],"&gt;"&amp;TODAY()))</f>
        <v/>
      </c>
      <c r="D778" s="74" t="str">
        <f>IF(A778="","",INDEX(Tabela_Produto[Estoque Mínimo],MATCH(A778,INDEX(Tabela_Produto[Nome do Produto],,1),0),1))</f>
        <v/>
      </c>
      <c r="E778" s="74" t="str">
        <f t="shared" si="12"/>
        <v/>
      </c>
      <c r="F778" s="74" t="str">
        <f>IFERROR(GETPIVOTDATA("Amount",#REF!,"Product Name",'tabelas-escondidas'!$A778),"")</f>
        <v/>
      </c>
      <c r="G778" s="74" t="str">
        <f>IFERROR(GETPIVOTDATA("Quantity",#REF!,"Product Name",'tabelas-escondidas'!$A778),"")</f>
        <v/>
      </c>
    </row>
    <row r="779" spans="1:7" x14ac:dyDescent="0.25">
      <c r="A779" s="75" t="str">
        <f>IFERROR(INDEX(Tabela_Produto[[#Data],[Nome do Produto]],ROW(A779)-ROW($A$3)),"")</f>
        <v/>
      </c>
      <c r="B779" s="74" t="str">
        <f ca="1">IF(A779="","",SUMIFS(Tabela_Ordens[[#Data],[Quantidade]],Tabela_Ordens[[#Data],[Produto]],A779,Tabela_Ordens[[#Data],[Tipo da Ordem]],"Compra",Tabela_Ordens[[#Data],[Data esperada]],"&lt;="&amp;TODAY())-SUMIFS(Tabela_Ordens[[#Data],[Quantidade]],Tabela_Ordens[[#Data],[Produto]],A779,Tabela_Ordens[[#Data],[Tipo da Ordem]],"Venda",Tabela_Ordens[[#Data],[Data esperada]],"&lt;="&amp;TODAY()))</f>
        <v/>
      </c>
      <c r="C779" s="74" t="str">
        <f ca="1">IF(A779="","",SUMIFS(Tabela_Ordens[[#Data],[Quantidade]],Tabela_Ordens[[#Data],[Produto]],A779,Tabela_Ordens[[#Data],[Tipo da Ordem]],"Compra",Tabela_Ordens[[#Data],[Data esperada]],"&gt;"&amp;TODAY()))</f>
        <v/>
      </c>
      <c r="D779" s="74" t="str">
        <f>IF(A779="","",INDEX(Tabela_Produto[Estoque Mínimo],MATCH(A779,INDEX(Tabela_Produto[Nome do Produto],,1),0),1))</f>
        <v/>
      </c>
      <c r="E779" s="74" t="str">
        <f t="shared" si="12"/>
        <v/>
      </c>
      <c r="F779" s="74" t="str">
        <f>IFERROR(GETPIVOTDATA("Amount",#REF!,"Product Name",'tabelas-escondidas'!$A779),"")</f>
        <v/>
      </c>
      <c r="G779" s="74" t="str">
        <f>IFERROR(GETPIVOTDATA("Quantity",#REF!,"Product Name",'tabelas-escondidas'!$A779),"")</f>
        <v/>
      </c>
    </row>
    <row r="780" spans="1:7" x14ac:dyDescent="0.25">
      <c r="A780" s="75" t="str">
        <f>IFERROR(INDEX(Tabela_Produto[[#Data],[Nome do Produto]],ROW(A780)-ROW($A$3)),"")</f>
        <v/>
      </c>
      <c r="B780" s="74" t="str">
        <f ca="1">IF(A780="","",SUMIFS(Tabela_Ordens[[#Data],[Quantidade]],Tabela_Ordens[[#Data],[Produto]],A780,Tabela_Ordens[[#Data],[Tipo da Ordem]],"Compra",Tabela_Ordens[[#Data],[Data esperada]],"&lt;="&amp;TODAY())-SUMIFS(Tabela_Ordens[[#Data],[Quantidade]],Tabela_Ordens[[#Data],[Produto]],A780,Tabela_Ordens[[#Data],[Tipo da Ordem]],"Venda",Tabela_Ordens[[#Data],[Data esperada]],"&lt;="&amp;TODAY()))</f>
        <v/>
      </c>
      <c r="C780" s="74" t="str">
        <f ca="1">IF(A780="","",SUMIFS(Tabela_Ordens[[#Data],[Quantidade]],Tabela_Ordens[[#Data],[Produto]],A780,Tabela_Ordens[[#Data],[Tipo da Ordem]],"Compra",Tabela_Ordens[[#Data],[Data esperada]],"&gt;"&amp;TODAY()))</f>
        <v/>
      </c>
      <c r="D780" s="74" t="str">
        <f>IF(A780="","",INDEX(Tabela_Produto[Estoque Mínimo],MATCH(A780,INDEX(Tabela_Produto[Nome do Produto],,1),0),1))</f>
        <v/>
      </c>
      <c r="E780" s="74" t="str">
        <f t="shared" si="12"/>
        <v/>
      </c>
      <c r="F780" s="74" t="str">
        <f>IFERROR(GETPIVOTDATA("Amount",#REF!,"Product Name",'tabelas-escondidas'!$A780),"")</f>
        <v/>
      </c>
      <c r="G780" s="74" t="str">
        <f>IFERROR(GETPIVOTDATA("Quantity",#REF!,"Product Name",'tabelas-escondidas'!$A780),"")</f>
        <v/>
      </c>
    </row>
    <row r="781" spans="1:7" x14ac:dyDescent="0.25">
      <c r="A781" s="75" t="str">
        <f>IFERROR(INDEX(Tabela_Produto[[#Data],[Nome do Produto]],ROW(A781)-ROW($A$3)),"")</f>
        <v/>
      </c>
      <c r="B781" s="74" t="str">
        <f ca="1">IF(A781="","",SUMIFS(Tabela_Ordens[[#Data],[Quantidade]],Tabela_Ordens[[#Data],[Produto]],A781,Tabela_Ordens[[#Data],[Tipo da Ordem]],"Compra",Tabela_Ordens[[#Data],[Data esperada]],"&lt;="&amp;TODAY())-SUMIFS(Tabela_Ordens[[#Data],[Quantidade]],Tabela_Ordens[[#Data],[Produto]],A781,Tabela_Ordens[[#Data],[Tipo da Ordem]],"Venda",Tabela_Ordens[[#Data],[Data esperada]],"&lt;="&amp;TODAY()))</f>
        <v/>
      </c>
      <c r="C781" s="74" t="str">
        <f ca="1">IF(A781="","",SUMIFS(Tabela_Ordens[[#Data],[Quantidade]],Tabela_Ordens[[#Data],[Produto]],A781,Tabela_Ordens[[#Data],[Tipo da Ordem]],"Compra",Tabela_Ordens[[#Data],[Data esperada]],"&gt;"&amp;TODAY()))</f>
        <v/>
      </c>
      <c r="D781" s="74" t="str">
        <f>IF(A781="","",INDEX(Tabela_Produto[Estoque Mínimo],MATCH(A781,INDEX(Tabela_Produto[Nome do Produto],,1),0),1))</f>
        <v/>
      </c>
      <c r="E781" s="74" t="str">
        <f t="shared" si="12"/>
        <v/>
      </c>
      <c r="F781" s="74" t="str">
        <f>IFERROR(GETPIVOTDATA("Amount",#REF!,"Product Name",'tabelas-escondidas'!$A781),"")</f>
        <v/>
      </c>
      <c r="G781" s="74" t="str">
        <f>IFERROR(GETPIVOTDATA("Quantity",#REF!,"Product Name",'tabelas-escondidas'!$A781),"")</f>
        <v/>
      </c>
    </row>
    <row r="782" spans="1:7" x14ac:dyDescent="0.25">
      <c r="A782" s="75" t="str">
        <f>IFERROR(INDEX(Tabela_Produto[[#Data],[Nome do Produto]],ROW(A782)-ROW($A$3)),"")</f>
        <v/>
      </c>
      <c r="B782" s="74" t="str">
        <f ca="1">IF(A782="","",SUMIFS(Tabela_Ordens[[#Data],[Quantidade]],Tabela_Ordens[[#Data],[Produto]],A782,Tabela_Ordens[[#Data],[Tipo da Ordem]],"Compra",Tabela_Ordens[[#Data],[Data esperada]],"&lt;="&amp;TODAY())-SUMIFS(Tabela_Ordens[[#Data],[Quantidade]],Tabela_Ordens[[#Data],[Produto]],A782,Tabela_Ordens[[#Data],[Tipo da Ordem]],"Venda",Tabela_Ordens[[#Data],[Data esperada]],"&lt;="&amp;TODAY()))</f>
        <v/>
      </c>
      <c r="C782" s="74" t="str">
        <f ca="1">IF(A782="","",SUMIFS(Tabela_Ordens[[#Data],[Quantidade]],Tabela_Ordens[[#Data],[Produto]],A782,Tabela_Ordens[[#Data],[Tipo da Ordem]],"Compra",Tabela_Ordens[[#Data],[Data esperada]],"&gt;"&amp;TODAY()))</f>
        <v/>
      </c>
      <c r="D782" s="74" t="str">
        <f>IF(A782="","",INDEX(Tabela_Produto[Estoque Mínimo],MATCH(A782,INDEX(Tabela_Produto[Nome do Produto],,1),0),1))</f>
        <v/>
      </c>
      <c r="E782" s="74" t="str">
        <f t="shared" si="12"/>
        <v/>
      </c>
      <c r="F782" s="74" t="str">
        <f>IFERROR(GETPIVOTDATA("Amount",#REF!,"Product Name",'tabelas-escondidas'!$A782),"")</f>
        <v/>
      </c>
      <c r="G782" s="74" t="str">
        <f>IFERROR(GETPIVOTDATA("Quantity",#REF!,"Product Name",'tabelas-escondidas'!$A782),"")</f>
        <v/>
      </c>
    </row>
    <row r="783" spans="1:7" x14ac:dyDescent="0.25">
      <c r="A783" s="75" t="str">
        <f>IFERROR(INDEX(Tabela_Produto[[#Data],[Nome do Produto]],ROW(A783)-ROW($A$3)),"")</f>
        <v/>
      </c>
      <c r="B783" s="74" t="str">
        <f ca="1">IF(A783="","",SUMIFS(Tabela_Ordens[[#Data],[Quantidade]],Tabela_Ordens[[#Data],[Produto]],A783,Tabela_Ordens[[#Data],[Tipo da Ordem]],"Compra",Tabela_Ordens[[#Data],[Data esperada]],"&lt;="&amp;TODAY())-SUMIFS(Tabela_Ordens[[#Data],[Quantidade]],Tabela_Ordens[[#Data],[Produto]],A783,Tabela_Ordens[[#Data],[Tipo da Ordem]],"Venda",Tabela_Ordens[[#Data],[Data esperada]],"&lt;="&amp;TODAY()))</f>
        <v/>
      </c>
      <c r="C783" s="74" t="str">
        <f ca="1">IF(A783="","",SUMIFS(Tabela_Ordens[[#Data],[Quantidade]],Tabela_Ordens[[#Data],[Produto]],A783,Tabela_Ordens[[#Data],[Tipo da Ordem]],"Compra",Tabela_Ordens[[#Data],[Data esperada]],"&gt;"&amp;TODAY()))</f>
        <v/>
      </c>
      <c r="D783" s="74" t="str">
        <f>IF(A783="","",INDEX(Tabela_Produto[Estoque Mínimo],MATCH(A783,INDEX(Tabela_Produto[Nome do Produto],,1),0),1))</f>
        <v/>
      </c>
      <c r="E783" s="74" t="str">
        <f t="shared" si="12"/>
        <v/>
      </c>
      <c r="F783" s="74" t="str">
        <f>IFERROR(GETPIVOTDATA("Amount",#REF!,"Product Name",'tabelas-escondidas'!$A783),"")</f>
        <v/>
      </c>
      <c r="G783" s="74" t="str">
        <f>IFERROR(GETPIVOTDATA("Quantity",#REF!,"Product Name",'tabelas-escondidas'!$A783),"")</f>
        <v/>
      </c>
    </row>
    <row r="784" spans="1:7" x14ac:dyDescent="0.25">
      <c r="A784" s="75" t="str">
        <f>IFERROR(INDEX(Tabela_Produto[[#Data],[Nome do Produto]],ROW(A784)-ROW($A$3)),"")</f>
        <v/>
      </c>
      <c r="B784" s="74" t="str">
        <f ca="1">IF(A784="","",SUMIFS(Tabela_Ordens[[#Data],[Quantidade]],Tabela_Ordens[[#Data],[Produto]],A784,Tabela_Ordens[[#Data],[Tipo da Ordem]],"Compra",Tabela_Ordens[[#Data],[Data esperada]],"&lt;="&amp;TODAY())-SUMIFS(Tabela_Ordens[[#Data],[Quantidade]],Tabela_Ordens[[#Data],[Produto]],A784,Tabela_Ordens[[#Data],[Tipo da Ordem]],"Venda",Tabela_Ordens[[#Data],[Data esperada]],"&lt;="&amp;TODAY()))</f>
        <v/>
      </c>
      <c r="C784" s="74" t="str">
        <f ca="1">IF(A784="","",SUMIFS(Tabela_Ordens[[#Data],[Quantidade]],Tabela_Ordens[[#Data],[Produto]],A784,Tabela_Ordens[[#Data],[Tipo da Ordem]],"Compra",Tabela_Ordens[[#Data],[Data esperada]],"&gt;"&amp;TODAY()))</f>
        <v/>
      </c>
      <c r="D784" s="74" t="str">
        <f>IF(A784="","",INDEX(Tabela_Produto[Estoque Mínimo],MATCH(A784,INDEX(Tabela_Produto[Nome do Produto],,1),0),1))</f>
        <v/>
      </c>
      <c r="E784" s="74" t="str">
        <f t="shared" si="12"/>
        <v/>
      </c>
      <c r="F784" s="74" t="str">
        <f>IFERROR(GETPIVOTDATA("Amount",#REF!,"Product Name",'tabelas-escondidas'!$A784),"")</f>
        <v/>
      </c>
      <c r="G784" s="74" t="str">
        <f>IFERROR(GETPIVOTDATA("Quantity",#REF!,"Product Name",'tabelas-escondidas'!$A784),"")</f>
        <v/>
      </c>
    </row>
    <row r="785" spans="1:7" x14ac:dyDescent="0.25">
      <c r="A785" s="75" t="str">
        <f>IFERROR(INDEX(Tabela_Produto[[#Data],[Nome do Produto]],ROW(A785)-ROW($A$3)),"")</f>
        <v/>
      </c>
      <c r="B785" s="74" t="str">
        <f ca="1">IF(A785="","",SUMIFS(Tabela_Ordens[[#Data],[Quantidade]],Tabela_Ordens[[#Data],[Produto]],A785,Tabela_Ordens[[#Data],[Tipo da Ordem]],"Compra",Tabela_Ordens[[#Data],[Data esperada]],"&lt;="&amp;TODAY())-SUMIFS(Tabela_Ordens[[#Data],[Quantidade]],Tabela_Ordens[[#Data],[Produto]],A785,Tabela_Ordens[[#Data],[Tipo da Ordem]],"Venda",Tabela_Ordens[[#Data],[Data esperada]],"&lt;="&amp;TODAY()))</f>
        <v/>
      </c>
      <c r="C785" s="74" t="str">
        <f ca="1">IF(A785="","",SUMIFS(Tabela_Ordens[[#Data],[Quantidade]],Tabela_Ordens[[#Data],[Produto]],A785,Tabela_Ordens[[#Data],[Tipo da Ordem]],"Compra",Tabela_Ordens[[#Data],[Data esperada]],"&gt;"&amp;TODAY()))</f>
        <v/>
      </c>
      <c r="D785" s="74" t="str">
        <f>IF(A785="","",INDEX(Tabela_Produto[Estoque Mínimo],MATCH(A785,INDEX(Tabela_Produto[Nome do Produto],,1),0),1))</f>
        <v/>
      </c>
      <c r="E785" s="74" t="str">
        <f t="shared" si="12"/>
        <v/>
      </c>
      <c r="F785" s="74" t="str">
        <f>IFERROR(GETPIVOTDATA("Amount",#REF!,"Product Name",'tabelas-escondidas'!$A785),"")</f>
        <v/>
      </c>
      <c r="G785" s="74" t="str">
        <f>IFERROR(GETPIVOTDATA("Quantity",#REF!,"Product Name",'tabelas-escondidas'!$A785),"")</f>
        <v/>
      </c>
    </row>
    <row r="786" spans="1:7" x14ac:dyDescent="0.25">
      <c r="A786" s="75" t="str">
        <f>IFERROR(INDEX(Tabela_Produto[[#Data],[Nome do Produto]],ROW(A786)-ROW($A$3)),"")</f>
        <v/>
      </c>
      <c r="B786" s="74" t="str">
        <f ca="1">IF(A786="","",SUMIFS(Tabela_Ordens[[#Data],[Quantidade]],Tabela_Ordens[[#Data],[Produto]],A786,Tabela_Ordens[[#Data],[Tipo da Ordem]],"Compra",Tabela_Ordens[[#Data],[Data esperada]],"&lt;="&amp;TODAY())-SUMIFS(Tabela_Ordens[[#Data],[Quantidade]],Tabela_Ordens[[#Data],[Produto]],A786,Tabela_Ordens[[#Data],[Tipo da Ordem]],"Venda",Tabela_Ordens[[#Data],[Data esperada]],"&lt;="&amp;TODAY()))</f>
        <v/>
      </c>
      <c r="C786" s="74" t="str">
        <f ca="1">IF(A786="","",SUMIFS(Tabela_Ordens[[#Data],[Quantidade]],Tabela_Ordens[[#Data],[Produto]],A786,Tabela_Ordens[[#Data],[Tipo da Ordem]],"Compra",Tabela_Ordens[[#Data],[Data esperada]],"&gt;"&amp;TODAY()))</f>
        <v/>
      </c>
      <c r="D786" s="74" t="str">
        <f>IF(A786="","",INDEX(Tabela_Produto[Estoque Mínimo],MATCH(A786,INDEX(Tabela_Produto[Nome do Produto],,1),0),1))</f>
        <v/>
      </c>
      <c r="E786" s="74" t="str">
        <f t="shared" si="12"/>
        <v/>
      </c>
      <c r="F786" s="74" t="str">
        <f>IFERROR(GETPIVOTDATA("Amount",#REF!,"Product Name",'tabelas-escondidas'!$A786),"")</f>
        <v/>
      </c>
      <c r="G786" s="74" t="str">
        <f>IFERROR(GETPIVOTDATA("Quantity",#REF!,"Product Name",'tabelas-escondidas'!$A786),"")</f>
        <v/>
      </c>
    </row>
    <row r="787" spans="1:7" x14ac:dyDescent="0.25">
      <c r="A787" s="75" t="str">
        <f>IFERROR(INDEX(Tabela_Produto[[#Data],[Nome do Produto]],ROW(A787)-ROW($A$3)),"")</f>
        <v/>
      </c>
      <c r="B787" s="74" t="str">
        <f ca="1">IF(A787="","",SUMIFS(Tabela_Ordens[[#Data],[Quantidade]],Tabela_Ordens[[#Data],[Produto]],A787,Tabela_Ordens[[#Data],[Tipo da Ordem]],"Compra",Tabela_Ordens[[#Data],[Data esperada]],"&lt;="&amp;TODAY())-SUMIFS(Tabela_Ordens[[#Data],[Quantidade]],Tabela_Ordens[[#Data],[Produto]],A787,Tabela_Ordens[[#Data],[Tipo da Ordem]],"Venda",Tabela_Ordens[[#Data],[Data esperada]],"&lt;="&amp;TODAY()))</f>
        <v/>
      </c>
      <c r="C787" s="74" t="str">
        <f ca="1">IF(A787="","",SUMIFS(Tabela_Ordens[[#Data],[Quantidade]],Tabela_Ordens[[#Data],[Produto]],A787,Tabela_Ordens[[#Data],[Tipo da Ordem]],"Compra",Tabela_Ordens[[#Data],[Data esperada]],"&gt;"&amp;TODAY()))</f>
        <v/>
      </c>
      <c r="D787" s="74" t="str">
        <f>IF(A787="","",INDEX(Tabela_Produto[Estoque Mínimo],MATCH(A787,INDEX(Tabela_Produto[Nome do Produto],,1),0),1))</f>
        <v/>
      </c>
      <c r="E787" s="74" t="str">
        <f t="shared" si="12"/>
        <v/>
      </c>
      <c r="F787" s="74" t="str">
        <f>IFERROR(GETPIVOTDATA("Amount",#REF!,"Product Name",'tabelas-escondidas'!$A787),"")</f>
        <v/>
      </c>
      <c r="G787" s="74" t="str">
        <f>IFERROR(GETPIVOTDATA("Quantity",#REF!,"Product Name",'tabelas-escondidas'!$A787),"")</f>
        <v/>
      </c>
    </row>
    <row r="788" spans="1:7" x14ac:dyDescent="0.25">
      <c r="A788" s="75" t="str">
        <f>IFERROR(INDEX(Tabela_Produto[[#Data],[Nome do Produto]],ROW(A788)-ROW($A$3)),"")</f>
        <v/>
      </c>
      <c r="B788" s="74" t="str">
        <f ca="1">IF(A788="","",SUMIFS(Tabela_Ordens[[#Data],[Quantidade]],Tabela_Ordens[[#Data],[Produto]],A788,Tabela_Ordens[[#Data],[Tipo da Ordem]],"Compra",Tabela_Ordens[[#Data],[Data esperada]],"&lt;="&amp;TODAY())-SUMIFS(Tabela_Ordens[[#Data],[Quantidade]],Tabela_Ordens[[#Data],[Produto]],A788,Tabela_Ordens[[#Data],[Tipo da Ordem]],"Venda",Tabela_Ordens[[#Data],[Data esperada]],"&lt;="&amp;TODAY()))</f>
        <v/>
      </c>
      <c r="C788" s="74" t="str">
        <f ca="1">IF(A788="","",SUMIFS(Tabela_Ordens[[#Data],[Quantidade]],Tabela_Ordens[[#Data],[Produto]],A788,Tabela_Ordens[[#Data],[Tipo da Ordem]],"Compra",Tabela_Ordens[[#Data],[Data esperada]],"&gt;"&amp;TODAY()))</f>
        <v/>
      </c>
      <c r="D788" s="74" t="str">
        <f>IF(A788="","",INDEX(Tabela_Produto[Estoque Mínimo],MATCH(A788,INDEX(Tabela_Produto[Nome do Produto],,1),0),1))</f>
        <v/>
      </c>
      <c r="E788" s="74" t="str">
        <f t="shared" si="12"/>
        <v/>
      </c>
      <c r="F788" s="74" t="str">
        <f>IFERROR(GETPIVOTDATA("Amount",#REF!,"Product Name",'tabelas-escondidas'!$A788),"")</f>
        <v/>
      </c>
      <c r="G788" s="74" t="str">
        <f>IFERROR(GETPIVOTDATA("Quantity",#REF!,"Product Name",'tabelas-escondidas'!$A788),"")</f>
        <v/>
      </c>
    </row>
    <row r="789" spans="1:7" x14ac:dyDescent="0.25">
      <c r="A789" s="75" t="str">
        <f>IFERROR(INDEX(Tabela_Produto[[#Data],[Nome do Produto]],ROW(A789)-ROW($A$3)),"")</f>
        <v/>
      </c>
      <c r="B789" s="74" t="str">
        <f ca="1">IF(A789="","",SUMIFS(Tabela_Ordens[[#Data],[Quantidade]],Tabela_Ordens[[#Data],[Produto]],A789,Tabela_Ordens[[#Data],[Tipo da Ordem]],"Compra",Tabela_Ordens[[#Data],[Data esperada]],"&lt;="&amp;TODAY())-SUMIFS(Tabela_Ordens[[#Data],[Quantidade]],Tabela_Ordens[[#Data],[Produto]],A789,Tabela_Ordens[[#Data],[Tipo da Ordem]],"Venda",Tabela_Ordens[[#Data],[Data esperada]],"&lt;="&amp;TODAY()))</f>
        <v/>
      </c>
      <c r="C789" s="74" t="str">
        <f ca="1">IF(A789="","",SUMIFS(Tabela_Ordens[[#Data],[Quantidade]],Tabela_Ordens[[#Data],[Produto]],A789,Tabela_Ordens[[#Data],[Tipo da Ordem]],"Compra",Tabela_Ordens[[#Data],[Data esperada]],"&gt;"&amp;TODAY()))</f>
        <v/>
      </c>
      <c r="D789" s="74" t="str">
        <f>IF(A789="","",INDEX(Tabela_Produto[Estoque Mínimo],MATCH(A789,INDEX(Tabela_Produto[Nome do Produto],,1),0),1))</f>
        <v/>
      </c>
      <c r="E789" s="74" t="str">
        <f t="shared" si="12"/>
        <v/>
      </c>
      <c r="F789" s="74" t="str">
        <f>IFERROR(GETPIVOTDATA("Amount",#REF!,"Product Name",'tabelas-escondidas'!$A789),"")</f>
        <v/>
      </c>
      <c r="G789" s="74" t="str">
        <f>IFERROR(GETPIVOTDATA("Quantity",#REF!,"Product Name",'tabelas-escondidas'!$A789),"")</f>
        <v/>
      </c>
    </row>
    <row r="790" spans="1:7" x14ac:dyDescent="0.25">
      <c r="A790" s="75" t="str">
        <f>IFERROR(INDEX(Tabela_Produto[[#Data],[Nome do Produto]],ROW(A790)-ROW($A$3)),"")</f>
        <v/>
      </c>
      <c r="B790" s="74" t="str">
        <f ca="1">IF(A790="","",SUMIFS(Tabela_Ordens[[#Data],[Quantidade]],Tabela_Ordens[[#Data],[Produto]],A790,Tabela_Ordens[[#Data],[Tipo da Ordem]],"Compra",Tabela_Ordens[[#Data],[Data esperada]],"&lt;="&amp;TODAY())-SUMIFS(Tabela_Ordens[[#Data],[Quantidade]],Tabela_Ordens[[#Data],[Produto]],A790,Tabela_Ordens[[#Data],[Tipo da Ordem]],"Venda",Tabela_Ordens[[#Data],[Data esperada]],"&lt;="&amp;TODAY()))</f>
        <v/>
      </c>
      <c r="C790" s="74" t="str">
        <f ca="1">IF(A790="","",SUMIFS(Tabela_Ordens[[#Data],[Quantidade]],Tabela_Ordens[[#Data],[Produto]],A790,Tabela_Ordens[[#Data],[Tipo da Ordem]],"Compra",Tabela_Ordens[[#Data],[Data esperada]],"&gt;"&amp;TODAY()))</f>
        <v/>
      </c>
      <c r="D790" s="74" t="str">
        <f>IF(A790="","",INDEX(Tabela_Produto[Estoque Mínimo],MATCH(A790,INDEX(Tabela_Produto[Nome do Produto],,1),0),1))</f>
        <v/>
      </c>
      <c r="E790" s="74" t="str">
        <f t="shared" si="12"/>
        <v/>
      </c>
      <c r="F790" s="74" t="str">
        <f>IFERROR(GETPIVOTDATA("Amount",#REF!,"Product Name",'tabelas-escondidas'!$A790),"")</f>
        <v/>
      </c>
      <c r="G790" s="74" t="str">
        <f>IFERROR(GETPIVOTDATA("Quantity",#REF!,"Product Name",'tabelas-escondidas'!$A790),"")</f>
        <v/>
      </c>
    </row>
    <row r="791" spans="1:7" x14ac:dyDescent="0.25">
      <c r="A791" s="75" t="str">
        <f>IFERROR(INDEX(Tabela_Produto[[#Data],[Nome do Produto]],ROW(A791)-ROW($A$3)),"")</f>
        <v/>
      </c>
      <c r="B791" s="74" t="str">
        <f ca="1">IF(A791="","",SUMIFS(Tabela_Ordens[[#Data],[Quantidade]],Tabela_Ordens[[#Data],[Produto]],A791,Tabela_Ordens[[#Data],[Tipo da Ordem]],"Compra",Tabela_Ordens[[#Data],[Data esperada]],"&lt;="&amp;TODAY())-SUMIFS(Tabela_Ordens[[#Data],[Quantidade]],Tabela_Ordens[[#Data],[Produto]],A791,Tabela_Ordens[[#Data],[Tipo da Ordem]],"Venda",Tabela_Ordens[[#Data],[Data esperada]],"&lt;="&amp;TODAY()))</f>
        <v/>
      </c>
      <c r="C791" s="74" t="str">
        <f ca="1">IF(A791="","",SUMIFS(Tabela_Ordens[[#Data],[Quantidade]],Tabela_Ordens[[#Data],[Produto]],A791,Tabela_Ordens[[#Data],[Tipo da Ordem]],"Compra",Tabela_Ordens[[#Data],[Data esperada]],"&gt;"&amp;TODAY()))</f>
        <v/>
      </c>
      <c r="D791" s="74" t="str">
        <f>IF(A791="","",INDEX(Tabela_Produto[Estoque Mínimo],MATCH(A791,INDEX(Tabela_Produto[Nome do Produto],,1),0),1))</f>
        <v/>
      </c>
      <c r="E791" s="74" t="str">
        <f t="shared" si="12"/>
        <v/>
      </c>
      <c r="F791" s="74" t="str">
        <f>IFERROR(GETPIVOTDATA("Amount",#REF!,"Product Name",'tabelas-escondidas'!$A791),"")</f>
        <v/>
      </c>
      <c r="G791" s="74" t="str">
        <f>IFERROR(GETPIVOTDATA("Quantity",#REF!,"Product Name",'tabelas-escondidas'!$A791),"")</f>
        <v/>
      </c>
    </row>
    <row r="792" spans="1:7" x14ac:dyDescent="0.25">
      <c r="A792" s="75" t="str">
        <f>IFERROR(INDEX(Tabela_Produto[[#Data],[Nome do Produto]],ROW(A792)-ROW($A$3)),"")</f>
        <v/>
      </c>
      <c r="B792" s="74" t="str">
        <f ca="1">IF(A792="","",SUMIFS(Tabela_Ordens[[#Data],[Quantidade]],Tabela_Ordens[[#Data],[Produto]],A792,Tabela_Ordens[[#Data],[Tipo da Ordem]],"Compra",Tabela_Ordens[[#Data],[Data esperada]],"&lt;="&amp;TODAY())-SUMIFS(Tabela_Ordens[[#Data],[Quantidade]],Tabela_Ordens[[#Data],[Produto]],A792,Tabela_Ordens[[#Data],[Tipo da Ordem]],"Venda",Tabela_Ordens[[#Data],[Data esperada]],"&lt;="&amp;TODAY()))</f>
        <v/>
      </c>
      <c r="C792" s="74" t="str">
        <f ca="1">IF(A792="","",SUMIFS(Tabela_Ordens[[#Data],[Quantidade]],Tabela_Ordens[[#Data],[Produto]],A792,Tabela_Ordens[[#Data],[Tipo da Ordem]],"Compra",Tabela_Ordens[[#Data],[Data esperada]],"&gt;"&amp;TODAY()))</f>
        <v/>
      </c>
      <c r="D792" s="74" t="str">
        <f>IF(A792="","",INDEX(Tabela_Produto[Estoque Mínimo],MATCH(A792,INDEX(Tabela_Produto[Nome do Produto],,1),0),1))</f>
        <v/>
      </c>
      <c r="E792" s="74" t="str">
        <f t="shared" si="12"/>
        <v/>
      </c>
      <c r="F792" s="74" t="str">
        <f>IFERROR(GETPIVOTDATA("Amount",#REF!,"Product Name",'tabelas-escondidas'!$A792),"")</f>
        <v/>
      </c>
      <c r="G792" s="74" t="str">
        <f>IFERROR(GETPIVOTDATA("Quantity",#REF!,"Product Name",'tabelas-escondidas'!$A792),"")</f>
        <v/>
      </c>
    </row>
    <row r="793" spans="1:7" x14ac:dyDescent="0.25">
      <c r="A793" s="75" t="str">
        <f>IFERROR(INDEX(Tabela_Produto[[#Data],[Nome do Produto]],ROW(A793)-ROW($A$3)),"")</f>
        <v/>
      </c>
      <c r="B793" s="74" t="str">
        <f ca="1">IF(A793="","",SUMIFS(Tabela_Ordens[[#Data],[Quantidade]],Tabela_Ordens[[#Data],[Produto]],A793,Tabela_Ordens[[#Data],[Tipo da Ordem]],"Compra",Tabela_Ordens[[#Data],[Data esperada]],"&lt;="&amp;TODAY())-SUMIFS(Tabela_Ordens[[#Data],[Quantidade]],Tabela_Ordens[[#Data],[Produto]],A793,Tabela_Ordens[[#Data],[Tipo da Ordem]],"Venda",Tabela_Ordens[[#Data],[Data esperada]],"&lt;="&amp;TODAY()))</f>
        <v/>
      </c>
      <c r="C793" s="74" t="str">
        <f ca="1">IF(A793="","",SUMIFS(Tabela_Ordens[[#Data],[Quantidade]],Tabela_Ordens[[#Data],[Produto]],A793,Tabela_Ordens[[#Data],[Tipo da Ordem]],"Compra",Tabela_Ordens[[#Data],[Data esperada]],"&gt;"&amp;TODAY()))</f>
        <v/>
      </c>
      <c r="D793" s="74" t="str">
        <f>IF(A793="","",INDEX(Tabela_Produto[Estoque Mínimo],MATCH(A793,INDEX(Tabela_Produto[Nome do Produto],,1),0),1))</f>
        <v/>
      </c>
      <c r="E793" s="74" t="str">
        <f t="shared" si="12"/>
        <v/>
      </c>
      <c r="F793" s="74" t="str">
        <f>IFERROR(GETPIVOTDATA("Amount",#REF!,"Product Name",'tabelas-escondidas'!$A793),"")</f>
        <v/>
      </c>
      <c r="G793" s="74" t="str">
        <f>IFERROR(GETPIVOTDATA("Quantity",#REF!,"Product Name",'tabelas-escondidas'!$A793),"")</f>
        <v/>
      </c>
    </row>
    <row r="794" spans="1:7" x14ac:dyDescent="0.25">
      <c r="A794" s="75" t="str">
        <f>IFERROR(INDEX(Tabela_Produto[[#Data],[Nome do Produto]],ROW(A794)-ROW($A$3)),"")</f>
        <v/>
      </c>
      <c r="B794" s="74" t="str">
        <f ca="1">IF(A794="","",SUMIFS(Tabela_Ordens[[#Data],[Quantidade]],Tabela_Ordens[[#Data],[Produto]],A794,Tabela_Ordens[[#Data],[Tipo da Ordem]],"Compra",Tabela_Ordens[[#Data],[Data esperada]],"&lt;="&amp;TODAY())-SUMIFS(Tabela_Ordens[[#Data],[Quantidade]],Tabela_Ordens[[#Data],[Produto]],A794,Tabela_Ordens[[#Data],[Tipo da Ordem]],"Venda",Tabela_Ordens[[#Data],[Data esperada]],"&lt;="&amp;TODAY()))</f>
        <v/>
      </c>
      <c r="C794" s="74" t="str">
        <f ca="1">IF(A794="","",SUMIFS(Tabela_Ordens[[#Data],[Quantidade]],Tabela_Ordens[[#Data],[Produto]],A794,Tabela_Ordens[[#Data],[Tipo da Ordem]],"Compra",Tabela_Ordens[[#Data],[Data esperada]],"&gt;"&amp;TODAY()))</f>
        <v/>
      </c>
      <c r="D794" s="74" t="str">
        <f>IF(A794="","",INDEX(Tabela_Produto[Estoque Mínimo],MATCH(A794,INDEX(Tabela_Produto[Nome do Produto],,1),0),1))</f>
        <v/>
      </c>
      <c r="E794" s="74" t="str">
        <f t="shared" si="12"/>
        <v/>
      </c>
      <c r="F794" s="74" t="str">
        <f>IFERROR(GETPIVOTDATA("Amount",#REF!,"Product Name",'tabelas-escondidas'!$A794),"")</f>
        <v/>
      </c>
      <c r="G794" s="74" t="str">
        <f>IFERROR(GETPIVOTDATA("Quantity",#REF!,"Product Name",'tabelas-escondidas'!$A794),"")</f>
        <v/>
      </c>
    </row>
    <row r="795" spans="1:7" x14ac:dyDescent="0.25">
      <c r="A795" s="75" t="str">
        <f>IFERROR(INDEX(Tabela_Produto[[#Data],[Nome do Produto]],ROW(A795)-ROW($A$3)),"")</f>
        <v/>
      </c>
      <c r="B795" s="74" t="str">
        <f ca="1">IF(A795="","",SUMIFS(Tabela_Ordens[[#Data],[Quantidade]],Tabela_Ordens[[#Data],[Produto]],A795,Tabela_Ordens[[#Data],[Tipo da Ordem]],"Compra",Tabela_Ordens[[#Data],[Data esperada]],"&lt;="&amp;TODAY())-SUMIFS(Tabela_Ordens[[#Data],[Quantidade]],Tabela_Ordens[[#Data],[Produto]],A795,Tabela_Ordens[[#Data],[Tipo da Ordem]],"Venda",Tabela_Ordens[[#Data],[Data esperada]],"&lt;="&amp;TODAY()))</f>
        <v/>
      </c>
      <c r="C795" s="74" t="str">
        <f ca="1">IF(A795="","",SUMIFS(Tabela_Ordens[[#Data],[Quantidade]],Tabela_Ordens[[#Data],[Produto]],A795,Tabela_Ordens[[#Data],[Tipo da Ordem]],"Compra",Tabela_Ordens[[#Data],[Data esperada]],"&gt;"&amp;TODAY()))</f>
        <v/>
      </c>
      <c r="D795" s="74" t="str">
        <f>IF(A795="","",INDEX(Tabela_Produto[Estoque Mínimo],MATCH(A795,INDEX(Tabela_Produto[Nome do Produto],,1),0),1))</f>
        <v/>
      </c>
      <c r="E795" s="74" t="str">
        <f t="shared" si="12"/>
        <v/>
      </c>
      <c r="F795" s="74" t="str">
        <f>IFERROR(GETPIVOTDATA("Amount",#REF!,"Product Name",'tabelas-escondidas'!$A795),"")</f>
        <v/>
      </c>
      <c r="G795" s="74" t="str">
        <f>IFERROR(GETPIVOTDATA("Quantity",#REF!,"Product Name",'tabelas-escondidas'!$A795),"")</f>
        <v/>
      </c>
    </row>
    <row r="796" spans="1:7" x14ac:dyDescent="0.25">
      <c r="A796" s="75" t="str">
        <f>IFERROR(INDEX(Tabela_Produto[[#Data],[Nome do Produto]],ROW(A796)-ROW($A$3)),"")</f>
        <v/>
      </c>
      <c r="B796" s="74" t="str">
        <f ca="1">IF(A796="","",SUMIFS(Tabela_Ordens[[#Data],[Quantidade]],Tabela_Ordens[[#Data],[Produto]],A796,Tabela_Ordens[[#Data],[Tipo da Ordem]],"Compra",Tabela_Ordens[[#Data],[Data esperada]],"&lt;="&amp;TODAY())-SUMIFS(Tabela_Ordens[[#Data],[Quantidade]],Tabela_Ordens[[#Data],[Produto]],A796,Tabela_Ordens[[#Data],[Tipo da Ordem]],"Venda",Tabela_Ordens[[#Data],[Data esperada]],"&lt;="&amp;TODAY()))</f>
        <v/>
      </c>
      <c r="C796" s="74" t="str">
        <f ca="1">IF(A796="","",SUMIFS(Tabela_Ordens[[#Data],[Quantidade]],Tabela_Ordens[[#Data],[Produto]],A796,Tabela_Ordens[[#Data],[Tipo da Ordem]],"Compra",Tabela_Ordens[[#Data],[Data esperada]],"&gt;"&amp;TODAY()))</f>
        <v/>
      </c>
      <c r="D796" s="74" t="str">
        <f>IF(A796="","",INDEX(Tabela_Produto[Estoque Mínimo],MATCH(A796,INDEX(Tabela_Produto[Nome do Produto],,1),0),1))</f>
        <v/>
      </c>
      <c r="E796" s="74" t="str">
        <f t="shared" si="12"/>
        <v/>
      </c>
      <c r="F796" s="74" t="str">
        <f>IFERROR(GETPIVOTDATA("Amount",#REF!,"Product Name",'tabelas-escondidas'!$A796),"")</f>
        <v/>
      </c>
      <c r="G796" s="74" t="str">
        <f>IFERROR(GETPIVOTDATA("Quantity",#REF!,"Product Name",'tabelas-escondidas'!$A796),"")</f>
        <v/>
      </c>
    </row>
    <row r="797" spans="1:7" x14ac:dyDescent="0.25">
      <c r="A797" s="75" t="str">
        <f>IFERROR(INDEX(Tabela_Produto[[#Data],[Nome do Produto]],ROW(A797)-ROW($A$3)),"")</f>
        <v/>
      </c>
      <c r="B797" s="74" t="str">
        <f ca="1">IF(A797="","",SUMIFS(Tabela_Ordens[[#Data],[Quantidade]],Tabela_Ordens[[#Data],[Produto]],A797,Tabela_Ordens[[#Data],[Tipo da Ordem]],"Compra",Tabela_Ordens[[#Data],[Data esperada]],"&lt;="&amp;TODAY())-SUMIFS(Tabela_Ordens[[#Data],[Quantidade]],Tabela_Ordens[[#Data],[Produto]],A797,Tabela_Ordens[[#Data],[Tipo da Ordem]],"Venda",Tabela_Ordens[[#Data],[Data esperada]],"&lt;="&amp;TODAY()))</f>
        <v/>
      </c>
      <c r="C797" s="74" t="str">
        <f ca="1">IF(A797="","",SUMIFS(Tabela_Ordens[[#Data],[Quantidade]],Tabela_Ordens[[#Data],[Produto]],A797,Tabela_Ordens[[#Data],[Tipo da Ordem]],"Compra",Tabela_Ordens[[#Data],[Data esperada]],"&gt;"&amp;TODAY()))</f>
        <v/>
      </c>
      <c r="D797" s="74" t="str">
        <f>IF(A797="","",INDEX(Tabela_Produto[Estoque Mínimo],MATCH(A797,INDEX(Tabela_Produto[Nome do Produto],,1),0),1))</f>
        <v/>
      </c>
      <c r="E797" s="74" t="str">
        <f t="shared" si="12"/>
        <v/>
      </c>
      <c r="F797" s="74" t="str">
        <f>IFERROR(GETPIVOTDATA("Amount",#REF!,"Product Name",'tabelas-escondidas'!$A797),"")</f>
        <v/>
      </c>
      <c r="G797" s="74" t="str">
        <f>IFERROR(GETPIVOTDATA("Quantity",#REF!,"Product Name",'tabelas-escondidas'!$A797),"")</f>
        <v/>
      </c>
    </row>
    <row r="798" spans="1:7" x14ac:dyDescent="0.25">
      <c r="A798" s="75" t="str">
        <f>IFERROR(INDEX(Tabela_Produto[[#Data],[Nome do Produto]],ROW(A798)-ROW($A$3)),"")</f>
        <v/>
      </c>
      <c r="B798" s="74" t="str">
        <f ca="1">IF(A798="","",SUMIFS(Tabela_Ordens[[#Data],[Quantidade]],Tabela_Ordens[[#Data],[Produto]],A798,Tabela_Ordens[[#Data],[Tipo da Ordem]],"Compra",Tabela_Ordens[[#Data],[Data esperada]],"&lt;="&amp;TODAY())-SUMIFS(Tabela_Ordens[[#Data],[Quantidade]],Tabela_Ordens[[#Data],[Produto]],A798,Tabela_Ordens[[#Data],[Tipo da Ordem]],"Venda",Tabela_Ordens[[#Data],[Data esperada]],"&lt;="&amp;TODAY()))</f>
        <v/>
      </c>
      <c r="C798" s="74" t="str">
        <f ca="1">IF(A798="","",SUMIFS(Tabela_Ordens[[#Data],[Quantidade]],Tabela_Ordens[[#Data],[Produto]],A798,Tabela_Ordens[[#Data],[Tipo da Ordem]],"Compra",Tabela_Ordens[[#Data],[Data esperada]],"&gt;"&amp;TODAY()))</f>
        <v/>
      </c>
      <c r="D798" s="74" t="str">
        <f>IF(A798="","",INDEX(Tabela_Produto[Estoque Mínimo],MATCH(A798,INDEX(Tabela_Produto[Nome do Produto],,1),0),1))</f>
        <v/>
      </c>
      <c r="E798" s="74" t="str">
        <f t="shared" si="12"/>
        <v/>
      </c>
      <c r="F798" s="74" t="str">
        <f>IFERROR(GETPIVOTDATA("Amount",#REF!,"Product Name",'tabelas-escondidas'!$A798),"")</f>
        <v/>
      </c>
      <c r="G798" s="74" t="str">
        <f>IFERROR(GETPIVOTDATA("Quantity",#REF!,"Product Name",'tabelas-escondidas'!$A798),"")</f>
        <v/>
      </c>
    </row>
    <row r="799" spans="1:7" x14ac:dyDescent="0.25">
      <c r="A799" s="75" t="str">
        <f>IFERROR(INDEX(Tabela_Produto[[#Data],[Nome do Produto]],ROW(A799)-ROW($A$3)),"")</f>
        <v/>
      </c>
      <c r="B799" s="74" t="str">
        <f ca="1">IF(A799="","",SUMIFS(Tabela_Ordens[[#Data],[Quantidade]],Tabela_Ordens[[#Data],[Produto]],A799,Tabela_Ordens[[#Data],[Tipo da Ordem]],"Compra",Tabela_Ordens[[#Data],[Data esperada]],"&lt;="&amp;TODAY())-SUMIFS(Tabela_Ordens[[#Data],[Quantidade]],Tabela_Ordens[[#Data],[Produto]],A799,Tabela_Ordens[[#Data],[Tipo da Ordem]],"Venda",Tabela_Ordens[[#Data],[Data esperada]],"&lt;="&amp;TODAY()))</f>
        <v/>
      </c>
      <c r="C799" s="74" t="str">
        <f ca="1">IF(A799="","",SUMIFS(Tabela_Ordens[[#Data],[Quantidade]],Tabela_Ordens[[#Data],[Produto]],A799,Tabela_Ordens[[#Data],[Tipo da Ordem]],"Compra",Tabela_Ordens[[#Data],[Data esperada]],"&gt;"&amp;TODAY()))</f>
        <v/>
      </c>
      <c r="D799" s="74" t="str">
        <f>IF(A799="","",INDEX(Tabela_Produto[Estoque Mínimo],MATCH(A799,INDEX(Tabela_Produto[Nome do Produto],,1),0),1))</f>
        <v/>
      </c>
      <c r="E799" s="74" t="str">
        <f t="shared" si="12"/>
        <v/>
      </c>
      <c r="F799" s="74" t="str">
        <f>IFERROR(GETPIVOTDATA("Amount",#REF!,"Product Name",'tabelas-escondidas'!$A799),"")</f>
        <v/>
      </c>
      <c r="G799" s="74" t="str">
        <f>IFERROR(GETPIVOTDATA("Quantity",#REF!,"Product Name",'tabelas-escondidas'!$A799),"")</f>
        <v/>
      </c>
    </row>
    <row r="800" spans="1:7" x14ac:dyDescent="0.25">
      <c r="A800" s="75" t="str">
        <f>IFERROR(INDEX(Tabela_Produto[[#Data],[Nome do Produto]],ROW(A800)-ROW($A$3)),"")</f>
        <v/>
      </c>
      <c r="B800" s="74" t="str">
        <f ca="1">IF(A800="","",SUMIFS(Tabela_Ordens[[#Data],[Quantidade]],Tabela_Ordens[[#Data],[Produto]],A800,Tabela_Ordens[[#Data],[Tipo da Ordem]],"Compra",Tabela_Ordens[[#Data],[Data esperada]],"&lt;="&amp;TODAY())-SUMIFS(Tabela_Ordens[[#Data],[Quantidade]],Tabela_Ordens[[#Data],[Produto]],A800,Tabela_Ordens[[#Data],[Tipo da Ordem]],"Venda",Tabela_Ordens[[#Data],[Data esperada]],"&lt;="&amp;TODAY()))</f>
        <v/>
      </c>
      <c r="C800" s="74" t="str">
        <f ca="1">IF(A800="","",SUMIFS(Tabela_Ordens[[#Data],[Quantidade]],Tabela_Ordens[[#Data],[Produto]],A800,Tabela_Ordens[[#Data],[Tipo da Ordem]],"Compra",Tabela_Ordens[[#Data],[Data esperada]],"&gt;"&amp;TODAY()))</f>
        <v/>
      </c>
      <c r="D800" s="74" t="str">
        <f>IF(A800="","",INDEX(Tabela_Produto[Estoque Mínimo],MATCH(A800,INDEX(Tabela_Produto[Nome do Produto],,1),0),1))</f>
        <v/>
      </c>
      <c r="E800" s="74" t="str">
        <f t="shared" si="12"/>
        <v/>
      </c>
      <c r="F800" s="74" t="str">
        <f>IFERROR(GETPIVOTDATA("Amount",#REF!,"Product Name",'tabelas-escondidas'!$A800),"")</f>
        <v/>
      </c>
      <c r="G800" s="74" t="str">
        <f>IFERROR(GETPIVOTDATA("Quantity",#REF!,"Product Name",'tabelas-escondidas'!$A800),"")</f>
        <v/>
      </c>
    </row>
    <row r="801" spans="1:7" x14ac:dyDescent="0.25">
      <c r="A801" s="75" t="str">
        <f>IFERROR(INDEX(Tabela_Produto[[#Data],[Nome do Produto]],ROW(A801)-ROW($A$3)),"")</f>
        <v/>
      </c>
      <c r="B801" s="74" t="str">
        <f ca="1">IF(A801="","",SUMIFS(Tabela_Ordens[[#Data],[Quantidade]],Tabela_Ordens[[#Data],[Produto]],A801,Tabela_Ordens[[#Data],[Tipo da Ordem]],"Compra",Tabela_Ordens[[#Data],[Data esperada]],"&lt;="&amp;TODAY())-SUMIFS(Tabela_Ordens[[#Data],[Quantidade]],Tabela_Ordens[[#Data],[Produto]],A801,Tabela_Ordens[[#Data],[Tipo da Ordem]],"Venda",Tabela_Ordens[[#Data],[Data esperada]],"&lt;="&amp;TODAY()))</f>
        <v/>
      </c>
      <c r="C801" s="74" t="str">
        <f ca="1">IF(A801="","",SUMIFS(Tabela_Ordens[[#Data],[Quantidade]],Tabela_Ordens[[#Data],[Produto]],A801,Tabela_Ordens[[#Data],[Tipo da Ordem]],"Compra",Tabela_Ordens[[#Data],[Data esperada]],"&gt;"&amp;TODAY()))</f>
        <v/>
      </c>
      <c r="D801" s="74" t="str">
        <f>IF(A801="","",INDEX(Tabela_Produto[Estoque Mínimo],MATCH(A801,INDEX(Tabela_Produto[Nome do Produto],,1),0),1))</f>
        <v/>
      </c>
      <c r="E801" s="74" t="str">
        <f t="shared" si="12"/>
        <v/>
      </c>
      <c r="F801" s="74" t="str">
        <f>IFERROR(GETPIVOTDATA("Amount",#REF!,"Product Name",'tabelas-escondidas'!$A801),"")</f>
        <v/>
      </c>
      <c r="G801" s="74" t="str">
        <f>IFERROR(GETPIVOTDATA("Quantity",#REF!,"Product Name",'tabelas-escondidas'!$A801),"")</f>
        <v/>
      </c>
    </row>
    <row r="802" spans="1:7" x14ac:dyDescent="0.25">
      <c r="A802" s="75" t="str">
        <f>IFERROR(INDEX(Tabela_Produto[[#Data],[Nome do Produto]],ROW(A802)-ROW($A$3)),"")</f>
        <v/>
      </c>
      <c r="B802" s="74" t="str">
        <f ca="1">IF(A802="","",SUMIFS(Tabela_Ordens[[#Data],[Quantidade]],Tabela_Ordens[[#Data],[Produto]],A802,Tabela_Ordens[[#Data],[Tipo da Ordem]],"Compra",Tabela_Ordens[[#Data],[Data esperada]],"&lt;="&amp;TODAY())-SUMIFS(Tabela_Ordens[[#Data],[Quantidade]],Tabela_Ordens[[#Data],[Produto]],A802,Tabela_Ordens[[#Data],[Tipo da Ordem]],"Venda",Tabela_Ordens[[#Data],[Data esperada]],"&lt;="&amp;TODAY()))</f>
        <v/>
      </c>
      <c r="C802" s="74" t="str">
        <f ca="1">IF(A802="","",SUMIFS(Tabela_Ordens[[#Data],[Quantidade]],Tabela_Ordens[[#Data],[Produto]],A802,Tabela_Ordens[[#Data],[Tipo da Ordem]],"Compra",Tabela_Ordens[[#Data],[Data esperada]],"&gt;"&amp;TODAY()))</f>
        <v/>
      </c>
      <c r="D802" s="74" t="str">
        <f>IF(A802="","",INDEX(Tabela_Produto[Estoque Mínimo],MATCH(A802,INDEX(Tabela_Produto[Nome do Produto],,1),0),1))</f>
        <v/>
      </c>
      <c r="E802" s="74" t="str">
        <f t="shared" si="12"/>
        <v/>
      </c>
      <c r="F802" s="74" t="str">
        <f>IFERROR(GETPIVOTDATA("Amount",#REF!,"Product Name",'tabelas-escondidas'!$A802),"")</f>
        <v/>
      </c>
      <c r="G802" s="74" t="str">
        <f>IFERROR(GETPIVOTDATA("Quantity",#REF!,"Product Name",'tabelas-escondidas'!$A802),"")</f>
        <v/>
      </c>
    </row>
    <row r="803" spans="1:7" x14ac:dyDescent="0.25">
      <c r="A803" s="75" t="str">
        <f>IFERROR(INDEX(Tabela_Produto[[#Data],[Nome do Produto]],ROW(A803)-ROW($A$3)),"")</f>
        <v/>
      </c>
      <c r="B803" s="74" t="str">
        <f ca="1">IF(A803="","",SUMIFS(Tabela_Ordens[[#Data],[Quantidade]],Tabela_Ordens[[#Data],[Produto]],A803,Tabela_Ordens[[#Data],[Tipo da Ordem]],"Compra",Tabela_Ordens[[#Data],[Data esperada]],"&lt;="&amp;TODAY())-SUMIFS(Tabela_Ordens[[#Data],[Quantidade]],Tabela_Ordens[[#Data],[Produto]],A803,Tabela_Ordens[[#Data],[Tipo da Ordem]],"Venda",Tabela_Ordens[[#Data],[Data esperada]],"&lt;="&amp;TODAY()))</f>
        <v/>
      </c>
      <c r="C803" s="74" t="str">
        <f ca="1">IF(A803="","",SUMIFS(Tabela_Ordens[[#Data],[Quantidade]],Tabela_Ordens[[#Data],[Produto]],A803,Tabela_Ordens[[#Data],[Tipo da Ordem]],"Compra",Tabela_Ordens[[#Data],[Data esperada]],"&gt;"&amp;TODAY()))</f>
        <v/>
      </c>
      <c r="D803" s="74" t="str">
        <f>IF(A803="","",INDEX(Tabela_Produto[Estoque Mínimo],MATCH(A803,INDEX(Tabela_Produto[Nome do Produto],,1),0),1))</f>
        <v/>
      </c>
      <c r="E803" s="74" t="str">
        <f t="shared" si="12"/>
        <v/>
      </c>
      <c r="F803" s="74" t="str">
        <f>IFERROR(GETPIVOTDATA("Amount",#REF!,"Product Name",'tabelas-escondidas'!$A803),"")</f>
        <v/>
      </c>
      <c r="G803" s="74" t="str">
        <f>IFERROR(GETPIVOTDATA("Quantity",#REF!,"Product Name",'tabelas-escondidas'!$A803),"")</f>
        <v/>
      </c>
    </row>
    <row r="804" spans="1:7" x14ac:dyDescent="0.25">
      <c r="A804" s="75" t="str">
        <f>IFERROR(INDEX(Tabela_Produto[[#Data],[Nome do Produto]],ROW(A804)-ROW($A$3)),"")</f>
        <v/>
      </c>
      <c r="B804" s="74" t="str">
        <f ca="1">IF(A804="","",SUMIFS(Tabela_Ordens[[#Data],[Quantidade]],Tabela_Ordens[[#Data],[Produto]],A804,Tabela_Ordens[[#Data],[Tipo da Ordem]],"Compra",Tabela_Ordens[[#Data],[Data esperada]],"&lt;="&amp;TODAY())-SUMIFS(Tabela_Ordens[[#Data],[Quantidade]],Tabela_Ordens[[#Data],[Produto]],A804,Tabela_Ordens[[#Data],[Tipo da Ordem]],"Venda",Tabela_Ordens[[#Data],[Data esperada]],"&lt;="&amp;TODAY()))</f>
        <v/>
      </c>
      <c r="C804" s="74" t="str">
        <f ca="1">IF(A804="","",SUMIFS(Tabela_Ordens[[#Data],[Quantidade]],Tabela_Ordens[[#Data],[Produto]],A804,Tabela_Ordens[[#Data],[Tipo da Ordem]],"Compra",Tabela_Ordens[[#Data],[Data esperada]],"&gt;"&amp;TODAY()))</f>
        <v/>
      </c>
      <c r="D804" s="74" t="str">
        <f>IF(A804="","",INDEX(Tabela_Produto[Estoque Mínimo],MATCH(A804,INDEX(Tabela_Produto[Nome do Produto],,1),0),1))</f>
        <v/>
      </c>
      <c r="E804" s="74" t="str">
        <f t="shared" si="12"/>
        <v/>
      </c>
      <c r="F804" s="74" t="str">
        <f>IFERROR(GETPIVOTDATA("Amount",#REF!,"Product Name",'tabelas-escondidas'!$A804),"")</f>
        <v/>
      </c>
      <c r="G804" s="74" t="str">
        <f>IFERROR(GETPIVOTDATA("Quantity",#REF!,"Product Name",'tabelas-escondidas'!$A804),"")</f>
        <v/>
      </c>
    </row>
    <row r="805" spans="1:7" x14ac:dyDescent="0.25">
      <c r="A805" s="75" t="str">
        <f>IFERROR(INDEX(Tabela_Produto[[#Data],[Nome do Produto]],ROW(A805)-ROW($A$3)),"")</f>
        <v/>
      </c>
      <c r="B805" s="74" t="str">
        <f ca="1">IF(A805="","",SUMIFS(Tabela_Ordens[[#Data],[Quantidade]],Tabela_Ordens[[#Data],[Produto]],A805,Tabela_Ordens[[#Data],[Tipo da Ordem]],"Compra",Tabela_Ordens[[#Data],[Data esperada]],"&lt;="&amp;TODAY())-SUMIFS(Tabela_Ordens[[#Data],[Quantidade]],Tabela_Ordens[[#Data],[Produto]],A805,Tabela_Ordens[[#Data],[Tipo da Ordem]],"Venda",Tabela_Ordens[[#Data],[Data esperada]],"&lt;="&amp;TODAY()))</f>
        <v/>
      </c>
      <c r="C805" s="74" t="str">
        <f ca="1">IF(A805="","",SUMIFS(Tabela_Ordens[[#Data],[Quantidade]],Tabela_Ordens[[#Data],[Produto]],A805,Tabela_Ordens[[#Data],[Tipo da Ordem]],"Compra",Tabela_Ordens[[#Data],[Data esperada]],"&gt;"&amp;TODAY()))</f>
        <v/>
      </c>
      <c r="D805" s="74" t="str">
        <f>IF(A805="","",INDEX(Tabela_Produto[Estoque Mínimo],MATCH(A805,INDEX(Tabela_Produto[Nome do Produto],,1),0),1))</f>
        <v/>
      </c>
      <c r="E805" s="74" t="str">
        <f t="shared" si="12"/>
        <v/>
      </c>
      <c r="F805" s="74" t="str">
        <f>IFERROR(GETPIVOTDATA("Amount",#REF!,"Product Name",'tabelas-escondidas'!$A805),"")</f>
        <v/>
      </c>
      <c r="G805" s="74" t="str">
        <f>IFERROR(GETPIVOTDATA("Quantity",#REF!,"Product Name",'tabelas-escondidas'!$A805),"")</f>
        <v/>
      </c>
    </row>
    <row r="806" spans="1:7" x14ac:dyDescent="0.25">
      <c r="A806" s="75" t="str">
        <f>IFERROR(INDEX(Tabela_Produto[[#Data],[Nome do Produto]],ROW(A806)-ROW($A$3)),"")</f>
        <v/>
      </c>
      <c r="B806" s="74" t="str">
        <f ca="1">IF(A806="","",SUMIFS(Tabela_Ordens[[#Data],[Quantidade]],Tabela_Ordens[[#Data],[Produto]],A806,Tabela_Ordens[[#Data],[Tipo da Ordem]],"Compra",Tabela_Ordens[[#Data],[Data esperada]],"&lt;="&amp;TODAY())-SUMIFS(Tabela_Ordens[[#Data],[Quantidade]],Tabela_Ordens[[#Data],[Produto]],A806,Tabela_Ordens[[#Data],[Tipo da Ordem]],"Venda",Tabela_Ordens[[#Data],[Data esperada]],"&lt;="&amp;TODAY()))</f>
        <v/>
      </c>
      <c r="C806" s="74" t="str">
        <f ca="1">IF(A806="","",SUMIFS(Tabela_Ordens[[#Data],[Quantidade]],Tabela_Ordens[[#Data],[Produto]],A806,Tabela_Ordens[[#Data],[Tipo da Ordem]],"Compra",Tabela_Ordens[[#Data],[Data esperada]],"&gt;"&amp;TODAY()))</f>
        <v/>
      </c>
      <c r="D806" s="74" t="str">
        <f>IF(A806="","",INDEX(Tabela_Produto[Estoque Mínimo],MATCH(A806,INDEX(Tabela_Produto[Nome do Produto],,1),0),1))</f>
        <v/>
      </c>
      <c r="E806" s="74" t="str">
        <f t="shared" si="12"/>
        <v/>
      </c>
      <c r="F806" s="74" t="str">
        <f>IFERROR(GETPIVOTDATA("Amount",#REF!,"Product Name",'tabelas-escondidas'!$A806),"")</f>
        <v/>
      </c>
      <c r="G806" s="74" t="str">
        <f>IFERROR(GETPIVOTDATA("Quantity",#REF!,"Product Name",'tabelas-escondidas'!$A806),"")</f>
        <v/>
      </c>
    </row>
    <row r="807" spans="1:7" x14ac:dyDescent="0.25">
      <c r="A807" s="75" t="str">
        <f>IFERROR(INDEX(Tabela_Produto[[#Data],[Nome do Produto]],ROW(A807)-ROW($A$3)),"")</f>
        <v/>
      </c>
      <c r="B807" s="74" t="str">
        <f ca="1">IF(A807="","",SUMIFS(Tabela_Ordens[[#Data],[Quantidade]],Tabela_Ordens[[#Data],[Produto]],A807,Tabela_Ordens[[#Data],[Tipo da Ordem]],"Compra",Tabela_Ordens[[#Data],[Data esperada]],"&lt;="&amp;TODAY())-SUMIFS(Tabela_Ordens[[#Data],[Quantidade]],Tabela_Ordens[[#Data],[Produto]],A807,Tabela_Ordens[[#Data],[Tipo da Ordem]],"Venda",Tabela_Ordens[[#Data],[Data esperada]],"&lt;="&amp;TODAY()))</f>
        <v/>
      </c>
      <c r="C807" s="74" t="str">
        <f ca="1">IF(A807="","",SUMIFS(Tabela_Ordens[[#Data],[Quantidade]],Tabela_Ordens[[#Data],[Produto]],A807,Tabela_Ordens[[#Data],[Tipo da Ordem]],"Compra",Tabela_Ordens[[#Data],[Data esperada]],"&gt;"&amp;TODAY()))</f>
        <v/>
      </c>
      <c r="D807" s="74" t="str">
        <f>IF(A807="","",INDEX(Tabela_Produto[Estoque Mínimo],MATCH(A807,INDEX(Tabela_Produto[Nome do Produto],,1),0),1))</f>
        <v/>
      </c>
      <c r="E807" s="74" t="str">
        <f t="shared" si="12"/>
        <v/>
      </c>
      <c r="F807" s="74" t="str">
        <f>IFERROR(GETPIVOTDATA("Amount",#REF!,"Product Name",'tabelas-escondidas'!$A807),"")</f>
        <v/>
      </c>
      <c r="G807" s="74" t="str">
        <f>IFERROR(GETPIVOTDATA("Quantity",#REF!,"Product Name",'tabelas-escondidas'!$A807),"")</f>
        <v/>
      </c>
    </row>
    <row r="808" spans="1:7" x14ac:dyDescent="0.25">
      <c r="A808" s="75" t="str">
        <f>IFERROR(INDEX(Tabela_Produto[[#Data],[Nome do Produto]],ROW(A808)-ROW($A$3)),"")</f>
        <v/>
      </c>
      <c r="B808" s="74" t="str">
        <f ca="1">IF(A808="","",SUMIFS(Tabela_Ordens[[#Data],[Quantidade]],Tabela_Ordens[[#Data],[Produto]],A808,Tabela_Ordens[[#Data],[Tipo da Ordem]],"Compra",Tabela_Ordens[[#Data],[Data esperada]],"&lt;="&amp;TODAY())-SUMIFS(Tabela_Ordens[[#Data],[Quantidade]],Tabela_Ordens[[#Data],[Produto]],A808,Tabela_Ordens[[#Data],[Tipo da Ordem]],"Venda",Tabela_Ordens[[#Data],[Data esperada]],"&lt;="&amp;TODAY()))</f>
        <v/>
      </c>
      <c r="C808" s="74" t="str">
        <f ca="1">IF(A808="","",SUMIFS(Tabela_Ordens[[#Data],[Quantidade]],Tabela_Ordens[[#Data],[Produto]],A808,Tabela_Ordens[[#Data],[Tipo da Ordem]],"Compra",Tabela_Ordens[[#Data],[Data esperada]],"&gt;"&amp;TODAY()))</f>
        <v/>
      </c>
      <c r="D808" s="74" t="str">
        <f>IF(A808="","",INDEX(Tabela_Produto[Estoque Mínimo],MATCH(A808,INDEX(Tabela_Produto[Nome do Produto],,1),0),1))</f>
        <v/>
      </c>
      <c r="E808" s="74" t="str">
        <f t="shared" si="12"/>
        <v/>
      </c>
      <c r="F808" s="74" t="str">
        <f>IFERROR(GETPIVOTDATA("Amount",#REF!,"Product Name",'tabelas-escondidas'!$A808),"")</f>
        <v/>
      </c>
      <c r="G808" s="74" t="str">
        <f>IFERROR(GETPIVOTDATA("Quantity",#REF!,"Product Name",'tabelas-escondidas'!$A808),"")</f>
        <v/>
      </c>
    </row>
    <row r="809" spans="1:7" x14ac:dyDescent="0.25">
      <c r="A809" s="75" t="str">
        <f>IFERROR(INDEX(Tabela_Produto[[#Data],[Nome do Produto]],ROW(A809)-ROW($A$3)),"")</f>
        <v/>
      </c>
      <c r="B809" s="74" t="str">
        <f ca="1">IF(A809="","",SUMIFS(Tabela_Ordens[[#Data],[Quantidade]],Tabela_Ordens[[#Data],[Produto]],A809,Tabela_Ordens[[#Data],[Tipo da Ordem]],"Compra",Tabela_Ordens[[#Data],[Data esperada]],"&lt;="&amp;TODAY())-SUMIFS(Tabela_Ordens[[#Data],[Quantidade]],Tabela_Ordens[[#Data],[Produto]],A809,Tabela_Ordens[[#Data],[Tipo da Ordem]],"Venda",Tabela_Ordens[[#Data],[Data esperada]],"&lt;="&amp;TODAY()))</f>
        <v/>
      </c>
      <c r="C809" s="74" t="str">
        <f ca="1">IF(A809="","",SUMIFS(Tabela_Ordens[[#Data],[Quantidade]],Tabela_Ordens[[#Data],[Produto]],A809,Tabela_Ordens[[#Data],[Tipo da Ordem]],"Compra",Tabela_Ordens[[#Data],[Data esperada]],"&gt;"&amp;TODAY()))</f>
        <v/>
      </c>
      <c r="D809" s="74" t="str">
        <f>IF(A809="","",INDEX(Tabela_Produto[Estoque Mínimo],MATCH(A809,INDEX(Tabela_Produto[Nome do Produto],,1),0),1))</f>
        <v/>
      </c>
      <c r="E809" s="74" t="str">
        <f t="shared" si="12"/>
        <v/>
      </c>
      <c r="F809" s="74" t="str">
        <f>IFERROR(GETPIVOTDATA("Amount",#REF!,"Product Name",'tabelas-escondidas'!$A809),"")</f>
        <v/>
      </c>
      <c r="G809" s="74" t="str">
        <f>IFERROR(GETPIVOTDATA("Quantity",#REF!,"Product Name",'tabelas-escondidas'!$A809),"")</f>
        <v/>
      </c>
    </row>
    <row r="810" spans="1:7" x14ac:dyDescent="0.25">
      <c r="A810" s="75" t="str">
        <f>IFERROR(INDEX(Tabela_Produto[[#Data],[Nome do Produto]],ROW(A810)-ROW($A$3)),"")</f>
        <v/>
      </c>
      <c r="B810" s="74" t="str">
        <f ca="1">IF(A810="","",SUMIFS(Tabela_Ordens[[#Data],[Quantidade]],Tabela_Ordens[[#Data],[Produto]],A810,Tabela_Ordens[[#Data],[Tipo da Ordem]],"Compra",Tabela_Ordens[[#Data],[Data esperada]],"&lt;="&amp;TODAY())-SUMIFS(Tabela_Ordens[[#Data],[Quantidade]],Tabela_Ordens[[#Data],[Produto]],A810,Tabela_Ordens[[#Data],[Tipo da Ordem]],"Venda",Tabela_Ordens[[#Data],[Data esperada]],"&lt;="&amp;TODAY()))</f>
        <v/>
      </c>
      <c r="C810" s="74" t="str">
        <f ca="1">IF(A810="","",SUMIFS(Tabela_Ordens[[#Data],[Quantidade]],Tabela_Ordens[[#Data],[Produto]],A810,Tabela_Ordens[[#Data],[Tipo da Ordem]],"Compra",Tabela_Ordens[[#Data],[Data esperada]],"&gt;"&amp;TODAY()))</f>
        <v/>
      </c>
      <c r="D810" s="74" t="str">
        <f>IF(A810="","",INDEX(Tabela_Produto[Estoque Mínimo],MATCH(A810,INDEX(Tabela_Produto[Nome do Produto],,1),0),1))</f>
        <v/>
      </c>
      <c r="E810" s="74" t="str">
        <f t="shared" si="12"/>
        <v/>
      </c>
      <c r="F810" s="74" t="str">
        <f>IFERROR(GETPIVOTDATA("Amount",#REF!,"Product Name",'tabelas-escondidas'!$A810),"")</f>
        <v/>
      </c>
      <c r="G810" s="74" t="str">
        <f>IFERROR(GETPIVOTDATA("Quantity",#REF!,"Product Name",'tabelas-escondidas'!$A810),"")</f>
        <v/>
      </c>
    </row>
    <row r="811" spans="1:7" x14ac:dyDescent="0.25">
      <c r="A811" s="75" t="str">
        <f>IFERROR(INDEX(Tabela_Produto[[#Data],[Nome do Produto]],ROW(A811)-ROW($A$3)),"")</f>
        <v/>
      </c>
      <c r="B811" s="74" t="str">
        <f ca="1">IF(A811="","",SUMIFS(Tabela_Ordens[[#Data],[Quantidade]],Tabela_Ordens[[#Data],[Produto]],A811,Tabela_Ordens[[#Data],[Tipo da Ordem]],"Compra",Tabela_Ordens[[#Data],[Data esperada]],"&lt;="&amp;TODAY())-SUMIFS(Tabela_Ordens[[#Data],[Quantidade]],Tabela_Ordens[[#Data],[Produto]],A811,Tabela_Ordens[[#Data],[Tipo da Ordem]],"Venda",Tabela_Ordens[[#Data],[Data esperada]],"&lt;="&amp;TODAY()))</f>
        <v/>
      </c>
      <c r="C811" s="74" t="str">
        <f ca="1">IF(A811="","",SUMIFS(Tabela_Ordens[[#Data],[Quantidade]],Tabela_Ordens[[#Data],[Produto]],A811,Tabela_Ordens[[#Data],[Tipo da Ordem]],"Compra",Tabela_Ordens[[#Data],[Data esperada]],"&gt;"&amp;TODAY()))</f>
        <v/>
      </c>
      <c r="D811" s="74" t="str">
        <f>IF(A811="","",INDEX(Tabela_Produto[Estoque Mínimo],MATCH(A811,INDEX(Tabela_Produto[Nome do Produto],,1),0),1))</f>
        <v/>
      </c>
      <c r="E811" s="74" t="str">
        <f t="shared" si="12"/>
        <v/>
      </c>
      <c r="F811" s="74" t="str">
        <f>IFERROR(GETPIVOTDATA("Amount",#REF!,"Product Name",'tabelas-escondidas'!$A811),"")</f>
        <v/>
      </c>
      <c r="G811" s="74" t="str">
        <f>IFERROR(GETPIVOTDATA("Quantity",#REF!,"Product Name",'tabelas-escondidas'!$A811),"")</f>
        <v/>
      </c>
    </row>
    <row r="812" spans="1:7" x14ac:dyDescent="0.25">
      <c r="A812" s="75" t="str">
        <f>IFERROR(INDEX(Tabela_Produto[[#Data],[Nome do Produto]],ROW(A812)-ROW($A$3)),"")</f>
        <v/>
      </c>
      <c r="B812" s="74" t="str">
        <f ca="1">IF(A812="","",SUMIFS(Tabela_Ordens[[#Data],[Quantidade]],Tabela_Ordens[[#Data],[Produto]],A812,Tabela_Ordens[[#Data],[Tipo da Ordem]],"Compra",Tabela_Ordens[[#Data],[Data esperada]],"&lt;="&amp;TODAY())-SUMIFS(Tabela_Ordens[[#Data],[Quantidade]],Tabela_Ordens[[#Data],[Produto]],A812,Tabela_Ordens[[#Data],[Tipo da Ordem]],"Venda",Tabela_Ordens[[#Data],[Data esperada]],"&lt;="&amp;TODAY()))</f>
        <v/>
      </c>
      <c r="C812" s="74" t="str">
        <f ca="1">IF(A812="","",SUMIFS(Tabela_Ordens[[#Data],[Quantidade]],Tabela_Ordens[[#Data],[Produto]],A812,Tabela_Ordens[[#Data],[Tipo da Ordem]],"Compra",Tabela_Ordens[[#Data],[Data esperada]],"&gt;"&amp;TODAY()))</f>
        <v/>
      </c>
      <c r="D812" s="74" t="str">
        <f>IF(A812="","",INDEX(Tabela_Produto[Estoque Mínimo],MATCH(A812,INDEX(Tabela_Produto[Nome do Produto],,1),0),1))</f>
        <v/>
      </c>
      <c r="E812" s="74" t="str">
        <f t="shared" si="12"/>
        <v/>
      </c>
      <c r="F812" s="74" t="str">
        <f>IFERROR(GETPIVOTDATA("Amount",#REF!,"Product Name",'tabelas-escondidas'!$A812),"")</f>
        <v/>
      </c>
      <c r="G812" s="74" t="str">
        <f>IFERROR(GETPIVOTDATA("Quantity",#REF!,"Product Name",'tabelas-escondidas'!$A812),"")</f>
        <v/>
      </c>
    </row>
    <row r="813" spans="1:7" x14ac:dyDescent="0.25">
      <c r="A813" s="75" t="str">
        <f>IFERROR(INDEX(Tabela_Produto[[#Data],[Nome do Produto]],ROW(A813)-ROW($A$3)),"")</f>
        <v/>
      </c>
      <c r="B813" s="74" t="str">
        <f ca="1">IF(A813="","",SUMIFS(Tabela_Ordens[[#Data],[Quantidade]],Tabela_Ordens[[#Data],[Produto]],A813,Tabela_Ordens[[#Data],[Tipo da Ordem]],"Compra",Tabela_Ordens[[#Data],[Data esperada]],"&lt;="&amp;TODAY())-SUMIFS(Tabela_Ordens[[#Data],[Quantidade]],Tabela_Ordens[[#Data],[Produto]],A813,Tabela_Ordens[[#Data],[Tipo da Ordem]],"Venda",Tabela_Ordens[[#Data],[Data esperada]],"&lt;="&amp;TODAY()))</f>
        <v/>
      </c>
      <c r="C813" s="74" t="str">
        <f ca="1">IF(A813="","",SUMIFS(Tabela_Ordens[[#Data],[Quantidade]],Tabela_Ordens[[#Data],[Produto]],A813,Tabela_Ordens[[#Data],[Tipo da Ordem]],"Compra",Tabela_Ordens[[#Data],[Data esperada]],"&gt;"&amp;TODAY()))</f>
        <v/>
      </c>
      <c r="D813" s="74" t="str">
        <f>IF(A813="","",INDEX(Tabela_Produto[Estoque Mínimo],MATCH(A813,INDEX(Tabela_Produto[Nome do Produto],,1),0),1))</f>
        <v/>
      </c>
      <c r="E813" s="74" t="str">
        <f t="shared" si="12"/>
        <v/>
      </c>
      <c r="F813" s="74" t="str">
        <f>IFERROR(GETPIVOTDATA("Amount",#REF!,"Product Name",'tabelas-escondidas'!$A813),"")</f>
        <v/>
      </c>
      <c r="G813" s="74" t="str">
        <f>IFERROR(GETPIVOTDATA("Quantity",#REF!,"Product Name",'tabelas-escondidas'!$A813),"")</f>
        <v/>
      </c>
    </row>
    <row r="814" spans="1:7" x14ac:dyDescent="0.25">
      <c r="A814" s="75" t="str">
        <f>IFERROR(INDEX(Tabela_Produto[[#Data],[Nome do Produto]],ROW(A814)-ROW($A$3)),"")</f>
        <v/>
      </c>
      <c r="B814" s="74" t="str">
        <f ca="1">IF(A814="","",SUMIFS(Tabela_Ordens[[#Data],[Quantidade]],Tabela_Ordens[[#Data],[Produto]],A814,Tabela_Ordens[[#Data],[Tipo da Ordem]],"Compra",Tabela_Ordens[[#Data],[Data esperada]],"&lt;="&amp;TODAY())-SUMIFS(Tabela_Ordens[[#Data],[Quantidade]],Tabela_Ordens[[#Data],[Produto]],A814,Tabela_Ordens[[#Data],[Tipo da Ordem]],"Venda",Tabela_Ordens[[#Data],[Data esperada]],"&lt;="&amp;TODAY()))</f>
        <v/>
      </c>
      <c r="C814" s="74" t="str">
        <f ca="1">IF(A814="","",SUMIFS(Tabela_Ordens[[#Data],[Quantidade]],Tabela_Ordens[[#Data],[Produto]],A814,Tabela_Ordens[[#Data],[Tipo da Ordem]],"Compra",Tabela_Ordens[[#Data],[Data esperada]],"&gt;"&amp;TODAY()))</f>
        <v/>
      </c>
      <c r="D814" s="74" t="str">
        <f>IF(A814="","",INDEX(Tabela_Produto[Estoque Mínimo],MATCH(A814,INDEX(Tabela_Produto[Nome do Produto],,1),0),1))</f>
        <v/>
      </c>
      <c r="E814" s="74" t="str">
        <f t="shared" si="12"/>
        <v/>
      </c>
      <c r="F814" s="74" t="str">
        <f>IFERROR(GETPIVOTDATA("Amount",#REF!,"Product Name",'tabelas-escondidas'!$A814),"")</f>
        <v/>
      </c>
      <c r="G814" s="74" t="str">
        <f>IFERROR(GETPIVOTDATA("Quantity",#REF!,"Product Name",'tabelas-escondidas'!$A814),"")</f>
        <v/>
      </c>
    </row>
    <row r="815" spans="1:7" x14ac:dyDescent="0.25">
      <c r="A815" s="75" t="str">
        <f>IFERROR(INDEX(Tabela_Produto[[#Data],[Nome do Produto]],ROW(A815)-ROW($A$3)),"")</f>
        <v/>
      </c>
      <c r="B815" s="74" t="str">
        <f ca="1">IF(A815="","",SUMIFS(Tabela_Ordens[[#Data],[Quantidade]],Tabela_Ordens[[#Data],[Produto]],A815,Tabela_Ordens[[#Data],[Tipo da Ordem]],"Compra",Tabela_Ordens[[#Data],[Data esperada]],"&lt;="&amp;TODAY())-SUMIFS(Tabela_Ordens[[#Data],[Quantidade]],Tabela_Ordens[[#Data],[Produto]],A815,Tabela_Ordens[[#Data],[Tipo da Ordem]],"Venda",Tabela_Ordens[[#Data],[Data esperada]],"&lt;="&amp;TODAY()))</f>
        <v/>
      </c>
      <c r="C815" s="74" t="str">
        <f ca="1">IF(A815="","",SUMIFS(Tabela_Ordens[[#Data],[Quantidade]],Tabela_Ordens[[#Data],[Produto]],A815,Tabela_Ordens[[#Data],[Tipo da Ordem]],"Compra",Tabela_Ordens[[#Data],[Data esperada]],"&gt;"&amp;TODAY()))</f>
        <v/>
      </c>
      <c r="D815" s="74" t="str">
        <f>IF(A815="","",INDEX(Tabela_Produto[Estoque Mínimo],MATCH(A815,INDEX(Tabela_Produto[Nome do Produto],,1),0),1))</f>
        <v/>
      </c>
      <c r="E815" s="74" t="str">
        <f t="shared" si="12"/>
        <v/>
      </c>
      <c r="F815" s="74" t="str">
        <f>IFERROR(GETPIVOTDATA("Amount",#REF!,"Product Name",'tabelas-escondidas'!$A815),"")</f>
        <v/>
      </c>
      <c r="G815" s="74" t="str">
        <f>IFERROR(GETPIVOTDATA("Quantity",#REF!,"Product Name",'tabelas-escondidas'!$A815),"")</f>
        <v/>
      </c>
    </row>
    <row r="816" spans="1:7" x14ac:dyDescent="0.25">
      <c r="A816" s="75" t="str">
        <f>IFERROR(INDEX(Tabela_Produto[[#Data],[Nome do Produto]],ROW(A816)-ROW($A$3)),"")</f>
        <v/>
      </c>
      <c r="B816" s="74" t="str">
        <f ca="1">IF(A816="","",SUMIFS(Tabela_Ordens[[#Data],[Quantidade]],Tabela_Ordens[[#Data],[Produto]],A816,Tabela_Ordens[[#Data],[Tipo da Ordem]],"Compra",Tabela_Ordens[[#Data],[Data esperada]],"&lt;="&amp;TODAY())-SUMIFS(Tabela_Ordens[[#Data],[Quantidade]],Tabela_Ordens[[#Data],[Produto]],A816,Tabela_Ordens[[#Data],[Tipo da Ordem]],"Venda",Tabela_Ordens[[#Data],[Data esperada]],"&lt;="&amp;TODAY()))</f>
        <v/>
      </c>
      <c r="C816" s="74" t="str">
        <f ca="1">IF(A816="","",SUMIFS(Tabela_Ordens[[#Data],[Quantidade]],Tabela_Ordens[[#Data],[Produto]],A816,Tabela_Ordens[[#Data],[Tipo da Ordem]],"Compra",Tabela_Ordens[[#Data],[Data esperada]],"&gt;"&amp;TODAY()))</f>
        <v/>
      </c>
      <c r="D816" s="74" t="str">
        <f>IF(A816="","",INDEX(Tabela_Produto[Estoque Mínimo],MATCH(A816,INDEX(Tabela_Produto[Nome do Produto],,1),0),1))</f>
        <v/>
      </c>
      <c r="E816" s="74" t="str">
        <f t="shared" si="12"/>
        <v/>
      </c>
      <c r="F816" s="74" t="str">
        <f>IFERROR(GETPIVOTDATA("Amount",#REF!,"Product Name",'tabelas-escondidas'!$A816),"")</f>
        <v/>
      </c>
      <c r="G816" s="74" t="str">
        <f>IFERROR(GETPIVOTDATA("Quantity",#REF!,"Product Name",'tabelas-escondidas'!$A816),"")</f>
        <v/>
      </c>
    </row>
    <row r="817" spans="1:7" x14ac:dyDescent="0.25">
      <c r="A817" s="75" t="str">
        <f>IFERROR(INDEX(Tabela_Produto[[#Data],[Nome do Produto]],ROW(A817)-ROW($A$3)),"")</f>
        <v/>
      </c>
      <c r="B817" s="74" t="str">
        <f ca="1">IF(A817="","",SUMIFS(Tabela_Ordens[[#Data],[Quantidade]],Tabela_Ordens[[#Data],[Produto]],A817,Tabela_Ordens[[#Data],[Tipo da Ordem]],"Compra",Tabela_Ordens[[#Data],[Data esperada]],"&lt;="&amp;TODAY())-SUMIFS(Tabela_Ordens[[#Data],[Quantidade]],Tabela_Ordens[[#Data],[Produto]],A817,Tabela_Ordens[[#Data],[Tipo da Ordem]],"Venda",Tabela_Ordens[[#Data],[Data esperada]],"&lt;="&amp;TODAY()))</f>
        <v/>
      </c>
      <c r="C817" s="74" t="str">
        <f ca="1">IF(A817="","",SUMIFS(Tabela_Ordens[[#Data],[Quantidade]],Tabela_Ordens[[#Data],[Produto]],A817,Tabela_Ordens[[#Data],[Tipo da Ordem]],"Compra",Tabela_Ordens[[#Data],[Data esperada]],"&gt;"&amp;TODAY()))</f>
        <v/>
      </c>
      <c r="D817" s="74" t="str">
        <f>IF(A817="","",INDEX(Tabela_Produto[Estoque Mínimo],MATCH(A817,INDEX(Tabela_Produto[Nome do Produto],,1),0),1))</f>
        <v/>
      </c>
      <c r="E817" s="74" t="str">
        <f t="shared" si="12"/>
        <v/>
      </c>
      <c r="F817" s="74" t="str">
        <f>IFERROR(GETPIVOTDATA("Amount",#REF!,"Product Name",'tabelas-escondidas'!$A817),"")</f>
        <v/>
      </c>
      <c r="G817" s="74" t="str">
        <f>IFERROR(GETPIVOTDATA("Quantity",#REF!,"Product Name",'tabelas-escondidas'!$A817),"")</f>
        <v/>
      </c>
    </row>
    <row r="818" spans="1:7" x14ac:dyDescent="0.25">
      <c r="A818" s="75" t="str">
        <f>IFERROR(INDEX(Tabela_Produto[[#Data],[Nome do Produto]],ROW(A818)-ROW($A$3)),"")</f>
        <v/>
      </c>
      <c r="B818" s="74" t="str">
        <f ca="1">IF(A818="","",SUMIFS(Tabela_Ordens[[#Data],[Quantidade]],Tabela_Ordens[[#Data],[Produto]],A818,Tabela_Ordens[[#Data],[Tipo da Ordem]],"Compra",Tabela_Ordens[[#Data],[Data esperada]],"&lt;="&amp;TODAY())-SUMIFS(Tabela_Ordens[[#Data],[Quantidade]],Tabela_Ordens[[#Data],[Produto]],A818,Tabela_Ordens[[#Data],[Tipo da Ordem]],"Venda",Tabela_Ordens[[#Data],[Data esperada]],"&lt;="&amp;TODAY()))</f>
        <v/>
      </c>
      <c r="C818" s="74" t="str">
        <f ca="1">IF(A818="","",SUMIFS(Tabela_Ordens[[#Data],[Quantidade]],Tabela_Ordens[[#Data],[Produto]],A818,Tabela_Ordens[[#Data],[Tipo da Ordem]],"Compra",Tabela_Ordens[[#Data],[Data esperada]],"&gt;"&amp;TODAY()))</f>
        <v/>
      </c>
      <c r="D818" s="74" t="str">
        <f>IF(A818="","",INDEX(Tabela_Produto[Estoque Mínimo],MATCH(A818,INDEX(Tabela_Produto[Nome do Produto],,1),0),1))</f>
        <v/>
      </c>
      <c r="E818" s="74" t="str">
        <f t="shared" si="12"/>
        <v/>
      </c>
      <c r="F818" s="74" t="str">
        <f>IFERROR(GETPIVOTDATA("Amount",#REF!,"Product Name",'tabelas-escondidas'!$A818),"")</f>
        <v/>
      </c>
      <c r="G818" s="74" t="str">
        <f>IFERROR(GETPIVOTDATA("Quantity",#REF!,"Product Name",'tabelas-escondidas'!$A818),"")</f>
        <v/>
      </c>
    </row>
    <row r="819" spans="1:7" x14ac:dyDescent="0.25">
      <c r="A819" s="75" t="str">
        <f>IFERROR(INDEX(Tabela_Produto[[#Data],[Nome do Produto]],ROW(A819)-ROW($A$3)),"")</f>
        <v/>
      </c>
      <c r="B819" s="74" t="str">
        <f ca="1">IF(A819="","",SUMIFS(Tabela_Ordens[[#Data],[Quantidade]],Tabela_Ordens[[#Data],[Produto]],A819,Tabela_Ordens[[#Data],[Tipo da Ordem]],"Compra",Tabela_Ordens[[#Data],[Data esperada]],"&lt;="&amp;TODAY())-SUMIFS(Tabela_Ordens[[#Data],[Quantidade]],Tabela_Ordens[[#Data],[Produto]],A819,Tabela_Ordens[[#Data],[Tipo da Ordem]],"Venda",Tabela_Ordens[[#Data],[Data esperada]],"&lt;="&amp;TODAY()))</f>
        <v/>
      </c>
      <c r="C819" s="74" t="str">
        <f ca="1">IF(A819="","",SUMIFS(Tabela_Ordens[[#Data],[Quantidade]],Tabela_Ordens[[#Data],[Produto]],A819,Tabela_Ordens[[#Data],[Tipo da Ordem]],"Compra",Tabela_Ordens[[#Data],[Data esperada]],"&gt;"&amp;TODAY()))</f>
        <v/>
      </c>
      <c r="D819" s="74" t="str">
        <f>IF(A819="","",INDEX(Tabela_Produto[Estoque Mínimo],MATCH(A819,INDEX(Tabela_Produto[Nome do Produto],,1),0),1))</f>
        <v/>
      </c>
      <c r="E819" s="74" t="str">
        <f t="shared" si="12"/>
        <v/>
      </c>
      <c r="F819" s="74" t="str">
        <f>IFERROR(GETPIVOTDATA("Amount",#REF!,"Product Name",'tabelas-escondidas'!$A819),"")</f>
        <v/>
      </c>
      <c r="G819" s="74" t="str">
        <f>IFERROR(GETPIVOTDATA("Quantity",#REF!,"Product Name",'tabelas-escondidas'!$A819),"")</f>
        <v/>
      </c>
    </row>
    <row r="820" spans="1:7" x14ac:dyDescent="0.25">
      <c r="A820" s="75" t="str">
        <f>IFERROR(INDEX(Tabela_Produto[[#Data],[Nome do Produto]],ROW(A820)-ROW($A$3)),"")</f>
        <v/>
      </c>
      <c r="B820" s="74" t="str">
        <f ca="1">IF(A820="","",SUMIFS(Tabela_Ordens[[#Data],[Quantidade]],Tabela_Ordens[[#Data],[Produto]],A820,Tabela_Ordens[[#Data],[Tipo da Ordem]],"Compra",Tabela_Ordens[[#Data],[Data esperada]],"&lt;="&amp;TODAY())-SUMIFS(Tabela_Ordens[[#Data],[Quantidade]],Tabela_Ordens[[#Data],[Produto]],A820,Tabela_Ordens[[#Data],[Tipo da Ordem]],"Venda",Tabela_Ordens[[#Data],[Data esperada]],"&lt;="&amp;TODAY()))</f>
        <v/>
      </c>
      <c r="C820" s="74" t="str">
        <f ca="1">IF(A820="","",SUMIFS(Tabela_Ordens[[#Data],[Quantidade]],Tabela_Ordens[[#Data],[Produto]],A820,Tabela_Ordens[[#Data],[Tipo da Ordem]],"Compra",Tabela_Ordens[[#Data],[Data esperada]],"&gt;"&amp;TODAY()))</f>
        <v/>
      </c>
      <c r="D820" s="74" t="str">
        <f>IF(A820="","",INDEX(Tabela_Produto[Estoque Mínimo],MATCH(A820,INDEX(Tabela_Produto[Nome do Produto],,1),0),1))</f>
        <v/>
      </c>
      <c r="E820" s="74" t="str">
        <f t="shared" si="12"/>
        <v/>
      </c>
      <c r="F820" s="74" t="str">
        <f>IFERROR(GETPIVOTDATA("Amount",#REF!,"Product Name",'tabelas-escondidas'!$A820),"")</f>
        <v/>
      </c>
      <c r="G820" s="74" t="str">
        <f>IFERROR(GETPIVOTDATA("Quantity",#REF!,"Product Name",'tabelas-escondidas'!$A820),"")</f>
        <v/>
      </c>
    </row>
    <row r="821" spans="1:7" x14ac:dyDescent="0.25">
      <c r="A821" s="75" t="str">
        <f>IFERROR(INDEX(Tabela_Produto[[#Data],[Nome do Produto]],ROW(A821)-ROW($A$3)),"")</f>
        <v/>
      </c>
      <c r="B821" s="74" t="str">
        <f ca="1">IF(A821="","",SUMIFS(Tabela_Ordens[[#Data],[Quantidade]],Tabela_Ordens[[#Data],[Produto]],A821,Tabela_Ordens[[#Data],[Tipo da Ordem]],"Compra",Tabela_Ordens[[#Data],[Data esperada]],"&lt;="&amp;TODAY())-SUMIFS(Tabela_Ordens[[#Data],[Quantidade]],Tabela_Ordens[[#Data],[Produto]],A821,Tabela_Ordens[[#Data],[Tipo da Ordem]],"Venda",Tabela_Ordens[[#Data],[Data esperada]],"&lt;="&amp;TODAY()))</f>
        <v/>
      </c>
      <c r="C821" s="74" t="str">
        <f ca="1">IF(A821="","",SUMIFS(Tabela_Ordens[[#Data],[Quantidade]],Tabela_Ordens[[#Data],[Produto]],A821,Tabela_Ordens[[#Data],[Tipo da Ordem]],"Compra",Tabela_Ordens[[#Data],[Data esperada]],"&gt;"&amp;TODAY()))</f>
        <v/>
      </c>
      <c r="D821" s="74" t="str">
        <f>IF(A821="","",INDEX(Tabela_Produto[Estoque Mínimo],MATCH(A821,INDEX(Tabela_Produto[Nome do Produto],,1),0),1))</f>
        <v/>
      </c>
      <c r="E821" s="74" t="str">
        <f t="shared" si="12"/>
        <v/>
      </c>
      <c r="F821" s="74" t="str">
        <f>IFERROR(GETPIVOTDATA("Amount",#REF!,"Product Name",'tabelas-escondidas'!$A821),"")</f>
        <v/>
      </c>
      <c r="G821" s="74" t="str">
        <f>IFERROR(GETPIVOTDATA("Quantity",#REF!,"Product Name",'tabelas-escondidas'!$A821),"")</f>
        <v/>
      </c>
    </row>
    <row r="822" spans="1:7" x14ac:dyDescent="0.25">
      <c r="A822" s="75" t="str">
        <f>IFERROR(INDEX(Tabela_Produto[[#Data],[Nome do Produto]],ROW(A822)-ROW($A$3)),"")</f>
        <v/>
      </c>
      <c r="B822" s="74" t="str">
        <f ca="1">IF(A822="","",SUMIFS(Tabela_Ordens[[#Data],[Quantidade]],Tabela_Ordens[[#Data],[Produto]],A822,Tabela_Ordens[[#Data],[Tipo da Ordem]],"Compra",Tabela_Ordens[[#Data],[Data esperada]],"&lt;="&amp;TODAY())-SUMIFS(Tabela_Ordens[[#Data],[Quantidade]],Tabela_Ordens[[#Data],[Produto]],A822,Tabela_Ordens[[#Data],[Tipo da Ordem]],"Venda",Tabela_Ordens[[#Data],[Data esperada]],"&lt;="&amp;TODAY()))</f>
        <v/>
      </c>
      <c r="C822" s="74" t="str">
        <f ca="1">IF(A822="","",SUMIFS(Tabela_Ordens[[#Data],[Quantidade]],Tabela_Ordens[[#Data],[Produto]],A822,Tabela_Ordens[[#Data],[Tipo da Ordem]],"Compra",Tabela_Ordens[[#Data],[Data esperada]],"&gt;"&amp;TODAY()))</f>
        <v/>
      </c>
      <c r="D822" s="74" t="str">
        <f>IF(A822="","",INDEX(Tabela_Produto[Estoque Mínimo],MATCH(A822,INDEX(Tabela_Produto[Nome do Produto],,1),0),1))</f>
        <v/>
      </c>
      <c r="E822" s="74" t="str">
        <f t="shared" si="12"/>
        <v/>
      </c>
      <c r="F822" s="74" t="str">
        <f>IFERROR(GETPIVOTDATA("Amount",#REF!,"Product Name",'tabelas-escondidas'!$A822),"")</f>
        <v/>
      </c>
      <c r="G822" s="74" t="str">
        <f>IFERROR(GETPIVOTDATA("Quantity",#REF!,"Product Name",'tabelas-escondidas'!$A822),"")</f>
        <v/>
      </c>
    </row>
    <row r="823" spans="1:7" x14ac:dyDescent="0.25">
      <c r="A823" s="75" t="str">
        <f>IFERROR(INDEX(Tabela_Produto[[#Data],[Nome do Produto]],ROW(A823)-ROW($A$3)),"")</f>
        <v/>
      </c>
      <c r="B823" s="74" t="str">
        <f ca="1">IF(A823="","",SUMIFS(Tabela_Ordens[[#Data],[Quantidade]],Tabela_Ordens[[#Data],[Produto]],A823,Tabela_Ordens[[#Data],[Tipo da Ordem]],"Compra",Tabela_Ordens[[#Data],[Data esperada]],"&lt;="&amp;TODAY())-SUMIFS(Tabela_Ordens[[#Data],[Quantidade]],Tabela_Ordens[[#Data],[Produto]],A823,Tabela_Ordens[[#Data],[Tipo da Ordem]],"Venda",Tabela_Ordens[[#Data],[Data esperada]],"&lt;="&amp;TODAY()))</f>
        <v/>
      </c>
      <c r="C823" s="74" t="str">
        <f ca="1">IF(A823="","",SUMIFS(Tabela_Ordens[[#Data],[Quantidade]],Tabela_Ordens[[#Data],[Produto]],A823,Tabela_Ordens[[#Data],[Tipo da Ordem]],"Compra",Tabela_Ordens[[#Data],[Data esperada]],"&gt;"&amp;TODAY()))</f>
        <v/>
      </c>
      <c r="D823" s="74" t="str">
        <f>IF(A823="","",INDEX(Tabela_Produto[Estoque Mínimo],MATCH(A823,INDEX(Tabela_Produto[Nome do Produto],,1),0),1))</f>
        <v/>
      </c>
      <c r="E823" s="74" t="str">
        <f t="shared" si="12"/>
        <v/>
      </c>
      <c r="F823" s="74" t="str">
        <f>IFERROR(GETPIVOTDATA("Amount",#REF!,"Product Name",'tabelas-escondidas'!$A823),"")</f>
        <v/>
      </c>
      <c r="G823" s="74" t="str">
        <f>IFERROR(GETPIVOTDATA("Quantity",#REF!,"Product Name",'tabelas-escondidas'!$A823),"")</f>
        <v/>
      </c>
    </row>
    <row r="824" spans="1:7" x14ac:dyDescent="0.25">
      <c r="A824" s="75" t="str">
        <f>IFERROR(INDEX(Tabela_Produto[[#Data],[Nome do Produto]],ROW(A824)-ROW($A$3)),"")</f>
        <v/>
      </c>
      <c r="B824" s="74" t="str">
        <f ca="1">IF(A824="","",SUMIFS(Tabela_Ordens[[#Data],[Quantidade]],Tabela_Ordens[[#Data],[Produto]],A824,Tabela_Ordens[[#Data],[Tipo da Ordem]],"Compra",Tabela_Ordens[[#Data],[Data esperada]],"&lt;="&amp;TODAY())-SUMIFS(Tabela_Ordens[[#Data],[Quantidade]],Tabela_Ordens[[#Data],[Produto]],A824,Tabela_Ordens[[#Data],[Tipo da Ordem]],"Venda",Tabela_Ordens[[#Data],[Data esperada]],"&lt;="&amp;TODAY()))</f>
        <v/>
      </c>
      <c r="C824" s="74" t="str">
        <f ca="1">IF(A824="","",SUMIFS(Tabela_Ordens[[#Data],[Quantidade]],Tabela_Ordens[[#Data],[Produto]],A824,Tabela_Ordens[[#Data],[Tipo da Ordem]],"Compra",Tabela_Ordens[[#Data],[Data esperada]],"&gt;"&amp;TODAY()))</f>
        <v/>
      </c>
      <c r="D824" s="74" t="str">
        <f>IF(A824="","",INDEX(Tabela_Produto[Estoque Mínimo],MATCH(A824,INDEX(Tabela_Produto[Nome do Produto],,1),0),1))</f>
        <v/>
      </c>
      <c r="E824" s="74" t="str">
        <f t="shared" si="12"/>
        <v/>
      </c>
      <c r="F824" s="74" t="str">
        <f>IFERROR(GETPIVOTDATA("Amount",#REF!,"Product Name",'tabelas-escondidas'!$A824),"")</f>
        <v/>
      </c>
      <c r="G824" s="74" t="str">
        <f>IFERROR(GETPIVOTDATA("Quantity",#REF!,"Product Name",'tabelas-escondidas'!$A824),"")</f>
        <v/>
      </c>
    </row>
    <row r="825" spans="1:7" x14ac:dyDescent="0.25">
      <c r="A825" s="75" t="str">
        <f>IFERROR(INDEX(Tabela_Produto[[#Data],[Nome do Produto]],ROW(A825)-ROW($A$3)),"")</f>
        <v/>
      </c>
      <c r="B825" s="74" t="str">
        <f ca="1">IF(A825="","",SUMIFS(Tabela_Ordens[[#Data],[Quantidade]],Tabela_Ordens[[#Data],[Produto]],A825,Tabela_Ordens[[#Data],[Tipo da Ordem]],"Compra",Tabela_Ordens[[#Data],[Data esperada]],"&lt;="&amp;TODAY())-SUMIFS(Tabela_Ordens[[#Data],[Quantidade]],Tabela_Ordens[[#Data],[Produto]],A825,Tabela_Ordens[[#Data],[Tipo da Ordem]],"Venda",Tabela_Ordens[[#Data],[Data esperada]],"&lt;="&amp;TODAY()))</f>
        <v/>
      </c>
      <c r="C825" s="74" t="str">
        <f ca="1">IF(A825="","",SUMIFS(Tabela_Ordens[[#Data],[Quantidade]],Tabela_Ordens[[#Data],[Produto]],A825,Tabela_Ordens[[#Data],[Tipo da Ordem]],"Compra",Tabela_Ordens[[#Data],[Data esperada]],"&gt;"&amp;TODAY()))</f>
        <v/>
      </c>
      <c r="D825" s="74" t="str">
        <f>IF(A825="","",INDEX(Tabela_Produto[Estoque Mínimo],MATCH(A825,INDEX(Tabela_Produto[Nome do Produto],,1),0),1))</f>
        <v/>
      </c>
      <c r="E825" s="74" t="str">
        <f t="shared" si="12"/>
        <v/>
      </c>
      <c r="F825" s="74" t="str">
        <f>IFERROR(GETPIVOTDATA("Amount",#REF!,"Product Name",'tabelas-escondidas'!$A825),"")</f>
        <v/>
      </c>
      <c r="G825" s="74" t="str">
        <f>IFERROR(GETPIVOTDATA("Quantity",#REF!,"Product Name",'tabelas-escondidas'!$A825),"")</f>
        <v/>
      </c>
    </row>
    <row r="826" spans="1:7" x14ac:dyDescent="0.25">
      <c r="A826" s="75" t="str">
        <f>IFERROR(INDEX(Tabela_Produto[[#Data],[Nome do Produto]],ROW(A826)-ROW($A$3)),"")</f>
        <v/>
      </c>
      <c r="B826" s="74" t="str">
        <f ca="1">IF(A826="","",SUMIFS(Tabela_Ordens[[#Data],[Quantidade]],Tabela_Ordens[[#Data],[Produto]],A826,Tabela_Ordens[[#Data],[Tipo da Ordem]],"Compra",Tabela_Ordens[[#Data],[Data esperada]],"&lt;="&amp;TODAY())-SUMIFS(Tabela_Ordens[[#Data],[Quantidade]],Tabela_Ordens[[#Data],[Produto]],A826,Tabela_Ordens[[#Data],[Tipo da Ordem]],"Venda",Tabela_Ordens[[#Data],[Data esperada]],"&lt;="&amp;TODAY()))</f>
        <v/>
      </c>
      <c r="C826" s="74" t="str">
        <f ca="1">IF(A826="","",SUMIFS(Tabela_Ordens[[#Data],[Quantidade]],Tabela_Ordens[[#Data],[Produto]],A826,Tabela_Ordens[[#Data],[Tipo da Ordem]],"Compra",Tabela_Ordens[[#Data],[Data esperada]],"&gt;"&amp;TODAY()))</f>
        <v/>
      </c>
      <c r="D826" s="74" t="str">
        <f>IF(A826="","",INDEX(Tabela_Produto[Estoque Mínimo],MATCH(A826,INDEX(Tabela_Produto[Nome do Produto],,1),0),1))</f>
        <v/>
      </c>
      <c r="E826" s="74" t="str">
        <f t="shared" si="12"/>
        <v/>
      </c>
      <c r="F826" s="74" t="str">
        <f>IFERROR(GETPIVOTDATA("Amount",#REF!,"Product Name",'tabelas-escondidas'!$A826),"")</f>
        <v/>
      </c>
      <c r="G826" s="74" t="str">
        <f>IFERROR(GETPIVOTDATA("Quantity",#REF!,"Product Name",'tabelas-escondidas'!$A826),"")</f>
        <v/>
      </c>
    </row>
    <row r="827" spans="1:7" x14ac:dyDescent="0.25">
      <c r="A827" s="75" t="str">
        <f>IFERROR(INDEX(Tabela_Produto[[#Data],[Nome do Produto]],ROW(A827)-ROW($A$3)),"")</f>
        <v/>
      </c>
      <c r="B827" s="74" t="str">
        <f ca="1">IF(A827="","",SUMIFS(Tabela_Ordens[[#Data],[Quantidade]],Tabela_Ordens[[#Data],[Produto]],A827,Tabela_Ordens[[#Data],[Tipo da Ordem]],"Compra",Tabela_Ordens[[#Data],[Data esperada]],"&lt;="&amp;TODAY())-SUMIFS(Tabela_Ordens[[#Data],[Quantidade]],Tabela_Ordens[[#Data],[Produto]],A827,Tabela_Ordens[[#Data],[Tipo da Ordem]],"Venda",Tabela_Ordens[[#Data],[Data esperada]],"&lt;="&amp;TODAY()))</f>
        <v/>
      </c>
      <c r="C827" s="74" t="str">
        <f ca="1">IF(A827="","",SUMIFS(Tabela_Ordens[[#Data],[Quantidade]],Tabela_Ordens[[#Data],[Produto]],A827,Tabela_Ordens[[#Data],[Tipo da Ordem]],"Compra",Tabela_Ordens[[#Data],[Data esperada]],"&gt;"&amp;TODAY()))</f>
        <v/>
      </c>
      <c r="D827" s="74" t="str">
        <f>IF(A827="","",INDEX(Tabela_Produto[Estoque Mínimo],MATCH(A827,INDEX(Tabela_Produto[Nome do Produto],,1),0),1))</f>
        <v/>
      </c>
      <c r="E827" s="74" t="str">
        <f t="shared" si="12"/>
        <v/>
      </c>
      <c r="F827" s="74" t="str">
        <f>IFERROR(GETPIVOTDATA("Amount",#REF!,"Product Name",'tabelas-escondidas'!$A827),"")</f>
        <v/>
      </c>
      <c r="G827" s="74" t="str">
        <f>IFERROR(GETPIVOTDATA("Quantity",#REF!,"Product Name",'tabelas-escondidas'!$A827),"")</f>
        <v/>
      </c>
    </row>
    <row r="828" spans="1:7" x14ac:dyDescent="0.25">
      <c r="A828" s="75" t="str">
        <f>IFERROR(INDEX(Tabela_Produto[[#Data],[Nome do Produto]],ROW(A828)-ROW($A$3)),"")</f>
        <v/>
      </c>
      <c r="B828" s="74" t="str">
        <f ca="1">IF(A828="","",SUMIFS(Tabela_Ordens[[#Data],[Quantidade]],Tabela_Ordens[[#Data],[Produto]],A828,Tabela_Ordens[[#Data],[Tipo da Ordem]],"Compra",Tabela_Ordens[[#Data],[Data esperada]],"&lt;="&amp;TODAY())-SUMIFS(Tabela_Ordens[[#Data],[Quantidade]],Tabela_Ordens[[#Data],[Produto]],A828,Tabela_Ordens[[#Data],[Tipo da Ordem]],"Venda",Tabela_Ordens[[#Data],[Data esperada]],"&lt;="&amp;TODAY()))</f>
        <v/>
      </c>
      <c r="C828" s="74" t="str">
        <f ca="1">IF(A828="","",SUMIFS(Tabela_Ordens[[#Data],[Quantidade]],Tabela_Ordens[[#Data],[Produto]],A828,Tabela_Ordens[[#Data],[Tipo da Ordem]],"Compra",Tabela_Ordens[[#Data],[Data esperada]],"&gt;"&amp;TODAY()))</f>
        <v/>
      </c>
      <c r="D828" s="74" t="str">
        <f>IF(A828="","",INDEX(Tabela_Produto[Estoque Mínimo],MATCH(A828,INDEX(Tabela_Produto[Nome do Produto],,1),0),1))</f>
        <v/>
      </c>
      <c r="E828" s="74" t="str">
        <f t="shared" si="12"/>
        <v/>
      </c>
      <c r="F828" s="74" t="str">
        <f>IFERROR(GETPIVOTDATA("Amount",#REF!,"Product Name",'tabelas-escondidas'!$A828),"")</f>
        <v/>
      </c>
      <c r="G828" s="74" t="str">
        <f>IFERROR(GETPIVOTDATA("Quantity",#REF!,"Product Name",'tabelas-escondidas'!$A828),"")</f>
        <v/>
      </c>
    </row>
    <row r="829" spans="1:7" x14ac:dyDescent="0.25">
      <c r="A829" s="75" t="str">
        <f>IFERROR(INDEX(Tabela_Produto[[#Data],[Nome do Produto]],ROW(A829)-ROW($A$3)),"")</f>
        <v/>
      </c>
      <c r="B829" s="74" t="str">
        <f ca="1">IF(A829="","",SUMIFS(Tabela_Ordens[[#Data],[Quantidade]],Tabela_Ordens[[#Data],[Produto]],A829,Tabela_Ordens[[#Data],[Tipo da Ordem]],"Compra",Tabela_Ordens[[#Data],[Data esperada]],"&lt;="&amp;TODAY())-SUMIFS(Tabela_Ordens[[#Data],[Quantidade]],Tabela_Ordens[[#Data],[Produto]],A829,Tabela_Ordens[[#Data],[Tipo da Ordem]],"Venda",Tabela_Ordens[[#Data],[Data esperada]],"&lt;="&amp;TODAY()))</f>
        <v/>
      </c>
      <c r="C829" s="74" t="str">
        <f ca="1">IF(A829="","",SUMIFS(Tabela_Ordens[[#Data],[Quantidade]],Tabela_Ordens[[#Data],[Produto]],A829,Tabela_Ordens[[#Data],[Tipo da Ordem]],"Compra",Tabela_Ordens[[#Data],[Data esperada]],"&gt;"&amp;TODAY()))</f>
        <v/>
      </c>
      <c r="D829" s="74" t="str">
        <f>IF(A829="","",INDEX(Tabela_Produto[Estoque Mínimo],MATCH(A829,INDEX(Tabela_Produto[Nome do Produto],,1),0),1))</f>
        <v/>
      </c>
      <c r="E829" s="74" t="str">
        <f t="shared" si="12"/>
        <v/>
      </c>
      <c r="F829" s="74" t="str">
        <f>IFERROR(GETPIVOTDATA("Amount",#REF!,"Product Name",'tabelas-escondidas'!$A829),"")</f>
        <v/>
      </c>
      <c r="G829" s="74" t="str">
        <f>IFERROR(GETPIVOTDATA("Quantity",#REF!,"Product Name",'tabelas-escondidas'!$A829),"")</f>
        <v/>
      </c>
    </row>
    <row r="830" spans="1:7" x14ac:dyDescent="0.25">
      <c r="A830" s="75" t="str">
        <f>IFERROR(INDEX(Tabela_Produto[[#Data],[Nome do Produto]],ROW(A830)-ROW($A$3)),"")</f>
        <v/>
      </c>
      <c r="B830" s="74" t="str">
        <f ca="1">IF(A830="","",SUMIFS(Tabela_Ordens[[#Data],[Quantidade]],Tabela_Ordens[[#Data],[Produto]],A830,Tabela_Ordens[[#Data],[Tipo da Ordem]],"Compra",Tabela_Ordens[[#Data],[Data esperada]],"&lt;="&amp;TODAY())-SUMIFS(Tabela_Ordens[[#Data],[Quantidade]],Tabela_Ordens[[#Data],[Produto]],A830,Tabela_Ordens[[#Data],[Tipo da Ordem]],"Venda",Tabela_Ordens[[#Data],[Data esperada]],"&lt;="&amp;TODAY()))</f>
        <v/>
      </c>
      <c r="C830" s="74" t="str">
        <f ca="1">IF(A830="","",SUMIFS(Tabela_Ordens[[#Data],[Quantidade]],Tabela_Ordens[[#Data],[Produto]],A830,Tabela_Ordens[[#Data],[Tipo da Ordem]],"Compra",Tabela_Ordens[[#Data],[Data esperada]],"&gt;"&amp;TODAY()))</f>
        <v/>
      </c>
      <c r="D830" s="74" t="str">
        <f>IF(A830="","",INDEX(Tabela_Produto[Estoque Mínimo],MATCH(A830,INDEX(Tabela_Produto[Nome do Produto],,1),0),1))</f>
        <v/>
      </c>
      <c r="E830" s="74" t="str">
        <f t="shared" si="12"/>
        <v/>
      </c>
      <c r="F830" s="74" t="str">
        <f>IFERROR(GETPIVOTDATA("Amount",#REF!,"Product Name",'tabelas-escondidas'!$A830),"")</f>
        <v/>
      </c>
      <c r="G830" s="74" t="str">
        <f>IFERROR(GETPIVOTDATA("Quantity",#REF!,"Product Name",'tabelas-escondidas'!$A830),"")</f>
        <v/>
      </c>
    </row>
    <row r="831" spans="1:7" x14ac:dyDescent="0.25">
      <c r="A831" s="75" t="str">
        <f>IFERROR(INDEX(Tabela_Produto[[#Data],[Nome do Produto]],ROW(A831)-ROW($A$3)),"")</f>
        <v/>
      </c>
      <c r="B831" s="74" t="str">
        <f ca="1">IF(A831="","",SUMIFS(Tabela_Ordens[[#Data],[Quantidade]],Tabela_Ordens[[#Data],[Produto]],A831,Tabela_Ordens[[#Data],[Tipo da Ordem]],"Compra",Tabela_Ordens[[#Data],[Data esperada]],"&lt;="&amp;TODAY())-SUMIFS(Tabela_Ordens[[#Data],[Quantidade]],Tabela_Ordens[[#Data],[Produto]],A831,Tabela_Ordens[[#Data],[Tipo da Ordem]],"Venda",Tabela_Ordens[[#Data],[Data esperada]],"&lt;="&amp;TODAY()))</f>
        <v/>
      </c>
      <c r="C831" s="74" t="str">
        <f ca="1">IF(A831="","",SUMIFS(Tabela_Ordens[[#Data],[Quantidade]],Tabela_Ordens[[#Data],[Produto]],A831,Tabela_Ordens[[#Data],[Tipo da Ordem]],"Compra",Tabela_Ordens[[#Data],[Data esperada]],"&gt;"&amp;TODAY()))</f>
        <v/>
      </c>
      <c r="D831" s="74" t="str">
        <f>IF(A831="","",INDEX(Tabela_Produto[Estoque Mínimo],MATCH(A831,INDEX(Tabela_Produto[Nome do Produto],,1),0),1))</f>
        <v/>
      </c>
      <c r="E831" s="74" t="str">
        <f t="shared" si="12"/>
        <v/>
      </c>
      <c r="F831" s="74" t="str">
        <f>IFERROR(GETPIVOTDATA("Amount",#REF!,"Product Name",'tabelas-escondidas'!$A831),"")</f>
        <v/>
      </c>
      <c r="G831" s="74" t="str">
        <f>IFERROR(GETPIVOTDATA("Quantity",#REF!,"Product Name",'tabelas-escondidas'!$A831),"")</f>
        <v/>
      </c>
    </row>
    <row r="832" spans="1:7" x14ac:dyDescent="0.25">
      <c r="A832" s="75" t="str">
        <f>IFERROR(INDEX(Tabela_Produto[[#Data],[Nome do Produto]],ROW(A832)-ROW($A$3)),"")</f>
        <v/>
      </c>
      <c r="B832" s="74" t="str">
        <f ca="1">IF(A832="","",SUMIFS(Tabela_Ordens[[#Data],[Quantidade]],Tabela_Ordens[[#Data],[Produto]],A832,Tabela_Ordens[[#Data],[Tipo da Ordem]],"Compra",Tabela_Ordens[[#Data],[Data esperada]],"&lt;="&amp;TODAY())-SUMIFS(Tabela_Ordens[[#Data],[Quantidade]],Tabela_Ordens[[#Data],[Produto]],A832,Tabela_Ordens[[#Data],[Tipo da Ordem]],"Venda",Tabela_Ordens[[#Data],[Data esperada]],"&lt;="&amp;TODAY()))</f>
        <v/>
      </c>
      <c r="C832" s="74" t="str">
        <f ca="1">IF(A832="","",SUMIFS(Tabela_Ordens[[#Data],[Quantidade]],Tabela_Ordens[[#Data],[Produto]],A832,Tabela_Ordens[[#Data],[Tipo da Ordem]],"Compra",Tabela_Ordens[[#Data],[Data esperada]],"&gt;"&amp;TODAY()))</f>
        <v/>
      </c>
      <c r="D832" s="74" t="str">
        <f>IF(A832="","",INDEX(Tabela_Produto[Estoque Mínimo],MATCH(A832,INDEX(Tabela_Produto[Nome do Produto],,1),0),1))</f>
        <v/>
      </c>
      <c r="E832" s="74" t="str">
        <f t="shared" si="12"/>
        <v/>
      </c>
      <c r="F832" s="74" t="str">
        <f>IFERROR(GETPIVOTDATA("Amount",#REF!,"Product Name",'tabelas-escondidas'!$A832),"")</f>
        <v/>
      </c>
      <c r="G832" s="74" t="str">
        <f>IFERROR(GETPIVOTDATA("Quantity",#REF!,"Product Name",'tabelas-escondidas'!$A832),"")</f>
        <v/>
      </c>
    </row>
    <row r="833" spans="1:7" x14ac:dyDescent="0.25">
      <c r="A833" s="75" t="str">
        <f>IFERROR(INDEX(Tabela_Produto[[#Data],[Nome do Produto]],ROW(A833)-ROW($A$3)),"")</f>
        <v/>
      </c>
      <c r="B833" s="74" t="str">
        <f ca="1">IF(A833="","",SUMIFS(Tabela_Ordens[[#Data],[Quantidade]],Tabela_Ordens[[#Data],[Produto]],A833,Tabela_Ordens[[#Data],[Tipo da Ordem]],"Compra",Tabela_Ordens[[#Data],[Data esperada]],"&lt;="&amp;TODAY())-SUMIFS(Tabela_Ordens[[#Data],[Quantidade]],Tabela_Ordens[[#Data],[Produto]],A833,Tabela_Ordens[[#Data],[Tipo da Ordem]],"Venda",Tabela_Ordens[[#Data],[Data esperada]],"&lt;="&amp;TODAY()))</f>
        <v/>
      </c>
      <c r="C833" s="74" t="str">
        <f ca="1">IF(A833="","",SUMIFS(Tabela_Ordens[[#Data],[Quantidade]],Tabela_Ordens[[#Data],[Produto]],A833,Tabela_Ordens[[#Data],[Tipo da Ordem]],"Compra",Tabela_Ordens[[#Data],[Data esperada]],"&gt;"&amp;TODAY()))</f>
        <v/>
      </c>
      <c r="D833" s="74" t="str">
        <f>IF(A833="","",INDEX(Tabela_Produto[Estoque Mínimo],MATCH(A833,INDEX(Tabela_Produto[Nome do Produto],,1),0),1))</f>
        <v/>
      </c>
      <c r="E833" s="74" t="str">
        <f t="shared" si="12"/>
        <v/>
      </c>
      <c r="F833" s="74" t="str">
        <f>IFERROR(GETPIVOTDATA("Amount",#REF!,"Product Name",'tabelas-escondidas'!$A833),"")</f>
        <v/>
      </c>
      <c r="G833" s="74" t="str">
        <f>IFERROR(GETPIVOTDATA("Quantity",#REF!,"Product Name",'tabelas-escondidas'!$A833),"")</f>
        <v/>
      </c>
    </row>
    <row r="834" spans="1:7" x14ac:dyDescent="0.25">
      <c r="A834" s="75" t="str">
        <f>IFERROR(INDEX(Tabela_Produto[[#Data],[Nome do Produto]],ROW(A834)-ROW($A$3)),"")</f>
        <v/>
      </c>
      <c r="B834" s="74" t="str">
        <f ca="1">IF(A834="","",SUMIFS(Tabela_Ordens[[#Data],[Quantidade]],Tabela_Ordens[[#Data],[Produto]],A834,Tabela_Ordens[[#Data],[Tipo da Ordem]],"Compra",Tabela_Ordens[[#Data],[Data esperada]],"&lt;="&amp;TODAY())-SUMIFS(Tabela_Ordens[[#Data],[Quantidade]],Tabela_Ordens[[#Data],[Produto]],A834,Tabela_Ordens[[#Data],[Tipo da Ordem]],"Venda",Tabela_Ordens[[#Data],[Data esperada]],"&lt;="&amp;TODAY()))</f>
        <v/>
      </c>
      <c r="C834" s="74" t="str">
        <f ca="1">IF(A834="","",SUMIFS(Tabela_Ordens[[#Data],[Quantidade]],Tabela_Ordens[[#Data],[Produto]],A834,Tabela_Ordens[[#Data],[Tipo da Ordem]],"Compra",Tabela_Ordens[[#Data],[Data esperada]],"&gt;"&amp;TODAY()))</f>
        <v/>
      </c>
      <c r="D834" s="74" t="str">
        <f>IF(A834="","",INDEX(Tabela_Produto[Estoque Mínimo],MATCH(A834,INDEX(Tabela_Produto[Nome do Produto],,1),0),1))</f>
        <v/>
      </c>
      <c r="E834" s="74" t="str">
        <f t="shared" si="12"/>
        <v/>
      </c>
      <c r="F834" s="74" t="str">
        <f>IFERROR(GETPIVOTDATA("Amount",#REF!,"Product Name",'tabelas-escondidas'!$A834),"")</f>
        <v/>
      </c>
      <c r="G834" s="74" t="str">
        <f>IFERROR(GETPIVOTDATA("Quantity",#REF!,"Product Name",'tabelas-escondidas'!$A834),"")</f>
        <v/>
      </c>
    </row>
    <row r="835" spans="1:7" x14ac:dyDescent="0.25">
      <c r="A835" s="75" t="str">
        <f>IFERROR(INDEX(Tabela_Produto[[#Data],[Nome do Produto]],ROW(A835)-ROW($A$3)),"")</f>
        <v/>
      </c>
      <c r="B835" s="74" t="str">
        <f ca="1">IF(A835="","",SUMIFS(Tabela_Ordens[[#Data],[Quantidade]],Tabela_Ordens[[#Data],[Produto]],A835,Tabela_Ordens[[#Data],[Tipo da Ordem]],"Compra",Tabela_Ordens[[#Data],[Data esperada]],"&lt;="&amp;TODAY())-SUMIFS(Tabela_Ordens[[#Data],[Quantidade]],Tabela_Ordens[[#Data],[Produto]],A835,Tabela_Ordens[[#Data],[Tipo da Ordem]],"Venda",Tabela_Ordens[[#Data],[Data esperada]],"&lt;="&amp;TODAY()))</f>
        <v/>
      </c>
      <c r="C835" s="74" t="str">
        <f ca="1">IF(A835="","",SUMIFS(Tabela_Ordens[[#Data],[Quantidade]],Tabela_Ordens[[#Data],[Produto]],A835,Tabela_Ordens[[#Data],[Tipo da Ordem]],"Compra",Tabela_Ordens[[#Data],[Data esperada]],"&gt;"&amp;TODAY()))</f>
        <v/>
      </c>
      <c r="D835" s="74" t="str">
        <f>IF(A835="","",INDEX(Tabela_Produto[Estoque Mínimo],MATCH(A835,INDEX(Tabela_Produto[Nome do Produto],,1),0),1))</f>
        <v/>
      </c>
      <c r="E835" s="74" t="str">
        <f t="shared" si="12"/>
        <v/>
      </c>
      <c r="F835" s="74" t="str">
        <f>IFERROR(GETPIVOTDATA("Amount",#REF!,"Product Name",'tabelas-escondidas'!$A835),"")</f>
        <v/>
      </c>
      <c r="G835" s="74" t="str">
        <f>IFERROR(GETPIVOTDATA("Quantity",#REF!,"Product Name",'tabelas-escondidas'!$A835),"")</f>
        <v/>
      </c>
    </row>
    <row r="836" spans="1:7" x14ac:dyDescent="0.25">
      <c r="A836" s="75" t="str">
        <f>IFERROR(INDEX(Tabela_Produto[[#Data],[Nome do Produto]],ROW(A836)-ROW($A$3)),"")</f>
        <v/>
      </c>
      <c r="B836" s="74" t="str">
        <f ca="1">IF(A836="","",SUMIFS(Tabela_Ordens[[#Data],[Quantidade]],Tabela_Ordens[[#Data],[Produto]],A836,Tabela_Ordens[[#Data],[Tipo da Ordem]],"Compra",Tabela_Ordens[[#Data],[Data esperada]],"&lt;="&amp;TODAY())-SUMIFS(Tabela_Ordens[[#Data],[Quantidade]],Tabela_Ordens[[#Data],[Produto]],A836,Tabela_Ordens[[#Data],[Tipo da Ordem]],"Venda",Tabela_Ordens[[#Data],[Data esperada]],"&lt;="&amp;TODAY()))</f>
        <v/>
      </c>
      <c r="C836" s="74" t="str">
        <f ca="1">IF(A836="","",SUMIFS(Tabela_Ordens[[#Data],[Quantidade]],Tabela_Ordens[[#Data],[Produto]],A836,Tabela_Ordens[[#Data],[Tipo da Ordem]],"Compra",Tabela_Ordens[[#Data],[Data esperada]],"&gt;"&amp;TODAY()))</f>
        <v/>
      </c>
      <c r="D836" s="74" t="str">
        <f>IF(A836="","",INDEX(Tabela_Produto[Estoque Mínimo],MATCH(A836,INDEX(Tabela_Produto[Nome do Produto],,1),0),1))</f>
        <v/>
      </c>
      <c r="E836" s="74" t="str">
        <f t="shared" si="12"/>
        <v/>
      </c>
      <c r="F836" s="74" t="str">
        <f>IFERROR(GETPIVOTDATA("Amount",#REF!,"Product Name",'tabelas-escondidas'!$A836),"")</f>
        <v/>
      </c>
      <c r="G836" s="74" t="str">
        <f>IFERROR(GETPIVOTDATA("Quantity",#REF!,"Product Name",'tabelas-escondidas'!$A836),"")</f>
        <v/>
      </c>
    </row>
    <row r="837" spans="1:7" x14ac:dyDescent="0.25">
      <c r="A837" s="75" t="str">
        <f>IFERROR(INDEX(Tabela_Produto[[#Data],[Nome do Produto]],ROW(A837)-ROW($A$3)),"")</f>
        <v/>
      </c>
      <c r="B837" s="74" t="str">
        <f ca="1">IF(A837="","",SUMIFS(Tabela_Ordens[[#Data],[Quantidade]],Tabela_Ordens[[#Data],[Produto]],A837,Tabela_Ordens[[#Data],[Tipo da Ordem]],"Compra",Tabela_Ordens[[#Data],[Data esperada]],"&lt;="&amp;TODAY())-SUMIFS(Tabela_Ordens[[#Data],[Quantidade]],Tabela_Ordens[[#Data],[Produto]],A837,Tabela_Ordens[[#Data],[Tipo da Ordem]],"Venda",Tabela_Ordens[[#Data],[Data esperada]],"&lt;="&amp;TODAY()))</f>
        <v/>
      </c>
      <c r="C837" s="74" t="str">
        <f ca="1">IF(A837="","",SUMIFS(Tabela_Ordens[[#Data],[Quantidade]],Tabela_Ordens[[#Data],[Produto]],A837,Tabela_Ordens[[#Data],[Tipo da Ordem]],"Compra",Tabela_Ordens[[#Data],[Data esperada]],"&gt;"&amp;TODAY()))</f>
        <v/>
      </c>
      <c r="D837" s="74" t="str">
        <f>IF(A837="","",INDEX(Tabela_Produto[Estoque Mínimo],MATCH(A837,INDEX(Tabela_Produto[Nome do Produto],,1),0),1))</f>
        <v/>
      </c>
      <c r="E837" s="74" t="str">
        <f t="shared" ref="E837:E900" si="13">IF(A837="","",B837-D837)</f>
        <v/>
      </c>
      <c r="F837" s="74" t="str">
        <f>IFERROR(GETPIVOTDATA("Amount",#REF!,"Product Name",'tabelas-escondidas'!$A837),"")</f>
        <v/>
      </c>
      <c r="G837" s="74" t="str">
        <f>IFERROR(GETPIVOTDATA("Quantity",#REF!,"Product Name",'tabelas-escondidas'!$A837),"")</f>
        <v/>
      </c>
    </row>
    <row r="838" spans="1:7" x14ac:dyDescent="0.25">
      <c r="A838" s="75" t="str">
        <f>IFERROR(INDEX(Tabela_Produto[[#Data],[Nome do Produto]],ROW(A838)-ROW($A$3)),"")</f>
        <v/>
      </c>
      <c r="B838" s="74" t="str">
        <f ca="1">IF(A838="","",SUMIFS(Tabela_Ordens[[#Data],[Quantidade]],Tabela_Ordens[[#Data],[Produto]],A838,Tabela_Ordens[[#Data],[Tipo da Ordem]],"Compra",Tabela_Ordens[[#Data],[Data esperada]],"&lt;="&amp;TODAY())-SUMIFS(Tabela_Ordens[[#Data],[Quantidade]],Tabela_Ordens[[#Data],[Produto]],A838,Tabela_Ordens[[#Data],[Tipo da Ordem]],"Venda",Tabela_Ordens[[#Data],[Data esperada]],"&lt;="&amp;TODAY()))</f>
        <v/>
      </c>
      <c r="C838" s="74" t="str">
        <f ca="1">IF(A838="","",SUMIFS(Tabela_Ordens[[#Data],[Quantidade]],Tabela_Ordens[[#Data],[Produto]],A838,Tabela_Ordens[[#Data],[Tipo da Ordem]],"Compra",Tabela_Ordens[[#Data],[Data esperada]],"&gt;"&amp;TODAY()))</f>
        <v/>
      </c>
      <c r="D838" s="74" t="str">
        <f>IF(A838="","",INDEX(Tabela_Produto[Estoque Mínimo],MATCH(A838,INDEX(Tabela_Produto[Nome do Produto],,1),0),1))</f>
        <v/>
      </c>
      <c r="E838" s="74" t="str">
        <f t="shared" si="13"/>
        <v/>
      </c>
      <c r="F838" s="74" t="str">
        <f>IFERROR(GETPIVOTDATA("Amount",#REF!,"Product Name",'tabelas-escondidas'!$A838),"")</f>
        <v/>
      </c>
      <c r="G838" s="74" t="str">
        <f>IFERROR(GETPIVOTDATA("Quantity",#REF!,"Product Name",'tabelas-escondidas'!$A838),"")</f>
        <v/>
      </c>
    </row>
    <row r="839" spans="1:7" x14ac:dyDescent="0.25">
      <c r="A839" s="75" t="str">
        <f>IFERROR(INDEX(Tabela_Produto[[#Data],[Nome do Produto]],ROW(A839)-ROW($A$3)),"")</f>
        <v/>
      </c>
      <c r="B839" s="74" t="str">
        <f ca="1">IF(A839="","",SUMIFS(Tabela_Ordens[[#Data],[Quantidade]],Tabela_Ordens[[#Data],[Produto]],A839,Tabela_Ordens[[#Data],[Tipo da Ordem]],"Compra",Tabela_Ordens[[#Data],[Data esperada]],"&lt;="&amp;TODAY())-SUMIFS(Tabela_Ordens[[#Data],[Quantidade]],Tabela_Ordens[[#Data],[Produto]],A839,Tabela_Ordens[[#Data],[Tipo da Ordem]],"Venda",Tabela_Ordens[[#Data],[Data esperada]],"&lt;="&amp;TODAY()))</f>
        <v/>
      </c>
      <c r="C839" s="74" t="str">
        <f ca="1">IF(A839="","",SUMIFS(Tabela_Ordens[[#Data],[Quantidade]],Tabela_Ordens[[#Data],[Produto]],A839,Tabela_Ordens[[#Data],[Tipo da Ordem]],"Compra",Tabela_Ordens[[#Data],[Data esperada]],"&gt;"&amp;TODAY()))</f>
        <v/>
      </c>
      <c r="D839" s="74" t="str">
        <f>IF(A839="","",INDEX(Tabela_Produto[Estoque Mínimo],MATCH(A839,INDEX(Tabela_Produto[Nome do Produto],,1),0),1))</f>
        <v/>
      </c>
      <c r="E839" s="74" t="str">
        <f t="shared" si="13"/>
        <v/>
      </c>
      <c r="F839" s="74" t="str">
        <f>IFERROR(GETPIVOTDATA("Amount",#REF!,"Product Name",'tabelas-escondidas'!$A839),"")</f>
        <v/>
      </c>
      <c r="G839" s="74" t="str">
        <f>IFERROR(GETPIVOTDATA("Quantity",#REF!,"Product Name",'tabelas-escondidas'!$A839),"")</f>
        <v/>
      </c>
    </row>
    <row r="840" spans="1:7" x14ac:dyDescent="0.25">
      <c r="A840" s="75" t="str">
        <f>IFERROR(INDEX(Tabela_Produto[[#Data],[Nome do Produto]],ROW(A840)-ROW($A$3)),"")</f>
        <v/>
      </c>
      <c r="B840" s="74" t="str">
        <f ca="1">IF(A840="","",SUMIFS(Tabela_Ordens[[#Data],[Quantidade]],Tabela_Ordens[[#Data],[Produto]],A840,Tabela_Ordens[[#Data],[Tipo da Ordem]],"Compra",Tabela_Ordens[[#Data],[Data esperada]],"&lt;="&amp;TODAY())-SUMIFS(Tabela_Ordens[[#Data],[Quantidade]],Tabela_Ordens[[#Data],[Produto]],A840,Tabela_Ordens[[#Data],[Tipo da Ordem]],"Venda",Tabela_Ordens[[#Data],[Data esperada]],"&lt;="&amp;TODAY()))</f>
        <v/>
      </c>
      <c r="C840" s="74" t="str">
        <f ca="1">IF(A840="","",SUMIFS(Tabela_Ordens[[#Data],[Quantidade]],Tabela_Ordens[[#Data],[Produto]],A840,Tabela_Ordens[[#Data],[Tipo da Ordem]],"Compra",Tabela_Ordens[[#Data],[Data esperada]],"&gt;"&amp;TODAY()))</f>
        <v/>
      </c>
      <c r="D840" s="74" t="str">
        <f>IF(A840="","",INDEX(Tabela_Produto[Estoque Mínimo],MATCH(A840,INDEX(Tabela_Produto[Nome do Produto],,1),0),1))</f>
        <v/>
      </c>
      <c r="E840" s="74" t="str">
        <f t="shared" si="13"/>
        <v/>
      </c>
      <c r="F840" s="74" t="str">
        <f>IFERROR(GETPIVOTDATA("Amount",#REF!,"Product Name",'tabelas-escondidas'!$A840),"")</f>
        <v/>
      </c>
      <c r="G840" s="74" t="str">
        <f>IFERROR(GETPIVOTDATA("Quantity",#REF!,"Product Name",'tabelas-escondidas'!$A840),"")</f>
        <v/>
      </c>
    </row>
    <row r="841" spans="1:7" x14ac:dyDescent="0.25">
      <c r="A841" s="75" t="str">
        <f>IFERROR(INDEX(Tabela_Produto[[#Data],[Nome do Produto]],ROW(A841)-ROW($A$3)),"")</f>
        <v/>
      </c>
      <c r="B841" s="74" t="str">
        <f ca="1">IF(A841="","",SUMIFS(Tabela_Ordens[[#Data],[Quantidade]],Tabela_Ordens[[#Data],[Produto]],A841,Tabela_Ordens[[#Data],[Tipo da Ordem]],"Compra",Tabela_Ordens[[#Data],[Data esperada]],"&lt;="&amp;TODAY())-SUMIFS(Tabela_Ordens[[#Data],[Quantidade]],Tabela_Ordens[[#Data],[Produto]],A841,Tabela_Ordens[[#Data],[Tipo da Ordem]],"Venda",Tabela_Ordens[[#Data],[Data esperada]],"&lt;="&amp;TODAY()))</f>
        <v/>
      </c>
      <c r="C841" s="74" t="str">
        <f ca="1">IF(A841="","",SUMIFS(Tabela_Ordens[[#Data],[Quantidade]],Tabela_Ordens[[#Data],[Produto]],A841,Tabela_Ordens[[#Data],[Tipo da Ordem]],"Compra",Tabela_Ordens[[#Data],[Data esperada]],"&gt;"&amp;TODAY()))</f>
        <v/>
      </c>
      <c r="D841" s="74" t="str">
        <f>IF(A841="","",INDEX(Tabela_Produto[Estoque Mínimo],MATCH(A841,INDEX(Tabela_Produto[Nome do Produto],,1),0),1))</f>
        <v/>
      </c>
      <c r="E841" s="74" t="str">
        <f t="shared" si="13"/>
        <v/>
      </c>
      <c r="F841" s="74" t="str">
        <f>IFERROR(GETPIVOTDATA("Amount",#REF!,"Product Name",'tabelas-escondidas'!$A841),"")</f>
        <v/>
      </c>
      <c r="G841" s="74" t="str">
        <f>IFERROR(GETPIVOTDATA("Quantity",#REF!,"Product Name",'tabelas-escondidas'!$A841),"")</f>
        <v/>
      </c>
    </row>
    <row r="842" spans="1:7" x14ac:dyDescent="0.25">
      <c r="A842" s="75" t="str">
        <f>IFERROR(INDEX(Tabela_Produto[[#Data],[Nome do Produto]],ROW(A842)-ROW($A$3)),"")</f>
        <v/>
      </c>
      <c r="B842" s="74" t="str">
        <f ca="1">IF(A842="","",SUMIFS(Tabela_Ordens[[#Data],[Quantidade]],Tabela_Ordens[[#Data],[Produto]],A842,Tabela_Ordens[[#Data],[Tipo da Ordem]],"Compra",Tabela_Ordens[[#Data],[Data esperada]],"&lt;="&amp;TODAY())-SUMIFS(Tabela_Ordens[[#Data],[Quantidade]],Tabela_Ordens[[#Data],[Produto]],A842,Tabela_Ordens[[#Data],[Tipo da Ordem]],"Venda",Tabela_Ordens[[#Data],[Data esperada]],"&lt;="&amp;TODAY()))</f>
        <v/>
      </c>
      <c r="C842" s="74" t="str">
        <f ca="1">IF(A842="","",SUMIFS(Tabela_Ordens[[#Data],[Quantidade]],Tabela_Ordens[[#Data],[Produto]],A842,Tabela_Ordens[[#Data],[Tipo da Ordem]],"Compra",Tabela_Ordens[[#Data],[Data esperada]],"&gt;"&amp;TODAY()))</f>
        <v/>
      </c>
      <c r="D842" s="74" t="str">
        <f>IF(A842="","",INDEX(Tabela_Produto[Estoque Mínimo],MATCH(A842,INDEX(Tabela_Produto[Nome do Produto],,1),0),1))</f>
        <v/>
      </c>
      <c r="E842" s="74" t="str">
        <f t="shared" si="13"/>
        <v/>
      </c>
      <c r="F842" s="74" t="str">
        <f>IFERROR(GETPIVOTDATA("Amount",#REF!,"Product Name",'tabelas-escondidas'!$A842),"")</f>
        <v/>
      </c>
      <c r="G842" s="74" t="str">
        <f>IFERROR(GETPIVOTDATA("Quantity",#REF!,"Product Name",'tabelas-escondidas'!$A842),"")</f>
        <v/>
      </c>
    </row>
    <row r="843" spans="1:7" x14ac:dyDescent="0.25">
      <c r="A843" s="75" t="str">
        <f>IFERROR(INDEX(Tabela_Produto[[#Data],[Nome do Produto]],ROW(A843)-ROW($A$3)),"")</f>
        <v/>
      </c>
      <c r="B843" s="74" t="str">
        <f ca="1">IF(A843="","",SUMIFS(Tabela_Ordens[[#Data],[Quantidade]],Tabela_Ordens[[#Data],[Produto]],A843,Tabela_Ordens[[#Data],[Tipo da Ordem]],"Compra",Tabela_Ordens[[#Data],[Data esperada]],"&lt;="&amp;TODAY())-SUMIFS(Tabela_Ordens[[#Data],[Quantidade]],Tabela_Ordens[[#Data],[Produto]],A843,Tabela_Ordens[[#Data],[Tipo da Ordem]],"Venda",Tabela_Ordens[[#Data],[Data esperada]],"&lt;="&amp;TODAY()))</f>
        <v/>
      </c>
      <c r="C843" s="74" t="str">
        <f ca="1">IF(A843="","",SUMIFS(Tabela_Ordens[[#Data],[Quantidade]],Tabela_Ordens[[#Data],[Produto]],A843,Tabela_Ordens[[#Data],[Tipo da Ordem]],"Compra",Tabela_Ordens[[#Data],[Data esperada]],"&gt;"&amp;TODAY()))</f>
        <v/>
      </c>
      <c r="D843" s="74" t="str">
        <f>IF(A843="","",INDEX(Tabela_Produto[Estoque Mínimo],MATCH(A843,INDEX(Tabela_Produto[Nome do Produto],,1),0),1))</f>
        <v/>
      </c>
      <c r="E843" s="74" t="str">
        <f t="shared" si="13"/>
        <v/>
      </c>
      <c r="F843" s="74" t="str">
        <f>IFERROR(GETPIVOTDATA("Amount",#REF!,"Product Name",'tabelas-escondidas'!$A843),"")</f>
        <v/>
      </c>
      <c r="G843" s="74" t="str">
        <f>IFERROR(GETPIVOTDATA("Quantity",#REF!,"Product Name",'tabelas-escondidas'!$A843),"")</f>
        <v/>
      </c>
    </row>
    <row r="844" spans="1:7" x14ac:dyDescent="0.25">
      <c r="A844" s="75" t="str">
        <f>IFERROR(INDEX(Tabela_Produto[[#Data],[Nome do Produto]],ROW(A844)-ROW($A$3)),"")</f>
        <v/>
      </c>
      <c r="B844" s="74" t="str">
        <f ca="1">IF(A844="","",SUMIFS(Tabela_Ordens[[#Data],[Quantidade]],Tabela_Ordens[[#Data],[Produto]],A844,Tabela_Ordens[[#Data],[Tipo da Ordem]],"Compra",Tabela_Ordens[[#Data],[Data esperada]],"&lt;="&amp;TODAY())-SUMIFS(Tabela_Ordens[[#Data],[Quantidade]],Tabela_Ordens[[#Data],[Produto]],A844,Tabela_Ordens[[#Data],[Tipo da Ordem]],"Venda",Tabela_Ordens[[#Data],[Data esperada]],"&lt;="&amp;TODAY()))</f>
        <v/>
      </c>
      <c r="C844" s="74" t="str">
        <f ca="1">IF(A844="","",SUMIFS(Tabela_Ordens[[#Data],[Quantidade]],Tabela_Ordens[[#Data],[Produto]],A844,Tabela_Ordens[[#Data],[Tipo da Ordem]],"Compra",Tabela_Ordens[[#Data],[Data esperada]],"&gt;"&amp;TODAY()))</f>
        <v/>
      </c>
      <c r="D844" s="74" t="str">
        <f>IF(A844="","",INDEX(Tabela_Produto[Estoque Mínimo],MATCH(A844,INDEX(Tabela_Produto[Nome do Produto],,1),0),1))</f>
        <v/>
      </c>
      <c r="E844" s="74" t="str">
        <f t="shared" si="13"/>
        <v/>
      </c>
      <c r="F844" s="74" t="str">
        <f>IFERROR(GETPIVOTDATA("Amount",#REF!,"Product Name",'tabelas-escondidas'!$A844),"")</f>
        <v/>
      </c>
      <c r="G844" s="74" t="str">
        <f>IFERROR(GETPIVOTDATA("Quantity",#REF!,"Product Name",'tabelas-escondidas'!$A844),"")</f>
        <v/>
      </c>
    </row>
    <row r="845" spans="1:7" x14ac:dyDescent="0.25">
      <c r="A845" s="75" t="str">
        <f>IFERROR(INDEX(Tabela_Produto[[#Data],[Nome do Produto]],ROW(A845)-ROW($A$3)),"")</f>
        <v/>
      </c>
      <c r="B845" s="74" t="str">
        <f ca="1">IF(A845="","",SUMIFS(Tabela_Ordens[[#Data],[Quantidade]],Tabela_Ordens[[#Data],[Produto]],A845,Tabela_Ordens[[#Data],[Tipo da Ordem]],"Compra",Tabela_Ordens[[#Data],[Data esperada]],"&lt;="&amp;TODAY())-SUMIFS(Tabela_Ordens[[#Data],[Quantidade]],Tabela_Ordens[[#Data],[Produto]],A845,Tabela_Ordens[[#Data],[Tipo da Ordem]],"Venda",Tabela_Ordens[[#Data],[Data esperada]],"&lt;="&amp;TODAY()))</f>
        <v/>
      </c>
      <c r="C845" s="74" t="str">
        <f ca="1">IF(A845="","",SUMIFS(Tabela_Ordens[[#Data],[Quantidade]],Tabela_Ordens[[#Data],[Produto]],A845,Tabela_Ordens[[#Data],[Tipo da Ordem]],"Compra",Tabela_Ordens[[#Data],[Data esperada]],"&gt;"&amp;TODAY()))</f>
        <v/>
      </c>
      <c r="D845" s="74" t="str">
        <f>IF(A845="","",INDEX(Tabela_Produto[Estoque Mínimo],MATCH(A845,INDEX(Tabela_Produto[Nome do Produto],,1),0),1))</f>
        <v/>
      </c>
      <c r="E845" s="74" t="str">
        <f t="shared" si="13"/>
        <v/>
      </c>
      <c r="F845" s="74" t="str">
        <f>IFERROR(GETPIVOTDATA("Amount",#REF!,"Product Name",'tabelas-escondidas'!$A845),"")</f>
        <v/>
      </c>
      <c r="G845" s="74" t="str">
        <f>IFERROR(GETPIVOTDATA("Quantity",#REF!,"Product Name",'tabelas-escondidas'!$A845),"")</f>
        <v/>
      </c>
    </row>
    <row r="846" spans="1:7" x14ac:dyDescent="0.25">
      <c r="A846" s="75" t="str">
        <f>IFERROR(INDEX(Tabela_Produto[[#Data],[Nome do Produto]],ROW(A846)-ROW($A$3)),"")</f>
        <v/>
      </c>
      <c r="B846" s="74" t="str">
        <f ca="1">IF(A846="","",SUMIFS(Tabela_Ordens[[#Data],[Quantidade]],Tabela_Ordens[[#Data],[Produto]],A846,Tabela_Ordens[[#Data],[Tipo da Ordem]],"Compra",Tabela_Ordens[[#Data],[Data esperada]],"&lt;="&amp;TODAY())-SUMIFS(Tabela_Ordens[[#Data],[Quantidade]],Tabela_Ordens[[#Data],[Produto]],A846,Tabela_Ordens[[#Data],[Tipo da Ordem]],"Venda",Tabela_Ordens[[#Data],[Data esperada]],"&lt;="&amp;TODAY()))</f>
        <v/>
      </c>
      <c r="C846" s="74" t="str">
        <f ca="1">IF(A846="","",SUMIFS(Tabela_Ordens[[#Data],[Quantidade]],Tabela_Ordens[[#Data],[Produto]],A846,Tabela_Ordens[[#Data],[Tipo da Ordem]],"Compra",Tabela_Ordens[[#Data],[Data esperada]],"&gt;"&amp;TODAY()))</f>
        <v/>
      </c>
      <c r="D846" s="74" t="str">
        <f>IF(A846="","",INDEX(Tabela_Produto[Estoque Mínimo],MATCH(A846,INDEX(Tabela_Produto[Nome do Produto],,1),0),1))</f>
        <v/>
      </c>
      <c r="E846" s="74" t="str">
        <f t="shared" si="13"/>
        <v/>
      </c>
      <c r="F846" s="74" t="str">
        <f>IFERROR(GETPIVOTDATA("Amount",#REF!,"Product Name",'tabelas-escondidas'!$A846),"")</f>
        <v/>
      </c>
      <c r="G846" s="74" t="str">
        <f>IFERROR(GETPIVOTDATA("Quantity",#REF!,"Product Name",'tabelas-escondidas'!$A846),"")</f>
        <v/>
      </c>
    </row>
    <row r="847" spans="1:7" x14ac:dyDescent="0.25">
      <c r="A847" s="75" t="str">
        <f>IFERROR(INDEX(Tabela_Produto[[#Data],[Nome do Produto]],ROW(A847)-ROW($A$3)),"")</f>
        <v/>
      </c>
      <c r="B847" s="74" t="str">
        <f ca="1">IF(A847="","",SUMIFS(Tabela_Ordens[[#Data],[Quantidade]],Tabela_Ordens[[#Data],[Produto]],A847,Tabela_Ordens[[#Data],[Tipo da Ordem]],"Compra",Tabela_Ordens[[#Data],[Data esperada]],"&lt;="&amp;TODAY())-SUMIFS(Tabela_Ordens[[#Data],[Quantidade]],Tabela_Ordens[[#Data],[Produto]],A847,Tabela_Ordens[[#Data],[Tipo da Ordem]],"Venda",Tabela_Ordens[[#Data],[Data esperada]],"&lt;="&amp;TODAY()))</f>
        <v/>
      </c>
      <c r="C847" s="74" t="str">
        <f ca="1">IF(A847="","",SUMIFS(Tabela_Ordens[[#Data],[Quantidade]],Tabela_Ordens[[#Data],[Produto]],A847,Tabela_Ordens[[#Data],[Tipo da Ordem]],"Compra",Tabela_Ordens[[#Data],[Data esperada]],"&gt;"&amp;TODAY()))</f>
        <v/>
      </c>
      <c r="D847" s="74" t="str">
        <f>IF(A847="","",INDEX(Tabela_Produto[Estoque Mínimo],MATCH(A847,INDEX(Tabela_Produto[Nome do Produto],,1),0),1))</f>
        <v/>
      </c>
      <c r="E847" s="74" t="str">
        <f t="shared" si="13"/>
        <v/>
      </c>
      <c r="F847" s="74" t="str">
        <f>IFERROR(GETPIVOTDATA("Amount",#REF!,"Product Name",'tabelas-escondidas'!$A847),"")</f>
        <v/>
      </c>
      <c r="G847" s="74" t="str">
        <f>IFERROR(GETPIVOTDATA("Quantity",#REF!,"Product Name",'tabelas-escondidas'!$A847),"")</f>
        <v/>
      </c>
    </row>
    <row r="848" spans="1:7" x14ac:dyDescent="0.25">
      <c r="A848" s="75" t="str">
        <f>IFERROR(INDEX(Tabela_Produto[[#Data],[Nome do Produto]],ROW(A848)-ROW($A$3)),"")</f>
        <v/>
      </c>
      <c r="B848" s="74" t="str">
        <f ca="1">IF(A848="","",SUMIFS(Tabela_Ordens[[#Data],[Quantidade]],Tabela_Ordens[[#Data],[Produto]],A848,Tabela_Ordens[[#Data],[Tipo da Ordem]],"Compra",Tabela_Ordens[[#Data],[Data esperada]],"&lt;="&amp;TODAY())-SUMIFS(Tabela_Ordens[[#Data],[Quantidade]],Tabela_Ordens[[#Data],[Produto]],A848,Tabela_Ordens[[#Data],[Tipo da Ordem]],"Venda",Tabela_Ordens[[#Data],[Data esperada]],"&lt;="&amp;TODAY()))</f>
        <v/>
      </c>
      <c r="C848" s="74" t="str">
        <f ca="1">IF(A848="","",SUMIFS(Tabela_Ordens[[#Data],[Quantidade]],Tabela_Ordens[[#Data],[Produto]],A848,Tabela_Ordens[[#Data],[Tipo da Ordem]],"Compra",Tabela_Ordens[[#Data],[Data esperada]],"&gt;"&amp;TODAY()))</f>
        <v/>
      </c>
      <c r="D848" s="74" t="str">
        <f>IF(A848="","",INDEX(Tabela_Produto[Estoque Mínimo],MATCH(A848,INDEX(Tabela_Produto[Nome do Produto],,1),0),1))</f>
        <v/>
      </c>
      <c r="E848" s="74" t="str">
        <f t="shared" si="13"/>
        <v/>
      </c>
      <c r="F848" s="74" t="str">
        <f>IFERROR(GETPIVOTDATA("Amount",#REF!,"Product Name",'tabelas-escondidas'!$A848),"")</f>
        <v/>
      </c>
      <c r="G848" s="74" t="str">
        <f>IFERROR(GETPIVOTDATA("Quantity",#REF!,"Product Name",'tabelas-escondidas'!$A848),"")</f>
        <v/>
      </c>
    </row>
    <row r="849" spans="1:7" x14ac:dyDescent="0.25">
      <c r="A849" s="75" t="str">
        <f>IFERROR(INDEX(Tabela_Produto[[#Data],[Nome do Produto]],ROW(A849)-ROW($A$3)),"")</f>
        <v/>
      </c>
      <c r="B849" s="74" t="str">
        <f ca="1">IF(A849="","",SUMIFS(Tabela_Ordens[[#Data],[Quantidade]],Tabela_Ordens[[#Data],[Produto]],A849,Tabela_Ordens[[#Data],[Tipo da Ordem]],"Compra",Tabela_Ordens[[#Data],[Data esperada]],"&lt;="&amp;TODAY())-SUMIFS(Tabela_Ordens[[#Data],[Quantidade]],Tabela_Ordens[[#Data],[Produto]],A849,Tabela_Ordens[[#Data],[Tipo da Ordem]],"Venda",Tabela_Ordens[[#Data],[Data esperada]],"&lt;="&amp;TODAY()))</f>
        <v/>
      </c>
      <c r="C849" s="74" t="str">
        <f ca="1">IF(A849="","",SUMIFS(Tabela_Ordens[[#Data],[Quantidade]],Tabela_Ordens[[#Data],[Produto]],A849,Tabela_Ordens[[#Data],[Tipo da Ordem]],"Compra",Tabela_Ordens[[#Data],[Data esperada]],"&gt;"&amp;TODAY()))</f>
        <v/>
      </c>
      <c r="D849" s="74" t="str">
        <f>IF(A849="","",INDEX(Tabela_Produto[Estoque Mínimo],MATCH(A849,INDEX(Tabela_Produto[Nome do Produto],,1),0),1))</f>
        <v/>
      </c>
      <c r="E849" s="74" t="str">
        <f t="shared" si="13"/>
        <v/>
      </c>
      <c r="F849" s="74" t="str">
        <f>IFERROR(GETPIVOTDATA("Amount",#REF!,"Product Name",'tabelas-escondidas'!$A849),"")</f>
        <v/>
      </c>
      <c r="G849" s="74" t="str">
        <f>IFERROR(GETPIVOTDATA("Quantity",#REF!,"Product Name",'tabelas-escondidas'!$A849),"")</f>
        <v/>
      </c>
    </row>
    <row r="850" spans="1:7" x14ac:dyDescent="0.25">
      <c r="A850" s="75" t="str">
        <f>IFERROR(INDEX(Tabela_Produto[[#Data],[Nome do Produto]],ROW(A850)-ROW($A$3)),"")</f>
        <v/>
      </c>
      <c r="B850" s="74" t="str">
        <f ca="1">IF(A850="","",SUMIFS(Tabela_Ordens[[#Data],[Quantidade]],Tabela_Ordens[[#Data],[Produto]],A850,Tabela_Ordens[[#Data],[Tipo da Ordem]],"Compra",Tabela_Ordens[[#Data],[Data esperada]],"&lt;="&amp;TODAY())-SUMIFS(Tabela_Ordens[[#Data],[Quantidade]],Tabela_Ordens[[#Data],[Produto]],A850,Tabela_Ordens[[#Data],[Tipo da Ordem]],"Venda",Tabela_Ordens[[#Data],[Data esperada]],"&lt;="&amp;TODAY()))</f>
        <v/>
      </c>
      <c r="C850" s="74" t="str">
        <f ca="1">IF(A850="","",SUMIFS(Tabela_Ordens[[#Data],[Quantidade]],Tabela_Ordens[[#Data],[Produto]],A850,Tabela_Ordens[[#Data],[Tipo da Ordem]],"Compra",Tabela_Ordens[[#Data],[Data esperada]],"&gt;"&amp;TODAY()))</f>
        <v/>
      </c>
      <c r="D850" s="74" t="str">
        <f>IF(A850="","",INDEX(Tabela_Produto[Estoque Mínimo],MATCH(A850,INDEX(Tabela_Produto[Nome do Produto],,1),0),1))</f>
        <v/>
      </c>
      <c r="E850" s="74" t="str">
        <f t="shared" si="13"/>
        <v/>
      </c>
      <c r="F850" s="74" t="str">
        <f>IFERROR(GETPIVOTDATA("Amount",#REF!,"Product Name",'tabelas-escondidas'!$A850),"")</f>
        <v/>
      </c>
      <c r="G850" s="74" t="str">
        <f>IFERROR(GETPIVOTDATA("Quantity",#REF!,"Product Name",'tabelas-escondidas'!$A850),"")</f>
        <v/>
      </c>
    </row>
    <row r="851" spans="1:7" x14ac:dyDescent="0.25">
      <c r="A851" s="75" t="str">
        <f>IFERROR(INDEX(Tabela_Produto[[#Data],[Nome do Produto]],ROW(A851)-ROW($A$3)),"")</f>
        <v/>
      </c>
      <c r="B851" s="74" t="str">
        <f ca="1">IF(A851="","",SUMIFS(Tabela_Ordens[[#Data],[Quantidade]],Tabela_Ordens[[#Data],[Produto]],A851,Tabela_Ordens[[#Data],[Tipo da Ordem]],"Compra",Tabela_Ordens[[#Data],[Data esperada]],"&lt;="&amp;TODAY())-SUMIFS(Tabela_Ordens[[#Data],[Quantidade]],Tabela_Ordens[[#Data],[Produto]],A851,Tabela_Ordens[[#Data],[Tipo da Ordem]],"Venda",Tabela_Ordens[[#Data],[Data esperada]],"&lt;="&amp;TODAY()))</f>
        <v/>
      </c>
      <c r="C851" s="74" t="str">
        <f ca="1">IF(A851="","",SUMIFS(Tabela_Ordens[[#Data],[Quantidade]],Tabela_Ordens[[#Data],[Produto]],A851,Tabela_Ordens[[#Data],[Tipo da Ordem]],"Compra",Tabela_Ordens[[#Data],[Data esperada]],"&gt;"&amp;TODAY()))</f>
        <v/>
      </c>
      <c r="D851" s="74" t="str">
        <f>IF(A851="","",INDEX(Tabela_Produto[Estoque Mínimo],MATCH(A851,INDEX(Tabela_Produto[Nome do Produto],,1),0),1))</f>
        <v/>
      </c>
      <c r="E851" s="74" t="str">
        <f t="shared" si="13"/>
        <v/>
      </c>
      <c r="F851" s="74" t="str">
        <f>IFERROR(GETPIVOTDATA("Amount",#REF!,"Product Name",'tabelas-escondidas'!$A851),"")</f>
        <v/>
      </c>
      <c r="G851" s="74" t="str">
        <f>IFERROR(GETPIVOTDATA("Quantity",#REF!,"Product Name",'tabelas-escondidas'!$A851),"")</f>
        <v/>
      </c>
    </row>
    <row r="852" spans="1:7" x14ac:dyDescent="0.25">
      <c r="A852" s="75" t="str">
        <f>IFERROR(INDEX(Tabela_Produto[[#Data],[Nome do Produto]],ROW(A852)-ROW($A$3)),"")</f>
        <v/>
      </c>
      <c r="B852" s="74" t="str">
        <f ca="1">IF(A852="","",SUMIFS(Tabela_Ordens[[#Data],[Quantidade]],Tabela_Ordens[[#Data],[Produto]],A852,Tabela_Ordens[[#Data],[Tipo da Ordem]],"Compra",Tabela_Ordens[[#Data],[Data esperada]],"&lt;="&amp;TODAY())-SUMIFS(Tabela_Ordens[[#Data],[Quantidade]],Tabela_Ordens[[#Data],[Produto]],A852,Tabela_Ordens[[#Data],[Tipo da Ordem]],"Venda",Tabela_Ordens[[#Data],[Data esperada]],"&lt;="&amp;TODAY()))</f>
        <v/>
      </c>
      <c r="C852" s="74" t="str">
        <f ca="1">IF(A852="","",SUMIFS(Tabela_Ordens[[#Data],[Quantidade]],Tabela_Ordens[[#Data],[Produto]],A852,Tabela_Ordens[[#Data],[Tipo da Ordem]],"Compra",Tabela_Ordens[[#Data],[Data esperada]],"&gt;"&amp;TODAY()))</f>
        <v/>
      </c>
      <c r="D852" s="74" t="str">
        <f>IF(A852="","",INDEX(Tabela_Produto[Estoque Mínimo],MATCH(A852,INDEX(Tabela_Produto[Nome do Produto],,1),0),1))</f>
        <v/>
      </c>
      <c r="E852" s="74" t="str">
        <f t="shared" si="13"/>
        <v/>
      </c>
      <c r="F852" s="74" t="str">
        <f>IFERROR(GETPIVOTDATA("Amount",#REF!,"Product Name",'tabelas-escondidas'!$A852),"")</f>
        <v/>
      </c>
      <c r="G852" s="74" t="str">
        <f>IFERROR(GETPIVOTDATA("Quantity",#REF!,"Product Name",'tabelas-escondidas'!$A852),"")</f>
        <v/>
      </c>
    </row>
    <row r="853" spans="1:7" x14ac:dyDescent="0.25">
      <c r="A853" s="75" t="str">
        <f>IFERROR(INDEX(Tabela_Produto[[#Data],[Nome do Produto]],ROW(A853)-ROW($A$3)),"")</f>
        <v/>
      </c>
      <c r="B853" s="74" t="str">
        <f ca="1">IF(A853="","",SUMIFS(Tabela_Ordens[[#Data],[Quantidade]],Tabela_Ordens[[#Data],[Produto]],A853,Tabela_Ordens[[#Data],[Tipo da Ordem]],"Compra",Tabela_Ordens[[#Data],[Data esperada]],"&lt;="&amp;TODAY())-SUMIFS(Tabela_Ordens[[#Data],[Quantidade]],Tabela_Ordens[[#Data],[Produto]],A853,Tabela_Ordens[[#Data],[Tipo da Ordem]],"Venda",Tabela_Ordens[[#Data],[Data esperada]],"&lt;="&amp;TODAY()))</f>
        <v/>
      </c>
      <c r="C853" s="74" t="str">
        <f ca="1">IF(A853="","",SUMIFS(Tabela_Ordens[[#Data],[Quantidade]],Tabela_Ordens[[#Data],[Produto]],A853,Tabela_Ordens[[#Data],[Tipo da Ordem]],"Compra",Tabela_Ordens[[#Data],[Data esperada]],"&gt;"&amp;TODAY()))</f>
        <v/>
      </c>
      <c r="D853" s="74" t="str">
        <f>IF(A853="","",INDEX(Tabela_Produto[Estoque Mínimo],MATCH(A853,INDEX(Tabela_Produto[Nome do Produto],,1),0),1))</f>
        <v/>
      </c>
      <c r="E853" s="74" t="str">
        <f t="shared" si="13"/>
        <v/>
      </c>
      <c r="F853" s="74" t="str">
        <f>IFERROR(GETPIVOTDATA("Amount",#REF!,"Product Name",'tabelas-escondidas'!$A853),"")</f>
        <v/>
      </c>
      <c r="G853" s="74" t="str">
        <f>IFERROR(GETPIVOTDATA("Quantity",#REF!,"Product Name",'tabelas-escondidas'!$A853),"")</f>
        <v/>
      </c>
    </row>
    <row r="854" spans="1:7" x14ac:dyDescent="0.25">
      <c r="A854" s="75" t="str">
        <f>IFERROR(INDEX(Tabela_Produto[[#Data],[Nome do Produto]],ROW(A854)-ROW($A$3)),"")</f>
        <v/>
      </c>
      <c r="B854" s="74" t="str">
        <f ca="1">IF(A854="","",SUMIFS(Tabela_Ordens[[#Data],[Quantidade]],Tabela_Ordens[[#Data],[Produto]],A854,Tabela_Ordens[[#Data],[Tipo da Ordem]],"Compra",Tabela_Ordens[[#Data],[Data esperada]],"&lt;="&amp;TODAY())-SUMIFS(Tabela_Ordens[[#Data],[Quantidade]],Tabela_Ordens[[#Data],[Produto]],A854,Tabela_Ordens[[#Data],[Tipo da Ordem]],"Venda",Tabela_Ordens[[#Data],[Data esperada]],"&lt;="&amp;TODAY()))</f>
        <v/>
      </c>
      <c r="C854" s="74" t="str">
        <f ca="1">IF(A854="","",SUMIFS(Tabela_Ordens[[#Data],[Quantidade]],Tabela_Ordens[[#Data],[Produto]],A854,Tabela_Ordens[[#Data],[Tipo da Ordem]],"Compra",Tabela_Ordens[[#Data],[Data esperada]],"&gt;"&amp;TODAY()))</f>
        <v/>
      </c>
      <c r="D854" s="74" t="str">
        <f>IF(A854="","",INDEX(Tabela_Produto[Estoque Mínimo],MATCH(A854,INDEX(Tabela_Produto[Nome do Produto],,1),0),1))</f>
        <v/>
      </c>
      <c r="E854" s="74" t="str">
        <f t="shared" si="13"/>
        <v/>
      </c>
      <c r="F854" s="74" t="str">
        <f>IFERROR(GETPIVOTDATA("Amount",#REF!,"Product Name",'tabelas-escondidas'!$A854),"")</f>
        <v/>
      </c>
      <c r="G854" s="74" t="str">
        <f>IFERROR(GETPIVOTDATA("Quantity",#REF!,"Product Name",'tabelas-escondidas'!$A854),"")</f>
        <v/>
      </c>
    </row>
    <row r="855" spans="1:7" x14ac:dyDescent="0.25">
      <c r="A855" s="75" t="str">
        <f>IFERROR(INDEX(Tabela_Produto[[#Data],[Nome do Produto]],ROW(A855)-ROW($A$3)),"")</f>
        <v/>
      </c>
      <c r="B855" s="74" t="str">
        <f ca="1">IF(A855="","",SUMIFS(Tabela_Ordens[[#Data],[Quantidade]],Tabela_Ordens[[#Data],[Produto]],A855,Tabela_Ordens[[#Data],[Tipo da Ordem]],"Compra",Tabela_Ordens[[#Data],[Data esperada]],"&lt;="&amp;TODAY())-SUMIFS(Tabela_Ordens[[#Data],[Quantidade]],Tabela_Ordens[[#Data],[Produto]],A855,Tabela_Ordens[[#Data],[Tipo da Ordem]],"Venda",Tabela_Ordens[[#Data],[Data esperada]],"&lt;="&amp;TODAY()))</f>
        <v/>
      </c>
      <c r="C855" s="74" t="str">
        <f ca="1">IF(A855="","",SUMIFS(Tabela_Ordens[[#Data],[Quantidade]],Tabela_Ordens[[#Data],[Produto]],A855,Tabela_Ordens[[#Data],[Tipo da Ordem]],"Compra",Tabela_Ordens[[#Data],[Data esperada]],"&gt;"&amp;TODAY()))</f>
        <v/>
      </c>
      <c r="D855" s="74" t="str">
        <f>IF(A855="","",INDEX(Tabela_Produto[Estoque Mínimo],MATCH(A855,INDEX(Tabela_Produto[Nome do Produto],,1),0),1))</f>
        <v/>
      </c>
      <c r="E855" s="74" t="str">
        <f t="shared" si="13"/>
        <v/>
      </c>
      <c r="F855" s="74" t="str">
        <f>IFERROR(GETPIVOTDATA("Amount",#REF!,"Product Name",'tabelas-escondidas'!$A855),"")</f>
        <v/>
      </c>
      <c r="G855" s="74" t="str">
        <f>IFERROR(GETPIVOTDATA("Quantity",#REF!,"Product Name",'tabelas-escondidas'!$A855),"")</f>
        <v/>
      </c>
    </row>
    <row r="856" spans="1:7" x14ac:dyDescent="0.25">
      <c r="A856" s="75" t="str">
        <f>IFERROR(INDEX(Tabela_Produto[[#Data],[Nome do Produto]],ROW(A856)-ROW($A$3)),"")</f>
        <v/>
      </c>
      <c r="B856" s="74" t="str">
        <f ca="1">IF(A856="","",SUMIFS(Tabela_Ordens[[#Data],[Quantidade]],Tabela_Ordens[[#Data],[Produto]],A856,Tabela_Ordens[[#Data],[Tipo da Ordem]],"Compra",Tabela_Ordens[[#Data],[Data esperada]],"&lt;="&amp;TODAY())-SUMIFS(Tabela_Ordens[[#Data],[Quantidade]],Tabela_Ordens[[#Data],[Produto]],A856,Tabela_Ordens[[#Data],[Tipo da Ordem]],"Venda",Tabela_Ordens[[#Data],[Data esperada]],"&lt;="&amp;TODAY()))</f>
        <v/>
      </c>
      <c r="C856" s="74" t="str">
        <f ca="1">IF(A856="","",SUMIFS(Tabela_Ordens[[#Data],[Quantidade]],Tabela_Ordens[[#Data],[Produto]],A856,Tabela_Ordens[[#Data],[Tipo da Ordem]],"Compra",Tabela_Ordens[[#Data],[Data esperada]],"&gt;"&amp;TODAY()))</f>
        <v/>
      </c>
      <c r="D856" s="74" t="str">
        <f>IF(A856="","",INDEX(Tabela_Produto[Estoque Mínimo],MATCH(A856,INDEX(Tabela_Produto[Nome do Produto],,1),0),1))</f>
        <v/>
      </c>
      <c r="E856" s="74" t="str">
        <f t="shared" si="13"/>
        <v/>
      </c>
      <c r="F856" s="74" t="str">
        <f>IFERROR(GETPIVOTDATA("Amount",#REF!,"Product Name",'tabelas-escondidas'!$A856),"")</f>
        <v/>
      </c>
      <c r="G856" s="74" t="str">
        <f>IFERROR(GETPIVOTDATA("Quantity",#REF!,"Product Name",'tabelas-escondidas'!$A856),"")</f>
        <v/>
      </c>
    </row>
    <row r="857" spans="1:7" x14ac:dyDescent="0.25">
      <c r="A857" s="75" t="str">
        <f>IFERROR(INDEX(Tabela_Produto[[#Data],[Nome do Produto]],ROW(A857)-ROW($A$3)),"")</f>
        <v/>
      </c>
      <c r="B857" s="74" t="str">
        <f ca="1">IF(A857="","",SUMIFS(Tabela_Ordens[[#Data],[Quantidade]],Tabela_Ordens[[#Data],[Produto]],A857,Tabela_Ordens[[#Data],[Tipo da Ordem]],"Compra",Tabela_Ordens[[#Data],[Data esperada]],"&lt;="&amp;TODAY())-SUMIFS(Tabela_Ordens[[#Data],[Quantidade]],Tabela_Ordens[[#Data],[Produto]],A857,Tabela_Ordens[[#Data],[Tipo da Ordem]],"Venda",Tabela_Ordens[[#Data],[Data esperada]],"&lt;="&amp;TODAY()))</f>
        <v/>
      </c>
      <c r="C857" s="74" t="str">
        <f ca="1">IF(A857="","",SUMIFS(Tabela_Ordens[[#Data],[Quantidade]],Tabela_Ordens[[#Data],[Produto]],A857,Tabela_Ordens[[#Data],[Tipo da Ordem]],"Compra",Tabela_Ordens[[#Data],[Data esperada]],"&gt;"&amp;TODAY()))</f>
        <v/>
      </c>
      <c r="D857" s="74" t="str">
        <f>IF(A857="","",INDEX(Tabela_Produto[Estoque Mínimo],MATCH(A857,INDEX(Tabela_Produto[Nome do Produto],,1),0),1))</f>
        <v/>
      </c>
      <c r="E857" s="74" t="str">
        <f t="shared" si="13"/>
        <v/>
      </c>
      <c r="F857" s="74" t="str">
        <f>IFERROR(GETPIVOTDATA("Amount",#REF!,"Product Name",'tabelas-escondidas'!$A857),"")</f>
        <v/>
      </c>
      <c r="G857" s="74" t="str">
        <f>IFERROR(GETPIVOTDATA("Quantity",#REF!,"Product Name",'tabelas-escondidas'!$A857),"")</f>
        <v/>
      </c>
    </row>
    <row r="858" spans="1:7" x14ac:dyDescent="0.25">
      <c r="A858" s="75" t="str">
        <f>IFERROR(INDEX(Tabela_Produto[[#Data],[Nome do Produto]],ROW(A858)-ROW($A$3)),"")</f>
        <v/>
      </c>
      <c r="B858" s="74" t="str">
        <f ca="1">IF(A858="","",SUMIFS(Tabela_Ordens[[#Data],[Quantidade]],Tabela_Ordens[[#Data],[Produto]],A858,Tabela_Ordens[[#Data],[Tipo da Ordem]],"Compra",Tabela_Ordens[[#Data],[Data esperada]],"&lt;="&amp;TODAY())-SUMIFS(Tabela_Ordens[[#Data],[Quantidade]],Tabela_Ordens[[#Data],[Produto]],A858,Tabela_Ordens[[#Data],[Tipo da Ordem]],"Venda",Tabela_Ordens[[#Data],[Data esperada]],"&lt;="&amp;TODAY()))</f>
        <v/>
      </c>
      <c r="C858" s="74" t="str">
        <f ca="1">IF(A858="","",SUMIFS(Tabela_Ordens[[#Data],[Quantidade]],Tabela_Ordens[[#Data],[Produto]],A858,Tabela_Ordens[[#Data],[Tipo da Ordem]],"Compra",Tabela_Ordens[[#Data],[Data esperada]],"&gt;"&amp;TODAY()))</f>
        <v/>
      </c>
      <c r="D858" s="74" t="str">
        <f>IF(A858="","",INDEX(Tabela_Produto[Estoque Mínimo],MATCH(A858,INDEX(Tabela_Produto[Nome do Produto],,1),0),1))</f>
        <v/>
      </c>
      <c r="E858" s="74" t="str">
        <f t="shared" si="13"/>
        <v/>
      </c>
      <c r="F858" s="74" t="str">
        <f>IFERROR(GETPIVOTDATA("Amount",#REF!,"Product Name",'tabelas-escondidas'!$A858),"")</f>
        <v/>
      </c>
      <c r="G858" s="74" t="str">
        <f>IFERROR(GETPIVOTDATA("Quantity",#REF!,"Product Name",'tabelas-escondidas'!$A858),"")</f>
        <v/>
      </c>
    </row>
    <row r="859" spans="1:7" x14ac:dyDescent="0.25">
      <c r="A859" s="75" t="str">
        <f>IFERROR(INDEX(Tabela_Produto[[#Data],[Nome do Produto]],ROW(A859)-ROW($A$3)),"")</f>
        <v/>
      </c>
      <c r="B859" s="74" t="str">
        <f ca="1">IF(A859="","",SUMIFS(Tabela_Ordens[[#Data],[Quantidade]],Tabela_Ordens[[#Data],[Produto]],A859,Tabela_Ordens[[#Data],[Tipo da Ordem]],"Compra",Tabela_Ordens[[#Data],[Data esperada]],"&lt;="&amp;TODAY())-SUMIFS(Tabela_Ordens[[#Data],[Quantidade]],Tabela_Ordens[[#Data],[Produto]],A859,Tabela_Ordens[[#Data],[Tipo da Ordem]],"Venda",Tabela_Ordens[[#Data],[Data esperada]],"&lt;="&amp;TODAY()))</f>
        <v/>
      </c>
      <c r="C859" s="74" t="str">
        <f ca="1">IF(A859="","",SUMIFS(Tabela_Ordens[[#Data],[Quantidade]],Tabela_Ordens[[#Data],[Produto]],A859,Tabela_Ordens[[#Data],[Tipo da Ordem]],"Compra",Tabela_Ordens[[#Data],[Data esperada]],"&gt;"&amp;TODAY()))</f>
        <v/>
      </c>
      <c r="D859" s="74" t="str">
        <f>IF(A859="","",INDEX(Tabela_Produto[Estoque Mínimo],MATCH(A859,INDEX(Tabela_Produto[Nome do Produto],,1),0),1))</f>
        <v/>
      </c>
      <c r="E859" s="74" t="str">
        <f t="shared" si="13"/>
        <v/>
      </c>
      <c r="F859" s="74" t="str">
        <f>IFERROR(GETPIVOTDATA("Amount",#REF!,"Product Name",'tabelas-escondidas'!$A859),"")</f>
        <v/>
      </c>
      <c r="G859" s="74" t="str">
        <f>IFERROR(GETPIVOTDATA("Quantity",#REF!,"Product Name",'tabelas-escondidas'!$A859),"")</f>
        <v/>
      </c>
    </row>
    <row r="860" spans="1:7" x14ac:dyDescent="0.25">
      <c r="A860" s="75" t="str">
        <f>IFERROR(INDEX(Tabela_Produto[[#Data],[Nome do Produto]],ROW(A860)-ROW($A$3)),"")</f>
        <v/>
      </c>
      <c r="B860" s="74" t="str">
        <f ca="1">IF(A860="","",SUMIFS(Tabela_Ordens[[#Data],[Quantidade]],Tabela_Ordens[[#Data],[Produto]],A860,Tabela_Ordens[[#Data],[Tipo da Ordem]],"Compra",Tabela_Ordens[[#Data],[Data esperada]],"&lt;="&amp;TODAY())-SUMIFS(Tabela_Ordens[[#Data],[Quantidade]],Tabela_Ordens[[#Data],[Produto]],A860,Tabela_Ordens[[#Data],[Tipo da Ordem]],"Venda",Tabela_Ordens[[#Data],[Data esperada]],"&lt;="&amp;TODAY()))</f>
        <v/>
      </c>
      <c r="C860" s="74" t="str">
        <f ca="1">IF(A860="","",SUMIFS(Tabela_Ordens[[#Data],[Quantidade]],Tabela_Ordens[[#Data],[Produto]],A860,Tabela_Ordens[[#Data],[Tipo da Ordem]],"Compra",Tabela_Ordens[[#Data],[Data esperada]],"&gt;"&amp;TODAY()))</f>
        <v/>
      </c>
      <c r="D860" s="74" t="str">
        <f>IF(A860="","",INDEX(Tabela_Produto[Estoque Mínimo],MATCH(A860,INDEX(Tabela_Produto[Nome do Produto],,1),0),1))</f>
        <v/>
      </c>
      <c r="E860" s="74" t="str">
        <f t="shared" si="13"/>
        <v/>
      </c>
      <c r="F860" s="74" t="str">
        <f>IFERROR(GETPIVOTDATA("Amount",#REF!,"Product Name",'tabelas-escondidas'!$A860),"")</f>
        <v/>
      </c>
      <c r="G860" s="74" t="str">
        <f>IFERROR(GETPIVOTDATA("Quantity",#REF!,"Product Name",'tabelas-escondidas'!$A860),"")</f>
        <v/>
      </c>
    </row>
    <row r="861" spans="1:7" x14ac:dyDescent="0.25">
      <c r="A861" s="75" t="str">
        <f>IFERROR(INDEX(Tabela_Produto[[#Data],[Nome do Produto]],ROW(A861)-ROW($A$3)),"")</f>
        <v/>
      </c>
      <c r="B861" s="74" t="str">
        <f ca="1">IF(A861="","",SUMIFS(Tabela_Ordens[[#Data],[Quantidade]],Tabela_Ordens[[#Data],[Produto]],A861,Tabela_Ordens[[#Data],[Tipo da Ordem]],"Compra",Tabela_Ordens[[#Data],[Data esperada]],"&lt;="&amp;TODAY())-SUMIFS(Tabela_Ordens[[#Data],[Quantidade]],Tabela_Ordens[[#Data],[Produto]],A861,Tabela_Ordens[[#Data],[Tipo da Ordem]],"Venda",Tabela_Ordens[[#Data],[Data esperada]],"&lt;="&amp;TODAY()))</f>
        <v/>
      </c>
      <c r="C861" s="74" t="str">
        <f ca="1">IF(A861="","",SUMIFS(Tabela_Ordens[[#Data],[Quantidade]],Tabela_Ordens[[#Data],[Produto]],A861,Tabela_Ordens[[#Data],[Tipo da Ordem]],"Compra",Tabela_Ordens[[#Data],[Data esperada]],"&gt;"&amp;TODAY()))</f>
        <v/>
      </c>
      <c r="D861" s="74" t="str">
        <f>IF(A861="","",INDEX(Tabela_Produto[Estoque Mínimo],MATCH(A861,INDEX(Tabela_Produto[Nome do Produto],,1),0),1))</f>
        <v/>
      </c>
      <c r="E861" s="74" t="str">
        <f t="shared" si="13"/>
        <v/>
      </c>
      <c r="F861" s="74" t="str">
        <f>IFERROR(GETPIVOTDATA("Amount",#REF!,"Product Name",'tabelas-escondidas'!$A861),"")</f>
        <v/>
      </c>
      <c r="G861" s="74" t="str">
        <f>IFERROR(GETPIVOTDATA("Quantity",#REF!,"Product Name",'tabelas-escondidas'!$A861),"")</f>
        <v/>
      </c>
    </row>
    <row r="862" spans="1:7" x14ac:dyDescent="0.25">
      <c r="A862" s="75" t="str">
        <f>IFERROR(INDEX(Tabela_Produto[[#Data],[Nome do Produto]],ROW(A862)-ROW($A$3)),"")</f>
        <v/>
      </c>
      <c r="B862" s="74" t="str">
        <f ca="1">IF(A862="","",SUMIFS(Tabela_Ordens[[#Data],[Quantidade]],Tabela_Ordens[[#Data],[Produto]],A862,Tabela_Ordens[[#Data],[Tipo da Ordem]],"Compra",Tabela_Ordens[[#Data],[Data esperada]],"&lt;="&amp;TODAY())-SUMIFS(Tabela_Ordens[[#Data],[Quantidade]],Tabela_Ordens[[#Data],[Produto]],A862,Tabela_Ordens[[#Data],[Tipo da Ordem]],"Venda",Tabela_Ordens[[#Data],[Data esperada]],"&lt;="&amp;TODAY()))</f>
        <v/>
      </c>
      <c r="C862" s="74" t="str">
        <f ca="1">IF(A862="","",SUMIFS(Tabela_Ordens[[#Data],[Quantidade]],Tabela_Ordens[[#Data],[Produto]],A862,Tabela_Ordens[[#Data],[Tipo da Ordem]],"Compra",Tabela_Ordens[[#Data],[Data esperada]],"&gt;"&amp;TODAY()))</f>
        <v/>
      </c>
      <c r="D862" s="74" t="str">
        <f>IF(A862="","",INDEX(Tabela_Produto[Estoque Mínimo],MATCH(A862,INDEX(Tabela_Produto[Nome do Produto],,1),0),1))</f>
        <v/>
      </c>
      <c r="E862" s="74" t="str">
        <f t="shared" si="13"/>
        <v/>
      </c>
      <c r="F862" s="74" t="str">
        <f>IFERROR(GETPIVOTDATA("Amount",#REF!,"Product Name",'tabelas-escondidas'!$A862),"")</f>
        <v/>
      </c>
      <c r="G862" s="74" t="str">
        <f>IFERROR(GETPIVOTDATA("Quantity",#REF!,"Product Name",'tabelas-escondidas'!$A862),"")</f>
        <v/>
      </c>
    </row>
    <row r="863" spans="1:7" x14ac:dyDescent="0.25">
      <c r="A863" s="75" t="str">
        <f>IFERROR(INDEX(Tabela_Produto[[#Data],[Nome do Produto]],ROW(A863)-ROW($A$3)),"")</f>
        <v/>
      </c>
      <c r="B863" s="74" t="str">
        <f ca="1">IF(A863="","",SUMIFS(Tabela_Ordens[[#Data],[Quantidade]],Tabela_Ordens[[#Data],[Produto]],A863,Tabela_Ordens[[#Data],[Tipo da Ordem]],"Compra",Tabela_Ordens[[#Data],[Data esperada]],"&lt;="&amp;TODAY())-SUMIFS(Tabela_Ordens[[#Data],[Quantidade]],Tabela_Ordens[[#Data],[Produto]],A863,Tabela_Ordens[[#Data],[Tipo da Ordem]],"Venda",Tabela_Ordens[[#Data],[Data esperada]],"&lt;="&amp;TODAY()))</f>
        <v/>
      </c>
      <c r="C863" s="74" t="str">
        <f ca="1">IF(A863="","",SUMIFS(Tabela_Ordens[[#Data],[Quantidade]],Tabela_Ordens[[#Data],[Produto]],A863,Tabela_Ordens[[#Data],[Tipo da Ordem]],"Compra",Tabela_Ordens[[#Data],[Data esperada]],"&gt;"&amp;TODAY()))</f>
        <v/>
      </c>
      <c r="D863" s="74" t="str">
        <f>IF(A863="","",INDEX(Tabela_Produto[Estoque Mínimo],MATCH(A863,INDEX(Tabela_Produto[Nome do Produto],,1),0),1))</f>
        <v/>
      </c>
      <c r="E863" s="74" t="str">
        <f t="shared" si="13"/>
        <v/>
      </c>
      <c r="F863" s="74" t="str">
        <f>IFERROR(GETPIVOTDATA("Amount",#REF!,"Product Name",'tabelas-escondidas'!$A863),"")</f>
        <v/>
      </c>
      <c r="G863" s="74" t="str">
        <f>IFERROR(GETPIVOTDATA("Quantity",#REF!,"Product Name",'tabelas-escondidas'!$A863),"")</f>
        <v/>
      </c>
    </row>
    <row r="864" spans="1:7" x14ac:dyDescent="0.25">
      <c r="A864" s="75" t="str">
        <f>IFERROR(INDEX(Tabela_Produto[[#Data],[Nome do Produto]],ROW(A864)-ROW($A$3)),"")</f>
        <v/>
      </c>
      <c r="B864" s="74" t="str">
        <f ca="1">IF(A864="","",SUMIFS(Tabela_Ordens[[#Data],[Quantidade]],Tabela_Ordens[[#Data],[Produto]],A864,Tabela_Ordens[[#Data],[Tipo da Ordem]],"Compra",Tabela_Ordens[[#Data],[Data esperada]],"&lt;="&amp;TODAY())-SUMIFS(Tabela_Ordens[[#Data],[Quantidade]],Tabela_Ordens[[#Data],[Produto]],A864,Tabela_Ordens[[#Data],[Tipo da Ordem]],"Venda",Tabela_Ordens[[#Data],[Data esperada]],"&lt;="&amp;TODAY()))</f>
        <v/>
      </c>
      <c r="C864" s="74" t="str">
        <f ca="1">IF(A864="","",SUMIFS(Tabela_Ordens[[#Data],[Quantidade]],Tabela_Ordens[[#Data],[Produto]],A864,Tabela_Ordens[[#Data],[Tipo da Ordem]],"Compra",Tabela_Ordens[[#Data],[Data esperada]],"&gt;"&amp;TODAY()))</f>
        <v/>
      </c>
      <c r="D864" s="74" t="str">
        <f>IF(A864="","",INDEX(Tabela_Produto[Estoque Mínimo],MATCH(A864,INDEX(Tabela_Produto[Nome do Produto],,1),0),1))</f>
        <v/>
      </c>
      <c r="E864" s="74" t="str">
        <f t="shared" si="13"/>
        <v/>
      </c>
      <c r="F864" s="74" t="str">
        <f>IFERROR(GETPIVOTDATA("Amount",#REF!,"Product Name",'tabelas-escondidas'!$A864),"")</f>
        <v/>
      </c>
      <c r="G864" s="74" t="str">
        <f>IFERROR(GETPIVOTDATA("Quantity",#REF!,"Product Name",'tabelas-escondidas'!$A864),"")</f>
        <v/>
      </c>
    </row>
    <row r="865" spans="1:7" x14ac:dyDescent="0.25">
      <c r="A865" s="75" t="str">
        <f>IFERROR(INDEX(Tabela_Produto[[#Data],[Nome do Produto]],ROW(A865)-ROW($A$3)),"")</f>
        <v/>
      </c>
      <c r="B865" s="74" t="str">
        <f ca="1">IF(A865="","",SUMIFS(Tabela_Ordens[[#Data],[Quantidade]],Tabela_Ordens[[#Data],[Produto]],A865,Tabela_Ordens[[#Data],[Tipo da Ordem]],"Compra",Tabela_Ordens[[#Data],[Data esperada]],"&lt;="&amp;TODAY())-SUMIFS(Tabela_Ordens[[#Data],[Quantidade]],Tabela_Ordens[[#Data],[Produto]],A865,Tabela_Ordens[[#Data],[Tipo da Ordem]],"Venda",Tabela_Ordens[[#Data],[Data esperada]],"&lt;="&amp;TODAY()))</f>
        <v/>
      </c>
      <c r="C865" s="74" t="str">
        <f ca="1">IF(A865="","",SUMIFS(Tabela_Ordens[[#Data],[Quantidade]],Tabela_Ordens[[#Data],[Produto]],A865,Tabela_Ordens[[#Data],[Tipo da Ordem]],"Compra",Tabela_Ordens[[#Data],[Data esperada]],"&gt;"&amp;TODAY()))</f>
        <v/>
      </c>
      <c r="D865" s="74" t="str">
        <f>IF(A865="","",INDEX(Tabela_Produto[Estoque Mínimo],MATCH(A865,INDEX(Tabela_Produto[Nome do Produto],,1),0),1))</f>
        <v/>
      </c>
      <c r="E865" s="74" t="str">
        <f t="shared" si="13"/>
        <v/>
      </c>
      <c r="F865" s="74" t="str">
        <f>IFERROR(GETPIVOTDATA("Amount",#REF!,"Product Name",'tabelas-escondidas'!$A865),"")</f>
        <v/>
      </c>
      <c r="G865" s="74" t="str">
        <f>IFERROR(GETPIVOTDATA("Quantity",#REF!,"Product Name",'tabelas-escondidas'!$A865),"")</f>
        <v/>
      </c>
    </row>
    <row r="866" spans="1:7" x14ac:dyDescent="0.25">
      <c r="A866" s="75" t="str">
        <f>IFERROR(INDEX(Tabela_Produto[[#Data],[Nome do Produto]],ROW(A866)-ROW($A$3)),"")</f>
        <v/>
      </c>
      <c r="B866" s="74" t="str">
        <f ca="1">IF(A866="","",SUMIFS(Tabela_Ordens[[#Data],[Quantidade]],Tabela_Ordens[[#Data],[Produto]],A866,Tabela_Ordens[[#Data],[Tipo da Ordem]],"Compra",Tabela_Ordens[[#Data],[Data esperada]],"&lt;="&amp;TODAY())-SUMIFS(Tabela_Ordens[[#Data],[Quantidade]],Tabela_Ordens[[#Data],[Produto]],A866,Tabela_Ordens[[#Data],[Tipo da Ordem]],"Venda",Tabela_Ordens[[#Data],[Data esperada]],"&lt;="&amp;TODAY()))</f>
        <v/>
      </c>
      <c r="C866" s="74" t="str">
        <f ca="1">IF(A866="","",SUMIFS(Tabela_Ordens[[#Data],[Quantidade]],Tabela_Ordens[[#Data],[Produto]],A866,Tabela_Ordens[[#Data],[Tipo da Ordem]],"Compra",Tabela_Ordens[[#Data],[Data esperada]],"&gt;"&amp;TODAY()))</f>
        <v/>
      </c>
      <c r="D866" s="74" t="str">
        <f>IF(A866="","",INDEX(Tabela_Produto[Estoque Mínimo],MATCH(A866,INDEX(Tabela_Produto[Nome do Produto],,1),0),1))</f>
        <v/>
      </c>
      <c r="E866" s="74" t="str">
        <f t="shared" si="13"/>
        <v/>
      </c>
      <c r="F866" s="74" t="str">
        <f>IFERROR(GETPIVOTDATA("Amount",#REF!,"Product Name",'tabelas-escondidas'!$A866),"")</f>
        <v/>
      </c>
      <c r="G866" s="74" t="str">
        <f>IFERROR(GETPIVOTDATA("Quantity",#REF!,"Product Name",'tabelas-escondidas'!$A866),"")</f>
        <v/>
      </c>
    </row>
    <row r="867" spans="1:7" x14ac:dyDescent="0.25">
      <c r="A867" s="75" t="str">
        <f>IFERROR(INDEX(Tabela_Produto[[#Data],[Nome do Produto]],ROW(A867)-ROW($A$3)),"")</f>
        <v/>
      </c>
      <c r="B867" s="74" t="str">
        <f ca="1">IF(A867="","",SUMIFS(Tabela_Ordens[[#Data],[Quantidade]],Tabela_Ordens[[#Data],[Produto]],A867,Tabela_Ordens[[#Data],[Tipo da Ordem]],"Compra",Tabela_Ordens[[#Data],[Data esperada]],"&lt;="&amp;TODAY())-SUMIFS(Tabela_Ordens[[#Data],[Quantidade]],Tabela_Ordens[[#Data],[Produto]],A867,Tabela_Ordens[[#Data],[Tipo da Ordem]],"Venda",Tabela_Ordens[[#Data],[Data esperada]],"&lt;="&amp;TODAY()))</f>
        <v/>
      </c>
      <c r="C867" s="74" t="str">
        <f ca="1">IF(A867="","",SUMIFS(Tabela_Ordens[[#Data],[Quantidade]],Tabela_Ordens[[#Data],[Produto]],A867,Tabela_Ordens[[#Data],[Tipo da Ordem]],"Compra",Tabela_Ordens[[#Data],[Data esperada]],"&gt;"&amp;TODAY()))</f>
        <v/>
      </c>
      <c r="D867" s="74" t="str">
        <f>IF(A867="","",INDEX(Tabela_Produto[Estoque Mínimo],MATCH(A867,INDEX(Tabela_Produto[Nome do Produto],,1),0),1))</f>
        <v/>
      </c>
      <c r="E867" s="74" t="str">
        <f t="shared" si="13"/>
        <v/>
      </c>
      <c r="F867" s="74" t="str">
        <f>IFERROR(GETPIVOTDATA("Amount",#REF!,"Product Name",'tabelas-escondidas'!$A867),"")</f>
        <v/>
      </c>
      <c r="G867" s="74" t="str">
        <f>IFERROR(GETPIVOTDATA("Quantity",#REF!,"Product Name",'tabelas-escondidas'!$A867),"")</f>
        <v/>
      </c>
    </row>
    <row r="868" spans="1:7" x14ac:dyDescent="0.25">
      <c r="A868" s="75" t="str">
        <f>IFERROR(INDEX(Tabela_Produto[[#Data],[Nome do Produto]],ROW(A868)-ROW($A$3)),"")</f>
        <v/>
      </c>
      <c r="B868" s="74" t="str">
        <f ca="1">IF(A868="","",SUMIFS(Tabela_Ordens[[#Data],[Quantidade]],Tabela_Ordens[[#Data],[Produto]],A868,Tabela_Ordens[[#Data],[Tipo da Ordem]],"Compra",Tabela_Ordens[[#Data],[Data esperada]],"&lt;="&amp;TODAY())-SUMIFS(Tabela_Ordens[[#Data],[Quantidade]],Tabela_Ordens[[#Data],[Produto]],A868,Tabela_Ordens[[#Data],[Tipo da Ordem]],"Venda",Tabela_Ordens[[#Data],[Data esperada]],"&lt;="&amp;TODAY()))</f>
        <v/>
      </c>
      <c r="C868" s="74" t="str">
        <f ca="1">IF(A868="","",SUMIFS(Tabela_Ordens[[#Data],[Quantidade]],Tabela_Ordens[[#Data],[Produto]],A868,Tabela_Ordens[[#Data],[Tipo da Ordem]],"Compra",Tabela_Ordens[[#Data],[Data esperada]],"&gt;"&amp;TODAY()))</f>
        <v/>
      </c>
      <c r="D868" s="74" t="str">
        <f>IF(A868="","",INDEX(Tabela_Produto[Estoque Mínimo],MATCH(A868,INDEX(Tabela_Produto[Nome do Produto],,1),0),1))</f>
        <v/>
      </c>
      <c r="E868" s="74" t="str">
        <f t="shared" si="13"/>
        <v/>
      </c>
      <c r="F868" s="74" t="str">
        <f>IFERROR(GETPIVOTDATA("Amount",#REF!,"Product Name",'tabelas-escondidas'!$A868),"")</f>
        <v/>
      </c>
      <c r="G868" s="74" t="str">
        <f>IFERROR(GETPIVOTDATA("Quantity",#REF!,"Product Name",'tabelas-escondidas'!$A868),"")</f>
        <v/>
      </c>
    </row>
    <row r="869" spans="1:7" x14ac:dyDescent="0.25">
      <c r="A869" s="75" t="str">
        <f>IFERROR(INDEX(Tabela_Produto[[#Data],[Nome do Produto]],ROW(A869)-ROW($A$3)),"")</f>
        <v/>
      </c>
      <c r="B869" s="74" t="str">
        <f ca="1">IF(A869="","",SUMIFS(Tabela_Ordens[[#Data],[Quantidade]],Tabela_Ordens[[#Data],[Produto]],A869,Tabela_Ordens[[#Data],[Tipo da Ordem]],"Compra",Tabela_Ordens[[#Data],[Data esperada]],"&lt;="&amp;TODAY())-SUMIFS(Tabela_Ordens[[#Data],[Quantidade]],Tabela_Ordens[[#Data],[Produto]],A869,Tabela_Ordens[[#Data],[Tipo da Ordem]],"Venda",Tabela_Ordens[[#Data],[Data esperada]],"&lt;="&amp;TODAY()))</f>
        <v/>
      </c>
      <c r="C869" s="74" t="str">
        <f ca="1">IF(A869="","",SUMIFS(Tabela_Ordens[[#Data],[Quantidade]],Tabela_Ordens[[#Data],[Produto]],A869,Tabela_Ordens[[#Data],[Tipo da Ordem]],"Compra",Tabela_Ordens[[#Data],[Data esperada]],"&gt;"&amp;TODAY()))</f>
        <v/>
      </c>
      <c r="D869" s="74" t="str">
        <f>IF(A869="","",INDEX(Tabela_Produto[Estoque Mínimo],MATCH(A869,INDEX(Tabela_Produto[Nome do Produto],,1),0),1))</f>
        <v/>
      </c>
      <c r="E869" s="74" t="str">
        <f t="shared" si="13"/>
        <v/>
      </c>
      <c r="F869" s="74" t="str">
        <f>IFERROR(GETPIVOTDATA("Amount",#REF!,"Product Name",'tabelas-escondidas'!$A869),"")</f>
        <v/>
      </c>
      <c r="G869" s="74" t="str">
        <f>IFERROR(GETPIVOTDATA("Quantity",#REF!,"Product Name",'tabelas-escondidas'!$A869),"")</f>
        <v/>
      </c>
    </row>
    <row r="870" spans="1:7" x14ac:dyDescent="0.25">
      <c r="A870" s="75" t="str">
        <f>IFERROR(INDEX(Tabela_Produto[[#Data],[Nome do Produto]],ROW(A870)-ROW($A$3)),"")</f>
        <v/>
      </c>
      <c r="B870" s="74" t="str">
        <f ca="1">IF(A870="","",SUMIFS(Tabela_Ordens[[#Data],[Quantidade]],Tabela_Ordens[[#Data],[Produto]],A870,Tabela_Ordens[[#Data],[Tipo da Ordem]],"Compra",Tabela_Ordens[[#Data],[Data esperada]],"&lt;="&amp;TODAY())-SUMIFS(Tabela_Ordens[[#Data],[Quantidade]],Tabela_Ordens[[#Data],[Produto]],A870,Tabela_Ordens[[#Data],[Tipo da Ordem]],"Venda",Tabela_Ordens[[#Data],[Data esperada]],"&lt;="&amp;TODAY()))</f>
        <v/>
      </c>
      <c r="C870" s="74" t="str">
        <f ca="1">IF(A870="","",SUMIFS(Tabela_Ordens[[#Data],[Quantidade]],Tabela_Ordens[[#Data],[Produto]],A870,Tabela_Ordens[[#Data],[Tipo da Ordem]],"Compra",Tabela_Ordens[[#Data],[Data esperada]],"&gt;"&amp;TODAY()))</f>
        <v/>
      </c>
      <c r="D870" s="74" t="str">
        <f>IF(A870="","",INDEX(Tabela_Produto[Estoque Mínimo],MATCH(A870,INDEX(Tabela_Produto[Nome do Produto],,1),0),1))</f>
        <v/>
      </c>
      <c r="E870" s="74" t="str">
        <f t="shared" si="13"/>
        <v/>
      </c>
      <c r="F870" s="74" t="str">
        <f>IFERROR(GETPIVOTDATA("Amount",#REF!,"Product Name",'tabelas-escondidas'!$A870),"")</f>
        <v/>
      </c>
      <c r="G870" s="74" t="str">
        <f>IFERROR(GETPIVOTDATA("Quantity",#REF!,"Product Name",'tabelas-escondidas'!$A870),"")</f>
        <v/>
      </c>
    </row>
    <row r="871" spans="1:7" x14ac:dyDescent="0.25">
      <c r="A871" s="75" t="str">
        <f>IFERROR(INDEX(Tabela_Produto[[#Data],[Nome do Produto]],ROW(A871)-ROW($A$3)),"")</f>
        <v/>
      </c>
      <c r="B871" s="74" t="str">
        <f ca="1">IF(A871="","",SUMIFS(Tabela_Ordens[[#Data],[Quantidade]],Tabela_Ordens[[#Data],[Produto]],A871,Tabela_Ordens[[#Data],[Tipo da Ordem]],"Compra",Tabela_Ordens[[#Data],[Data esperada]],"&lt;="&amp;TODAY())-SUMIFS(Tabela_Ordens[[#Data],[Quantidade]],Tabela_Ordens[[#Data],[Produto]],A871,Tabela_Ordens[[#Data],[Tipo da Ordem]],"Venda",Tabela_Ordens[[#Data],[Data esperada]],"&lt;="&amp;TODAY()))</f>
        <v/>
      </c>
      <c r="C871" s="74" t="str">
        <f ca="1">IF(A871="","",SUMIFS(Tabela_Ordens[[#Data],[Quantidade]],Tabela_Ordens[[#Data],[Produto]],A871,Tabela_Ordens[[#Data],[Tipo da Ordem]],"Compra",Tabela_Ordens[[#Data],[Data esperada]],"&gt;"&amp;TODAY()))</f>
        <v/>
      </c>
      <c r="D871" s="74" t="str">
        <f>IF(A871="","",INDEX(Tabela_Produto[Estoque Mínimo],MATCH(A871,INDEX(Tabela_Produto[Nome do Produto],,1),0),1))</f>
        <v/>
      </c>
      <c r="E871" s="74" t="str">
        <f t="shared" si="13"/>
        <v/>
      </c>
      <c r="F871" s="74" t="str">
        <f>IFERROR(GETPIVOTDATA("Amount",#REF!,"Product Name",'tabelas-escondidas'!$A871),"")</f>
        <v/>
      </c>
      <c r="G871" s="74" t="str">
        <f>IFERROR(GETPIVOTDATA("Quantity",#REF!,"Product Name",'tabelas-escondidas'!$A871),"")</f>
        <v/>
      </c>
    </row>
    <row r="872" spans="1:7" x14ac:dyDescent="0.25">
      <c r="A872" s="75" t="str">
        <f>IFERROR(INDEX(Tabela_Produto[[#Data],[Nome do Produto]],ROW(A872)-ROW($A$3)),"")</f>
        <v/>
      </c>
      <c r="B872" s="74" t="str">
        <f ca="1">IF(A872="","",SUMIFS(Tabela_Ordens[[#Data],[Quantidade]],Tabela_Ordens[[#Data],[Produto]],A872,Tabela_Ordens[[#Data],[Tipo da Ordem]],"Compra",Tabela_Ordens[[#Data],[Data esperada]],"&lt;="&amp;TODAY())-SUMIFS(Tabela_Ordens[[#Data],[Quantidade]],Tabela_Ordens[[#Data],[Produto]],A872,Tabela_Ordens[[#Data],[Tipo da Ordem]],"Venda",Tabela_Ordens[[#Data],[Data esperada]],"&lt;="&amp;TODAY()))</f>
        <v/>
      </c>
      <c r="C872" s="74" t="str">
        <f ca="1">IF(A872="","",SUMIFS(Tabela_Ordens[[#Data],[Quantidade]],Tabela_Ordens[[#Data],[Produto]],A872,Tabela_Ordens[[#Data],[Tipo da Ordem]],"Compra",Tabela_Ordens[[#Data],[Data esperada]],"&gt;"&amp;TODAY()))</f>
        <v/>
      </c>
      <c r="D872" s="74" t="str">
        <f>IF(A872="","",INDEX(Tabela_Produto[Estoque Mínimo],MATCH(A872,INDEX(Tabela_Produto[Nome do Produto],,1),0),1))</f>
        <v/>
      </c>
      <c r="E872" s="74" t="str">
        <f t="shared" si="13"/>
        <v/>
      </c>
      <c r="F872" s="74" t="str">
        <f>IFERROR(GETPIVOTDATA("Amount",#REF!,"Product Name",'tabelas-escondidas'!$A872),"")</f>
        <v/>
      </c>
      <c r="G872" s="74" t="str">
        <f>IFERROR(GETPIVOTDATA("Quantity",#REF!,"Product Name",'tabelas-escondidas'!$A872),"")</f>
        <v/>
      </c>
    </row>
    <row r="873" spans="1:7" x14ac:dyDescent="0.25">
      <c r="A873" s="75" t="str">
        <f>IFERROR(INDEX(Tabela_Produto[[#Data],[Nome do Produto]],ROW(A873)-ROW($A$3)),"")</f>
        <v/>
      </c>
      <c r="B873" s="74" t="str">
        <f ca="1">IF(A873="","",SUMIFS(Tabela_Ordens[[#Data],[Quantidade]],Tabela_Ordens[[#Data],[Produto]],A873,Tabela_Ordens[[#Data],[Tipo da Ordem]],"Compra",Tabela_Ordens[[#Data],[Data esperada]],"&lt;="&amp;TODAY())-SUMIFS(Tabela_Ordens[[#Data],[Quantidade]],Tabela_Ordens[[#Data],[Produto]],A873,Tabela_Ordens[[#Data],[Tipo da Ordem]],"Venda",Tabela_Ordens[[#Data],[Data esperada]],"&lt;="&amp;TODAY()))</f>
        <v/>
      </c>
      <c r="C873" s="74" t="str">
        <f ca="1">IF(A873="","",SUMIFS(Tabela_Ordens[[#Data],[Quantidade]],Tabela_Ordens[[#Data],[Produto]],A873,Tabela_Ordens[[#Data],[Tipo da Ordem]],"Compra",Tabela_Ordens[[#Data],[Data esperada]],"&gt;"&amp;TODAY()))</f>
        <v/>
      </c>
      <c r="D873" s="74" t="str">
        <f>IF(A873="","",INDEX(Tabela_Produto[Estoque Mínimo],MATCH(A873,INDEX(Tabela_Produto[Nome do Produto],,1),0),1))</f>
        <v/>
      </c>
      <c r="E873" s="74" t="str">
        <f t="shared" si="13"/>
        <v/>
      </c>
      <c r="F873" s="74" t="str">
        <f>IFERROR(GETPIVOTDATA("Amount",#REF!,"Product Name",'tabelas-escondidas'!$A873),"")</f>
        <v/>
      </c>
      <c r="G873" s="74" t="str">
        <f>IFERROR(GETPIVOTDATA("Quantity",#REF!,"Product Name",'tabelas-escondidas'!$A873),"")</f>
        <v/>
      </c>
    </row>
    <row r="874" spans="1:7" x14ac:dyDescent="0.25">
      <c r="A874" s="75" t="str">
        <f>IFERROR(INDEX(Tabela_Produto[[#Data],[Nome do Produto]],ROW(A874)-ROW($A$3)),"")</f>
        <v/>
      </c>
      <c r="B874" s="74" t="str">
        <f ca="1">IF(A874="","",SUMIFS(Tabela_Ordens[[#Data],[Quantidade]],Tabela_Ordens[[#Data],[Produto]],A874,Tabela_Ordens[[#Data],[Tipo da Ordem]],"Compra",Tabela_Ordens[[#Data],[Data esperada]],"&lt;="&amp;TODAY())-SUMIFS(Tabela_Ordens[[#Data],[Quantidade]],Tabela_Ordens[[#Data],[Produto]],A874,Tabela_Ordens[[#Data],[Tipo da Ordem]],"Venda",Tabela_Ordens[[#Data],[Data esperada]],"&lt;="&amp;TODAY()))</f>
        <v/>
      </c>
      <c r="C874" s="74" t="str">
        <f ca="1">IF(A874="","",SUMIFS(Tabela_Ordens[[#Data],[Quantidade]],Tabela_Ordens[[#Data],[Produto]],A874,Tabela_Ordens[[#Data],[Tipo da Ordem]],"Compra",Tabela_Ordens[[#Data],[Data esperada]],"&gt;"&amp;TODAY()))</f>
        <v/>
      </c>
      <c r="D874" s="74" t="str">
        <f>IF(A874="","",INDEX(Tabela_Produto[Estoque Mínimo],MATCH(A874,INDEX(Tabela_Produto[Nome do Produto],,1),0),1))</f>
        <v/>
      </c>
      <c r="E874" s="74" t="str">
        <f t="shared" si="13"/>
        <v/>
      </c>
      <c r="F874" s="74" t="str">
        <f>IFERROR(GETPIVOTDATA("Amount",#REF!,"Product Name",'tabelas-escondidas'!$A874),"")</f>
        <v/>
      </c>
      <c r="G874" s="74" t="str">
        <f>IFERROR(GETPIVOTDATA("Quantity",#REF!,"Product Name",'tabelas-escondidas'!$A874),"")</f>
        <v/>
      </c>
    </row>
    <row r="875" spans="1:7" x14ac:dyDescent="0.25">
      <c r="A875" s="75" t="str">
        <f>IFERROR(INDEX(Tabela_Produto[[#Data],[Nome do Produto]],ROW(A875)-ROW($A$3)),"")</f>
        <v/>
      </c>
      <c r="B875" s="74" t="str">
        <f ca="1">IF(A875="","",SUMIFS(Tabela_Ordens[[#Data],[Quantidade]],Tabela_Ordens[[#Data],[Produto]],A875,Tabela_Ordens[[#Data],[Tipo da Ordem]],"Compra",Tabela_Ordens[[#Data],[Data esperada]],"&lt;="&amp;TODAY())-SUMIFS(Tabela_Ordens[[#Data],[Quantidade]],Tabela_Ordens[[#Data],[Produto]],A875,Tabela_Ordens[[#Data],[Tipo da Ordem]],"Venda",Tabela_Ordens[[#Data],[Data esperada]],"&lt;="&amp;TODAY()))</f>
        <v/>
      </c>
      <c r="C875" s="74" t="str">
        <f ca="1">IF(A875="","",SUMIFS(Tabela_Ordens[[#Data],[Quantidade]],Tabela_Ordens[[#Data],[Produto]],A875,Tabela_Ordens[[#Data],[Tipo da Ordem]],"Compra",Tabela_Ordens[[#Data],[Data esperada]],"&gt;"&amp;TODAY()))</f>
        <v/>
      </c>
      <c r="D875" s="74" t="str">
        <f>IF(A875="","",INDEX(Tabela_Produto[Estoque Mínimo],MATCH(A875,INDEX(Tabela_Produto[Nome do Produto],,1),0),1))</f>
        <v/>
      </c>
      <c r="E875" s="74" t="str">
        <f t="shared" si="13"/>
        <v/>
      </c>
      <c r="F875" s="74" t="str">
        <f>IFERROR(GETPIVOTDATA("Amount",#REF!,"Product Name",'tabelas-escondidas'!$A875),"")</f>
        <v/>
      </c>
      <c r="G875" s="74" t="str">
        <f>IFERROR(GETPIVOTDATA("Quantity",#REF!,"Product Name",'tabelas-escondidas'!$A875),"")</f>
        <v/>
      </c>
    </row>
    <row r="876" spans="1:7" x14ac:dyDescent="0.25">
      <c r="A876" s="75" t="str">
        <f>IFERROR(INDEX(Tabela_Produto[[#Data],[Nome do Produto]],ROW(A876)-ROW($A$3)),"")</f>
        <v/>
      </c>
      <c r="B876" s="74" t="str">
        <f ca="1">IF(A876="","",SUMIFS(Tabela_Ordens[[#Data],[Quantidade]],Tabela_Ordens[[#Data],[Produto]],A876,Tabela_Ordens[[#Data],[Tipo da Ordem]],"Compra",Tabela_Ordens[[#Data],[Data esperada]],"&lt;="&amp;TODAY())-SUMIFS(Tabela_Ordens[[#Data],[Quantidade]],Tabela_Ordens[[#Data],[Produto]],A876,Tabela_Ordens[[#Data],[Tipo da Ordem]],"Venda",Tabela_Ordens[[#Data],[Data esperada]],"&lt;="&amp;TODAY()))</f>
        <v/>
      </c>
      <c r="C876" s="74" t="str">
        <f ca="1">IF(A876="","",SUMIFS(Tabela_Ordens[[#Data],[Quantidade]],Tabela_Ordens[[#Data],[Produto]],A876,Tabela_Ordens[[#Data],[Tipo da Ordem]],"Compra",Tabela_Ordens[[#Data],[Data esperada]],"&gt;"&amp;TODAY()))</f>
        <v/>
      </c>
      <c r="D876" s="74" t="str">
        <f>IF(A876="","",INDEX(Tabela_Produto[Estoque Mínimo],MATCH(A876,INDEX(Tabela_Produto[Nome do Produto],,1),0),1))</f>
        <v/>
      </c>
      <c r="E876" s="74" t="str">
        <f t="shared" si="13"/>
        <v/>
      </c>
      <c r="F876" s="74" t="str">
        <f>IFERROR(GETPIVOTDATA("Amount",#REF!,"Product Name",'tabelas-escondidas'!$A876),"")</f>
        <v/>
      </c>
      <c r="G876" s="74" t="str">
        <f>IFERROR(GETPIVOTDATA("Quantity",#REF!,"Product Name",'tabelas-escondidas'!$A876),"")</f>
        <v/>
      </c>
    </row>
    <row r="877" spans="1:7" x14ac:dyDescent="0.25">
      <c r="A877" s="75" t="str">
        <f>IFERROR(INDEX(Tabela_Produto[[#Data],[Nome do Produto]],ROW(A877)-ROW($A$3)),"")</f>
        <v/>
      </c>
      <c r="B877" s="74" t="str">
        <f ca="1">IF(A877="","",SUMIFS(Tabela_Ordens[[#Data],[Quantidade]],Tabela_Ordens[[#Data],[Produto]],A877,Tabela_Ordens[[#Data],[Tipo da Ordem]],"Compra",Tabela_Ordens[[#Data],[Data esperada]],"&lt;="&amp;TODAY())-SUMIFS(Tabela_Ordens[[#Data],[Quantidade]],Tabela_Ordens[[#Data],[Produto]],A877,Tabela_Ordens[[#Data],[Tipo da Ordem]],"Venda",Tabela_Ordens[[#Data],[Data esperada]],"&lt;="&amp;TODAY()))</f>
        <v/>
      </c>
      <c r="C877" s="74" t="str">
        <f ca="1">IF(A877="","",SUMIFS(Tabela_Ordens[[#Data],[Quantidade]],Tabela_Ordens[[#Data],[Produto]],A877,Tabela_Ordens[[#Data],[Tipo da Ordem]],"Compra",Tabela_Ordens[[#Data],[Data esperada]],"&gt;"&amp;TODAY()))</f>
        <v/>
      </c>
      <c r="D877" s="74" t="str">
        <f>IF(A877="","",INDEX(Tabela_Produto[Estoque Mínimo],MATCH(A877,INDEX(Tabela_Produto[Nome do Produto],,1),0),1))</f>
        <v/>
      </c>
      <c r="E877" s="74" t="str">
        <f t="shared" si="13"/>
        <v/>
      </c>
      <c r="F877" s="74" t="str">
        <f>IFERROR(GETPIVOTDATA("Amount",#REF!,"Product Name",'tabelas-escondidas'!$A877),"")</f>
        <v/>
      </c>
      <c r="G877" s="74" t="str">
        <f>IFERROR(GETPIVOTDATA("Quantity",#REF!,"Product Name",'tabelas-escondidas'!$A877),"")</f>
        <v/>
      </c>
    </row>
    <row r="878" spans="1:7" x14ac:dyDescent="0.25">
      <c r="A878" s="75" t="str">
        <f>IFERROR(INDEX(Tabela_Produto[[#Data],[Nome do Produto]],ROW(A878)-ROW($A$3)),"")</f>
        <v/>
      </c>
      <c r="B878" s="74" t="str">
        <f ca="1">IF(A878="","",SUMIFS(Tabela_Ordens[[#Data],[Quantidade]],Tabela_Ordens[[#Data],[Produto]],A878,Tabela_Ordens[[#Data],[Tipo da Ordem]],"Compra",Tabela_Ordens[[#Data],[Data esperada]],"&lt;="&amp;TODAY())-SUMIFS(Tabela_Ordens[[#Data],[Quantidade]],Tabela_Ordens[[#Data],[Produto]],A878,Tabela_Ordens[[#Data],[Tipo da Ordem]],"Venda",Tabela_Ordens[[#Data],[Data esperada]],"&lt;="&amp;TODAY()))</f>
        <v/>
      </c>
      <c r="C878" s="74" t="str">
        <f ca="1">IF(A878="","",SUMIFS(Tabela_Ordens[[#Data],[Quantidade]],Tabela_Ordens[[#Data],[Produto]],A878,Tabela_Ordens[[#Data],[Tipo da Ordem]],"Compra",Tabela_Ordens[[#Data],[Data esperada]],"&gt;"&amp;TODAY()))</f>
        <v/>
      </c>
      <c r="D878" s="74" t="str">
        <f>IF(A878="","",INDEX(Tabela_Produto[Estoque Mínimo],MATCH(A878,INDEX(Tabela_Produto[Nome do Produto],,1),0),1))</f>
        <v/>
      </c>
      <c r="E878" s="74" t="str">
        <f t="shared" si="13"/>
        <v/>
      </c>
      <c r="F878" s="74" t="str">
        <f>IFERROR(GETPIVOTDATA("Amount",#REF!,"Product Name",'tabelas-escondidas'!$A878),"")</f>
        <v/>
      </c>
      <c r="G878" s="74" t="str">
        <f>IFERROR(GETPIVOTDATA("Quantity",#REF!,"Product Name",'tabelas-escondidas'!$A878),"")</f>
        <v/>
      </c>
    </row>
    <row r="879" spans="1:7" x14ac:dyDescent="0.25">
      <c r="A879" s="75" t="str">
        <f>IFERROR(INDEX(Tabela_Produto[[#Data],[Nome do Produto]],ROW(A879)-ROW($A$3)),"")</f>
        <v/>
      </c>
      <c r="B879" s="74" t="str">
        <f ca="1">IF(A879="","",SUMIFS(Tabela_Ordens[[#Data],[Quantidade]],Tabela_Ordens[[#Data],[Produto]],A879,Tabela_Ordens[[#Data],[Tipo da Ordem]],"Compra",Tabela_Ordens[[#Data],[Data esperada]],"&lt;="&amp;TODAY())-SUMIFS(Tabela_Ordens[[#Data],[Quantidade]],Tabela_Ordens[[#Data],[Produto]],A879,Tabela_Ordens[[#Data],[Tipo da Ordem]],"Venda",Tabela_Ordens[[#Data],[Data esperada]],"&lt;="&amp;TODAY()))</f>
        <v/>
      </c>
      <c r="C879" s="74" t="str">
        <f ca="1">IF(A879="","",SUMIFS(Tabela_Ordens[[#Data],[Quantidade]],Tabela_Ordens[[#Data],[Produto]],A879,Tabela_Ordens[[#Data],[Tipo da Ordem]],"Compra",Tabela_Ordens[[#Data],[Data esperada]],"&gt;"&amp;TODAY()))</f>
        <v/>
      </c>
      <c r="D879" s="74" t="str">
        <f>IF(A879="","",INDEX(Tabela_Produto[Estoque Mínimo],MATCH(A879,INDEX(Tabela_Produto[Nome do Produto],,1),0),1))</f>
        <v/>
      </c>
      <c r="E879" s="74" t="str">
        <f t="shared" si="13"/>
        <v/>
      </c>
      <c r="F879" s="74" t="str">
        <f>IFERROR(GETPIVOTDATA("Amount",#REF!,"Product Name",'tabelas-escondidas'!$A879),"")</f>
        <v/>
      </c>
      <c r="G879" s="74" t="str">
        <f>IFERROR(GETPIVOTDATA("Quantity",#REF!,"Product Name",'tabelas-escondidas'!$A879),"")</f>
        <v/>
      </c>
    </row>
    <row r="880" spans="1:7" x14ac:dyDescent="0.25">
      <c r="A880" s="75" t="str">
        <f>IFERROR(INDEX(Tabela_Produto[[#Data],[Nome do Produto]],ROW(A880)-ROW($A$3)),"")</f>
        <v/>
      </c>
      <c r="B880" s="74" t="str">
        <f ca="1">IF(A880="","",SUMIFS(Tabela_Ordens[[#Data],[Quantidade]],Tabela_Ordens[[#Data],[Produto]],A880,Tabela_Ordens[[#Data],[Tipo da Ordem]],"Compra",Tabela_Ordens[[#Data],[Data esperada]],"&lt;="&amp;TODAY())-SUMIFS(Tabela_Ordens[[#Data],[Quantidade]],Tabela_Ordens[[#Data],[Produto]],A880,Tabela_Ordens[[#Data],[Tipo da Ordem]],"Venda",Tabela_Ordens[[#Data],[Data esperada]],"&lt;="&amp;TODAY()))</f>
        <v/>
      </c>
      <c r="C880" s="74" t="str">
        <f ca="1">IF(A880="","",SUMIFS(Tabela_Ordens[[#Data],[Quantidade]],Tabela_Ordens[[#Data],[Produto]],A880,Tabela_Ordens[[#Data],[Tipo da Ordem]],"Compra",Tabela_Ordens[[#Data],[Data esperada]],"&gt;"&amp;TODAY()))</f>
        <v/>
      </c>
      <c r="D880" s="74" t="str">
        <f>IF(A880="","",INDEX(Tabela_Produto[Estoque Mínimo],MATCH(A880,INDEX(Tabela_Produto[Nome do Produto],,1),0),1))</f>
        <v/>
      </c>
      <c r="E880" s="74" t="str">
        <f t="shared" si="13"/>
        <v/>
      </c>
      <c r="F880" s="74" t="str">
        <f>IFERROR(GETPIVOTDATA("Amount",#REF!,"Product Name",'tabelas-escondidas'!$A880),"")</f>
        <v/>
      </c>
      <c r="G880" s="74" t="str">
        <f>IFERROR(GETPIVOTDATA("Quantity",#REF!,"Product Name",'tabelas-escondidas'!$A880),"")</f>
        <v/>
      </c>
    </row>
    <row r="881" spans="1:7" x14ac:dyDescent="0.25">
      <c r="A881" s="75" t="str">
        <f>IFERROR(INDEX(Tabela_Produto[[#Data],[Nome do Produto]],ROW(A881)-ROW($A$3)),"")</f>
        <v/>
      </c>
      <c r="B881" s="74" t="str">
        <f ca="1">IF(A881="","",SUMIFS(Tabela_Ordens[[#Data],[Quantidade]],Tabela_Ordens[[#Data],[Produto]],A881,Tabela_Ordens[[#Data],[Tipo da Ordem]],"Compra",Tabela_Ordens[[#Data],[Data esperada]],"&lt;="&amp;TODAY())-SUMIFS(Tabela_Ordens[[#Data],[Quantidade]],Tabela_Ordens[[#Data],[Produto]],A881,Tabela_Ordens[[#Data],[Tipo da Ordem]],"Venda",Tabela_Ordens[[#Data],[Data esperada]],"&lt;="&amp;TODAY()))</f>
        <v/>
      </c>
      <c r="C881" s="74" t="str">
        <f ca="1">IF(A881="","",SUMIFS(Tabela_Ordens[[#Data],[Quantidade]],Tabela_Ordens[[#Data],[Produto]],A881,Tabela_Ordens[[#Data],[Tipo da Ordem]],"Compra",Tabela_Ordens[[#Data],[Data esperada]],"&gt;"&amp;TODAY()))</f>
        <v/>
      </c>
      <c r="D881" s="74" t="str">
        <f>IF(A881="","",INDEX(Tabela_Produto[Estoque Mínimo],MATCH(A881,INDEX(Tabela_Produto[Nome do Produto],,1),0),1))</f>
        <v/>
      </c>
      <c r="E881" s="74" t="str">
        <f t="shared" si="13"/>
        <v/>
      </c>
      <c r="F881" s="74" t="str">
        <f>IFERROR(GETPIVOTDATA("Amount",#REF!,"Product Name",'tabelas-escondidas'!$A881),"")</f>
        <v/>
      </c>
      <c r="G881" s="74" t="str">
        <f>IFERROR(GETPIVOTDATA("Quantity",#REF!,"Product Name",'tabelas-escondidas'!$A881),"")</f>
        <v/>
      </c>
    </row>
    <row r="882" spans="1:7" x14ac:dyDescent="0.25">
      <c r="A882" s="75" t="str">
        <f>IFERROR(INDEX(Tabela_Produto[[#Data],[Nome do Produto]],ROW(A882)-ROW($A$3)),"")</f>
        <v/>
      </c>
      <c r="B882" s="74" t="str">
        <f ca="1">IF(A882="","",SUMIFS(Tabela_Ordens[[#Data],[Quantidade]],Tabela_Ordens[[#Data],[Produto]],A882,Tabela_Ordens[[#Data],[Tipo da Ordem]],"Compra",Tabela_Ordens[[#Data],[Data esperada]],"&lt;="&amp;TODAY())-SUMIFS(Tabela_Ordens[[#Data],[Quantidade]],Tabela_Ordens[[#Data],[Produto]],A882,Tabela_Ordens[[#Data],[Tipo da Ordem]],"Venda",Tabela_Ordens[[#Data],[Data esperada]],"&lt;="&amp;TODAY()))</f>
        <v/>
      </c>
      <c r="C882" s="74" t="str">
        <f ca="1">IF(A882="","",SUMIFS(Tabela_Ordens[[#Data],[Quantidade]],Tabela_Ordens[[#Data],[Produto]],A882,Tabela_Ordens[[#Data],[Tipo da Ordem]],"Compra",Tabela_Ordens[[#Data],[Data esperada]],"&gt;"&amp;TODAY()))</f>
        <v/>
      </c>
      <c r="D882" s="74" t="str">
        <f>IF(A882="","",INDEX(Tabela_Produto[Estoque Mínimo],MATCH(A882,INDEX(Tabela_Produto[Nome do Produto],,1),0),1))</f>
        <v/>
      </c>
      <c r="E882" s="74" t="str">
        <f t="shared" si="13"/>
        <v/>
      </c>
      <c r="F882" s="74" t="str">
        <f>IFERROR(GETPIVOTDATA("Amount",#REF!,"Product Name",'tabelas-escondidas'!$A882),"")</f>
        <v/>
      </c>
      <c r="G882" s="74" t="str">
        <f>IFERROR(GETPIVOTDATA("Quantity",#REF!,"Product Name",'tabelas-escondidas'!$A882),"")</f>
        <v/>
      </c>
    </row>
    <row r="883" spans="1:7" x14ac:dyDescent="0.25">
      <c r="A883" s="75" t="str">
        <f>IFERROR(INDEX(Tabela_Produto[[#Data],[Nome do Produto]],ROW(A883)-ROW($A$3)),"")</f>
        <v/>
      </c>
      <c r="B883" s="74" t="str">
        <f ca="1">IF(A883="","",SUMIFS(Tabela_Ordens[[#Data],[Quantidade]],Tabela_Ordens[[#Data],[Produto]],A883,Tabela_Ordens[[#Data],[Tipo da Ordem]],"Compra",Tabela_Ordens[[#Data],[Data esperada]],"&lt;="&amp;TODAY())-SUMIFS(Tabela_Ordens[[#Data],[Quantidade]],Tabela_Ordens[[#Data],[Produto]],A883,Tabela_Ordens[[#Data],[Tipo da Ordem]],"Venda",Tabela_Ordens[[#Data],[Data esperada]],"&lt;="&amp;TODAY()))</f>
        <v/>
      </c>
      <c r="C883" s="74" t="str">
        <f ca="1">IF(A883="","",SUMIFS(Tabela_Ordens[[#Data],[Quantidade]],Tabela_Ordens[[#Data],[Produto]],A883,Tabela_Ordens[[#Data],[Tipo da Ordem]],"Compra",Tabela_Ordens[[#Data],[Data esperada]],"&gt;"&amp;TODAY()))</f>
        <v/>
      </c>
      <c r="D883" s="74" t="str">
        <f>IF(A883="","",INDEX(Tabela_Produto[Estoque Mínimo],MATCH(A883,INDEX(Tabela_Produto[Nome do Produto],,1),0),1))</f>
        <v/>
      </c>
      <c r="E883" s="74" t="str">
        <f t="shared" si="13"/>
        <v/>
      </c>
      <c r="F883" s="74" t="str">
        <f>IFERROR(GETPIVOTDATA("Amount",#REF!,"Product Name",'tabelas-escondidas'!$A883),"")</f>
        <v/>
      </c>
      <c r="G883" s="74" t="str">
        <f>IFERROR(GETPIVOTDATA("Quantity",#REF!,"Product Name",'tabelas-escondidas'!$A883),"")</f>
        <v/>
      </c>
    </row>
    <row r="884" spans="1:7" x14ac:dyDescent="0.25">
      <c r="A884" s="75" t="str">
        <f>IFERROR(INDEX(Tabela_Produto[[#Data],[Nome do Produto]],ROW(A884)-ROW($A$3)),"")</f>
        <v/>
      </c>
      <c r="B884" s="74" t="str">
        <f ca="1">IF(A884="","",SUMIFS(Tabela_Ordens[[#Data],[Quantidade]],Tabela_Ordens[[#Data],[Produto]],A884,Tabela_Ordens[[#Data],[Tipo da Ordem]],"Compra",Tabela_Ordens[[#Data],[Data esperada]],"&lt;="&amp;TODAY())-SUMIFS(Tabela_Ordens[[#Data],[Quantidade]],Tabela_Ordens[[#Data],[Produto]],A884,Tabela_Ordens[[#Data],[Tipo da Ordem]],"Venda",Tabela_Ordens[[#Data],[Data esperada]],"&lt;="&amp;TODAY()))</f>
        <v/>
      </c>
      <c r="C884" s="74" t="str">
        <f ca="1">IF(A884="","",SUMIFS(Tabela_Ordens[[#Data],[Quantidade]],Tabela_Ordens[[#Data],[Produto]],A884,Tabela_Ordens[[#Data],[Tipo da Ordem]],"Compra",Tabela_Ordens[[#Data],[Data esperada]],"&gt;"&amp;TODAY()))</f>
        <v/>
      </c>
      <c r="D884" s="74" t="str">
        <f>IF(A884="","",INDEX(Tabela_Produto[Estoque Mínimo],MATCH(A884,INDEX(Tabela_Produto[Nome do Produto],,1),0),1))</f>
        <v/>
      </c>
      <c r="E884" s="74" t="str">
        <f t="shared" si="13"/>
        <v/>
      </c>
      <c r="F884" s="74" t="str">
        <f>IFERROR(GETPIVOTDATA("Amount",#REF!,"Product Name",'tabelas-escondidas'!$A884),"")</f>
        <v/>
      </c>
      <c r="G884" s="74" t="str">
        <f>IFERROR(GETPIVOTDATA("Quantity",#REF!,"Product Name",'tabelas-escondidas'!$A884),"")</f>
        <v/>
      </c>
    </row>
    <row r="885" spans="1:7" x14ac:dyDescent="0.25">
      <c r="A885" s="75" t="str">
        <f>IFERROR(INDEX(Tabela_Produto[[#Data],[Nome do Produto]],ROW(A885)-ROW($A$3)),"")</f>
        <v/>
      </c>
      <c r="B885" s="74" t="str">
        <f ca="1">IF(A885="","",SUMIFS(Tabela_Ordens[[#Data],[Quantidade]],Tabela_Ordens[[#Data],[Produto]],A885,Tabela_Ordens[[#Data],[Tipo da Ordem]],"Compra",Tabela_Ordens[[#Data],[Data esperada]],"&lt;="&amp;TODAY())-SUMIFS(Tabela_Ordens[[#Data],[Quantidade]],Tabela_Ordens[[#Data],[Produto]],A885,Tabela_Ordens[[#Data],[Tipo da Ordem]],"Venda",Tabela_Ordens[[#Data],[Data esperada]],"&lt;="&amp;TODAY()))</f>
        <v/>
      </c>
      <c r="C885" s="74" t="str">
        <f ca="1">IF(A885="","",SUMIFS(Tabela_Ordens[[#Data],[Quantidade]],Tabela_Ordens[[#Data],[Produto]],A885,Tabela_Ordens[[#Data],[Tipo da Ordem]],"Compra",Tabela_Ordens[[#Data],[Data esperada]],"&gt;"&amp;TODAY()))</f>
        <v/>
      </c>
      <c r="D885" s="74" t="str">
        <f>IF(A885="","",INDEX(Tabela_Produto[Estoque Mínimo],MATCH(A885,INDEX(Tabela_Produto[Nome do Produto],,1),0),1))</f>
        <v/>
      </c>
      <c r="E885" s="74" t="str">
        <f t="shared" si="13"/>
        <v/>
      </c>
      <c r="F885" s="74" t="str">
        <f>IFERROR(GETPIVOTDATA("Amount",#REF!,"Product Name",'tabelas-escondidas'!$A885),"")</f>
        <v/>
      </c>
      <c r="G885" s="74" t="str">
        <f>IFERROR(GETPIVOTDATA("Quantity",#REF!,"Product Name",'tabelas-escondidas'!$A885),"")</f>
        <v/>
      </c>
    </row>
    <row r="886" spans="1:7" x14ac:dyDescent="0.25">
      <c r="A886" s="75" t="str">
        <f>IFERROR(INDEX(Tabela_Produto[[#Data],[Nome do Produto]],ROW(A886)-ROW($A$3)),"")</f>
        <v/>
      </c>
      <c r="B886" s="74" t="str">
        <f ca="1">IF(A886="","",SUMIFS(Tabela_Ordens[[#Data],[Quantidade]],Tabela_Ordens[[#Data],[Produto]],A886,Tabela_Ordens[[#Data],[Tipo da Ordem]],"Compra",Tabela_Ordens[[#Data],[Data esperada]],"&lt;="&amp;TODAY())-SUMIFS(Tabela_Ordens[[#Data],[Quantidade]],Tabela_Ordens[[#Data],[Produto]],A886,Tabela_Ordens[[#Data],[Tipo da Ordem]],"Venda",Tabela_Ordens[[#Data],[Data esperada]],"&lt;="&amp;TODAY()))</f>
        <v/>
      </c>
      <c r="C886" s="74" t="str">
        <f ca="1">IF(A886="","",SUMIFS(Tabela_Ordens[[#Data],[Quantidade]],Tabela_Ordens[[#Data],[Produto]],A886,Tabela_Ordens[[#Data],[Tipo da Ordem]],"Compra",Tabela_Ordens[[#Data],[Data esperada]],"&gt;"&amp;TODAY()))</f>
        <v/>
      </c>
      <c r="D886" s="74" t="str">
        <f>IF(A886="","",INDEX(Tabela_Produto[Estoque Mínimo],MATCH(A886,INDEX(Tabela_Produto[Nome do Produto],,1),0),1))</f>
        <v/>
      </c>
      <c r="E886" s="74" t="str">
        <f t="shared" si="13"/>
        <v/>
      </c>
      <c r="F886" s="74" t="str">
        <f>IFERROR(GETPIVOTDATA("Amount",#REF!,"Product Name",'tabelas-escondidas'!$A886),"")</f>
        <v/>
      </c>
      <c r="G886" s="74" t="str">
        <f>IFERROR(GETPIVOTDATA("Quantity",#REF!,"Product Name",'tabelas-escondidas'!$A886),"")</f>
        <v/>
      </c>
    </row>
    <row r="887" spans="1:7" x14ac:dyDescent="0.25">
      <c r="A887" s="75" t="str">
        <f>IFERROR(INDEX(Tabela_Produto[[#Data],[Nome do Produto]],ROW(A887)-ROW($A$3)),"")</f>
        <v/>
      </c>
      <c r="B887" s="74" t="str">
        <f ca="1">IF(A887="","",SUMIFS(Tabela_Ordens[[#Data],[Quantidade]],Tabela_Ordens[[#Data],[Produto]],A887,Tabela_Ordens[[#Data],[Tipo da Ordem]],"Compra",Tabela_Ordens[[#Data],[Data esperada]],"&lt;="&amp;TODAY())-SUMIFS(Tabela_Ordens[[#Data],[Quantidade]],Tabela_Ordens[[#Data],[Produto]],A887,Tabela_Ordens[[#Data],[Tipo da Ordem]],"Venda",Tabela_Ordens[[#Data],[Data esperada]],"&lt;="&amp;TODAY()))</f>
        <v/>
      </c>
      <c r="C887" s="74" t="str">
        <f ca="1">IF(A887="","",SUMIFS(Tabela_Ordens[[#Data],[Quantidade]],Tabela_Ordens[[#Data],[Produto]],A887,Tabela_Ordens[[#Data],[Tipo da Ordem]],"Compra",Tabela_Ordens[[#Data],[Data esperada]],"&gt;"&amp;TODAY()))</f>
        <v/>
      </c>
      <c r="D887" s="74" t="str">
        <f>IF(A887="","",INDEX(Tabela_Produto[Estoque Mínimo],MATCH(A887,INDEX(Tabela_Produto[Nome do Produto],,1),0),1))</f>
        <v/>
      </c>
      <c r="E887" s="74" t="str">
        <f t="shared" si="13"/>
        <v/>
      </c>
      <c r="F887" s="74" t="str">
        <f>IFERROR(GETPIVOTDATA("Amount",#REF!,"Product Name",'tabelas-escondidas'!$A887),"")</f>
        <v/>
      </c>
      <c r="G887" s="74" t="str">
        <f>IFERROR(GETPIVOTDATA("Quantity",#REF!,"Product Name",'tabelas-escondidas'!$A887),"")</f>
        <v/>
      </c>
    </row>
    <row r="888" spans="1:7" x14ac:dyDescent="0.25">
      <c r="A888" s="75" t="str">
        <f>IFERROR(INDEX(Tabela_Produto[[#Data],[Nome do Produto]],ROW(A888)-ROW($A$3)),"")</f>
        <v/>
      </c>
      <c r="B888" s="74" t="str">
        <f ca="1">IF(A888="","",SUMIFS(Tabela_Ordens[[#Data],[Quantidade]],Tabela_Ordens[[#Data],[Produto]],A888,Tabela_Ordens[[#Data],[Tipo da Ordem]],"Compra",Tabela_Ordens[[#Data],[Data esperada]],"&lt;="&amp;TODAY())-SUMIFS(Tabela_Ordens[[#Data],[Quantidade]],Tabela_Ordens[[#Data],[Produto]],A888,Tabela_Ordens[[#Data],[Tipo da Ordem]],"Venda",Tabela_Ordens[[#Data],[Data esperada]],"&lt;="&amp;TODAY()))</f>
        <v/>
      </c>
      <c r="C888" s="74" t="str">
        <f ca="1">IF(A888="","",SUMIFS(Tabela_Ordens[[#Data],[Quantidade]],Tabela_Ordens[[#Data],[Produto]],A888,Tabela_Ordens[[#Data],[Tipo da Ordem]],"Compra",Tabela_Ordens[[#Data],[Data esperada]],"&gt;"&amp;TODAY()))</f>
        <v/>
      </c>
      <c r="D888" s="74" t="str">
        <f>IF(A888="","",INDEX(Tabela_Produto[Estoque Mínimo],MATCH(A888,INDEX(Tabela_Produto[Nome do Produto],,1),0),1))</f>
        <v/>
      </c>
      <c r="E888" s="74" t="str">
        <f t="shared" si="13"/>
        <v/>
      </c>
      <c r="F888" s="74" t="str">
        <f>IFERROR(GETPIVOTDATA("Amount",#REF!,"Product Name",'tabelas-escondidas'!$A888),"")</f>
        <v/>
      </c>
      <c r="G888" s="74" t="str">
        <f>IFERROR(GETPIVOTDATA("Quantity",#REF!,"Product Name",'tabelas-escondidas'!$A888),"")</f>
        <v/>
      </c>
    </row>
    <row r="889" spans="1:7" x14ac:dyDescent="0.25">
      <c r="A889" s="75" t="str">
        <f>IFERROR(INDEX(Tabela_Produto[[#Data],[Nome do Produto]],ROW(A889)-ROW($A$3)),"")</f>
        <v/>
      </c>
      <c r="B889" s="74" t="str">
        <f ca="1">IF(A889="","",SUMIFS(Tabela_Ordens[[#Data],[Quantidade]],Tabela_Ordens[[#Data],[Produto]],A889,Tabela_Ordens[[#Data],[Tipo da Ordem]],"Compra",Tabela_Ordens[[#Data],[Data esperada]],"&lt;="&amp;TODAY())-SUMIFS(Tabela_Ordens[[#Data],[Quantidade]],Tabela_Ordens[[#Data],[Produto]],A889,Tabela_Ordens[[#Data],[Tipo da Ordem]],"Venda",Tabela_Ordens[[#Data],[Data esperada]],"&lt;="&amp;TODAY()))</f>
        <v/>
      </c>
      <c r="C889" s="74" t="str">
        <f ca="1">IF(A889="","",SUMIFS(Tabela_Ordens[[#Data],[Quantidade]],Tabela_Ordens[[#Data],[Produto]],A889,Tabela_Ordens[[#Data],[Tipo da Ordem]],"Compra",Tabela_Ordens[[#Data],[Data esperada]],"&gt;"&amp;TODAY()))</f>
        <v/>
      </c>
      <c r="D889" s="74" t="str">
        <f>IF(A889="","",INDEX(Tabela_Produto[Estoque Mínimo],MATCH(A889,INDEX(Tabela_Produto[Nome do Produto],,1),0),1))</f>
        <v/>
      </c>
      <c r="E889" s="74" t="str">
        <f t="shared" si="13"/>
        <v/>
      </c>
      <c r="F889" s="74" t="str">
        <f>IFERROR(GETPIVOTDATA("Amount",#REF!,"Product Name",'tabelas-escondidas'!$A889),"")</f>
        <v/>
      </c>
      <c r="G889" s="74" t="str">
        <f>IFERROR(GETPIVOTDATA("Quantity",#REF!,"Product Name",'tabelas-escondidas'!$A889),"")</f>
        <v/>
      </c>
    </row>
    <row r="890" spans="1:7" x14ac:dyDescent="0.25">
      <c r="A890" s="75" t="str">
        <f>IFERROR(INDEX(Tabela_Produto[[#Data],[Nome do Produto]],ROW(A890)-ROW($A$3)),"")</f>
        <v/>
      </c>
      <c r="B890" s="74" t="str">
        <f ca="1">IF(A890="","",SUMIFS(Tabela_Ordens[[#Data],[Quantidade]],Tabela_Ordens[[#Data],[Produto]],A890,Tabela_Ordens[[#Data],[Tipo da Ordem]],"Compra",Tabela_Ordens[[#Data],[Data esperada]],"&lt;="&amp;TODAY())-SUMIFS(Tabela_Ordens[[#Data],[Quantidade]],Tabela_Ordens[[#Data],[Produto]],A890,Tabela_Ordens[[#Data],[Tipo da Ordem]],"Venda",Tabela_Ordens[[#Data],[Data esperada]],"&lt;="&amp;TODAY()))</f>
        <v/>
      </c>
      <c r="C890" s="74" t="str">
        <f ca="1">IF(A890="","",SUMIFS(Tabela_Ordens[[#Data],[Quantidade]],Tabela_Ordens[[#Data],[Produto]],A890,Tabela_Ordens[[#Data],[Tipo da Ordem]],"Compra",Tabela_Ordens[[#Data],[Data esperada]],"&gt;"&amp;TODAY()))</f>
        <v/>
      </c>
      <c r="D890" s="74" t="str">
        <f>IF(A890="","",INDEX(Tabela_Produto[Estoque Mínimo],MATCH(A890,INDEX(Tabela_Produto[Nome do Produto],,1),0),1))</f>
        <v/>
      </c>
      <c r="E890" s="74" t="str">
        <f t="shared" si="13"/>
        <v/>
      </c>
      <c r="F890" s="74" t="str">
        <f>IFERROR(GETPIVOTDATA("Amount",#REF!,"Product Name",'tabelas-escondidas'!$A890),"")</f>
        <v/>
      </c>
      <c r="G890" s="74" t="str">
        <f>IFERROR(GETPIVOTDATA("Quantity",#REF!,"Product Name",'tabelas-escondidas'!$A890),"")</f>
        <v/>
      </c>
    </row>
    <row r="891" spans="1:7" x14ac:dyDescent="0.25">
      <c r="A891" s="75" t="str">
        <f>IFERROR(INDEX(Tabela_Produto[[#Data],[Nome do Produto]],ROW(A891)-ROW($A$3)),"")</f>
        <v/>
      </c>
      <c r="B891" s="74" t="str">
        <f ca="1">IF(A891="","",SUMIFS(Tabela_Ordens[[#Data],[Quantidade]],Tabela_Ordens[[#Data],[Produto]],A891,Tabela_Ordens[[#Data],[Tipo da Ordem]],"Compra",Tabela_Ordens[[#Data],[Data esperada]],"&lt;="&amp;TODAY())-SUMIFS(Tabela_Ordens[[#Data],[Quantidade]],Tabela_Ordens[[#Data],[Produto]],A891,Tabela_Ordens[[#Data],[Tipo da Ordem]],"Venda",Tabela_Ordens[[#Data],[Data esperada]],"&lt;="&amp;TODAY()))</f>
        <v/>
      </c>
      <c r="C891" s="74" t="str">
        <f ca="1">IF(A891="","",SUMIFS(Tabela_Ordens[[#Data],[Quantidade]],Tabela_Ordens[[#Data],[Produto]],A891,Tabela_Ordens[[#Data],[Tipo da Ordem]],"Compra",Tabela_Ordens[[#Data],[Data esperada]],"&gt;"&amp;TODAY()))</f>
        <v/>
      </c>
      <c r="D891" s="74" t="str">
        <f>IF(A891="","",INDEX(Tabela_Produto[Estoque Mínimo],MATCH(A891,INDEX(Tabela_Produto[Nome do Produto],,1),0),1))</f>
        <v/>
      </c>
      <c r="E891" s="74" t="str">
        <f t="shared" si="13"/>
        <v/>
      </c>
      <c r="F891" s="74" t="str">
        <f>IFERROR(GETPIVOTDATA("Amount",#REF!,"Product Name",'tabelas-escondidas'!$A891),"")</f>
        <v/>
      </c>
      <c r="G891" s="74" t="str">
        <f>IFERROR(GETPIVOTDATA("Quantity",#REF!,"Product Name",'tabelas-escondidas'!$A891),"")</f>
        <v/>
      </c>
    </row>
    <row r="892" spans="1:7" x14ac:dyDescent="0.25">
      <c r="A892" s="75" t="str">
        <f>IFERROR(INDEX(Tabela_Produto[[#Data],[Nome do Produto]],ROW(A892)-ROW($A$3)),"")</f>
        <v/>
      </c>
      <c r="B892" s="74" t="str">
        <f ca="1">IF(A892="","",SUMIFS(Tabela_Ordens[[#Data],[Quantidade]],Tabela_Ordens[[#Data],[Produto]],A892,Tabela_Ordens[[#Data],[Tipo da Ordem]],"Compra",Tabela_Ordens[[#Data],[Data esperada]],"&lt;="&amp;TODAY())-SUMIFS(Tabela_Ordens[[#Data],[Quantidade]],Tabela_Ordens[[#Data],[Produto]],A892,Tabela_Ordens[[#Data],[Tipo da Ordem]],"Venda",Tabela_Ordens[[#Data],[Data esperada]],"&lt;="&amp;TODAY()))</f>
        <v/>
      </c>
      <c r="C892" s="74" t="str">
        <f ca="1">IF(A892="","",SUMIFS(Tabela_Ordens[[#Data],[Quantidade]],Tabela_Ordens[[#Data],[Produto]],A892,Tabela_Ordens[[#Data],[Tipo da Ordem]],"Compra",Tabela_Ordens[[#Data],[Data esperada]],"&gt;"&amp;TODAY()))</f>
        <v/>
      </c>
      <c r="D892" s="74" t="str">
        <f>IF(A892="","",INDEX(Tabela_Produto[Estoque Mínimo],MATCH(A892,INDEX(Tabela_Produto[Nome do Produto],,1),0),1))</f>
        <v/>
      </c>
      <c r="E892" s="74" t="str">
        <f t="shared" si="13"/>
        <v/>
      </c>
      <c r="F892" s="74" t="str">
        <f>IFERROR(GETPIVOTDATA("Amount",#REF!,"Product Name",'tabelas-escondidas'!$A892),"")</f>
        <v/>
      </c>
      <c r="G892" s="74" t="str">
        <f>IFERROR(GETPIVOTDATA("Quantity",#REF!,"Product Name",'tabelas-escondidas'!$A892),"")</f>
        <v/>
      </c>
    </row>
    <row r="893" spans="1:7" x14ac:dyDescent="0.25">
      <c r="A893" s="75" t="str">
        <f>IFERROR(INDEX(Tabela_Produto[[#Data],[Nome do Produto]],ROW(A893)-ROW($A$3)),"")</f>
        <v/>
      </c>
      <c r="B893" s="74" t="str">
        <f ca="1">IF(A893="","",SUMIFS(Tabela_Ordens[[#Data],[Quantidade]],Tabela_Ordens[[#Data],[Produto]],A893,Tabela_Ordens[[#Data],[Tipo da Ordem]],"Compra",Tabela_Ordens[[#Data],[Data esperada]],"&lt;="&amp;TODAY())-SUMIFS(Tabela_Ordens[[#Data],[Quantidade]],Tabela_Ordens[[#Data],[Produto]],A893,Tabela_Ordens[[#Data],[Tipo da Ordem]],"Venda",Tabela_Ordens[[#Data],[Data esperada]],"&lt;="&amp;TODAY()))</f>
        <v/>
      </c>
      <c r="C893" s="74" t="str">
        <f ca="1">IF(A893="","",SUMIFS(Tabela_Ordens[[#Data],[Quantidade]],Tabela_Ordens[[#Data],[Produto]],A893,Tabela_Ordens[[#Data],[Tipo da Ordem]],"Compra",Tabela_Ordens[[#Data],[Data esperada]],"&gt;"&amp;TODAY()))</f>
        <v/>
      </c>
      <c r="D893" s="74" t="str">
        <f>IF(A893="","",INDEX(Tabela_Produto[Estoque Mínimo],MATCH(A893,INDEX(Tabela_Produto[Nome do Produto],,1),0),1))</f>
        <v/>
      </c>
      <c r="E893" s="74" t="str">
        <f t="shared" si="13"/>
        <v/>
      </c>
      <c r="F893" s="74" t="str">
        <f>IFERROR(GETPIVOTDATA("Amount",#REF!,"Product Name",'tabelas-escondidas'!$A893),"")</f>
        <v/>
      </c>
      <c r="G893" s="74" t="str">
        <f>IFERROR(GETPIVOTDATA("Quantity",#REF!,"Product Name",'tabelas-escondidas'!$A893),"")</f>
        <v/>
      </c>
    </row>
    <row r="894" spans="1:7" x14ac:dyDescent="0.25">
      <c r="A894" s="75" t="str">
        <f>IFERROR(INDEX(Tabela_Produto[[#Data],[Nome do Produto]],ROW(A894)-ROW($A$3)),"")</f>
        <v/>
      </c>
      <c r="B894" s="74" t="str">
        <f ca="1">IF(A894="","",SUMIFS(Tabela_Ordens[[#Data],[Quantidade]],Tabela_Ordens[[#Data],[Produto]],A894,Tabela_Ordens[[#Data],[Tipo da Ordem]],"Compra",Tabela_Ordens[[#Data],[Data esperada]],"&lt;="&amp;TODAY())-SUMIFS(Tabela_Ordens[[#Data],[Quantidade]],Tabela_Ordens[[#Data],[Produto]],A894,Tabela_Ordens[[#Data],[Tipo da Ordem]],"Venda",Tabela_Ordens[[#Data],[Data esperada]],"&lt;="&amp;TODAY()))</f>
        <v/>
      </c>
      <c r="C894" s="74" t="str">
        <f ca="1">IF(A894="","",SUMIFS(Tabela_Ordens[[#Data],[Quantidade]],Tabela_Ordens[[#Data],[Produto]],A894,Tabela_Ordens[[#Data],[Tipo da Ordem]],"Compra",Tabela_Ordens[[#Data],[Data esperada]],"&gt;"&amp;TODAY()))</f>
        <v/>
      </c>
      <c r="D894" s="74" t="str">
        <f>IF(A894="","",INDEX(Tabela_Produto[Estoque Mínimo],MATCH(A894,INDEX(Tabela_Produto[Nome do Produto],,1),0),1))</f>
        <v/>
      </c>
      <c r="E894" s="74" t="str">
        <f t="shared" si="13"/>
        <v/>
      </c>
      <c r="F894" s="74" t="str">
        <f>IFERROR(GETPIVOTDATA("Amount",#REF!,"Product Name",'tabelas-escondidas'!$A894),"")</f>
        <v/>
      </c>
      <c r="G894" s="74" t="str">
        <f>IFERROR(GETPIVOTDATA("Quantity",#REF!,"Product Name",'tabelas-escondidas'!$A894),"")</f>
        <v/>
      </c>
    </row>
    <row r="895" spans="1:7" x14ac:dyDescent="0.25">
      <c r="A895" s="75" t="str">
        <f>IFERROR(INDEX(Tabela_Produto[[#Data],[Nome do Produto]],ROW(A895)-ROW($A$3)),"")</f>
        <v/>
      </c>
      <c r="B895" s="74" t="str">
        <f ca="1">IF(A895="","",SUMIFS(Tabela_Ordens[[#Data],[Quantidade]],Tabela_Ordens[[#Data],[Produto]],A895,Tabela_Ordens[[#Data],[Tipo da Ordem]],"Compra",Tabela_Ordens[[#Data],[Data esperada]],"&lt;="&amp;TODAY())-SUMIFS(Tabela_Ordens[[#Data],[Quantidade]],Tabela_Ordens[[#Data],[Produto]],A895,Tabela_Ordens[[#Data],[Tipo da Ordem]],"Venda",Tabela_Ordens[[#Data],[Data esperada]],"&lt;="&amp;TODAY()))</f>
        <v/>
      </c>
      <c r="C895" s="74" t="str">
        <f ca="1">IF(A895="","",SUMIFS(Tabela_Ordens[[#Data],[Quantidade]],Tabela_Ordens[[#Data],[Produto]],A895,Tabela_Ordens[[#Data],[Tipo da Ordem]],"Compra",Tabela_Ordens[[#Data],[Data esperada]],"&gt;"&amp;TODAY()))</f>
        <v/>
      </c>
      <c r="D895" s="74" t="str">
        <f>IF(A895="","",INDEX(Tabela_Produto[Estoque Mínimo],MATCH(A895,INDEX(Tabela_Produto[Nome do Produto],,1),0),1))</f>
        <v/>
      </c>
      <c r="E895" s="74" t="str">
        <f t="shared" si="13"/>
        <v/>
      </c>
      <c r="F895" s="74" t="str">
        <f>IFERROR(GETPIVOTDATA("Amount",#REF!,"Product Name",'tabelas-escondidas'!$A895),"")</f>
        <v/>
      </c>
      <c r="G895" s="74" t="str">
        <f>IFERROR(GETPIVOTDATA("Quantity",#REF!,"Product Name",'tabelas-escondidas'!$A895),"")</f>
        <v/>
      </c>
    </row>
    <row r="896" spans="1:7" x14ac:dyDescent="0.25">
      <c r="A896" s="75" t="str">
        <f>IFERROR(INDEX(Tabela_Produto[[#Data],[Nome do Produto]],ROW(A896)-ROW($A$3)),"")</f>
        <v/>
      </c>
      <c r="B896" s="74" t="str">
        <f ca="1">IF(A896="","",SUMIFS(Tabela_Ordens[[#Data],[Quantidade]],Tabela_Ordens[[#Data],[Produto]],A896,Tabela_Ordens[[#Data],[Tipo da Ordem]],"Compra",Tabela_Ordens[[#Data],[Data esperada]],"&lt;="&amp;TODAY())-SUMIFS(Tabela_Ordens[[#Data],[Quantidade]],Tabela_Ordens[[#Data],[Produto]],A896,Tabela_Ordens[[#Data],[Tipo da Ordem]],"Venda",Tabela_Ordens[[#Data],[Data esperada]],"&lt;="&amp;TODAY()))</f>
        <v/>
      </c>
      <c r="C896" s="74" t="str">
        <f ca="1">IF(A896="","",SUMIFS(Tabela_Ordens[[#Data],[Quantidade]],Tabela_Ordens[[#Data],[Produto]],A896,Tabela_Ordens[[#Data],[Tipo da Ordem]],"Compra",Tabela_Ordens[[#Data],[Data esperada]],"&gt;"&amp;TODAY()))</f>
        <v/>
      </c>
      <c r="D896" s="74" t="str">
        <f>IF(A896="","",INDEX(Tabela_Produto[Estoque Mínimo],MATCH(A896,INDEX(Tabela_Produto[Nome do Produto],,1),0),1))</f>
        <v/>
      </c>
      <c r="E896" s="74" t="str">
        <f t="shared" si="13"/>
        <v/>
      </c>
      <c r="F896" s="74" t="str">
        <f>IFERROR(GETPIVOTDATA("Amount",#REF!,"Product Name",'tabelas-escondidas'!$A896),"")</f>
        <v/>
      </c>
      <c r="G896" s="74" t="str">
        <f>IFERROR(GETPIVOTDATA("Quantity",#REF!,"Product Name",'tabelas-escondidas'!$A896),"")</f>
        <v/>
      </c>
    </row>
    <row r="897" spans="1:7" x14ac:dyDescent="0.25">
      <c r="A897" s="75" t="str">
        <f>IFERROR(INDEX(Tabela_Produto[[#Data],[Nome do Produto]],ROW(A897)-ROW($A$3)),"")</f>
        <v/>
      </c>
      <c r="B897" s="74" t="str">
        <f ca="1">IF(A897="","",SUMIFS(Tabela_Ordens[[#Data],[Quantidade]],Tabela_Ordens[[#Data],[Produto]],A897,Tabela_Ordens[[#Data],[Tipo da Ordem]],"Compra",Tabela_Ordens[[#Data],[Data esperada]],"&lt;="&amp;TODAY())-SUMIFS(Tabela_Ordens[[#Data],[Quantidade]],Tabela_Ordens[[#Data],[Produto]],A897,Tabela_Ordens[[#Data],[Tipo da Ordem]],"Venda",Tabela_Ordens[[#Data],[Data esperada]],"&lt;="&amp;TODAY()))</f>
        <v/>
      </c>
      <c r="C897" s="74" t="str">
        <f ca="1">IF(A897="","",SUMIFS(Tabela_Ordens[[#Data],[Quantidade]],Tabela_Ordens[[#Data],[Produto]],A897,Tabela_Ordens[[#Data],[Tipo da Ordem]],"Compra",Tabela_Ordens[[#Data],[Data esperada]],"&gt;"&amp;TODAY()))</f>
        <v/>
      </c>
      <c r="D897" s="74" t="str">
        <f>IF(A897="","",INDEX(Tabela_Produto[Estoque Mínimo],MATCH(A897,INDEX(Tabela_Produto[Nome do Produto],,1),0),1))</f>
        <v/>
      </c>
      <c r="E897" s="74" t="str">
        <f t="shared" si="13"/>
        <v/>
      </c>
      <c r="F897" s="74" t="str">
        <f>IFERROR(GETPIVOTDATA("Amount",#REF!,"Product Name",'tabelas-escondidas'!$A897),"")</f>
        <v/>
      </c>
      <c r="G897" s="74" t="str">
        <f>IFERROR(GETPIVOTDATA("Quantity",#REF!,"Product Name",'tabelas-escondidas'!$A897),"")</f>
        <v/>
      </c>
    </row>
    <row r="898" spans="1:7" x14ac:dyDescent="0.25">
      <c r="A898" s="75" t="str">
        <f>IFERROR(INDEX(Tabela_Produto[[#Data],[Nome do Produto]],ROW(A898)-ROW($A$3)),"")</f>
        <v/>
      </c>
      <c r="B898" s="74" t="str">
        <f ca="1">IF(A898="","",SUMIFS(Tabela_Ordens[[#Data],[Quantidade]],Tabela_Ordens[[#Data],[Produto]],A898,Tabela_Ordens[[#Data],[Tipo da Ordem]],"Compra",Tabela_Ordens[[#Data],[Data esperada]],"&lt;="&amp;TODAY())-SUMIFS(Tabela_Ordens[[#Data],[Quantidade]],Tabela_Ordens[[#Data],[Produto]],A898,Tabela_Ordens[[#Data],[Tipo da Ordem]],"Venda",Tabela_Ordens[[#Data],[Data esperada]],"&lt;="&amp;TODAY()))</f>
        <v/>
      </c>
      <c r="C898" s="74" t="str">
        <f ca="1">IF(A898="","",SUMIFS(Tabela_Ordens[[#Data],[Quantidade]],Tabela_Ordens[[#Data],[Produto]],A898,Tabela_Ordens[[#Data],[Tipo da Ordem]],"Compra",Tabela_Ordens[[#Data],[Data esperada]],"&gt;"&amp;TODAY()))</f>
        <v/>
      </c>
      <c r="D898" s="74" t="str">
        <f>IF(A898="","",INDEX(Tabela_Produto[Estoque Mínimo],MATCH(A898,INDEX(Tabela_Produto[Nome do Produto],,1),0),1))</f>
        <v/>
      </c>
      <c r="E898" s="74" t="str">
        <f t="shared" si="13"/>
        <v/>
      </c>
      <c r="F898" s="74" t="str">
        <f>IFERROR(GETPIVOTDATA("Amount",#REF!,"Product Name",'tabelas-escondidas'!$A898),"")</f>
        <v/>
      </c>
      <c r="G898" s="74" t="str">
        <f>IFERROR(GETPIVOTDATA("Quantity",#REF!,"Product Name",'tabelas-escondidas'!$A898),"")</f>
        <v/>
      </c>
    </row>
    <row r="899" spans="1:7" x14ac:dyDescent="0.25">
      <c r="A899" s="75" t="str">
        <f>IFERROR(INDEX(Tabela_Produto[[#Data],[Nome do Produto]],ROW(A899)-ROW($A$3)),"")</f>
        <v/>
      </c>
      <c r="B899" s="74" t="str">
        <f ca="1">IF(A899="","",SUMIFS(Tabela_Ordens[[#Data],[Quantidade]],Tabela_Ordens[[#Data],[Produto]],A899,Tabela_Ordens[[#Data],[Tipo da Ordem]],"Compra",Tabela_Ordens[[#Data],[Data esperada]],"&lt;="&amp;TODAY())-SUMIFS(Tabela_Ordens[[#Data],[Quantidade]],Tabela_Ordens[[#Data],[Produto]],A899,Tabela_Ordens[[#Data],[Tipo da Ordem]],"Venda",Tabela_Ordens[[#Data],[Data esperada]],"&lt;="&amp;TODAY()))</f>
        <v/>
      </c>
      <c r="C899" s="74" t="str">
        <f ca="1">IF(A899="","",SUMIFS(Tabela_Ordens[[#Data],[Quantidade]],Tabela_Ordens[[#Data],[Produto]],A899,Tabela_Ordens[[#Data],[Tipo da Ordem]],"Compra",Tabela_Ordens[[#Data],[Data esperada]],"&gt;"&amp;TODAY()))</f>
        <v/>
      </c>
      <c r="D899" s="74" t="str">
        <f>IF(A899="","",INDEX(Tabela_Produto[Estoque Mínimo],MATCH(A899,INDEX(Tabela_Produto[Nome do Produto],,1),0),1))</f>
        <v/>
      </c>
      <c r="E899" s="74" t="str">
        <f t="shared" si="13"/>
        <v/>
      </c>
      <c r="F899" s="74" t="str">
        <f>IFERROR(GETPIVOTDATA("Amount",#REF!,"Product Name",'tabelas-escondidas'!$A899),"")</f>
        <v/>
      </c>
      <c r="G899" s="74" t="str">
        <f>IFERROR(GETPIVOTDATA("Quantity",#REF!,"Product Name",'tabelas-escondidas'!$A899),"")</f>
        <v/>
      </c>
    </row>
    <row r="900" spans="1:7" x14ac:dyDescent="0.25">
      <c r="A900" s="75" t="str">
        <f>IFERROR(INDEX(Tabela_Produto[[#Data],[Nome do Produto]],ROW(A900)-ROW($A$3)),"")</f>
        <v/>
      </c>
      <c r="B900" s="74" t="str">
        <f ca="1">IF(A900="","",SUMIFS(Tabela_Ordens[[#Data],[Quantidade]],Tabela_Ordens[[#Data],[Produto]],A900,Tabela_Ordens[[#Data],[Tipo da Ordem]],"Compra",Tabela_Ordens[[#Data],[Data esperada]],"&lt;="&amp;TODAY())-SUMIFS(Tabela_Ordens[[#Data],[Quantidade]],Tabela_Ordens[[#Data],[Produto]],A900,Tabela_Ordens[[#Data],[Tipo da Ordem]],"Venda",Tabela_Ordens[[#Data],[Data esperada]],"&lt;="&amp;TODAY()))</f>
        <v/>
      </c>
      <c r="C900" s="74" t="str">
        <f ca="1">IF(A900="","",SUMIFS(Tabela_Ordens[[#Data],[Quantidade]],Tabela_Ordens[[#Data],[Produto]],A900,Tabela_Ordens[[#Data],[Tipo da Ordem]],"Compra",Tabela_Ordens[[#Data],[Data esperada]],"&gt;"&amp;TODAY()))</f>
        <v/>
      </c>
      <c r="D900" s="74" t="str">
        <f>IF(A900="","",INDEX(Tabela_Produto[Estoque Mínimo],MATCH(A900,INDEX(Tabela_Produto[Nome do Produto],,1),0),1))</f>
        <v/>
      </c>
      <c r="E900" s="74" t="str">
        <f t="shared" si="13"/>
        <v/>
      </c>
      <c r="F900" s="74" t="str">
        <f>IFERROR(GETPIVOTDATA("Amount",#REF!,"Product Name",'tabelas-escondidas'!$A900),"")</f>
        <v/>
      </c>
      <c r="G900" s="74" t="str">
        <f>IFERROR(GETPIVOTDATA("Quantity",#REF!,"Product Name",'tabelas-escondidas'!$A900),"")</f>
        <v/>
      </c>
    </row>
    <row r="901" spans="1:7" x14ac:dyDescent="0.25">
      <c r="A901" s="75" t="str">
        <f>IFERROR(INDEX(Tabela_Produto[[#Data],[Nome do Produto]],ROW(A901)-ROW($A$3)),"")</f>
        <v/>
      </c>
      <c r="B901" s="74" t="str">
        <f ca="1">IF(A901="","",SUMIFS(Tabela_Ordens[[#Data],[Quantidade]],Tabela_Ordens[[#Data],[Produto]],A901,Tabela_Ordens[[#Data],[Tipo da Ordem]],"Compra",Tabela_Ordens[[#Data],[Data esperada]],"&lt;="&amp;TODAY())-SUMIFS(Tabela_Ordens[[#Data],[Quantidade]],Tabela_Ordens[[#Data],[Produto]],A901,Tabela_Ordens[[#Data],[Tipo da Ordem]],"Venda",Tabela_Ordens[[#Data],[Data esperada]],"&lt;="&amp;TODAY()))</f>
        <v/>
      </c>
      <c r="C901" s="74" t="str">
        <f ca="1">IF(A901="","",SUMIFS(Tabela_Ordens[[#Data],[Quantidade]],Tabela_Ordens[[#Data],[Produto]],A901,Tabela_Ordens[[#Data],[Tipo da Ordem]],"Compra",Tabela_Ordens[[#Data],[Data esperada]],"&gt;"&amp;TODAY()))</f>
        <v/>
      </c>
      <c r="D901" s="74" t="str">
        <f>IF(A901="","",INDEX(Tabela_Produto[Estoque Mínimo],MATCH(A901,INDEX(Tabela_Produto[Nome do Produto],,1),0),1))</f>
        <v/>
      </c>
      <c r="E901" s="74" t="str">
        <f t="shared" ref="E901:E964" si="14">IF(A901="","",B901-D901)</f>
        <v/>
      </c>
      <c r="F901" s="74" t="str">
        <f>IFERROR(GETPIVOTDATA("Amount",#REF!,"Product Name",'tabelas-escondidas'!$A901),"")</f>
        <v/>
      </c>
      <c r="G901" s="74" t="str">
        <f>IFERROR(GETPIVOTDATA("Quantity",#REF!,"Product Name",'tabelas-escondidas'!$A901),"")</f>
        <v/>
      </c>
    </row>
    <row r="902" spans="1:7" x14ac:dyDescent="0.25">
      <c r="A902" s="75" t="str">
        <f>IFERROR(INDEX(Tabela_Produto[[#Data],[Nome do Produto]],ROW(A902)-ROW($A$3)),"")</f>
        <v/>
      </c>
      <c r="B902" s="74" t="str">
        <f ca="1">IF(A902="","",SUMIFS(Tabela_Ordens[[#Data],[Quantidade]],Tabela_Ordens[[#Data],[Produto]],A902,Tabela_Ordens[[#Data],[Tipo da Ordem]],"Compra",Tabela_Ordens[[#Data],[Data esperada]],"&lt;="&amp;TODAY())-SUMIFS(Tabela_Ordens[[#Data],[Quantidade]],Tabela_Ordens[[#Data],[Produto]],A902,Tabela_Ordens[[#Data],[Tipo da Ordem]],"Venda",Tabela_Ordens[[#Data],[Data esperada]],"&lt;="&amp;TODAY()))</f>
        <v/>
      </c>
      <c r="C902" s="74" t="str">
        <f ca="1">IF(A902="","",SUMIFS(Tabela_Ordens[[#Data],[Quantidade]],Tabela_Ordens[[#Data],[Produto]],A902,Tabela_Ordens[[#Data],[Tipo da Ordem]],"Compra",Tabela_Ordens[[#Data],[Data esperada]],"&gt;"&amp;TODAY()))</f>
        <v/>
      </c>
      <c r="D902" s="74" t="str">
        <f>IF(A902="","",INDEX(Tabela_Produto[Estoque Mínimo],MATCH(A902,INDEX(Tabela_Produto[Nome do Produto],,1),0),1))</f>
        <v/>
      </c>
      <c r="E902" s="74" t="str">
        <f t="shared" si="14"/>
        <v/>
      </c>
      <c r="F902" s="74" t="str">
        <f>IFERROR(GETPIVOTDATA("Amount",#REF!,"Product Name",'tabelas-escondidas'!$A902),"")</f>
        <v/>
      </c>
      <c r="G902" s="74" t="str">
        <f>IFERROR(GETPIVOTDATA("Quantity",#REF!,"Product Name",'tabelas-escondidas'!$A902),"")</f>
        <v/>
      </c>
    </row>
    <row r="903" spans="1:7" x14ac:dyDescent="0.25">
      <c r="A903" s="75" t="str">
        <f>IFERROR(INDEX(Tabela_Produto[[#Data],[Nome do Produto]],ROW(A903)-ROW($A$3)),"")</f>
        <v/>
      </c>
      <c r="B903" s="74" t="str">
        <f ca="1">IF(A903="","",SUMIFS(Tabela_Ordens[[#Data],[Quantidade]],Tabela_Ordens[[#Data],[Produto]],A903,Tabela_Ordens[[#Data],[Tipo da Ordem]],"Compra",Tabela_Ordens[[#Data],[Data esperada]],"&lt;="&amp;TODAY())-SUMIFS(Tabela_Ordens[[#Data],[Quantidade]],Tabela_Ordens[[#Data],[Produto]],A903,Tabela_Ordens[[#Data],[Tipo da Ordem]],"Venda",Tabela_Ordens[[#Data],[Data esperada]],"&lt;="&amp;TODAY()))</f>
        <v/>
      </c>
      <c r="C903" s="74" t="str">
        <f ca="1">IF(A903="","",SUMIFS(Tabela_Ordens[[#Data],[Quantidade]],Tabela_Ordens[[#Data],[Produto]],A903,Tabela_Ordens[[#Data],[Tipo da Ordem]],"Compra",Tabela_Ordens[[#Data],[Data esperada]],"&gt;"&amp;TODAY()))</f>
        <v/>
      </c>
      <c r="D903" s="74" t="str">
        <f>IF(A903="","",INDEX(Tabela_Produto[Estoque Mínimo],MATCH(A903,INDEX(Tabela_Produto[Nome do Produto],,1),0),1))</f>
        <v/>
      </c>
      <c r="E903" s="74" t="str">
        <f t="shared" si="14"/>
        <v/>
      </c>
      <c r="F903" s="74" t="str">
        <f>IFERROR(GETPIVOTDATA("Amount",#REF!,"Product Name",'tabelas-escondidas'!$A903),"")</f>
        <v/>
      </c>
      <c r="G903" s="74" t="str">
        <f>IFERROR(GETPIVOTDATA("Quantity",#REF!,"Product Name",'tabelas-escondidas'!$A903),"")</f>
        <v/>
      </c>
    </row>
    <row r="904" spans="1:7" x14ac:dyDescent="0.25">
      <c r="A904" s="75" t="str">
        <f>IFERROR(INDEX(Tabela_Produto[[#Data],[Nome do Produto]],ROW(A904)-ROW($A$3)),"")</f>
        <v/>
      </c>
      <c r="B904" s="74" t="str">
        <f ca="1">IF(A904="","",SUMIFS(Tabela_Ordens[[#Data],[Quantidade]],Tabela_Ordens[[#Data],[Produto]],A904,Tabela_Ordens[[#Data],[Tipo da Ordem]],"Compra",Tabela_Ordens[[#Data],[Data esperada]],"&lt;="&amp;TODAY())-SUMIFS(Tabela_Ordens[[#Data],[Quantidade]],Tabela_Ordens[[#Data],[Produto]],A904,Tabela_Ordens[[#Data],[Tipo da Ordem]],"Venda",Tabela_Ordens[[#Data],[Data esperada]],"&lt;="&amp;TODAY()))</f>
        <v/>
      </c>
      <c r="C904" s="74" t="str">
        <f ca="1">IF(A904="","",SUMIFS(Tabela_Ordens[[#Data],[Quantidade]],Tabela_Ordens[[#Data],[Produto]],A904,Tabela_Ordens[[#Data],[Tipo da Ordem]],"Compra",Tabela_Ordens[[#Data],[Data esperada]],"&gt;"&amp;TODAY()))</f>
        <v/>
      </c>
      <c r="D904" s="74" t="str">
        <f>IF(A904="","",INDEX(Tabela_Produto[Estoque Mínimo],MATCH(A904,INDEX(Tabela_Produto[Nome do Produto],,1),0),1))</f>
        <v/>
      </c>
      <c r="E904" s="74" t="str">
        <f t="shared" si="14"/>
        <v/>
      </c>
      <c r="F904" s="74" t="str">
        <f>IFERROR(GETPIVOTDATA("Amount",#REF!,"Product Name",'tabelas-escondidas'!$A904),"")</f>
        <v/>
      </c>
      <c r="G904" s="74" t="str">
        <f>IFERROR(GETPIVOTDATA("Quantity",#REF!,"Product Name",'tabelas-escondidas'!$A904),"")</f>
        <v/>
      </c>
    </row>
    <row r="905" spans="1:7" x14ac:dyDescent="0.25">
      <c r="A905" s="75" t="str">
        <f>IFERROR(INDEX(Tabela_Produto[[#Data],[Nome do Produto]],ROW(A905)-ROW($A$3)),"")</f>
        <v/>
      </c>
      <c r="B905" s="74" t="str">
        <f ca="1">IF(A905="","",SUMIFS(Tabela_Ordens[[#Data],[Quantidade]],Tabela_Ordens[[#Data],[Produto]],A905,Tabela_Ordens[[#Data],[Tipo da Ordem]],"Compra",Tabela_Ordens[[#Data],[Data esperada]],"&lt;="&amp;TODAY())-SUMIFS(Tabela_Ordens[[#Data],[Quantidade]],Tabela_Ordens[[#Data],[Produto]],A905,Tabela_Ordens[[#Data],[Tipo da Ordem]],"Venda",Tabela_Ordens[[#Data],[Data esperada]],"&lt;="&amp;TODAY()))</f>
        <v/>
      </c>
      <c r="C905" s="74" t="str">
        <f ca="1">IF(A905="","",SUMIFS(Tabela_Ordens[[#Data],[Quantidade]],Tabela_Ordens[[#Data],[Produto]],A905,Tabela_Ordens[[#Data],[Tipo da Ordem]],"Compra",Tabela_Ordens[[#Data],[Data esperada]],"&gt;"&amp;TODAY()))</f>
        <v/>
      </c>
      <c r="D905" s="74" t="str">
        <f>IF(A905="","",INDEX(Tabela_Produto[Estoque Mínimo],MATCH(A905,INDEX(Tabela_Produto[Nome do Produto],,1),0),1))</f>
        <v/>
      </c>
      <c r="E905" s="74" t="str">
        <f t="shared" si="14"/>
        <v/>
      </c>
      <c r="F905" s="74" t="str">
        <f>IFERROR(GETPIVOTDATA("Amount",#REF!,"Product Name",'tabelas-escondidas'!$A905),"")</f>
        <v/>
      </c>
      <c r="G905" s="74" t="str">
        <f>IFERROR(GETPIVOTDATA("Quantity",#REF!,"Product Name",'tabelas-escondidas'!$A905),"")</f>
        <v/>
      </c>
    </row>
    <row r="906" spans="1:7" x14ac:dyDescent="0.25">
      <c r="A906" s="75" t="str">
        <f>IFERROR(INDEX(Tabela_Produto[[#Data],[Nome do Produto]],ROW(A906)-ROW($A$3)),"")</f>
        <v/>
      </c>
      <c r="B906" s="74" t="str">
        <f ca="1">IF(A906="","",SUMIFS(Tabela_Ordens[[#Data],[Quantidade]],Tabela_Ordens[[#Data],[Produto]],A906,Tabela_Ordens[[#Data],[Tipo da Ordem]],"Compra",Tabela_Ordens[[#Data],[Data esperada]],"&lt;="&amp;TODAY())-SUMIFS(Tabela_Ordens[[#Data],[Quantidade]],Tabela_Ordens[[#Data],[Produto]],A906,Tabela_Ordens[[#Data],[Tipo da Ordem]],"Venda",Tabela_Ordens[[#Data],[Data esperada]],"&lt;="&amp;TODAY()))</f>
        <v/>
      </c>
      <c r="C906" s="74" t="str">
        <f ca="1">IF(A906="","",SUMIFS(Tabela_Ordens[[#Data],[Quantidade]],Tabela_Ordens[[#Data],[Produto]],A906,Tabela_Ordens[[#Data],[Tipo da Ordem]],"Compra",Tabela_Ordens[[#Data],[Data esperada]],"&gt;"&amp;TODAY()))</f>
        <v/>
      </c>
      <c r="D906" s="74" t="str">
        <f>IF(A906="","",INDEX(Tabela_Produto[Estoque Mínimo],MATCH(A906,INDEX(Tabela_Produto[Nome do Produto],,1),0),1))</f>
        <v/>
      </c>
      <c r="E906" s="74" t="str">
        <f t="shared" si="14"/>
        <v/>
      </c>
      <c r="F906" s="74" t="str">
        <f>IFERROR(GETPIVOTDATA("Amount",#REF!,"Product Name",'tabelas-escondidas'!$A906),"")</f>
        <v/>
      </c>
      <c r="G906" s="74" t="str">
        <f>IFERROR(GETPIVOTDATA("Quantity",#REF!,"Product Name",'tabelas-escondidas'!$A906),"")</f>
        <v/>
      </c>
    </row>
    <row r="907" spans="1:7" x14ac:dyDescent="0.25">
      <c r="A907" s="75" t="str">
        <f>IFERROR(INDEX(Tabela_Produto[[#Data],[Nome do Produto]],ROW(A907)-ROW($A$3)),"")</f>
        <v/>
      </c>
      <c r="B907" s="74" t="str">
        <f ca="1">IF(A907="","",SUMIFS(Tabela_Ordens[[#Data],[Quantidade]],Tabela_Ordens[[#Data],[Produto]],A907,Tabela_Ordens[[#Data],[Tipo da Ordem]],"Compra",Tabela_Ordens[[#Data],[Data esperada]],"&lt;="&amp;TODAY())-SUMIFS(Tabela_Ordens[[#Data],[Quantidade]],Tabela_Ordens[[#Data],[Produto]],A907,Tabela_Ordens[[#Data],[Tipo da Ordem]],"Venda",Tabela_Ordens[[#Data],[Data esperada]],"&lt;="&amp;TODAY()))</f>
        <v/>
      </c>
      <c r="C907" s="74" t="str">
        <f ca="1">IF(A907="","",SUMIFS(Tabela_Ordens[[#Data],[Quantidade]],Tabela_Ordens[[#Data],[Produto]],A907,Tabela_Ordens[[#Data],[Tipo da Ordem]],"Compra",Tabela_Ordens[[#Data],[Data esperada]],"&gt;"&amp;TODAY()))</f>
        <v/>
      </c>
      <c r="D907" s="74" t="str">
        <f>IF(A907="","",INDEX(Tabela_Produto[Estoque Mínimo],MATCH(A907,INDEX(Tabela_Produto[Nome do Produto],,1),0),1))</f>
        <v/>
      </c>
      <c r="E907" s="74" t="str">
        <f t="shared" si="14"/>
        <v/>
      </c>
      <c r="F907" s="74" t="str">
        <f>IFERROR(GETPIVOTDATA("Amount",#REF!,"Product Name",'tabelas-escondidas'!$A907),"")</f>
        <v/>
      </c>
      <c r="G907" s="74" t="str">
        <f>IFERROR(GETPIVOTDATA("Quantity",#REF!,"Product Name",'tabelas-escondidas'!$A907),"")</f>
        <v/>
      </c>
    </row>
    <row r="908" spans="1:7" x14ac:dyDescent="0.25">
      <c r="A908" s="75" t="str">
        <f>IFERROR(INDEX(Tabela_Produto[[#Data],[Nome do Produto]],ROW(A908)-ROW($A$3)),"")</f>
        <v/>
      </c>
      <c r="B908" s="74" t="str">
        <f ca="1">IF(A908="","",SUMIFS(Tabela_Ordens[[#Data],[Quantidade]],Tabela_Ordens[[#Data],[Produto]],A908,Tabela_Ordens[[#Data],[Tipo da Ordem]],"Compra",Tabela_Ordens[[#Data],[Data esperada]],"&lt;="&amp;TODAY())-SUMIFS(Tabela_Ordens[[#Data],[Quantidade]],Tabela_Ordens[[#Data],[Produto]],A908,Tabela_Ordens[[#Data],[Tipo da Ordem]],"Venda",Tabela_Ordens[[#Data],[Data esperada]],"&lt;="&amp;TODAY()))</f>
        <v/>
      </c>
      <c r="C908" s="74" t="str">
        <f ca="1">IF(A908="","",SUMIFS(Tabela_Ordens[[#Data],[Quantidade]],Tabela_Ordens[[#Data],[Produto]],A908,Tabela_Ordens[[#Data],[Tipo da Ordem]],"Compra",Tabela_Ordens[[#Data],[Data esperada]],"&gt;"&amp;TODAY()))</f>
        <v/>
      </c>
      <c r="D908" s="74" t="str">
        <f>IF(A908="","",INDEX(Tabela_Produto[Estoque Mínimo],MATCH(A908,INDEX(Tabela_Produto[Nome do Produto],,1),0),1))</f>
        <v/>
      </c>
      <c r="E908" s="74" t="str">
        <f t="shared" si="14"/>
        <v/>
      </c>
      <c r="F908" s="74" t="str">
        <f>IFERROR(GETPIVOTDATA("Amount",#REF!,"Product Name",'tabelas-escondidas'!$A908),"")</f>
        <v/>
      </c>
      <c r="G908" s="74" t="str">
        <f>IFERROR(GETPIVOTDATA("Quantity",#REF!,"Product Name",'tabelas-escondidas'!$A908),"")</f>
        <v/>
      </c>
    </row>
    <row r="909" spans="1:7" x14ac:dyDescent="0.25">
      <c r="A909" s="75" t="str">
        <f>IFERROR(INDEX(Tabela_Produto[[#Data],[Nome do Produto]],ROW(A909)-ROW($A$3)),"")</f>
        <v/>
      </c>
      <c r="B909" s="74" t="str">
        <f ca="1">IF(A909="","",SUMIFS(Tabela_Ordens[[#Data],[Quantidade]],Tabela_Ordens[[#Data],[Produto]],A909,Tabela_Ordens[[#Data],[Tipo da Ordem]],"Compra",Tabela_Ordens[[#Data],[Data esperada]],"&lt;="&amp;TODAY())-SUMIFS(Tabela_Ordens[[#Data],[Quantidade]],Tabela_Ordens[[#Data],[Produto]],A909,Tabela_Ordens[[#Data],[Tipo da Ordem]],"Venda",Tabela_Ordens[[#Data],[Data esperada]],"&lt;="&amp;TODAY()))</f>
        <v/>
      </c>
      <c r="C909" s="74" t="str">
        <f ca="1">IF(A909="","",SUMIFS(Tabela_Ordens[[#Data],[Quantidade]],Tabela_Ordens[[#Data],[Produto]],A909,Tabela_Ordens[[#Data],[Tipo da Ordem]],"Compra",Tabela_Ordens[[#Data],[Data esperada]],"&gt;"&amp;TODAY()))</f>
        <v/>
      </c>
      <c r="D909" s="74" t="str">
        <f>IF(A909="","",INDEX(Tabela_Produto[Estoque Mínimo],MATCH(A909,INDEX(Tabela_Produto[Nome do Produto],,1),0),1))</f>
        <v/>
      </c>
      <c r="E909" s="74" t="str">
        <f t="shared" si="14"/>
        <v/>
      </c>
      <c r="F909" s="74" t="str">
        <f>IFERROR(GETPIVOTDATA("Amount",#REF!,"Product Name",'tabelas-escondidas'!$A909),"")</f>
        <v/>
      </c>
      <c r="G909" s="74" t="str">
        <f>IFERROR(GETPIVOTDATA("Quantity",#REF!,"Product Name",'tabelas-escondidas'!$A909),"")</f>
        <v/>
      </c>
    </row>
    <row r="910" spans="1:7" x14ac:dyDescent="0.25">
      <c r="A910" s="75" t="str">
        <f>IFERROR(INDEX(Tabela_Produto[[#Data],[Nome do Produto]],ROW(A910)-ROW($A$3)),"")</f>
        <v/>
      </c>
      <c r="B910" s="74" t="str">
        <f ca="1">IF(A910="","",SUMIFS(Tabela_Ordens[[#Data],[Quantidade]],Tabela_Ordens[[#Data],[Produto]],A910,Tabela_Ordens[[#Data],[Tipo da Ordem]],"Compra",Tabela_Ordens[[#Data],[Data esperada]],"&lt;="&amp;TODAY())-SUMIFS(Tabela_Ordens[[#Data],[Quantidade]],Tabela_Ordens[[#Data],[Produto]],A910,Tabela_Ordens[[#Data],[Tipo da Ordem]],"Venda",Tabela_Ordens[[#Data],[Data esperada]],"&lt;="&amp;TODAY()))</f>
        <v/>
      </c>
      <c r="C910" s="74" t="str">
        <f ca="1">IF(A910="","",SUMIFS(Tabela_Ordens[[#Data],[Quantidade]],Tabela_Ordens[[#Data],[Produto]],A910,Tabela_Ordens[[#Data],[Tipo da Ordem]],"Compra",Tabela_Ordens[[#Data],[Data esperada]],"&gt;"&amp;TODAY()))</f>
        <v/>
      </c>
      <c r="D910" s="74" t="str">
        <f>IF(A910="","",INDEX(Tabela_Produto[Estoque Mínimo],MATCH(A910,INDEX(Tabela_Produto[Nome do Produto],,1),0),1))</f>
        <v/>
      </c>
      <c r="E910" s="74" t="str">
        <f t="shared" si="14"/>
        <v/>
      </c>
      <c r="F910" s="74" t="str">
        <f>IFERROR(GETPIVOTDATA("Amount",#REF!,"Product Name",'tabelas-escondidas'!$A910),"")</f>
        <v/>
      </c>
      <c r="G910" s="74" t="str">
        <f>IFERROR(GETPIVOTDATA("Quantity",#REF!,"Product Name",'tabelas-escondidas'!$A910),"")</f>
        <v/>
      </c>
    </row>
    <row r="911" spans="1:7" x14ac:dyDescent="0.25">
      <c r="A911" s="75" t="str">
        <f>IFERROR(INDEX(Tabela_Produto[[#Data],[Nome do Produto]],ROW(A911)-ROW($A$3)),"")</f>
        <v/>
      </c>
      <c r="B911" s="74" t="str">
        <f ca="1">IF(A911="","",SUMIFS(Tabela_Ordens[[#Data],[Quantidade]],Tabela_Ordens[[#Data],[Produto]],A911,Tabela_Ordens[[#Data],[Tipo da Ordem]],"Compra",Tabela_Ordens[[#Data],[Data esperada]],"&lt;="&amp;TODAY())-SUMIFS(Tabela_Ordens[[#Data],[Quantidade]],Tabela_Ordens[[#Data],[Produto]],A911,Tabela_Ordens[[#Data],[Tipo da Ordem]],"Venda",Tabela_Ordens[[#Data],[Data esperada]],"&lt;="&amp;TODAY()))</f>
        <v/>
      </c>
      <c r="C911" s="74" t="str">
        <f ca="1">IF(A911="","",SUMIFS(Tabela_Ordens[[#Data],[Quantidade]],Tabela_Ordens[[#Data],[Produto]],A911,Tabela_Ordens[[#Data],[Tipo da Ordem]],"Compra",Tabela_Ordens[[#Data],[Data esperada]],"&gt;"&amp;TODAY()))</f>
        <v/>
      </c>
      <c r="D911" s="74" t="str">
        <f>IF(A911="","",INDEX(Tabela_Produto[Estoque Mínimo],MATCH(A911,INDEX(Tabela_Produto[Nome do Produto],,1),0),1))</f>
        <v/>
      </c>
      <c r="E911" s="74" t="str">
        <f t="shared" si="14"/>
        <v/>
      </c>
      <c r="F911" s="74" t="str">
        <f>IFERROR(GETPIVOTDATA("Amount",#REF!,"Product Name",'tabelas-escondidas'!$A911),"")</f>
        <v/>
      </c>
      <c r="G911" s="74" t="str">
        <f>IFERROR(GETPIVOTDATA("Quantity",#REF!,"Product Name",'tabelas-escondidas'!$A911),"")</f>
        <v/>
      </c>
    </row>
    <row r="912" spans="1:7" x14ac:dyDescent="0.25">
      <c r="A912" s="75" t="str">
        <f>IFERROR(INDEX(Tabela_Produto[[#Data],[Nome do Produto]],ROW(A912)-ROW($A$3)),"")</f>
        <v/>
      </c>
      <c r="B912" s="74" t="str">
        <f ca="1">IF(A912="","",SUMIFS(Tabela_Ordens[[#Data],[Quantidade]],Tabela_Ordens[[#Data],[Produto]],A912,Tabela_Ordens[[#Data],[Tipo da Ordem]],"Compra",Tabela_Ordens[[#Data],[Data esperada]],"&lt;="&amp;TODAY())-SUMIFS(Tabela_Ordens[[#Data],[Quantidade]],Tabela_Ordens[[#Data],[Produto]],A912,Tabela_Ordens[[#Data],[Tipo da Ordem]],"Venda",Tabela_Ordens[[#Data],[Data esperada]],"&lt;="&amp;TODAY()))</f>
        <v/>
      </c>
      <c r="C912" s="74" t="str">
        <f ca="1">IF(A912="","",SUMIFS(Tabela_Ordens[[#Data],[Quantidade]],Tabela_Ordens[[#Data],[Produto]],A912,Tabela_Ordens[[#Data],[Tipo da Ordem]],"Compra",Tabela_Ordens[[#Data],[Data esperada]],"&gt;"&amp;TODAY()))</f>
        <v/>
      </c>
      <c r="D912" s="74" t="str">
        <f>IF(A912="","",INDEX(Tabela_Produto[Estoque Mínimo],MATCH(A912,INDEX(Tabela_Produto[Nome do Produto],,1),0),1))</f>
        <v/>
      </c>
      <c r="E912" s="74" t="str">
        <f t="shared" si="14"/>
        <v/>
      </c>
      <c r="F912" s="74" t="str">
        <f>IFERROR(GETPIVOTDATA("Amount",#REF!,"Product Name",'tabelas-escondidas'!$A912),"")</f>
        <v/>
      </c>
      <c r="G912" s="74" t="str">
        <f>IFERROR(GETPIVOTDATA("Quantity",#REF!,"Product Name",'tabelas-escondidas'!$A912),"")</f>
        <v/>
      </c>
    </row>
    <row r="913" spans="1:7" x14ac:dyDescent="0.25">
      <c r="A913" s="75" t="str">
        <f>IFERROR(INDEX(Tabela_Produto[[#Data],[Nome do Produto]],ROW(A913)-ROW($A$3)),"")</f>
        <v/>
      </c>
      <c r="B913" s="74" t="str">
        <f ca="1">IF(A913="","",SUMIFS(Tabela_Ordens[[#Data],[Quantidade]],Tabela_Ordens[[#Data],[Produto]],A913,Tabela_Ordens[[#Data],[Tipo da Ordem]],"Compra",Tabela_Ordens[[#Data],[Data esperada]],"&lt;="&amp;TODAY())-SUMIFS(Tabela_Ordens[[#Data],[Quantidade]],Tabela_Ordens[[#Data],[Produto]],A913,Tabela_Ordens[[#Data],[Tipo da Ordem]],"Venda",Tabela_Ordens[[#Data],[Data esperada]],"&lt;="&amp;TODAY()))</f>
        <v/>
      </c>
      <c r="C913" s="74" t="str">
        <f ca="1">IF(A913="","",SUMIFS(Tabela_Ordens[[#Data],[Quantidade]],Tabela_Ordens[[#Data],[Produto]],A913,Tabela_Ordens[[#Data],[Tipo da Ordem]],"Compra",Tabela_Ordens[[#Data],[Data esperada]],"&gt;"&amp;TODAY()))</f>
        <v/>
      </c>
      <c r="D913" s="74" t="str">
        <f>IF(A913="","",INDEX(Tabela_Produto[Estoque Mínimo],MATCH(A913,INDEX(Tabela_Produto[Nome do Produto],,1),0),1))</f>
        <v/>
      </c>
      <c r="E913" s="74" t="str">
        <f t="shared" si="14"/>
        <v/>
      </c>
      <c r="F913" s="74" t="str">
        <f>IFERROR(GETPIVOTDATA("Amount",#REF!,"Product Name",'tabelas-escondidas'!$A913),"")</f>
        <v/>
      </c>
      <c r="G913" s="74" t="str">
        <f>IFERROR(GETPIVOTDATA("Quantity",#REF!,"Product Name",'tabelas-escondidas'!$A913),"")</f>
        <v/>
      </c>
    </row>
    <row r="914" spans="1:7" x14ac:dyDescent="0.25">
      <c r="A914" s="75" t="str">
        <f>IFERROR(INDEX(Tabela_Produto[[#Data],[Nome do Produto]],ROW(A914)-ROW($A$3)),"")</f>
        <v/>
      </c>
      <c r="B914" s="74" t="str">
        <f ca="1">IF(A914="","",SUMIFS(Tabela_Ordens[[#Data],[Quantidade]],Tabela_Ordens[[#Data],[Produto]],A914,Tabela_Ordens[[#Data],[Tipo da Ordem]],"Compra",Tabela_Ordens[[#Data],[Data esperada]],"&lt;="&amp;TODAY())-SUMIFS(Tabela_Ordens[[#Data],[Quantidade]],Tabela_Ordens[[#Data],[Produto]],A914,Tabela_Ordens[[#Data],[Tipo da Ordem]],"Venda",Tabela_Ordens[[#Data],[Data esperada]],"&lt;="&amp;TODAY()))</f>
        <v/>
      </c>
      <c r="C914" s="74" t="str">
        <f ca="1">IF(A914="","",SUMIFS(Tabela_Ordens[[#Data],[Quantidade]],Tabela_Ordens[[#Data],[Produto]],A914,Tabela_Ordens[[#Data],[Tipo da Ordem]],"Compra",Tabela_Ordens[[#Data],[Data esperada]],"&gt;"&amp;TODAY()))</f>
        <v/>
      </c>
      <c r="D914" s="74" t="str">
        <f>IF(A914="","",INDEX(Tabela_Produto[Estoque Mínimo],MATCH(A914,INDEX(Tabela_Produto[Nome do Produto],,1),0),1))</f>
        <v/>
      </c>
      <c r="E914" s="74" t="str">
        <f t="shared" si="14"/>
        <v/>
      </c>
      <c r="F914" s="74" t="str">
        <f>IFERROR(GETPIVOTDATA("Amount",#REF!,"Product Name",'tabelas-escondidas'!$A914),"")</f>
        <v/>
      </c>
      <c r="G914" s="74" t="str">
        <f>IFERROR(GETPIVOTDATA("Quantity",#REF!,"Product Name",'tabelas-escondidas'!$A914),"")</f>
        <v/>
      </c>
    </row>
    <row r="915" spans="1:7" x14ac:dyDescent="0.25">
      <c r="A915" s="75" t="str">
        <f>IFERROR(INDEX(Tabela_Produto[[#Data],[Nome do Produto]],ROW(A915)-ROW($A$3)),"")</f>
        <v/>
      </c>
      <c r="B915" s="74" t="str">
        <f ca="1">IF(A915="","",SUMIFS(Tabela_Ordens[[#Data],[Quantidade]],Tabela_Ordens[[#Data],[Produto]],A915,Tabela_Ordens[[#Data],[Tipo da Ordem]],"Compra",Tabela_Ordens[[#Data],[Data esperada]],"&lt;="&amp;TODAY())-SUMIFS(Tabela_Ordens[[#Data],[Quantidade]],Tabela_Ordens[[#Data],[Produto]],A915,Tabela_Ordens[[#Data],[Tipo da Ordem]],"Venda",Tabela_Ordens[[#Data],[Data esperada]],"&lt;="&amp;TODAY()))</f>
        <v/>
      </c>
      <c r="C915" s="74" t="str">
        <f ca="1">IF(A915="","",SUMIFS(Tabela_Ordens[[#Data],[Quantidade]],Tabela_Ordens[[#Data],[Produto]],A915,Tabela_Ordens[[#Data],[Tipo da Ordem]],"Compra",Tabela_Ordens[[#Data],[Data esperada]],"&gt;"&amp;TODAY()))</f>
        <v/>
      </c>
      <c r="D915" s="74" t="str">
        <f>IF(A915="","",INDEX(Tabela_Produto[Estoque Mínimo],MATCH(A915,INDEX(Tabela_Produto[Nome do Produto],,1),0),1))</f>
        <v/>
      </c>
      <c r="E915" s="74" t="str">
        <f t="shared" si="14"/>
        <v/>
      </c>
      <c r="F915" s="74" t="str">
        <f>IFERROR(GETPIVOTDATA("Amount",#REF!,"Product Name",'tabelas-escondidas'!$A915),"")</f>
        <v/>
      </c>
      <c r="G915" s="74" t="str">
        <f>IFERROR(GETPIVOTDATA("Quantity",#REF!,"Product Name",'tabelas-escondidas'!$A915),"")</f>
        <v/>
      </c>
    </row>
    <row r="916" spans="1:7" x14ac:dyDescent="0.25">
      <c r="A916" s="75" t="str">
        <f>IFERROR(INDEX(Tabela_Produto[[#Data],[Nome do Produto]],ROW(A916)-ROW($A$3)),"")</f>
        <v/>
      </c>
      <c r="B916" s="74" t="str">
        <f ca="1">IF(A916="","",SUMIFS(Tabela_Ordens[[#Data],[Quantidade]],Tabela_Ordens[[#Data],[Produto]],A916,Tabela_Ordens[[#Data],[Tipo da Ordem]],"Compra",Tabela_Ordens[[#Data],[Data esperada]],"&lt;="&amp;TODAY())-SUMIFS(Tabela_Ordens[[#Data],[Quantidade]],Tabela_Ordens[[#Data],[Produto]],A916,Tabela_Ordens[[#Data],[Tipo da Ordem]],"Venda",Tabela_Ordens[[#Data],[Data esperada]],"&lt;="&amp;TODAY()))</f>
        <v/>
      </c>
      <c r="C916" s="74" t="str">
        <f ca="1">IF(A916="","",SUMIFS(Tabela_Ordens[[#Data],[Quantidade]],Tabela_Ordens[[#Data],[Produto]],A916,Tabela_Ordens[[#Data],[Tipo da Ordem]],"Compra",Tabela_Ordens[[#Data],[Data esperada]],"&gt;"&amp;TODAY()))</f>
        <v/>
      </c>
      <c r="D916" s="74" t="str">
        <f>IF(A916="","",INDEX(Tabela_Produto[Estoque Mínimo],MATCH(A916,INDEX(Tabela_Produto[Nome do Produto],,1),0),1))</f>
        <v/>
      </c>
      <c r="E916" s="74" t="str">
        <f t="shared" si="14"/>
        <v/>
      </c>
      <c r="F916" s="74" t="str">
        <f>IFERROR(GETPIVOTDATA("Amount",#REF!,"Product Name",'tabelas-escondidas'!$A916),"")</f>
        <v/>
      </c>
      <c r="G916" s="74" t="str">
        <f>IFERROR(GETPIVOTDATA("Quantity",#REF!,"Product Name",'tabelas-escondidas'!$A916),"")</f>
        <v/>
      </c>
    </row>
    <row r="917" spans="1:7" x14ac:dyDescent="0.25">
      <c r="A917" s="75" t="str">
        <f>IFERROR(INDEX(Tabela_Produto[[#Data],[Nome do Produto]],ROW(A917)-ROW($A$3)),"")</f>
        <v/>
      </c>
      <c r="B917" s="74" t="str">
        <f ca="1">IF(A917="","",SUMIFS(Tabela_Ordens[[#Data],[Quantidade]],Tabela_Ordens[[#Data],[Produto]],A917,Tabela_Ordens[[#Data],[Tipo da Ordem]],"Compra",Tabela_Ordens[[#Data],[Data esperada]],"&lt;="&amp;TODAY())-SUMIFS(Tabela_Ordens[[#Data],[Quantidade]],Tabela_Ordens[[#Data],[Produto]],A917,Tabela_Ordens[[#Data],[Tipo da Ordem]],"Venda",Tabela_Ordens[[#Data],[Data esperada]],"&lt;="&amp;TODAY()))</f>
        <v/>
      </c>
      <c r="C917" s="74" t="str">
        <f ca="1">IF(A917="","",SUMIFS(Tabela_Ordens[[#Data],[Quantidade]],Tabela_Ordens[[#Data],[Produto]],A917,Tabela_Ordens[[#Data],[Tipo da Ordem]],"Compra",Tabela_Ordens[[#Data],[Data esperada]],"&gt;"&amp;TODAY()))</f>
        <v/>
      </c>
      <c r="D917" s="74" t="str">
        <f>IF(A917="","",INDEX(Tabela_Produto[Estoque Mínimo],MATCH(A917,INDEX(Tabela_Produto[Nome do Produto],,1),0),1))</f>
        <v/>
      </c>
      <c r="E917" s="74" t="str">
        <f t="shared" si="14"/>
        <v/>
      </c>
      <c r="F917" s="74" t="str">
        <f>IFERROR(GETPIVOTDATA("Amount",#REF!,"Product Name",'tabelas-escondidas'!$A917),"")</f>
        <v/>
      </c>
      <c r="G917" s="74" t="str">
        <f>IFERROR(GETPIVOTDATA("Quantity",#REF!,"Product Name",'tabelas-escondidas'!$A917),"")</f>
        <v/>
      </c>
    </row>
    <row r="918" spans="1:7" x14ac:dyDescent="0.25">
      <c r="A918" s="75" t="str">
        <f>IFERROR(INDEX(Tabela_Produto[[#Data],[Nome do Produto]],ROW(A918)-ROW($A$3)),"")</f>
        <v/>
      </c>
      <c r="B918" s="74" t="str">
        <f ca="1">IF(A918="","",SUMIFS(Tabela_Ordens[[#Data],[Quantidade]],Tabela_Ordens[[#Data],[Produto]],A918,Tabela_Ordens[[#Data],[Tipo da Ordem]],"Compra",Tabela_Ordens[[#Data],[Data esperada]],"&lt;="&amp;TODAY())-SUMIFS(Tabela_Ordens[[#Data],[Quantidade]],Tabela_Ordens[[#Data],[Produto]],A918,Tabela_Ordens[[#Data],[Tipo da Ordem]],"Venda",Tabela_Ordens[[#Data],[Data esperada]],"&lt;="&amp;TODAY()))</f>
        <v/>
      </c>
      <c r="C918" s="74" t="str">
        <f ca="1">IF(A918="","",SUMIFS(Tabela_Ordens[[#Data],[Quantidade]],Tabela_Ordens[[#Data],[Produto]],A918,Tabela_Ordens[[#Data],[Tipo da Ordem]],"Compra",Tabela_Ordens[[#Data],[Data esperada]],"&gt;"&amp;TODAY()))</f>
        <v/>
      </c>
      <c r="D918" s="74" t="str">
        <f>IF(A918="","",INDEX(Tabela_Produto[Estoque Mínimo],MATCH(A918,INDEX(Tabela_Produto[Nome do Produto],,1),0),1))</f>
        <v/>
      </c>
      <c r="E918" s="74" t="str">
        <f t="shared" si="14"/>
        <v/>
      </c>
      <c r="F918" s="74" t="str">
        <f>IFERROR(GETPIVOTDATA("Amount",#REF!,"Product Name",'tabelas-escondidas'!$A918),"")</f>
        <v/>
      </c>
      <c r="G918" s="74" t="str">
        <f>IFERROR(GETPIVOTDATA("Quantity",#REF!,"Product Name",'tabelas-escondidas'!$A918),"")</f>
        <v/>
      </c>
    </row>
    <row r="919" spans="1:7" x14ac:dyDescent="0.25">
      <c r="A919" s="75" t="str">
        <f>IFERROR(INDEX(Tabela_Produto[[#Data],[Nome do Produto]],ROW(A919)-ROW($A$3)),"")</f>
        <v/>
      </c>
      <c r="B919" s="74" t="str">
        <f ca="1">IF(A919="","",SUMIFS(Tabela_Ordens[[#Data],[Quantidade]],Tabela_Ordens[[#Data],[Produto]],A919,Tabela_Ordens[[#Data],[Tipo da Ordem]],"Compra",Tabela_Ordens[[#Data],[Data esperada]],"&lt;="&amp;TODAY())-SUMIFS(Tabela_Ordens[[#Data],[Quantidade]],Tabela_Ordens[[#Data],[Produto]],A919,Tabela_Ordens[[#Data],[Tipo da Ordem]],"Venda",Tabela_Ordens[[#Data],[Data esperada]],"&lt;="&amp;TODAY()))</f>
        <v/>
      </c>
      <c r="C919" s="74" t="str">
        <f ca="1">IF(A919="","",SUMIFS(Tabela_Ordens[[#Data],[Quantidade]],Tabela_Ordens[[#Data],[Produto]],A919,Tabela_Ordens[[#Data],[Tipo da Ordem]],"Compra",Tabela_Ordens[[#Data],[Data esperada]],"&gt;"&amp;TODAY()))</f>
        <v/>
      </c>
      <c r="D919" s="74" t="str">
        <f>IF(A919="","",INDEX(Tabela_Produto[Estoque Mínimo],MATCH(A919,INDEX(Tabela_Produto[Nome do Produto],,1),0),1))</f>
        <v/>
      </c>
      <c r="E919" s="74" t="str">
        <f t="shared" si="14"/>
        <v/>
      </c>
      <c r="F919" s="74" t="str">
        <f>IFERROR(GETPIVOTDATA("Amount",#REF!,"Product Name",'tabelas-escondidas'!$A919),"")</f>
        <v/>
      </c>
      <c r="G919" s="74" t="str">
        <f>IFERROR(GETPIVOTDATA("Quantity",#REF!,"Product Name",'tabelas-escondidas'!$A919),"")</f>
        <v/>
      </c>
    </row>
    <row r="920" spans="1:7" x14ac:dyDescent="0.25">
      <c r="A920" s="75" t="str">
        <f>IFERROR(INDEX(Tabela_Produto[[#Data],[Nome do Produto]],ROW(A920)-ROW($A$3)),"")</f>
        <v/>
      </c>
      <c r="B920" s="74" t="str">
        <f ca="1">IF(A920="","",SUMIFS(Tabela_Ordens[[#Data],[Quantidade]],Tabela_Ordens[[#Data],[Produto]],A920,Tabela_Ordens[[#Data],[Tipo da Ordem]],"Compra",Tabela_Ordens[[#Data],[Data esperada]],"&lt;="&amp;TODAY())-SUMIFS(Tabela_Ordens[[#Data],[Quantidade]],Tabela_Ordens[[#Data],[Produto]],A920,Tabela_Ordens[[#Data],[Tipo da Ordem]],"Venda",Tabela_Ordens[[#Data],[Data esperada]],"&lt;="&amp;TODAY()))</f>
        <v/>
      </c>
      <c r="C920" s="74" t="str">
        <f ca="1">IF(A920="","",SUMIFS(Tabela_Ordens[[#Data],[Quantidade]],Tabela_Ordens[[#Data],[Produto]],A920,Tabela_Ordens[[#Data],[Tipo da Ordem]],"Compra",Tabela_Ordens[[#Data],[Data esperada]],"&gt;"&amp;TODAY()))</f>
        <v/>
      </c>
      <c r="D920" s="74" t="str">
        <f>IF(A920="","",INDEX(Tabela_Produto[Estoque Mínimo],MATCH(A920,INDEX(Tabela_Produto[Nome do Produto],,1),0),1))</f>
        <v/>
      </c>
      <c r="E920" s="74" t="str">
        <f t="shared" si="14"/>
        <v/>
      </c>
      <c r="F920" s="74" t="str">
        <f>IFERROR(GETPIVOTDATA("Amount",#REF!,"Product Name",'tabelas-escondidas'!$A920),"")</f>
        <v/>
      </c>
      <c r="G920" s="74" t="str">
        <f>IFERROR(GETPIVOTDATA("Quantity",#REF!,"Product Name",'tabelas-escondidas'!$A920),"")</f>
        <v/>
      </c>
    </row>
    <row r="921" spans="1:7" x14ac:dyDescent="0.25">
      <c r="A921" s="75" t="str">
        <f>IFERROR(INDEX(Tabela_Produto[[#Data],[Nome do Produto]],ROW(A921)-ROW($A$3)),"")</f>
        <v/>
      </c>
      <c r="B921" s="74" t="str">
        <f ca="1">IF(A921="","",SUMIFS(Tabela_Ordens[[#Data],[Quantidade]],Tabela_Ordens[[#Data],[Produto]],A921,Tabela_Ordens[[#Data],[Tipo da Ordem]],"Compra",Tabela_Ordens[[#Data],[Data esperada]],"&lt;="&amp;TODAY())-SUMIFS(Tabela_Ordens[[#Data],[Quantidade]],Tabela_Ordens[[#Data],[Produto]],A921,Tabela_Ordens[[#Data],[Tipo da Ordem]],"Venda",Tabela_Ordens[[#Data],[Data esperada]],"&lt;="&amp;TODAY()))</f>
        <v/>
      </c>
      <c r="C921" s="74" t="str">
        <f ca="1">IF(A921="","",SUMIFS(Tabela_Ordens[[#Data],[Quantidade]],Tabela_Ordens[[#Data],[Produto]],A921,Tabela_Ordens[[#Data],[Tipo da Ordem]],"Compra",Tabela_Ordens[[#Data],[Data esperada]],"&gt;"&amp;TODAY()))</f>
        <v/>
      </c>
      <c r="D921" s="74" t="str">
        <f>IF(A921="","",INDEX(Tabela_Produto[Estoque Mínimo],MATCH(A921,INDEX(Tabela_Produto[Nome do Produto],,1),0),1))</f>
        <v/>
      </c>
      <c r="E921" s="74" t="str">
        <f t="shared" si="14"/>
        <v/>
      </c>
      <c r="F921" s="74" t="str">
        <f>IFERROR(GETPIVOTDATA("Amount",#REF!,"Product Name",'tabelas-escondidas'!$A921),"")</f>
        <v/>
      </c>
      <c r="G921" s="74" t="str">
        <f>IFERROR(GETPIVOTDATA("Quantity",#REF!,"Product Name",'tabelas-escondidas'!$A921),"")</f>
        <v/>
      </c>
    </row>
    <row r="922" spans="1:7" x14ac:dyDescent="0.25">
      <c r="A922" s="75" t="str">
        <f>IFERROR(INDEX(Tabela_Produto[[#Data],[Nome do Produto]],ROW(A922)-ROW($A$3)),"")</f>
        <v/>
      </c>
      <c r="B922" s="74" t="str">
        <f ca="1">IF(A922="","",SUMIFS(Tabela_Ordens[[#Data],[Quantidade]],Tabela_Ordens[[#Data],[Produto]],A922,Tabela_Ordens[[#Data],[Tipo da Ordem]],"Compra",Tabela_Ordens[[#Data],[Data esperada]],"&lt;="&amp;TODAY())-SUMIFS(Tabela_Ordens[[#Data],[Quantidade]],Tabela_Ordens[[#Data],[Produto]],A922,Tabela_Ordens[[#Data],[Tipo da Ordem]],"Venda",Tabela_Ordens[[#Data],[Data esperada]],"&lt;="&amp;TODAY()))</f>
        <v/>
      </c>
      <c r="C922" s="74" t="str">
        <f ca="1">IF(A922="","",SUMIFS(Tabela_Ordens[[#Data],[Quantidade]],Tabela_Ordens[[#Data],[Produto]],A922,Tabela_Ordens[[#Data],[Tipo da Ordem]],"Compra",Tabela_Ordens[[#Data],[Data esperada]],"&gt;"&amp;TODAY()))</f>
        <v/>
      </c>
      <c r="D922" s="74" t="str">
        <f>IF(A922="","",INDEX(Tabela_Produto[Estoque Mínimo],MATCH(A922,INDEX(Tabela_Produto[Nome do Produto],,1),0),1))</f>
        <v/>
      </c>
      <c r="E922" s="74" t="str">
        <f t="shared" si="14"/>
        <v/>
      </c>
      <c r="F922" s="74" t="str">
        <f>IFERROR(GETPIVOTDATA("Amount",#REF!,"Product Name",'tabelas-escondidas'!$A922),"")</f>
        <v/>
      </c>
      <c r="G922" s="74" t="str">
        <f>IFERROR(GETPIVOTDATA("Quantity",#REF!,"Product Name",'tabelas-escondidas'!$A922),"")</f>
        <v/>
      </c>
    </row>
    <row r="923" spans="1:7" x14ac:dyDescent="0.25">
      <c r="A923" s="75" t="str">
        <f>IFERROR(INDEX(Tabela_Produto[[#Data],[Nome do Produto]],ROW(A923)-ROW($A$3)),"")</f>
        <v/>
      </c>
      <c r="B923" s="74" t="str">
        <f ca="1">IF(A923="","",SUMIFS(Tabela_Ordens[[#Data],[Quantidade]],Tabela_Ordens[[#Data],[Produto]],A923,Tabela_Ordens[[#Data],[Tipo da Ordem]],"Compra",Tabela_Ordens[[#Data],[Data esperada]],"&lt;="&amp;TODAY())-SUMIFS(Tabela_Ordens[[#Data],[Quantidade]],Tabela_Ordens[[#Data],[Produto]],A923,Tabela_Ordens[[#Data],[Tipo da Ordem]],"Venda",Tabela_Ordens[[#Data],[Data esperada]],"&lt;="&amp;TODAY()))</f>
        <v/>
      </c>
      <c r="C923" s="74" t="str">
        <f ca="1">IF(A923="","",SUMIFS(Tabela_Ordens[[#Data],[Quantidade]],Tabela_Ordens[[#Data],[Produto]],A923,Tabela_Ordens[[#Data],[Tipo da Ordem]],"Compra",Tabela_Ordens[[#Data],[Data esperada]],"&gt;"&amp;TODAY()))</f>
        <v/>
      </c>
      <c r="D923" s="74" t="str">
        <f>IF(A923="","",INDEX(Tabela_Produto[Estoque Mínimo],MATCH(A923,INDEX(Tabela_Produto[Nome do Produto],,1),0),1))</f>
        <v/>
      </c>
      <c r="E923" s="74" t="str">
        <f t="shared" si="14"/>
        <v/>
      </c>
      <c r="F923" s="74" t="str">
        <f>IFERROR(GETPIVOTDATA("Amount",#REF!,"Product Name",'tabelas-escondidas'!$A923),"")</f>
        <v/>
      </c>
      <c r="G923" s="74" t="str">
        <f>IFERROR(GETPIVOTDATA("Quantity",#REF!,"Product Name",'tabelas-escondidas'!$A923),"")</f>
        <v/>
      </c>
    </row>
    <row r="924" spans="1:7" x14ac:dyDescent="0.25">
      <c r="A924" s="75" t="str">
        <f>IFERROR(INDEX(Tabela_Produto[[#Data],[Nome do Produto]],ROW(A924)-ROW($A$3)),"")</f>
        <v/>
      </c>
      <c r="B924" s="74" t="str">
        <f ca="1">IF(A924="","",SUMIFS(Tabela_Ordens[[#Data],[Quantidade]],Tabela_Ordens[[#Data],[Produto]],A924,Tabela_Ordens[[#Data],[Tipo da Ordem]],"Compra",Tabela_Ordens[[#Data],[Data esperada]],"&lt;="&amp;TODAY())-SUMIFS(Tabela_Ordens[[#Data],[Quantidade]],Tabela_Ordens[[#Data],[Produto]],A924,Tabela_Ordens[[#Data],[Tipo da Ordem]],"Venda",Tabela_Ordens[[#Data],[Data esperada]],"&lt;="&amp;TODAY()))</f>
        <v/>
      </c>
      <c r="C924" s="74" t="str">
        <f ca="1">IF(A924="","",SUMIFS(Tabela_Ordens[[#Data],[Quantidade]],Tabela_Ordens[[#Data],[Produto]],A924,Tabela_Ordens[[#Data],[Tipo da Ordem]],"Compra",Tabela_Ordens[[#Data],[Data esperada]],"&gt;"&amp;TODAY()))</f>
        <v/>
      </c>
      <c r="D924" s="74" t="str">
        <f>IF(A924="","",INDEX(Tabela_Produto[Estoque Mínimo],MATCH(A924,INDEX(Tabela_Produto[Nome do Produto],,1),0),1))</f>
        <v/>
      </c>
      <c r="E924" s="74" t="str">
        <f t="shared" si="14"/>
        <v/>
      </c>
      <c r="F924" s="74" t="str">
        <f>IFERROR(GETPIVOTDATA("Amount",#REF!,"Product Name",'tabelas-escondidas'!$A924),"")</f>
        <v/>
      </c>
      <c r="G924" s="74" t="str">
        <f>IFERROR(GETPIVOTDATA("Quantity",#REF!,"Product Name",'tabelas-escondidas'!$A924),"")</f>
        <v/>
      </c>
    </row>
    <row r="925" spans="1:7" x14ac:dyDescent="0.25">
      <c r="A925" s="75" t="str">
        <f>IFERROR(INDEX(Tabela_Produto[[#Data],[Nome do Produto]],ROW(A925)-ROW($A$3)),"")</f>
        <v/>
      </c>
      <c r="B925" s="74" t="str">
        <f ca="1">IF(A925="","",SUMIFS(Tabela_Ordens[[#Data],[Quantidade]],Tabela_Ordens[[#Data],[Produto]],A925,Tabela_Ordens[[#Data],[Tipo da Ordem]],"Compra",Tabela_Ordens[[#Data],[Data esperada]],"&lt;="&amp;TODAY())-SUMIFS(Tabela_Ordens[[#Data],[Quantidade]],Tabela_Ordens[[#Data],[Produto]],A925,Tabela_Ordens[[#Data],[Tipo da Ordem]],"Venda",Tabela_Ordens[[#Data],[Data esperada]],"&lt;="&amp;TODAY()))</f>
        <v/>
      </c>
      <c r="C925" s="74" t="str">
        <f ca="1">IF(A925="","",SUMIFS(Tabela_Ordens[[#Data],[Quantidade]],Tabela_Ordens[[#Data],[Produto]],A925,Tabela_Ordens[[#Data],[Tipo da Ordem]],"Compra",Tabela_Ordens[[#Data],[Data esperada]],"&gt;"&amp;TODAY()))</f>
        <v/>
      </c>
      <c r="D925" s="74" t="str">
        <f>IF(A925="","",INDEX(Tabela_Produto[Estoque Mínimo],MATCH(A925,INDEX(Tabela_Produto[Nome do Produto],,1),0),1))</f>
        <v/>
      </c>
      <c r="E925" s="74" t="str">
        <f t="shared" si="14"/>
        <v/>
      </c>
      <c r="F925" s="74" t="str">
        <f>IFERROR(GETPIVOTDATA("Amount",#REF!,"Product Name",'tabelas-escondidas'!$A925),"")</f>
        <v/>
      </c>
      <c r="G925" s="74" t="str">
        <f>IFERROR(GETPIVOTDATA("Quantity",#REF!,"Product Name",'tabelas-escondidas'!$A925),"")</f>
        <v/>
      </c>
    </row>
    <row r="926" spans="1:7" x14ac:dyDescent="0.25">
      <c r="A926" s="75" t="str">
        <f>IFERROR(INDEX(Tabela_Produto[[#Data],[Nome do Produto]],ROW(A926)-ROW($A$3)),"")</f>
        <v/>
      </c>
      <c r="B926" s="74" t="str">
        <f ca="1">IF(A926="","",SUMIFS(Tabela_Ordens[[#Data],[Quantidade]],Tabela_Ordens[[#Data],[Produto]],A926,Tabela_Ordens[[#Data],[Tipo da Ordem]],"Compra",Tabela_Ordens[[#Data],[Data esperada]],"&lt;="&amp;TODAY())-SUMIFS(Tabela_Ordens[[#Data],[Quantidade]],Tabela_Ordens[[#Data],[Produto]],A926,Tabela_Ordens[[#Data],[Tipo da Ordem]],"Venda",Tabela_Ordens[[#Data],[Data esperada]],"&lt;="&amp;TODAY()))</f>
        <v/>
      </c>
      <c r="C926" s="74" t="str">
        <f ca="1">IF(A926="","",SUMIFS(Tabela_Ordens[[#Data],[Quantidade]],Tabela_Ordens[[#Data],[Produto]],A926,Tabela_Ordens[[#Data],[Tipo da Ordem]],"Compra",Tabela_Ordens[[#Data],[Data esperada]],"&gt;"&amp;TODAY()))</f>
        <v/>
      </c>
      <c r="D926" s="74" t="str">
        <f>IF(A926="","",INDEX(Tabela_Produto[Estoque Mínimo],MATCH(A926,INDEX(Tabela_Produto[Nome do Produto],,1),0),1))</f>
        <v/>
      </c>
      <c r="E926" s="74" t="str">
        <f t="shared" si="14"/>
        <v/>
      </c>
      <c r="F926" s="74" t="str">
        <f>IFERROR(GETPIVOTDATA("Amount",#REF!,"Product Name",'tabelas-escondidas'!$A926),"")</f>
        <v/>
      </c>
      <c r="G926" s="74" t="str">
        <f>IFERROR(GETPIVOTDATA("Quantity",#REF!,"Product Name",'tabelas-escondidas'!$A926),"")</f>
        <v/>
      </c>
    </row>
    <row r="927" spans="1:7" x14ac:dyDescent="0.25">
      <c r="A927" s="75" t="str">
        <f>IFERROR(INDEX(Tabela_Produto[[#Data],[Nome do Produto]],ROW(A927)-ROW($A$3)),"")</f>
        <v/>
      </c>
      <c r="B927" s="74" t="str">
        <f ca="1">IF(A927="","",SUMIFS(Tabela_Ordens[[#Data],[Quantidade]],Tabela_Ordens[[#Data],[Produto]],A927,Tabela_Ordens[[#Data],[Tipo da Ordem]],"Compra",Tabela_Ordens[[#Data],[Data esperada]],"&lt;="&amp;TODAY())-SUMIFS(Tabela_Ordens[[#Data],[Quantidade]],Tabela_Ordens[[#Data],[Produto]],A927,Tabela_Ordens[[#Data],[Tipo da Ordem]],"Venda",Tabela_Ordens[[#Data],[Data esperada]],"&lt;="&amp;TODAY()))</f>
        <v/>
      </c>
      <c r="C927" s="74" t="str">
        <f ca="1">IF(A927="","",SUMIFS(Tabela_Ordens[[#Data],[Quantidade]],Tabela_Ordens[[#Data],[Produto]],A927,Tabela_Ordens[[#Data],[Tipo da Ordem]],"Compra",Tabela_Ordens[[#Data],[Data esperada]],"&gt;"&amp;TODAY()))</f>
        <v/>
      </c>
      <c r="D927" s="74" t="str">
        <f>IF(A927="","",INDEX(Tabela_Produto[Estoque Mínimo],MATCH(A927,INDEX(Tabela_Produto[Nome do Produto],,1),0),1))</f>
        <v/>
      </c>
      <c r="E927" s="74" t="str">
        <f t="shared" si="14"/>
        <v/>
      </c>
      <c r="F927" s="74" t="str">
        <f>IFERROR(GETPIVOTDATA("Amount",#REF!,"Product Name",'tabelas-escondidas'!$A927),"")</f>
        <v/>
      </c>
      <c r="G927" s="74" t="str">
        <f>IFERROR(GETPIVOTDATA("Quantity",#REF!,"Product Name",'tabelas-escondidas'!$A927),"")</f>
        <v/>
      </c>
    </row>
    <row r="928" spans="1:7" x14ac:dyDescent="0.25">
      <c r="A928" s="75" t="str">
        <f>IFERROR(INDEX(Tabela_Produto[[#Data],[Nome do Produto]],ROW(A928)-ROW($A$3)),"")</f>
        <v/>
      </c>
      <c r="B928" s="74" t="str">
        <f ca="1">IF(A928="","",SUMIFS(Tabela_Ordens[[#Data],[Quantidade]],Tabela_Ordens[[#Data],[Produto]],A928,Tabela_Ordens[[#Data],[Tipo da Ordem]],"Compra",Tabela_Ordens[[#Data],[Data esperada]],"&lt;="&amp;TODAY())-SUMIFS(Tabela_Ordens[[#Data],[Quantidade]],Tabela_Ordens[[#Data],[Produto]],A928,Tabela_Ordens[[#Data],[Tipo da Ordem]],"Venda",Tabela_Ordens[[#Data],[Data esperada]],"&lt;="&amp;TODAY()))</f>
        <v/>
      </c>
      <c r="C928" s="74" t="str">
        <f ca="1">IF(A928="","",SUMIFS(Tabela_Ordens[[#Data],[Quantidade]],Tabela_Ordens[[#Data],[Produto]],A928,Tabela_Ordens[[#Data],[Tipo da Ordem]],"Compra",Tabela_Ordens[[#Data],[Data esperada]],"&gt;"&amp;TODAY()))</f>
        <v/>
      </c>
      <c r="D928" s="74" t="str">
        <f>IF(A928="","",INDEX(Tabela_Produto[Estoque Mínimo],MATCH(A928,INDEX(Tabela_Produto[Nome do Produto],,1),0),1))</f>
        <v/>
      </c>
      <c r="E928" s="74" t="str">
        <f t="shared" si="14"/>
        <v/>
      </c>
      <c r="F928" s="74" t="str">
        <f>IFERROR(GETPIVOTDATA("Amount",#REF!,"Product Name",'tabelas-escondidas'!$A928),"")</f>
        <v/>
      </c>
      <c r="G928" s="74" t="str">
        <f>IFERROR(GETPIVOTDATA("Quantity",#REF!,"Product Name",'tabelas-escondidas'!$A928),"")</f>
        <v/>
      </c>
    </row>
    <row r="929" spans="1:7" x14ac:dyDescent="0.25">
      <c r="A929" s="75" t="str">
        <f>IFERROR(INDEX(Tabela_Produto[[#Data],[Nome do Produto]],ROW(A929)-ROW($A$3)),"")</f>
        <v/>
      </c>
      <c r="B929" s="74" t="str">
        <f ca="1">IF(A929="","",SUMIFS(Tabela_Ordens[[#Data],[Quantidade]],Tabela_Ordens[[#Data],[Produto]],A929,Tabela_Ordens[[#Data],[Tipo da Ordem]],"Compra",Tabela_Ordens[[#Data],[Data esperada]],"&lt;="&amp;TODAY())-SUMIFS(Tabela_Ordens[[#Data],[Quantidade]],Tabela_Ordens[[#Data],[Produto]],A929,Tabela_Ordens[[#Data],[Tipo da Ordem]],"Venda",Tabela_Ordens[[#Data],[Data esperada]],"&lt;="&amp;TODAY()))</f>
        <v/>
      </c>
      <c r="C929" s="74" t="str">
        <f ca="1">IF(A929="","",SUMIFS(Tabela_Ordens[[#Data],[Quantidade]],Tabela_Ordens[[#Data],[Produto]],A929,Tabela_Ordens[[#Data],[Tipo da Ordem]],"Compra",Tabela_Ordens[[#Data],[Data esperada]],"&gt;"&amp;TODAY()))</f>
        <v/>
      </c>
      <c r="D929" s="74" t="str">
        <f>IF(A929="","",INDEX(Tabela_Produto[Estoque Mínimo],MATCH(A929,INDEX(Tabela_Produto[Nome do Produto],,1),0),1))</f>
        <v/>
      </c>
      <c r="E929" s="74" t="str">
        <f t="shared" si="14"/>
        <v/>
      </c>
      <c r="F929" s="74" t="str">
        <f>IFERROR(GETPIVOTDATA("Amount",#REF!,"Product Name",'tabelas-escondidas'!$A929),"")</f>
        <v/>
      </c>
      <c r="G929" s="74" t="str">
        <f>IFERROR(GETPIVOTDATA("Quantity",#REF!,"Product Name",'tabelas-escondidas'!$A929),"")</f>
        <v/>
      </c>
    </row>
    <row r="930" spans="1:7" x14ac:dyDescent="0.25">
      <c r="A930" s="75" t="str">
        <f>IFERROR(INDEX(Tabela_Produto[[#Data],[Nome do Produto]],ROW(A930)-ROW($A$3)),"")</f>
        <v/>
      </c>
      <c r="B930" s="74" t="str">
        <f ca="1">IF(A930="","",SUMIFS(Tabela_Ordens[[#Data],[Quantidade]],Tabela_Ordens[[#Data],[Produto]],A930,Tabela_Ordens[[#Data],[Tipo da Ordem]],"Compra",Tabela_Ordens[[#Data],[Data esperada]],"&lt;="&amp;TODAY())-SUMIFS(Tabela_Ordens[[#Data],[Quantidade]],Tabela_Ordens[[#Data],[Produto]],A930,Tabela_Ordens[[#Data],[Tipo da Ordem]],"Venda",Tabela_Ordens[[#Data],[Data esperada]],"&lt;="&amp;TODAY()))</f>
        <v/>
      </c>
      <c r="C930" s="74" t="str">
        <f ca="1">IF(A930="","",SUMIFS(Tabela_Ordens[[#Data],[Quantidade]],Tabela_Ordens[[#Data],[Produto]],A930,Tabela_Ordens[[#Data],[Tipo da Ordem]],"Compra",Tabela_Ordens[[#Data],[Data esperada]],"&gt;"&amp;TODAY()))</f>
        <v/>
      </c>
      <c r="D930" s="74" t="str">
        <f>IF(A930="","",INDEX(Tabela_Produto[Estoque Mínimo],MATCH(A930,INDEX(Tabela_Produto[Nome do Produto],,1),0),1))</f>
        <v/>
      </c>
      <c r="E930" s="74" t="str">
        <f t="shared" si="14"/>
        <v/>
      </c>
      <c r="F930" s="74" t="str">
        <f>IFERROR(GETPIVOTDATA("Amount",#REF!,"Product Name",'tabelas-escondidas'!$A930),"")</f>
        <v/>
      </c>
      <c r="G930" s="74" t="str">
        <f>IFERROR(GETPIVOTDATA("Quantity",#REF!,"Product Name",'tabelas-escondidas'!$A930),"")</f>
        <v/>
      </c>
    </row>
    <row r="931" spans="1:7" x14ac:dyDescent="0.25">
      <c r="A931" s="75" t="str">
        <f>IFERROR(INDEX(Tabela_Produto[[#Data],[Nome do Produto]],ROW(A931)-ROW($A$3)),"")</f>
        <v/>
      </c>
      <c r="B931" s="74" t="str">
        <f ca="1">IF(A931="","",SUMIFS(Tabela_Ordens[[#Data],[Quantidade]],Tabela_Ordens[[#Data],[Produto]],A931,Tabela_Ordens[[#Data],[Tipo da Ordem]],"Compra",Tabela_Ordens[[#Data],[Data esperada]],"&lt;="&amp;TODAY())-SUMIFS(Tabela_Ordens[[#Data],[Quantidade]],Tabela_Ordens[[#Data],[Produto]],A931,Tabela_Ordens[[#Data],[Tipo da Ordem]],"Venda",Tabela_Ordens[[#Data],[Data esperada]],"&lt;="&amp;TODAY()))</f>
        <v/>
      </c>
      <c r="C931" s="74" t="str">
        <f ca="1">IF(A931="","",SUMIFS(Tabela_Ordens[[#Data],[Quantidade]],Tabela_Ordens[[#Data],[Produto]],A931,Tabela_Ordens[[#Data],[Tipo da Ordem]],"Compra",Tabela_Ordens[[#Data],[Data esperada]],"&gt;"&amp;TODAY()))</f>
        <v/>
      </c>
      <c r="D931" s="74" t="str">
        <f>IF(A931="","",INDEX(Tabela_Produto[Estoque Mínimo],MATCH(A931,INDEX(Tabela_Produto[Nome do Produto],,1),0),1))</f>
        <v/>
      </c>
      <c r="E931" s="74" t="str">
        <f t="shared" si="14"/>
        <v/>
      </c>
      <c r="F931" s="74" t="str">
        <f>IFERROR(GETPIVOTDATA("Amount",#REF!,"Product Name",'tabelas-escondidas'!$A931),"")</f>
        <v/>
      </c>
      <c r="G931" s="74" t="str">
        <f>IFERROR(GETPIVOTDATA("Quantity",#REF!,"Product Name",'tabelas-escondidas'!$A931),"")</f>
        <v/>
      </c>
    </row>
    <row r="932" spans="1:7" x14ac:dyDescent="0.25">
      <c r="A932" s="75" t="str">
        <f>IFERROR(INDEX(Tabela_Produto[[#Data],[Nome do Produto]],ROW(A932)-ROW($A$3)),"")</f>
        <v/>
      </c>
      <c r="B932" s="74" t="str">
        <f ca="1">IF(A932="","",SUMIFS(Tabela_Ordens[[#Data],[Quantidade]],Tabela_Ordens[[#Data],[Produto]],A932,Tabela_Ordens[[#Data],[Tipo da Ordem]],"Compra",Tabela_Ordens[[#Data],[Data esperada]],"&lt;="&amp;TODAY())-SUMIFS(Tabela_Ordens[[#Data],[Quantidade]],Tabela_Ordens[[#Data],[Produto]],A932,Tabela_Ordens[[#Data],[Tipo da Ordem]],"Venda",Tabela_Ordens[[#Data],[Data esperada]],"&lt;="&amp;TODAY()))</f>
        <v/>
      </c>
      <c r="C932" s="74" t="str">
        <f ca="1">IF(A932="","",SUMIFS(Tabela_Ordens[[#Data],[Quantidade]],Tabela_Ordens[[#Data],[Produto]],A932,Tabela_Ordens[[#Data],[Tipo da Ordem]],"Compra",Tabela_Ordens[[#Data],[Data esperada]],"&gt;"&amp;TODAY()))</f>
        <v/>
      </c>
      <c r="D932" s="74" t="str">
        <f>IF(A932="","",INDEX(Tabela_Produto[Estoque Mínimo],MATCH(A932,INDEX(Tabela_Produto[Nome do Produto],,1),0),1))</f>
        <v/>
      </c>
      <c r="E932" s="74" t="str">
        <f t="shared" si="14"/>
        <v/>
      </c>
      <c r="F932" s="74" t="str">
        <f>IFERROR(GETPIVOTDATA("Amount",#REF!,"Product Name",'tabelas-escondidas'!$A932),"")</f>
        <v/>
      </c>
      <c r="G932" s="74" t="str">
        <f>IFERROR(GETPIVOTDATA("Quantity",#REF!,"Product Name",'tabelas-escondidas'!$A932),"")</f>
        <v/>
      </c>
    </row>
    <row r="933" spans="1:7" x14ac:dyDescent="0.25">
      <c r="A933" s="75" t="str">
        <f>IFERROR(INDEX(Tabela_Produto[[#Data],[Nome do Produto]],ROW(A933)-ROW($A$3)),"")</f>
        <v/>
      </c>
      <c r="B933" s="74" t="str">
        <f ca="1">IF(A933="","",SUMIFS(Tabela_Ordens[[#Data],[Quantidade]],Tabela_Ordens[[#Data],[Produto]],A933,Tabela_Ordens[[#Data],[Tipo da Ordem]],"Compra",Tabela_Ordens[[#Data],[Data esperada]],"&lt;="&amp;TODAY())-SUMIFS(Tabela_Ordens[[#Data],[Quantidade]],Tabela_Ordens[[#Data],[Produto]],A933,Tabela_Ordens[[#Data],[Tipo da Ordem]],"Venda",Tabela_Ordens[[#Data],[Data esperada]],"&lt;="&amp;TODAY()))</f>
        <v/>
      </c>
      <c r="C933" s="74" t="str">
        <f ca="1">IF(A933="","",SUMIFS(Tabela_Ordens[[#Data],[Quantidade]],Tabela_Ordens[[#Data],[Produto]],A933,Tabela_Ordens[[#Data],[Tipo da Ordem]],"Compra",Tabela_Ordens[[#Data],[Data esperada]],"&gt;"&amp;TODAY()))</f>
        <v/>
      </c>
      <c r="D933" s="74" t="str">
        <f>IF(A933="","",INDEX(Tabela_Produto[Estoque Mínimo],MATCH(A933,INDEX(Tabela_Produto[Nome do Produto],,1),0),1))</f>
        <v/>
      </c>
      <c r="E933" s="74" t="str">
        <f t="shared" si="14"/>
        <v/>
      </c>
      <c r="F933" s="74" t="str">
        <f>IFERROR(GETPIVOTDATA("Amount",#REF!,"Product Name",'tabelas-escondidas'!$A933),"")</f>
        <v/>
      </c>
      <c r="G933" s="74" t="str">
        <f>IFERROR(GETPIVOTDATA("Quantity",#REF!,"Product Name",'tabelas-escondidas'!$A933),"")</f>
        <v/>
      </c>
    </row>
    <row r="934" spans="1:7" x14ac:dyDescent="0.25">
      <c r="A934" s="75" t="str">
        <f>IFERROR(INDEX(Tabela_Produto[[#Data],[Nome do Produto]],ROW(A934)-ROW($A$3)),"")</f>
        <v/>
      </c>
      <c r="B934" s="74" t="str">
        <f ca="1">IF(A934="","",SUMIFS(Tabela_Ordens[[#Data],[Quantidade]],Tabela_Ordens[[#Data],[Produto]],A934,Tabela_Ordens[[#Data],[Tipo da Ordem]],"Compra",Tabela_Ordens[[#Data],[Data esperada]],"&lt;="&amp;TODAY())-SUMIFS(Tabela_Ordens[[#Data],[Quantidade]],Tabela_Ordens[[#Data],[Produto]],A934,Tabela_Ordens[[#Data],[Tipo da Ordem]],"Venda",Tabela_Ordens[[#Data],[Data esperada]],"&lt;="&amp;TODAY()))</f>
        <v/>
      </c>
      <c r="C934" s="74" t="str">
        <f ca="1">IF(A934="","",SUMIFS(Tabela_Ordens[[#Data],[Quantidade]],Tabela_Ordens[[#Data],[Produto]],A934,Tabela_Ordens[[#Data],[Tipo da Ordem]],"Compra",Tabela_Ordens[[#Data],[Data esperada]],"&gt;"&amp;TODAY()))</f>
        <v/>
      </c>
      <c r="D934" s="74" t="str">
        <f>IF(A934="","",INDEX(Tabela_Produto[Estoque Mínimo],MATCH(A934,INDEX(Tabela_Produto[Nome do Produto],,1),0),1))</f>
        <v/>
      </c>
      <c r="E934" s="74" t="str">
        <f t="shared" si="14"/>
        <v/>
      </c>
      <c r="F934" s="74" t="str">
        <f>IFERROR(GETPIVOTDATA("Amount",#REF!,"Product Name",'tabelas-escondidas'!$A934),"")</f>
        <v/>
      </c>
      <c r="G934" s="74" t="str">
        <f>IFERROR(GETPIVOTDATA("Quantity",#REF!,"Product Name",'tabelas-escondidas'!$A934),"")</f>
        <v/>
      </c>
    </row>
    <row r="935" spans="1:7" x14ac:dyDescent="0.25">
      <c r="A935" s="75" t="str">
        <f>IFERROR(INDEX(Tabela_Produto[[#Data],[Nome do Produto]],ROW(A935)-ROW($A$3)),"")</f>
        <v/>
      </c>
      <c r="B935" s="74" t="str">
        <f ca="1">IF(A935="","",SUMIFS(Tabela_Ordens[[#Data],[Quantidade]],Tabela_Ordens[[#Data],[Produto]],A935,Tabela_Ordens[[#Data],[Tipo da Ordem]],"Compra",Tabela_Ordens[[#Data],[Data esperada]],"&lt;="&amp;TODAY())-SUMIFS(Tabela_Ordens[[#Data],[Quantidade]],Tabela_Ordens[[#Data],[Produto]],A935,Tabela_Ordens[[#Data],[Tipo da Ordem]],"Venda",Tabela_Ordens[[#Data],[Data esperada]],"&lt;="&amp;TODAY()))</f>
        <v/>
      </c>
      <c r="C935" s="74" t="str">
        <f ca="1">IF(A935="","",SUMIFS(Tabela_Ordens[[#Data],[Quantidade]],Tabela_Ordens[[#Data],[Produto]],A935,Tabela_Ordens[[#Data],[Tipo da Ordem]],"Compra",Tabela_Ordens[[#Data],[Data esperada]],"&gt;"&amp;TODAY()))</f>
        <v/>
      </c>
      <c r="D935" s="74" t="str">
        <f>IF(A935="","",INDEX(Tabela_Produto[Estoque Mínimo],MATCH(A935,INDEX(Tabela_Produto[Nome do Produto],,1),0),1))</f>
        <v/>
      </c>
      <c r="E935" s="74" t="str">
        <f t="shared" si="14"/>
        <v/>
      </c>
      <c r="F935" s="74" t="str">
        <f>IFERROR(GETPIVOTDATA("Amount",#REF!,"Product Name",'tabelas-escondidas'!$A935),"")</f>
        <v/>
      </c>
      <c r="G935" s="74" t="str">
        <f>IFERROR(GETPIVOTDATA("Quantity",#REF!,"Product Name",'tabelas-escondidas'!$A935),"")</f>
        <v/>
      </c>
    </row>
    <row r="936" spans="1:7" x14ac:dyDescent="0.25">
      <c r="A936" s="75" t="str">
        <f>IFERROR(INDEX(Tabela_Produto[[#Data],[Nome do Produto]],ROW(A936)-ROW($A$3)),"")</f>
        <v/>
      </c>
      <c r="B936" s="74" t="str">
        <f ca="1">IF(A936="","",SUMIFS(Tabela_Ordens[[#Data],[Quantidade]],Tabela_Ordens[[#Data],[Produto]],A936,Tabela_Ordens[[#Data],[Tipo da Ordem]],"Compra",Tabela_Ordens[[#Data],[Data esperada]],"&lt;="&amp;TODAY())-SUMIFS(Tabela_Ordens[[#Data],[Quantidade]],Tabela_Ordens[[#Data],[Produto]],A936,Tabela_Ordens[[#Data],[Tipo da Ordem]],"Venda",Tabela_Ordens[[#Data],[Data esperada]],"&lt;="&amp;TODAY()))</f>
        <v/>
      </c>
      <c r="C936" s="74" t="str">
        <f ca="1">IF(A936="","",SUMIFS(Tabela_Ordens[[#Data],[Quantidade]],Tabela_Ordens[[#Data],[Produto]],A936,Tabela_Ordens[[#Data],[Tipo da Ordem]],"Compra",Tabela_Ordens[[#Data],[Data esperada]],"&gt;"&amp;TODAY()))</f>
        <v/>
      </c>
      <c r="D936" s="74" t="str">
        <f>IF(A936="","",INDEX(Tabela_Produto[Estoque Mínimo],MATCH(A936,INDEX(Tabela_Produto[Nome do Produto],,1),0),1))</f>
        <v/>
      </c>
      <c r="E936" s="74" t="str">
        <f t="shared" si="14"/>
        <v/>
      </c>
      <c r="F936" s="74" t="str">
        <f>IFERROR(GETPIVOTDATA("Amount",#REF!,"Product Name",'tabelas-escondidas'!$A936),"")</f>
        <v/>
      </c>
      <c r="G936" s="74" t="str">
        <f>IFERROR(GETPIVOTDATA("Quantity",#REF!,"Product Name",'tabelas-escondidas'!$A936),"")</f>
        <v/>
      </c>
    </row>
    <row r="937" spans="1:7" x14ac:dyDescent="0.25">
      <c r="A937" s="75" t="str">
        <f>IFERROR(INDEX(Tabela_Produto[[#Data],[Nome do Produto]],ROW(A937)-ROW($A$3)),"")</f>
        <v/>
      </c>
      <c r="B937" s="74" t="str">
        <f ca="1">IF(A937="","",SUMIFS(Tabela_Ordens[[#Data],[Quantidade]],Tabela_Ordens[[#Data],[Produto]],A937,Tabela_Ordens[[#Data],[Tipo da Ordem]],"Compra",Tabela_Ordens[[#Data],[Data esperada]],"&lt;="&amp;TODAY())-SUMIFS(Tabela_Ordens[[#Data],[Quantidade]],Tabela_Ordens[[#Data],[Produto]],A937,Tabela_Ordens[[#Data],[Tipo da Ordem]],"Venda",Tabela_Ordens[[#Data],[Data esperada]],"&lt;="&amp;TODAY()))</f>
        <v/>
      </c>
      <c r="C937" s="74" t="str">
        <f ca="1">IF(A937="","",SUMIFS(Tabela_Ordens[[#Data],[Quantidade]],Tabela_Ordens[[#Data],[Produto]],A937,Tabela_Ordens[[#Data],[Tipo da Ordem]],"Compra",Tabela_Ordens[[#Data],[Data esperada]],"&gt;"&amp;TODAY()))</f>
        <v/>
      </c>
      <c r="D937" s="74" t="str">
        <f>IF(A937="","",INDEX(Tabela_Produto[Estoque Mínimo],MATCH(A937,INDEX(Tabela_Produto[Nome do Produto],,1),0),1))</f>
        <v/>
      </c>
      <c r="E937" s="74" t="str">
        <f t="shared" si="14"/>
        <v/>
      </c>
      <c r="F937" s="74" t="str">
        <f>IFERROR(GETPIVOTDATA("Amount",#REF!,"Product Name",'tabelas-escondidas'!$A937),"")</f>
        <v/>
      </c>
      <c r="G937" s="74" t="str">
        <f>IFERROR(GETPIVOTDATA("Quantity",#REF!,"Product Name",'tabelas-escondidas'!$A937),"")</f>
        <v/>
      </c>
    </row>
    <row r="938" spans="1:7" x14ac:dyDescent="0.25">
      <c r="A938" s="75" t="str">
        <f>IFERROR(INDEX(Tabela_Produto[[#Data],[Nome do Produto]],ROW(A938)-ROW($A$3)),"")</f>
        <v/>
      </c>
      <c r="B938" s="74" t="str">
        <f ca="1">IF(A938="","",SUMIFS(Tabela_Ordens[[#Data],[Quantidade]],Tabela_Ordens[[#Data],[Produto]],A938,Tabela_Ordens[[#Data],[Tipo da Ordem]],"Compra",Tabela_Ordens[[#Data],[Data esperada]],"&lt;="&amp;TODAY())-SUMIFS(Tabela_Ordens[[#Data],[Quantidade]],Tabela_Ordens[[#Data],[Produto]],A938,Tabela_Ordens[[#Data],[Tipo da Ordem]],"Venda",Tabela_Ordens[[#Data],[Data esperada]],"&lt;="&amp;TODAY()))</f>
        <v/>
      </c>
      <c r="C938" s="74" t="str">
        <f ca="1">IF(A938="","",SUMIFS(Tabela_Ordens[[#Data],[Quantidade]],Tabela_Ordens[[#Data],[Produto]],A938,Tabela_Ordens[[#Data],[Tipo da Ordem]],"Compra",Tabela_Ordens[[#Data],[Data esperada]],"&gt;"&amp;TODAY()))</f>
        <v/>
      </c>
      <c r="D938" s="74" t="str">
        <f>IF(A938="","",INDEX(Tabela_Produto[Estoque Mínimo],MATCH(A938,INDEX(Tabela_Produto[Nome do Produto],,1),0),1))</f>
        <v/>
      </c>
      <c r="E938" s="74" t="str">
        <f t="shared" si="14"/>
        <v/>
      </c>
      <c r="F938" s="74" t="str">
        <f>IFERROR(GETPIVOTDATA("Amount",#REF!,"Product Name",'tabelas-escondidas'!$A938),"")</f>
        <v/>
      </c>
      <c r="G938" s="74" t="str">
        <f>IFERROR(GETPIVOTDATA("Quantity",#REF!,"Product Name",'tabelas-escondidas'!$A938),"")</f>
        <v/>
      </c>
    </row>
    <row r="939" spans="1:7" x14ac:dyDescent="0.25">
      <c r="A939" s="75" t="str">
        <f>IFERROR(INDEX(Tabela_Produto[[#Data],[Nome do Produto]],ROW(A939)-ROW($A$3)),"")</f>
        <v/>
      </c>
      <c r="B939" s="74" t="str">
        <f ca="1">IF(A939="","",SUMIFS(Tabela_Ordens[[#Data],[Quantidade]],Tabela_Ordens[[#Data],[Produto]],A939,Tabela_Ordens[[#Data],[Tipo da Ordem]],"Compra",Tabela_Ordens[[#Data],[Data esperada]],"&lt;="&amp;TODAY())-SUMIFS(Tabela_Ordens[[#Data],[Quantidade]],Tabela_Ordens[[#Data],[Produto]],A939,Tabela_Ordens[[#Data],[Tipo da Ordem]],"Venda",Tabela_Ordens[[#Data],[Data esperada]],"&lt;="&amp;TODAY()))</f>
        <v/>
      </c>
      <c r="C939" s="74" t="str">
        <f ca="1">IF(A939="","",SUMIFS(Tabela_Ordens[[#Data],[Quantidade]],Tabela_Ordens[[#Data],[Produto]],A939,Tabela_Ordens[[#Data],[Tipo da Ordem]],"Compra",Tabela_Ordens[[#Data],[Data esperada]],"&gt;"&amp;TODAY()))</f>
        <v/>
      </c>
      <c r="D939" s="74" t="str">
        <f>IF(A939="","",INDEX(Tabela_Produto[Estoque Mínimo],MATCH(A939,INDEX(Tabela_Produto[Nome do Produto],,1),0),1))</f>
        <v/>
      </c>
      <c r="E939" s="74" t="str">
        <f t="shared" si="14"/>
        <v/>
      </c>
      <c r="F939" s="74" t="str">
        <f>IFERROR(GETPIVOTDATA("Amount",#REF!,"Product Name",'tabelas-escondidas'!$A939),"")</f>
        <v/>
      </c>
      <c r="G939" s="74" t="str">
        <f>IFERROR(GETPIVOTDATA("Quantity",#REF!,"Product Name",'tabelas-escondidas'!$A939),"")</f>
        <v/>
      </c>
    </row>
    <row r="940" spans="1:7" x14ac:dyDescent="0.25">
      <c r="A940" s="75" t="str">
        <f>IFERROR(INDEX(Tabela_Produto[[#Data],[Nome do Produto]],ROW(A940)-ROW($A$3)),"")</f>
        <v/>
      </c>
      <c r="B940" s="74" t="str">
        <f ca="1">IF(A940="","",SUMIFS(Tabela_Ordens[[#Data],[Quantidade]],Tabela_Ordens[[#Data],[Produto]],A940,Tabela_Ordens[[#Data],[Tipo da Ordem]],"Compra",Tabela_Ordens[[#Data],[Data esperada]],"&lt;="&amp;TODAY())-SUMIFS(Tabela_Ordens[[#Data],[Quantidade]],Tabela_Ordens[[#Data],[Produto]],A940,Tabela_Ordens[[#Data],[Tipo da Ordem]],"Venda",Tabela_Ordens[[#Data],[Data esperada]],"&lt;="&amp;TODAY()))</f>
        <v/>
      </c>
      <c r="C940" s="74" t="str">
        <f ca="1">IF(A940="","",SUMIFS(Tabela_Ordens[[#Data],[Quantidade]],Tabela_Ordens[[#Data],[Produto]],A940,Tabela_Ordens[[#Data],[Tipo da Ordem]],"Compra",Tabela_Ordens[[#Data],[Data esperada]],"&gt;"&amp;TODAY()))</f>
        <v/>
      </c>
      <c r="D940" s="74" t="str">
        <f>IF(A940="","",INDEX(Tabela_Produto[Estoque Mínimo],MATCH(A940,INDEX(Tabela_Produto[Nome do Produto],,1),0),1))</f>
        <v/>
      </c>
      <c r="E940" s="74" t="str">
        <f t="shared" si="14"/>
        <v/>
      </c>
      <c r="F940" s="74" t="str">
        <f>IFERROR(GETPIVOTDATA("Amount",#REF!,"Product Name",'tabelas-escondidas'!$A940),"")</f>
        <v/>
      </c>
      <c r="G940" s="74" t="str">
        <f>IFERROR(GETPIVOTDATA("Quantity",#REF!,"Product Name",'tabelas-escondidas'!$A940),"")</f>
        <v/>
      </c>
    </row>
    <row r="941" spans="1:7" x14ac:dyDescent="0.25">
      <c r="A941" s="75" t="str">
        <f>IFERROR(INDEX(Tabela_Produto[[#Data],[Nome do Produto]],ROW(A941)-ROW($A$3)),"")</f>
        <v/>
      </c>
      <c r="B941" s="74" t="str">
        <f ca="1">IF(A941="","",SUMIFS(Tabela_Ordens[[#Data],[Quantidade]],Tabela_Ordens[[#Data],[Produto]],A941,Tabela_Ordens[[#Data],[Tipo da Ordem]],"Compra",Tabela_Ordens[[#Data],[Data esperada]],"&lt;="&amp;TODAY())-SUMIFS(Tabela_Ordens[[#Data],[Quantidade]],Tabela_Ordens[[#Data],[Produto]],A941,Tabela_Ordens[[#Data],[Tipo da Ordem]],"Venda",Tabela_Ordens[[#Data],[Data esperada]],"&lt;="&amp;TODAY()))</f>
        <v/>
      </c>
      <c r="C941" s="74" t="str">
        <f ca="1">IF(A941="","",SUMIFS(Tabela_Ordens[[#Data],[Quantidade]],Tabela_Ordens[[#Data],[Produto]],A941,Tabela_Ordens[[#Data],[Tipo da Ordem]],"Compra",Tabela_Ordens[[#Data],[Data esperada]],"&gt;"&amp;TODAY()))</f>
        <v/>
      </c>
      <c r="D941" s="74" t="str">
        <f>IF(A941="","",INDEX(Tabela_Produto[Estoque Mínimo],MATCH(A941,INDEX(Tabela_Produto[Nome do Produto],,1),0),1))</f>
        <v/>
      </c>
      <c r="E941" s="74" t="str">
        <f t="shared" si="14"/>
        <v/>
      </c>
      <c r="F941" s="74" t="str">
        <f>IFERROR(GETPIVOTDATA("Amount",#REF!,"Product Name",'tabelas-escondidas'!$A941),"")</f>
        <v/>
      </c>
      <c r="G941" s="74" t="str">
        <f>IFERROR(GETPIVOTDATA("Quantity",#REF!,"Product Name",'tabelas-escondidas'!$A941),"")</f>
        <v/>
      </c>
    </row>
    <row r="942" spans="1:7" x14ac:dyDescent="0.25">
      <c r="A942" s="75" t="str">
        <f>IFERROR(INDEX(Tabela_Produto[[#Data],[Nome do Produto]],ROW(A942)-ROW($A$3)),"")</f>
        <v/>
      </c>
      <c r="B942" s="74" t="str">
        <f ca="1">IF(A942="","",SUMIFS(Tabela_Ordens[[#Data],[Quantidade]],Tabela_Ordens[[#Data],[Produto]],A942,Tabela_Ordens[[#Data],[Tipo da Ordem]],"Compra",Tabela_Ordens[[#Data],[Data esperada]],"&lt;="&amp;TODAY())-SUMIFS(Tabela_Ordens[[#Data],[Quantidade]],Tabela_Ordens[[#Data],[Produto]],A942,Tabela_Ordens[[#Data],[Tipo da Ordem]],"Venda",Tabela_Ordens[[#Data],[Data esperada]],"&lt;="&amp;TODAY()))</f>
        <v/>
      </c>
      <c r="C942" s="74" t="str">
        <f ca="1">IF(A942="","",SUMIFS(Tabela_Ordens[[#Data],[Quantidade]],Tabela_Ordens[[#Data],[Produto]],A942,Tabela_Ordens[[#Data],[Tipo da Ordem]],"Compra",Tabela_Ordens[[#Data],[Data esperada]],"&gt;"&amp;TODAY()))</f>
        <v/>
      </c>
      <c r="D942" s="74" t="str">
        <f>IF(A942="","",INDEX(Tabela_Produto[Estoque Mínimo],MATCH(A942,INDEX(Tabela_Produto[Nome do Produto],,1),0),1))</f>
        <v/>
      </c>
      <c r="E942" s="74" t="str">
        <f t="shared" si="14"/>
        <v/>
      </c>
      <c r="F942" s="74" t="str">
        <f>IFERROR(GETPIVOTDATA("Amount",#REF!,"Product Name",'tabelas-escondidas'!$A942),"")</f>
        <v/>
      </c>
      <c r="G942" s="74" t="str">
        <f>IFERROR(GETPIVOTDATA("Quantity",#REF!,"Product Name",'tabelas-escondidas'!$A942),"")</f>
        <v/>
      </c>
    </row>
    <row r="943" spans="1:7" x14ac:dyDescent="0.25">
      <c r="A943" s="75" t="str">
        <f>IFERROR(INDEX(Tabela_Produto[[#Data],[Nome do Produto]],ROW(A943)-ROW($A$3)),"")</f>
        <v/>
      </c>
      <c r="B943" s="74" t="str">
        <f ca="1">IF(A943="","",SUMIFS(Tabela_Ordens[[#Data],[Quantidade]],Tabela_Ordens[[#Data],[Produto]],A943,Tabela_Ordens[[#Data],[Tipo da Ordem]],"Compra",Tabela_Ordens[[#Data],[Data esperada]],"&lt;="&amp;TODAY())-SUMIFS(Tabela_Ordens[[#Data],[Quantidade]],Tabela_Ordens[[#Data],[Produto]],A943,Tabela_Ordens[[#Data],[Tipo da Ordem]],"Venda",Tabela_Ordens[[#Data],[Data esperada]],"&lt;="&amp;TODAY()))</f>
        <v/>
      </c>
      <c r="C943" s="74" t="str">
        <f ca="1">IF(A943="","",SUMIFS(Tabela_Ordens[[#Data],[Quantidade]],Tabela_Ordens[[#Data],[Produto]],A943,Tabela_Ordens[[#Data],[Tipo da Ordem]],"Compra",Tabela_Ordens[[#Data],[Data esperada]],"&gt;"&amp;TODAY()))</f>
        <v/>
      </c>
      <c r="D943" s="74" t="str">
        <f>IF(A943="","",INDEX(Tabela_Produto[Estoque Mínimo],MATCH(A943,INDEX(Tabela_Produto[Nome do Produto],,1),0),1))</f>
        <v/>
      </c>
      <c r="E943" s="74" t="str">
        <f t="shared" si="14"/>
        <v/>
      </c>
      <c r="F943" s="74" t="str">
        <f>IFERROR(GETPIVOTDATA("Amount",#REF!,"Product Name",'tabelas-escondidas'!$A943),"")</f>
        <v/>
      </c>
      <c r="G943" s="74" t="str">
        <f>IFERROR(GETPIVOTDATA("Quantity",#REF!,"Product Name",'tabelas-escondidas'!$A943),"")</f>
        <v/>
      </c>
    </row>
    <row r="944" spans="1:7" x14ac:dyDescent="0.25">
      <c r="A944" s="75" t="str">
        <f>IFERROR(INDEX(Tabela_Produto[[#Data],[Nome do Produto]],ROW(A944)-ROW($A$3)),"")</f>
        <v/>
      </c>
      <c r="B944" s="74" t="str">
        <f ca="1">IF(A944="","",SUMIFS(Tabela_Ordens[[#Data],[Quantidade]],Tabela_Ordens[[#Data],[Produto]],A944,Tabela_Ordens[[#Data],[Tipo da Ordem]],"Compra",Tabela_Ordens[[#Data],[Data esperada]],"&lt;="&amp;TODAY())-SUMIFS(Tabela_Ordens[[#Data],[Quantidade]],Tabela_Ordens[[#Data],[Produto]],A944,Tabela_Ordens[[#Data],[Tipo da Ordem]],"Venda",Tabela_Ordens[[#Data],[Data esperada]],"&lt;="&amp;TODAY()))</f>
        <v/>
      </c>
      <c r="C944" s="74" t="str">
        <f ca="1">IF(A944="","",SUMIFS(Tabela_Ordens[[#Data],[Quantidade]],Tabela_Ordens[[#Data],[Produto]],A944,Tabela_Ordens[[#Data],[Tipo da Ordem]],"Compra",Tabela_Ordens[[#Data],[Data esperada]],"&gt;"&amp;TODAY()))</f>
        <v/>
      </c>
      <c r="D944" s="74" t="str">
        <f>IF(A944="","",INDEX(Tabela_Produto[Estoque Mínimo],MATCH(A944,INDEX(Tabela_Produto[Nome do Produto],,1),0),1))</f>
        <v/>
      </c>
      <c r="E944" s="74" t="str">
        <f t="shared" si="14"/>
        <v/>
      </c>
      <c r="F944" s="74" t="str">
        <f>IFERROR(GETPIVOTDATA("Amount",#REF!,"Product Name",'tabelas-escondidas'!$A944),"")</f>
        <v/>
      </c>
      <c r="G944" s="74" t="str">
        <f>IFERROR(GETPIVOTDATA("Quantity",#REF!,"Product Name",'tabelas-escondidas'!$A944),"")</f>
        <v/>
      </c>
    </row>
    <row r="945" spans="1:7" x14ac:dyDescent="0.25">
      <c r="A945" s="75" t="str">
        <f>IFERROR(INDEX(Tabela_Produto[[#Data],[Nome do Produto]],ROW(A945)-ROW($A$3)),"")</f>
        <v/>
      </c>
      <c r="B945" s="74" t="str">
        <f ca="1">IF(A945="","",SUMIFS(Tabela_Ordens[[#Data],[Quantidade]],Tabela_Ordens[[#Data],[Produto]],A945,Tabela_Ordens[[#Data],[Tipo da Ordem]],"Compra",Tabela_Ordens[[#Data],[Data esperada]],"&lt;="&amp;TODAY())-SUMIFS(Tabela_Ordens[[#Data],[Quantidade]],Tabela_Ordens[[#Data],[Produto]],A945,Tabela_Ordens[[#Data],[Tipo da Ordem]],"Venda",Tabela_Ordens[[#Data],[Data esperada]],"&lt;="&amp;TODAY()))</f>
        <v/>
      </c>
      <c r="C945" s="74" t="str">
        <f ca="1">IF(A945="","",SUMIFS(Tabela_Ordens[[#Data],[Quantidade]],Tabela_Ordens[[#Data],[Produto]],A945,Tabela_Ordens[[#Data],[Tipo da Ordem]],"Compra",Tabela_Ordens[[#Data],[Data esperada]],"&gt;"&amp;TODAY()))</f>
        <v/>
      </c>
      <c r="D945" s="74" t="str">
        <f>IF(A945="","",INDEX(Tabela_Produto[Estoque Mínimo],MATCH(A945,INDEX(Tabela_Produto[Nome do Produto],,1),0),1))</f>
        <v/>
      </c>
      <c r="E945" s="74" t="str">
        <f t="shared" si="14"/>
        <v/>
      </c>
      <c r="F945" s="74" t="str">
        <f>IFERROR(GETPIVOTDATA("Amount",#REF!,"Product Name",'tabelas-escondidas'!$A945),"")</f>
        <v/>
      </c>
      <c r="G945" s="74" t="str">
        <f>IFERROR(GETPIVOTDATA("Quantity",#REF!,"Product Name",'tabelas-escondidas'!$A945),"")</f>
        <v/>
      </c>
    </row>
    <row r="946" spans="1:7" x14ac:dyDescent="0.25">
      <c r="A946" s="75" t="str">
        <f>IFERROR(INDEX(Tabela_Produto[[#Data],[Nome do Produto]],ROW(A946)-ROW($A$3)),"")</f>
        <v/>
      </c>
      <c r="B946" s="74" t="str">
        <f ca="1">IF(A946="","",SUMIFS(Tabela_Ordens[[#Data],[Quantidade]],Tabela_Ordens[[#Data],[Produto]],A946,Tabela_Ordens[[#Data],[Tipo da Ordem]],"Compra",Tabela_Ordens[[#Data],[Data esperada]],"&lt;="&amp;TODAY())-SUMIFS(Tabela_Ordens[[#Data],[Quantidade]],Tabela_Ordens[[#Data],[Produto]],A946,Tabela_Ordens[[#Data],[Tipo da Ordem]],"Venda",Tabela_Ordens[[#Data],[Data esperada]],"&lt;="&amp;TODAY()))</f>
        <v/>
      </c>
      <c r="C946" s="74" t="str">
        <f ca="1">IF(A946="","",SUMIFS(Tabela_Ordens[[#Data],[Quantidade]],Tabela_Ordens[[#Data],[Produto]],A946,Tabela_Ordens[[#Data],[Tipo da Ordem]],"Compra",Tabela_Ordens[[#Data],[Data esperada]],"&gt;"&amp;TODAY()))</f>
        <v/>
      </c>
      <c r="D946" s="74" t="str">
        <f>IF(A946="","",INDEX(Tabela_Produto[Estoque Mínimo],MATCH(A946,INDEX(Tabela_Produto[Nome do Produto],,1),0),1))</f>
        <v/>
      </c>
      <c r="E946" s="74" t="str">
        <f t="shared" si="14"/>
        <v/>
      </c>
      <c r="F946" s="74" t="str">
        <f>IFERROR(GETPIVOTDATA("Amount",#REF!,"Product Name",'tabelas-escondidas'!$A946),"")</f>
        <v/>
      </c>
      <c r="G946" s="74" t="str">
        <f>IFERROR(GETPIVOTDATA("Quantity",#REF!,"Product Name",'tabelas-escondidas'!$A946),"")</f>
        <v/>
      </c>
    </row>
    <row r="947" spans="1:7" x14ac:dyDescent="0.25">
      <c r="A947" s="75" t="str">
        <f>IFERROR(INDEX(Tabela_Produto[[#Data],[Nome do Produto]],ROW(A947)-ROW($A$3)),"")</f>
        <v/>
      </c>
      <c r="B947" s="74" t="str">
        <f ca="1">IF(A947="","",SUMIFS(Tabela_Ordens[[#Data],[Quantidade]],Tabela_Ordens[[#Data],[Produto]],A947,Tabela_Ordens[[#Data],[Tipo da Ordem]],"Compra",Tabela_Ordens[[#Data],[Data esperada]],"&lt;="&amp;TODAY())-SUMIFS(Tabela_Ordens[[#Data],[Quantidade]],Tabela_Ordens[[#Data],[Produto]],A947,Tabela_Ordens[[#Data],[Tipo da Ordem]],"Venda",Tabela_Ordens[[#Data],[Data esperada]],"&lt;="&amp;TODAY()))</f>
        <v/>
      </c>
      <c r="C947" s="74" t="str">
        <f ca="1">IF(A947="","",SUMIFS(Tabela_Ordens[[#Data],[Quantidade]],Tabela_Ordens[[#Data],[Produto]],A947,Tabela_Ordens[[#Data],[Tipo da Ordem]],"Compra",Tabela_Ordens[[#Data],[Data esperada]],"&gt;"&amp;TODAY()))</f>
        <v/>
      </c>
      <c r="D947" s="74" t="str">
        <f>IF(A947="","",INDEX(Tabela_Produto[Estoque Mínimo],MATCH(A947,INDEX(Tabela_Produto[Nome do Produto],,1),0),1))</f>
        <v/>
      </c>
      <c r="E947" s="74" t="str">
        <f t="shared" si="14"/>
        <v/>
      </c>
      <c r="F947" s="74" t="str">
        <f>IFERROR(GETPIVOTDATA("Amount",#REF!,"Product Name",'tabelas-escondidas'!$A947),"")</f>
        <v/>
      </c>
      <c r="G947" s="74" t="str">
        <f>IFERROR(GETPIVOTDATA("Quantity",#REF!,"Product Name",'tabelas-escondidas'!$A947),"")</f>
        <v/>
      </c>
    </row>
    <row r="948" spans="1:7" x14ac:dyDescent="0.25">
      <c r="A948" s="75" t="str">
        <f>IFERROR(INDEX(Tabela_Produto[[#Data],[Nome do Produto]],ROW(A948)-ROW($A$3)),"")</f>
        <v/>
      </c>
      <c r="B948" s="74" t="str">
        <f ca="1">IF(A948="","",SUMIFS(Tabela_Ordens[[#Data],[Quantidade]],Tabela_Ordens[[#Data],[Produto]],A948,Tabela_Ordens[[#Data],[Tipo da Ordem]],"Compra",Tabela_Ordens[[#Data],[Data esperada]],"&lt;="&amp;TODAY())-SUMIFS(Tabela_Ordens[[#Data],[Quantidade]],Tabela_Ordens[[#Data],[Produto]],A948,Tabela_Ordens[[#Data],[Tipo da Ordem]],"Venda",Tabela_Ordens[[#Data],[Data esperada]],"&lt;="&amp;TODAY()))</f>
        <v/>
      </c>
      <c r="C948" s="74" t="str">
        <f ca="1">IF(A948="","",SUMIFS(Tabela_Ordens[[#Data],[Quantidade]],Tabela_Ordens[[#Data],[Produto]],A948,Tabela_Ordens[[#Data],[Tipo da Ordem]],"Compra",Tabela_Ordens[[#Data],[Data esperada]],"&gt;"&amp;TODAY()))</f>
        <v/>
      </c>
      <c r="D948" s="74" t="str">
        <f>IF(A948="","",INDEX(Tabela_Produto[Estoque Mínimo],MATCH(A948,INDEX(Tabela_Produto[Nome do Produto],,1),0),1))</f>
        <v/>
      </c>
      <c r="E948" s="74" t="str">
        <f t="shared" si="14"/>
        <v/>
      </c>
      <c r="F948" s="74" t="str">
        <f>IFERROR(GETPIVOTDATA("Amount",#REF!,"Product Name",'tabelas-escondidas'!$A948),"")</f>
        <v/>
      </c>
      <c r="G948" s="74" t="str">
        <f>IFERROR(GETPIVOTDATA("Quantity",#REF!,"Product Name",'tabelas-escondidas'!$A948),"")</f>
        <v/>
      </c>
    </row>
    <row r="949" spans="1:7" x14ac:dyDescent="0.25">
      <c r="A949" s="75" t="str">
        <f>IFERROR(INDEX(Tabela_Produto[[#Data],[Nome do Produto]],ROW(A949)-ROW($A$3)),"")</f>
        <v/>
      </c>
      <c r="B949" s="74" t="str">
        <f ca="1">IF(A949="","",SUMIFS(Tabela_Ordens[[#Data],[Quantidade]],Tabela_Ordens[[#Data],[Produto]],A949,Tabela_Ordens[[#Data],[Tipo da Ordem]],"Compra",Tabela_Ordens[[#Data],[Data esperada]],"&lt;="&amp;TODAY())-SUMIFS(Tabela_Ordens[[#Data],[Quantidade]],Tabela_Ordens[[#Data],[Produto]],A949,Tabela_Ordens[[#Data],[Tipo da Ordem]],"Venda",Tabela_Ordens[[#Data],[Data esperada]],"&lt;="&amp;TODAY()))</f>
        <v/>
      </c>
      <c r="C949" s="74" t="str">
        <f ca="1">IF(A949="","",SUMIFS(Tabela_Ordens[[#Data],[Quantidade]],Tabela_Ordens[[#Data],[Produto]],A949,Tabela_Ordens[[#Data],[Tipo da Ordem]],"Compra",Tabela_Ordens[[#Data],[Data esperada]],"&gt;"&amp;TODAY()))</f>
        <v/>
      </c>
      <c r="D949" s="74" t="str">
        <f>IF(A949="","",INDEX(Tabela_Produto[Estoque Mínimo],MATCH(A949,INDEX(Tabela_Produto[Nome do Produto],,1),0),1))</f>
        <v/>
      </c>
      <c r="E949" s="74" t="str">
        <f t="shared" si="14"/>
        <v/>
      </c>
      <c r="F949" s="74" t="str">
        <f>IFERROR(GETPIVOTDATA("Amount",#REF!,"Product Name",'tabelas-escondidas'!$A949),"")</f>
        <v/>
      </c>
      <c r="G949" s="74" t="str">
        <f>IFERROR(GETPIVOTDATA("Quantity",#REF!,"Product Name",'tabelas-escondidas'!$A949),"")</f>
        <v/>
      </c>
    </row>
    <row r="950" spans="1:7" x14ac:dyDescent="0.25">
      <c r="A950" s="75" t="str">
        <f>IFERROR(INDEX(Tabela_Produto[[#Data],[Nome do Produto]],ROW(A950)-ROW($A$3)),"")</f>
        <v/>
      </c>
      <c r="B950" s="74" t="str">
        <f ca="1">IF(A950="","",SUMIFS(Tabela_Ordens[[#Data],[Quantidade]],Tabela_Ordens[[#Data],[Produto]],A950,Tabela_Ordens[[#Data],[Tipo da Ordem]],"Compra",Tabela_Ordens[[#Data],[Data esperada]],"&lt;="&amp;TODAY())-SUMIFS(Tabela_Ordens[[#Data],[Quantidade]],Tabela_Ordens[[#Data],[Produto]],A950,Tabela_Ordens[[#Data],[Tipo da Ordem]],"Venda",Tabela_Ordens[[#Data],[Data esperada]],"&lt;="&amp;TODAY()))</f>
        <v/>
      </c>
      <c r="C950" s="74" t="str">
        <f ca="1">IF(A950="","",SUMIFS(Tabela_Ordens[[#Data],[Quantidade]],Tabela_Ordens[[#Data],[Produto]],A950,Tabela_Ordens[[#Data],[Tipo da Ordem]],"Compra",Tabela_Ordens[[#Data],[Data esperada]],"&gt;"&amp;TODAY()))</f>
        <v/>
      </c>
      <c r="D950" s="74" t="str">
        <f>IF(A950="","",INDEX(Tabela_Produto[Estoque Mínimo],MATCH(A950,INDEX(Tabela_Produto[Nome do Produto],,1),0),1))</f>
        <v/>
      </c>
      <c r="E950" s="74" t="str">
        <f t="shared" si="14"/>
        <v/>
      </c>
      <c r="F950" s="74" t="str">
        <f>IFERROR(GETPIVOTDATA("Amount",#REF!,"Product Name",'tabelas-escondidas'!$A950),"")</f>
        <v/>
      </c>
      <c r="G950" s="74" t="str">
        <f>IFERROR(GETPIVOTDATA("Quantity",#REF!,"Product Name",'tabelas-escondidas'!$A950),"")</f>
        <v/>
      </c>
    </row>
    <row r="951" spans="1:7" x14ac:dyDescent="0.25">
      <c r="A951" s="75" t="str">
        <f>IFERROR(INDEX(Tabela_Produto[[#Data],[Nome do Produto]],ROW(A951)-ROW($A$3)),"")</f>
        <v/>
      </c>
      <c r="B951" s="74" t="str">
        <f ca="1">IF(A951="","",SUMIFS(Tabela_Ordens[[#Data],[Quantidade]],Tabela_Ordens[[#Data],[Produto]],A951,Tabela_Ordens[[#Data],[Tipo da Ordem]],"Compra",Tabela_Ordens[[#Data],[Data esperada]],"&lt;="&amp;TODAY())-SUMIFS(Tabela_Ordens[[#Data],[Quantidade]],Tabela_Ordens[[#Data],[Produto]],A951,Tabela_Ordens[[#Data],[Tipo da Ordem]],"Venda",Tabela_Ordens[[#Data],[Data esperada]],"&lt;="&amp;TODAY()))</f>
        <v/>
      </c>
      <c r="C951" s="74" t="str">
        <f ca="1">IF(A951="","",SUMIFS(Tabela_Ordens[[#Data],[Quantidade]],Tabela_Ordens[[#Data],[Produto]],A951,Tabela_Ordens[[#Data],[Tipo da Ordem]],"Compra",Tabela_Ordens[[#Data],[Data esperada]],"&gt;"&amp;TODAY()))</f>
        <v/>
      </c>
      <c r="D951" s="74" t="str">
        <f>IF(A951="","",INDEX(Tabela_Produto[Estoque Mínimo],MATCH(A951,INDEX(Tabela_Produto[Nome do Produto],,1),0),1))</f>
        <v/>
      </c>
      <c r="E951" s="74" t="str">
        <f t="shared" si="14"/>
        <v/>
      </c>
      <c r="F951" s="74" t="str">
        <f>IFERROR(GETPIVOTDATA("Amount",#REF!,"Product Name",'tabelas-escondidas'!$A951),"")</f>
        <v/>
      </c>
      <c r="G951" s="74" t="str">
        <f>IFERROR(GETPIVOTDATA("Quantity",#REF!,"Product Name",'tabelas-escondidas'!$A951),"")</f>
        <v/>
      </c>
    </row>
    <row r="952" spans="1:7" x14ac:dyDescent="0.25">
      <c r="A952" s="75" t="str">
        <f>IFERROR(INDEX(Tabela_Produto[[#Data],[Nome do Produto]],ROW(A952)-ROW($A$3)),"")</f>
        <v/>
      </c>
      <c r="B952" s="74" t="str">
        <f ca="1">IF(A952="","",SUMIFS(Tabela_Ordens[[#Data],[Quantidade]],Tabela_Ordens[[#Data],[Produto]],A952,Tabela_Ordens[[#Data],[Tipo da Ordem]],"Compra",Tabela_Ordens[[#Data],[Data esperada]],"&lt;="&amp;TODAY())-SUMIFS(Tabela_Ordens[[#Data],[Quantidade]],Tabela_Ordens[[#Data],[Produto]],A952,Tabela_Ordens[[#Data],[Tipo da Ordem]],"Venda",Tabela_Ordens[[#Data],[Data esperada]],"&lt;="&amp;TODAY()))</f>
        <v/>
      </c>
      <c r="C952" s="74" t="str">
        <f ca="1">IF(A952="","",SUMIFS(Tabela_Ordens[[#Data],[Quantidade]],Tabela_Ordens[[#Data],[Produto]],A952,Tabela_Ordens[[#Data],[Tipo da Ordem]],"Compra",Tabela_Ordens[[#Data],[Data esperada]],"&gt;"&amp;TODAY()))</f>
        <v/>
      </c>
      <c r="D952" s="74" t="str">
        <f>IF(A952="","",INDEX(Tabela_Produto[Estoque Mínimo],MATCH(A952,INDEX(Tabela_Produto[Nome do Produto],,1),0),1))</f>
        <v/>
      </c>
      <c r="E952" s="74" t="str">
        <f t="shared" si="14"/>
        <v/>
      </c>
      <c r="F952" s="74" t="str">
        <f>IFERROR(GETPIVOTDATA("Amount",#REF!,"Product Name",'tabelas-escondidas'!$A952),"")</f>
        <v/>
      </c>
      <c r="G952" s="74" t="str">
        <f>IFERROR(GETPIVOTDATA("Quantity",#REF!,"Product Name",'tabelas-escondidas'!$A952),"")</f>
        <v/>
      </c>
    </row>
    <row r="953" spans="1:7" x14ac:dyDescent="0.25">
      <c r="A953" s="75" t="str">
        <f>IFERROR(INDEX(Tabela_Produto[[#Data],[Nome do Produto]],ROW(A953)-ROW($A$3)),"")</f>
        <v/>
      </c>
      <c r="B953" s="74" t="str">
        <f ca="1">IF(A953="","",SUMIFS(Tabela_Ordens[[#Data],[Quantidade]],Tabela_Ordens[[#Data],[Produto]],A953,Tabela_Ordens[[#Data],[Tipo da Ordem]],"Compra",Tabela_Ordens[[#Data],[Data esperada]],"&lt;="&amp;TODAY())-SUMIFS(Tabela_Ordens[[#Data],[Quantidade]],Tabela_Ordens[[#Data],[Produto]],A953,Tabela_Ordens[[#Data],[Tipo da Ordem]],"Venda",Tabela_Ordens[[#Data],[Data esperada]],"&lt;="&amp;TODAY()))</f>
        <v/>
      </c>
      <c r="C953" s="74" t="str">
        <f ca="1">IF(A953="","",SUMIFS(Tabela_Ordens[[#Data],[Quantidade]],Tabela_Ordens[[#Data],[Produto]],A953,Tabela_Ordens[[#Data],[Tipo da Ordem]],"Compra",Tabela_Ordens[[#Data],[Data esperada]],"&gt;"&amp;TODAY()))</f>
        <v/>
      </c>
      <c r="D953" s="74" t="str">
        <f>IF(A953="","",INDEX(Tabela_Produto[Estoque Mínimo],MATCH(A953,INDEX(Tabela_Produto[Nome do Produto],,1),0),1))</f>
        <v/>
      </c>
      <c r="E953" s="74" t="str">
        <f t="shared" si="14"/>
        <v/>
      </c>
      <c r="F953" s="74" t="str">
        <f>IFERROR(GETPIVOTDATA("Amount",#REF!,"Product Name",'tabelas-escondidas'!$A953),"")</f>
        <v/>
      </c>
      <c r="G953" s="74" t="str">
        <f>IFERROR(GETPIVOTDATA("Quantity",#REF!,"Product Name",'tabelas-escondidas'!$A953),"")</f>
        <v/>
      </c>
    </row>
    <row r="954" spans="1:7" x14ac:dyDescent="0.25">
      <c r="A954" s="75" t="str">
        <f>IFERROR(INDEX(Tabela_Produto[[#Data],[Nome do Produto]],ROW(A954)-ROW($A$3)),"")</f>
        <v/>
      </c>
      <c r="B954" s="74" t="str">
        <f ca="1">IF(A954="","",SUMIFS(Tabela_Ordens[[#Data],[Quantidade]],Tabela_Ordens[[#Data],[Produto]],A954,Tabela_Ordens[[#Data],[Tipo da Ordem]],"Compra",Tabela_Ordens[[#Data],[Data esperada]],"&lt;="&amp;TODAY())-SUMIFS(Tabela_Ordens[[#Data],[Quantidade]],Tabela_Ordens[[#Data],[Produto]],A954,Tabela_Ordens[[#Data],[Tipo da Ordem]],"Venda",Tabela_Ordens[[#Data],[Data esperada]],"&lt;="&amp;TODAY()))</f>
        <v/>
      </c>
      <c r="C954" s="74" t="str">
        <f ca="1">IF(A954="","",SUMIFS(Tabela_Ordens[[#Data],[Quantidade]],Tabela_Ordens[[#Data],[Produto]],A954,Tabela_Ordens[[#Data],[Tipo da Ordem]],"Compra",Tabela_Ordens[[#Data],[Data esperada]],"&gt;"&amp;TODAY()))</f>
        <v/>
      </c>
      <c r="D954" s="74" t="str">
        <f>IF(A954="","",INDEX(Tabela_Produto[Estoque Mínimo],MATCH(A954,INDEX(Tabela_Produto[Nome do Produto],,1),0),1))</f>
        <v/>
      </c>
      <c r="E954" s="74" t="str">
        <f t="shared" si="14"/>
        <v/>
      </c>
      <c r="F954" s="74" t="str">
        <f>IFERROR(GETPIVOTDATA("Amount",#REF!,"Product Name",'tabelas-escondidas'!$A954),"")</f>
        <v/>
      </c>
      <c r="G954" s="74" t="str">
        <f>IFERROR(GETPIVOTDATA("Quantity",#REF!,"Product Name",'tabelas-escondidas'!$A954),"")</f>
        <v/>
      </c>
    </row>
    <row r="955" spans="1:7" x14ac:dyDescent="0.25">
      <c r="A955" s="75" t="str">
        <f>IFERROR(INDEX(Tabela_Produto[[#Data],[Nome do Produto]],ROW(A955)-ROW($A$3)),"")</f>
        <v/>
      </c>
      <c r="B955" s="74" t="str">
        <f ca="1">IF(A955="","",SUMIFS(Tabela_Ordens[[#Data],[Quantidade]],Tabela_Ordens[[#Data],[Produto]],A955,Tabela_Ordens[[#Data],[Tipo da Ordem]],"Compra",Tabela_Ordens[[#Data],[Data esperada]],"&lt;="&amp;TODAY())-SUMIFS(Tabela_Ordens[[#Data],[Quantidade]],Tabela_Ordens[[#Data],[Produto]],A955,Tabela_Ordens[[#Data],[Tipo da Ordem]],"Venda",Tabela_Ordens[[#Data],[Data esperada]],"&lt;="&amp;TODAY()))</f>
        <v/>
      </c>
      <c r="C955" s="74" t="str">
        <f ca="1">IF(A955="","",SUMIFS(Tabela_Ordens[[#Data],[Quantidade]],Tabela_Ordens[[#Data],[Produto]],A955,Tabela_Ordens[[#Data],[Tipo da Ordem]],"Compra",Tabela_Ordens[[#Data],[Data esperada]],"&gt;"&amp;TODAY()))</f>
        <v/>
      </c>
      <c r="D955" s="74" t="str">
        <f>IF(A955="","",INDEX(Tabela_Produto[Estoque Mínimo],MATCH(A955,INDEX(Tabela_Produto[Nome do Produto],,1),0),1))</f>
        <v/>
      </c>
      <c r="E955" s="74" t="str">
        <f t="shared" si="14"/>
        <v/>
      </c>
      <c r="F955" s="74" t="str">
        <f>IFERROR(GETPIVOTDATA("Amount",#REF!,"Product Name",'tabelas-escondidas'!$A955),"")</f>
        <v/>
      </c>
      <c r="G955" s="74" t="str">
        <f>IFERROR(GETPIVOTDATA("Quantity",#REF!,"Product Name",'tabelas-escondidas'!$A955),"")</f>
        <v/>
      </c>
    </row>
    <row r="956" spans="1:7" x14ac:dyDescent="0.25">
      <c r="A956" s="75" t="str">
        <f>IFERROR(INDEX(Tabela_Produto[[#Data],[Nome do Produto]],ROW(A956)-ROW($A$3)),"")</f>
        <v/>
      </c>
      <c r="B956" s="74" t="str">
        <f ca="1">IF(A956="","",SUMIFS(Tabela_Ordens[[#Data],[Quantidade]],Tabela_Ordens[[#Data],[Produto]],A956,Tabela_Ordens[[#Data],[Tipo da Ordem]],"Compra",Tabela_Ordens[[#Data],[Data esperada]],"&lt;="&amp;TODAY())-SUMIFS(Tabela_Ordens[[#Data],[Quantidade]],Tabela_Ordens[[#Data],[Produto]],A956,Tabela_Ordens[[#Data],[Tipo da Ordem]],"Venda",Tabela_Ordens[[#Data],[Data esperada]],"&lt;="&amp;TODAY()))</f>
        <v/>
      </c>
      <c r="C956" s="74" t="str">
        <f ca="1">IF(A956="","",SUMIFS(Tabela_Ordens[[#Data],[Quantidade]],Tabela_Ordens[[#Data],[Produto]],A956,Tabela_Ordens[[#Data],[Tipo da Ordem]],"Compra",Tabela_Ordens[[#Data],[Data esperada]],"&gt;"&amp;TODAY()))</f>
        <v/>
      </c>
      <c r="D956" s="74" t="str">
        <f>IF(A956="","",INDEX(Tabela_Produto[Estoque Mínimo],MATCH(A956,INDEX(Tabela_Produto[Nome do Produto],,1),0),1))</f>
        <v/>
      </c>
      <c r="E956" s="74" t="str">
        <f t="shared" si="14"/>
        <v/>
      </c>
      <c r="F956" s="74" t="str">
        <f>IFERROR(GETPIVOTDATA("Amount",#REF!,"Product Name",'tabelas-escondidas'!$A956),"")</f>
        <v/>
      </c>
      <c r="G956" s="74" t="str">
        <f>IFERROR(GETPIVOTDATA("Quantity",#REF!,"Product Name",'tabelas-escondidas'!$A956),"")</f>
        <v/>
      </c>
    </row>
    <row r="957" spans="1:7" x14ac:dyDescent="0.25">
      <c r="A957" s="75" t="str">
        <f>IFERROR(INDEX(Tabela_Produto[[#Data],[Nome do Produto]],ROW(A957)-ROW($A$3)),"")</f>
        <v/>
      </c>
      <c r="B957" s="74" t="str">
        <f ca="1">IF(A957="","",SUMIFS(Tabela_Ordens[[#Data],[Quantidade]],Tabela_Ordens[[#Data],[Produto]],A957,Tabela_Ordens[[#Data],[Tipo da Ordem]],"Compra",Tabela_Ordens[[#Data],[Data esperada]],"&lt;="&amp;TODAY())-SUMIFS(Tabela_Ordens[[#Data],[Quantidade]],Tabela_Ordens[[#Data],[Produto]],A957,Tabela_Ordens[[#Data],[Tipo da Ordem]],"Venda",Tabela_Ordens[[#Data],[Data esperada]],"&lt;="&amp;TODAY()))</f>
        <v/>
      </c>
      <c r="C957" s="74" t="str">
        <f ca="1">IF(A957="","",SUMIFS(Tabela_Ordens[[#Data],[Quantidade]],Tabela_Ordens[[#Data],[Produto]],A957,Tabela_Ordens[[#Data],[Tipo da Ordem]],"Compra",Tabela_Ordens[[#Data],[Data esperada]],"&gt;"&amp;TODAY()))</f>
        <v/>
      </c>
      <c r="D957" s="74" t="str">
        <f>IF(A957="","",INDEX(Tabela_Produto[Estoque Mínimo],MATCH(A957,INDEX(Tabela_Produto[Nome do Produto],,1),0),1))</f>
        <v/>
      </c>
      <c r="E957" s="74" t="str">
        <f t="shared" si="14"/>
        <v/>
      </c>
      <c r="F957" s="74" t="str">
        <f>IFERROR(GETPIVOTDATA("Amount",#REF!,"Product Name",'tabelas-escondidas'!$A957),"")</f>
        <v/>
      </c>
      <c r="G957" s="74" t="str">
        <f>IFERROR(GETPIVOTDATA("Quantity",#REF!,"Product Name",'tabelas-escondidas'!$A957),"")</f>
        <v/>
      </c>
    </row>
    <row r="958" spans="1:7" x14ac:dyDescent="0.25">
      <c r="A958" s="75" t="str">
        <f>IFERROR(INDEX(Tabela_Produto[[#Data],[Nome do Produto]],ROW(A958)-ROW($A$3)),"")</f>
        <v/>
      </c>
      <c r="B958" s="74" t="str">
        <f ca="1">IF(A958="","",SUMIFS(Tabela_Ordens[[#Data],[Quantidade]],Tabela_Ordens[[#Data],[Produto]],A958,Tabela_Ordens[[#Data],[Tipo da Ordem]],"Compra",Tabela_Ordens[[#Data],[Data esperada]],"&lt;="&amp;TODAY())-SUMIFS(Tabela_Ordens[[#Data],[Quantidade]],Tabela_Ordens[[#Data],[Produto]],A958,Tabela_Ordens[[#Data],[Tipo da Ordem]],"Venda",Tabela_Ordens[[#Data],[Data esperada]],"&lt;="&amp;TODAY()))</f>
        <v/>
      </c>
      <c r="C958" s="74" t="str">
        <f ca="1">IF(A958="","",SUMIFS(Tabela_Ordens[[#Data],[Quantidade]],Tabela_Ordens[[#Data],[Produto]],A958,Tabela_Ordens[[#Data],[Tipo da Ordem]],"Compra",Tabela_Ordens[[#Data],[Data esperada]],"&gt;"&amp;TODAY()))</f>
        <v/>
      </c>
      <c r="D958" s="74" t="str">
        <f>IF(A958="","",INDEX(Tabela_Produto[Estoque Mínimo],MATCH(A958,INDEX(Tabela_Produto[Nome do Produto],,1),0),1))</f>
        <v/>
      </c>
      <c r="E958" s="74" t="str">
        <f t="shared" si="14"/>
        <v/>
      </c>
      <c r="F958" s="74" t="str">
        <f>IFERROR(GETPIVOTDATA("Amount",#REF!,"Product Name",'tabelas-escondidas'!$A958),"")</f>
        <v/>
      </c>
      <c r="G958" s="74" t="str">
        <f>IFERROR(GETPIVOTDATA("Quantity",#REF!,"Product Name",'tabelas-escondidas'!$A958),"")</f>
        <v/>
      </c>
    </row>
    <row r="959" spans="1:7" x14ac:dyDescent="0.25">
      <c r="A959" s="75" t="str">
        <f>IFERROR(INDEX(Tabela_Produto[[#Data],[Nome do Produto]],ROW(A959)-ROW($A$3)),"")</f>
        <v/>
      </c>
      <c r="B959" s="74" t="str">
        <f ca="1">IF(A959="","",SUMIFS(Tabela_Ordens[[#Data],[Quantidade]],Tabela_Ordens[[#Data],[Produto]],A959,Tabela_Ordens[[#Data],[Tipo da Ordem]],"Compra",Tabela_Ordens[[#Data],[Data esperada]],"&lt;="&amp;TODAY())-SUMIFS(Tabela_Ordens[[#Data],[Quantidade]],Tabela_Ordens[[#Data],[Produto]],A959,Tabela_Ordens[[#Data],[Tipo da Ordem]],"Venda",Tabela_Ordens[[#Data],[Data esperada]],"&lt;="&amp;TODAY()))</f>
        <v/>
      </c>
      <c r="C959" s="74" t="str">
        <f ca="1">IF(A959="","",SUMIFS(Tabela_Ordens[[#Data],[Quantidade]],Tabela_Ordens[[#Data],[Produto]],A959,Tabela_Ordens[[#Data],[Tipo da Ordem]],"Compra",Tabela_Ordens[[#Data],[Data esperada]],"&gt;"&amp;TODAY()))</f>
        <v/>
      </c>
      <c r="D959" s="74" t="str">
        <f>IF(A959="","",INDEX(Tabela_Produto[Estoque Mínimo],MATCH(A959,INDEX(Tabela_Produto[Nome do Produto],,1),0),1))</f>
        <v/>
      </c>
      <c r="E959" s="74" t="str">
        <f t="shared" si="14"/>
        <v/>
      </c>
      <c r="F959" s="74" t="str">
        <f>IFERROR(GETPIVOTDATA("Amount",#REF!,"Product Name",'tabelas-escondidas'!$A959),"")</f>
        <v/>
      </c>
      <c r="G959" s="74" t="str">
        <f>IFERROR(GETPIVOTDATA("Quantity",#REF!,"Product Name",'tabelas-escondidas'!$A959),"")</f>
        <v/>
      </c>
    </row>
    <row r="960" spans="1:7" x14ac:dyDescent="0.25">
      <c r="A960" s="75" t="str">
        <f>IFERROR(INDEX(Tabela_Produto[[#Data],[Nome do Produto]],ROW(A960)-ROW($A$3)),"")</f>
        <v/>
      </c>
      <c r="B960" s="74" t="str">
        <f ca="1">IF(A960="","",SUMIFS(Tabela_Ordens[[#Data],[Quantidade]],Tabela_Ordens[[#Data],[Produto]],A960,Tabela_Ordens[[#Data],[Tipo da Ordem]],"Compra",Tabela_Ordens[[#Data],[Data esperada]],"&lt;="&amp;TODAY())-SUMIFS(Tabela_Ordens[[#Data],[Quantidade]],Tabela_Ordens[[#Data],[Produto]],A960,Tabela_Ordens[[#Data],[Tipo da Ordem]],"Venda",Tabela_Ordens[[#Data],[Data esperada]],"&lt;="&amp;TODAY()))</f>
        <v/>
      </c>
      <c r="C960" s="74" t="str">
        <f ca="1">IF(A960="","",SUMIFS(Tabela_Ordens[[#Data],[Quantidade]],Tabela_Ordens[[#Data],[Produto]],A960,Tabela_Ordens[[#Data],[Tipo da Ordem]],"Compra",Tabela_Ordens[[#Data],[Data esperada]],"&gt;"&amp;TODAY()))</f>
        <v/>
      </c>
      <c r="D960" s="74" t="str">
        <f>IF(A960="","",INDEX(Tabela_Produto[Estoque Mínimo],MATCH(A960,INDEX(Tabela_Produto[Nome do Produto],,1),0),1))</f>
        <v/>
      </c>
      <c r="E960" s="74" t="str">
        <f t="shared" si="14"/>
        <v/>
      </c>
      <c r="F960" s="74" t="str">
        <f>IFERROR(GETPIVOTDATA("Amount",#REF!,"Product Name",'tabelas-escondidas'!$A960),"")</f>
        <v/>
      </c>
      <c r="G960" s="74" t="str">
        <f>IFERROR(GETPIVOTDATA("Quantity",#REF!,"Product Name",'tabelas-escondidas'!$A960),"")</f>
        <v/>
      </c>
    </row>
    <row r="961" spans="1:7" x14ac:dyDescent="0.25">
      <c r="A961" s="75" t="str">
        <f>IFERROR(INDEX(Tabela_Produto[[#Data],[Nome do Produto]],ROW(A961)-ROW($A$3)),"")</f>
        <v/>
      </c>
      <c r="B961" s="74" t="str">
        <f ca="1">IF(A961="","",SUMIFS(Tabela_Ordens[[#Data],[Quantidade]],Tabela_Ordens[[#Data],[Produto]],A961,Tabela_Ordens[[#Data],[Tipo da Ordem]],"Compra",Tabela_Ordens[[#Data],[Data esperada]],"&lt;="&amp;TODAY())-SUMIFS(Tabela_Ordens[[#Data],[Quantidade]],Tabela_Ordens[[#Data],[Produto]],A961,Tabela_Ordens[[#Data],[Tipo da Ordem]],"Venda",Tabela_Ordens[[#Data],[Data esperada]],"&lt;="&amp;TODAY()))</f>
        <v/>
      </c>
      <c r="C961" s="74" t="str">
        <f ca="1">IF(A961="","",SUMIFS(Tabela_Ordens[[#Data],[Quantidade]],Tabela_Ordens[[#Data],[Produto]],A961,Tabela_Ordens[[#Data],[Tipo da Ordem]],"Compra",Tabela_Ordens[[#Data],[Data esperada]],"&gt;"&amp;TODAY()))</f>
        <v/>
      </c>
      <c r="D961" s="74" t="str">
        <f>IF(A961="","",INDEX(Tabela_Produto[Estoque Mínimo],MATCH(A961,INDEX(Tabela_Produto[Nome do Produto],,1),0),1))</f>
        <v/>
      </c>
      <c r="E961" s="74" t="str">
        <f t="shared" si="14"/>
        <v/>
      </c>
      <c r="F961" s="74" t="str">
        <f>IFERROR(GETPIVOTDATA("Amount",#REF!,"Product Name",'tabelas-escondidas'!$A961),"")</f>
        <v/>
      </c>
      <c r="G961" s="74" t="str">
        <f>IFERROR(GETPIVOTDATA("Quantity",#REF!,"Product Name",'tabelas-escondidas'!$A961),"")</f>
        <v/>
      </c>
    </row>
    <row r="962" spans="1:7" x14ac:dyDescent="0.25">
      <c r="A962" s="75" t="str">
        <f>IFERROR(INDEX(Tabela_Produto[[#Data],[Nome do Produto]],ROW(A962)-ROW($A$3)),"")</f>
        <v/>
      </c>
      <c r="B962" s="74" t="str">
        <f ca="1">IF(A962="","",SUMIFS(Tabela_Ordens[[#Data],[Quantidade]],Tabela_Ordens[[#Data],[Produto]],A962,Tabela_Ordens[[#Data],[Tipo da Ordem]],"Compra",Tabela_Ordens[[#Data],[Data esperada]],"&lt;="&amp;TODAY())-SUMIFS(Tabela_Ordens[[#Data],[Quantidade]],Tabela_Ordens[[#Data],[Produto]],A962,Tabela_Ordens[[#Data],[Tipo da Ordem]],"Venda",Tabela_Ordens[[#Data],[Data esperada]],"&lt;="&amp;TODAY()))</f>
        <v/>
      </c>
      <c r="C962" s="74" t="str">
        <f ca="1">IF(A962="","",SUMIFS(Tabela_Ordens[[#Data],[Quantidade]],Tabela_Ordens[[#Data],[Produto]],A962,Tabela_Ordens[[#Data],[Tipo da Ordem]],"Compra",Tabela_Ordens[[#Data],[Data esperada]],"&gt;"&amp;TODAY()))</f>
        <v/>
      </c>
      <c r="D962" s="74" t="str">
        <f>IF(A962="","",INDEX(Tabela_Produto[Estoque Mínimo],MATCH(A962,INDEX(Tabela_Produto[Nome do Produto],,1),0),1))</f>
        <v/>
      </c>
      <c r="E962" s="74" t="str">
        <f t="shared" si="14"/>
        <v/>
      </c>
      <c r="F962" s="74" t="str">
        <f>IFERROR(GETPIVOTDATA("Amount",#REF!,"Product Name",'tabelas-escondidas'!$A962),"")</f>
        <v/>
      </c>
      <c r="G962" s="74" t="str">
        <f>IFERROR(GETPIVOTDATA("Quantity",#REF!,"Product Name",'tabelas-escondidas'!$A962),"")</f>
        <v/>
      </c>
    </row>
    <row r="963" spans="1:7" x14ac:dyDescent="0.25">
      <c r="A963" s="75" t="str">
        <f>IFERROR(INDEX(Tabela_Produto[[#Data],[Nome do Produto]],ROW(A963)-ROW($A$3)),"")</f>
        <v/>
      </c>
      <c r="B963" s="74" t="str">
        <f ca="1">IF(A963="","",SUMIFS(Tabela_Ordens[[#Data],[Quantidade]],Tabela_Ordens[[#Data],[Produto]],A963,Tabela_Ordens[[#Data],[Tipo da Ordem]],"Compra",Tabela_Ordens[[#Data],[Data esperada]],"&lt;="&amp;TODAY())-SUMIFS(Tabela_Ordens[[#Data],[Quantidade]],Tabela_Ordens[[#Data],[Produto]],A963,Tabela_Ordens[[#Data],[Tipo da Ordem]],"Venda",Tabela_Ordens[[#Data],[Data esperada]],"&lt;="&amp;TODAY()))</f>
        <v/>
      </c>
      <c r="C963" s="74" t="str">
        <f ca="1">IF(A963="","",SUMIFS(Tabela_Ordens[[#Data],[Quantidade]],Tabela_Ordens[[#Data],[Produto]],A963,Tabela_Ordens[[#Data],[Tipo da Ordem]],"Compra",Tabela_Ordens[[#Data],[Data esperada]],"&gt;"&amp;TODAY()))</f>
        <v/>
      </c>
      <c r="D963" s="74" t="str">
        <f>IF(A963="","",INDEX(Tabela_Produto[Estoque Mínimo],MATCH(A963,INDEX(Tabela_Produto[Nome do Produto],,1),0),1))</f>
        <v/>
      </c>
      <c r="E963" s="74" t="str">
        <f t="shared" si="14"/>
        <v/>
      </c>
      <c r="F963" s="74" t="str">
        <f>IFERROR(GETPIVOTDATA("Amount",#REF!,"Product Name",'tabelas-escondidas'!$A963),"")</f>
        <v/>
      </c>
      <c r="G963" s="74" t="str">
        <f>IFERROR(GETPIVOTDATA("Quantity",#REF!,"Product Name",'tabelas-escondidas'!$A963),"")</f>
        <v/>
      </c>
    </row>
    <row r="964" spans="1:7" x14ac:dyDescent="0.25">
      <c r="A964" s="75" t="str">
        <f>IFERROR(INDEX(Tabela_Produto[[#Data],[Nome do Produto]],ROW(A964)-ROW($A$3)),"")</f>
        <v/>
      </c>
      <c r="B964" s="74" t="str">
        <f ca="1">IF(A964="","",SUMIFS(Tabela_Ordens[[#Data],[Quantidade]],Tabela_Ordens[[#Data],[Produto]],A964,Tabela_Ordens[[#Data],[Tipo da Ordem]],"Compra",Tabela_Ordens[[#Data],[Data esperada]],"&lt;="&amp;TODAY())-SUMIFS(Tabela_Ordens[[#Data],[Quantidade]],Tabela_Ordens[[#Data],[Produto]],A964,Tabela_Ordens[[#Data],[Tipo da Ordem]],"Venda",Tabela_Ordens[[#Data],[Data esperada]],"&lt;="&amp;TODAY()))</f>
        <v/>
      </c>
      <c r="C964" s="74" t="str">
        <f ca="1">IF(A964="","",SUMIFS(Tabela_Ordens[[#Data],[Quantidade]],Tabela_Ordens[[#Data],[Produto]],A964,Tabela_Ordens[[#Data],[Tipo da Ordem]],"Compra",Tabela_Ordens[[#Data],[Data esperada]],"&gt;"&amp;TODAY()))</f>
        <v/>
      </c>
      <c r="D964" s="74" t="str">
        <f>IF(A964="","",INDEX(Tabela_Produto[Estoque Mínimo],MATCH(A964,INDEX(Tabela_Produto[Nome do Produto],,1),0),1))</f>
        <v/>
      </c>
      <c r="E964" s="74" t="str">
        <f t="shared" si="14"/>
        <v/>
      </c>
      <c r="F964" s="74" t="str">
        <f>IFERROR(GETPIVOTDATA("Amount",#REF!,"Product Name",'tabelas-escondidas'!$A964),"")</f>
        <v/>
      </c>
      <c r="G964" s="74" t="str">
        <f>IFERROR(GETPIVOTDATA("Quantity",#REF!,"Product Name",'tabelas-escondidas'!$A964),"")</f>
        <v/>
      </c>
    </row>
    <row r="965" spans="1:7" x14ac:dyDescent="0.25">
      <c r="A965" s="75" t="str">
        <f>IFERROR(INDEX(Tabela_Produto[[#Data],[Nome do Produto]],ROW(A965)-ROW($A$3)),"")</f>
        <v/>
      </c>
      <c r="B965" s="74" t="str">
        <f ca="1">IF(A965="","",SUMIFS(Tabela_Ordens[[#Data],[Quantidade]],Tabela_Ordens[[#Data],[Produto]],A965,Tabela_Ordens[[#Data],[Tipo da Ordem]],"Compra",Tabela_Ordens[[#Data],[Data esperada]],"&lt;="&amp;TODAY())-SUMIFS(Tabela_Ordens[[#Data],[Quantidade]],Tabela_Ordens[[#Data],[Produto]],A965,Tabela_Ordens[[#Data],[Tipo da Ordem]],"Venda",Tabela_Ordens[[#Data],[Data esperada]],"&lt;="&amp;TODAY()))</f>
        <v/>
      </c>
      <c r="C965" s="74" t="str">
        <f ca="1">IF(A965="","",SUMIFS(Tabela_Ordens[[#Data],[Quantidade]],Tabela_Ordens[[#Data],[Produto]],A965,Tabela_Ordens[[#Data],[Tipo da Ordem]],"Compra",Tabela_Ordens[[#Data],[Data esperada]],"&gt;"&amp;TODAY()))</f>
        <v/>
      </c>
      <c r="D965" s="74" t="str">
        <f>IF(A965="","",INDEX(Tabela_Produto[Estoque Mínimo],MATCH(A965,INDEX(Tabela_Produto[Nome do Produto],,1),0),1))</f>
        <v/>
      </c>
      <c r="E965" s="74" t="str">
        <f t="shared" ref="E965:E1028" si="15">IF(A965="","",B965-D965)</f>
        <v/>
      </c>
      <c r="F965" s="74" t="str">
        <f>IFERROR(GETPIVOTDATA("Amount",#REF!,"Product Name",'tabelas-escondidas'!$A965),"")</f>
        <v/>
      </c>
      <c r="G965" s="74" t="str">
        <f>IFERROR(GETPIVOTDATA("Quantity",#REF!,"Product Name",'tabelas-escondidas'!$A965),"")</f>
        <v/>
      </c>
    </row>
    <row r="966" spans="1:7" x14ac:dyDescent="0.25">
      <c r="A966" s="75" t="str">
        <f>IFERROR(INDEX(Tabela_Produto[[#Data],[Nome do Produto]],ROW(A966)-ROW($A$3)),"")</f>
        <v/>
      </c>
      <c r="B966" s="74" t="str">
        <f ca="1">IF(A966="","",SUMIFS(Tabela_Ordens[[#Data],[Quantidade]],Tabela_Ordens[[#Data],[Produto]],A966,Tabela_Ordens[[#Data],[Tipo da Ordem]],"Compra",Tabela_Ordens[[#Data],[Data esperada]],"&lt;="&amp;TODAY())-SUMIFS(Tabela_Ordens[[#Data],[Quantidade]],Tabela_Ordens[[#Data],[Produto]],A966,Tabela_Ordens[[#Data],[Tipo da Ordem]],"Venda",Tabela_Ordens[[#Data],[Data esperada]],"&lt;="&amp;TODAY()))</f>
        <v/>
      </c>
      <c r="C966" s="74" t="str">
        <f ca="1">IF(A966="","",SUMIFS(Tabela_Ordens[[#Data],[Quantidade]],Tabela_Ordens[[#Data],[Produto]],A966,Tabela_Ordens[[#Data],[Tipo da Ordem]],"Compra",Tabela_Ordens[[#Data],[Data esperada]],"&gt;"&amp;TODAY()))</f>
        <v/>
      </c>
      <c r="D966" s="74" t="str">
        <f>IF(A966="","",INDEX(Tabela_Produto[Estoque Mínimo],MATCH(A966,INDEX(Tabela_Produto[Nome do Produto],,1),0),1))</f>
        <v/>
      </c>
      <c r="E966" s="74" t="str">
        <f t="shared" si="15"/>
        <v/>
      </c>
      <c r="F966" s="74" t="str">
        <f>IFERROR(GETPIVOTDATA("Amount",#REF!,"Product Name",'tabelas-escondidas'!$A966),"")</f>
        <v/>
      </c>
      <c r="G966" s="74" t="str">
        <f>IFERROR(GETPIVOTDATA("Quantity",#REF!,"Product Name",'tabelas-escondidas'!$A966),"")</f>
        <v/>
      </c>
    </row>
    <row r="967" spans="1:7" x14ac:dyDescent="0.25">
      <c r="A967" s="75" t="str">
        <f>IFERROR(INDEX(Tabela_Produto[[#Data],[Nome do Produto]],ROW(A967)-ROW($A$3)),"")</f>
        <v/>
      </c>
      <c r="B967" s="74" t="str">
        <f ca="1">IF(A967="","",SUMIFS(Tabela_Ordens[[#Data],[Quantidade]],Tabela_Ordens[[#Data],[Produto]],A967,Tabela_Ordens[[#Data],[Tipo da Ordem]],"Compra",Tabela_Ordens[[#Data],[Data esperada]],"&lt;="&amp;TODAY())-SUMIFS(Tabela_Ordens[[#Data],[Quantidade]],Tabela_Ordens[[#Data],[Produto]],A967,Tabela_Ordens[[#Data],[Tipo da Ordem]],"Venda",Tabela_Ordens[[#Data],[Data esperada]],"&lt;="&amp;TODAY()))</f>
        <v/>
      </c>
      <c r="C967" s="74" t="str">
        <f ca="1">IF(A967="","",SUMIFS(Tabela_Ordens[[#Data],[Quantidade]],Tabela_Ordens[[#Data],[Produto]],A967,Tabela_Ordens[[#Data],[Tipo da Ordem]],"Compra",Tabela_Ordens[[#Data],[Data esperada]],"&gt;"&amp;TODAY()))</f>
        <v/>
      </c>
      <c r="D967" s="74" t="str">
        <f>IF(A967="","",INDEX(Tabela_Produto[Estoque Mínimo],MATCH(A967,INDEX(Tabela_Produto[Nome do Produto],,1),0),1))</f>
        <v/>
      </c>
      <c r="E967" s="74" t="str">
        <f t="shared" si="15"/>
        <v/>
      </c>
      <c r="F967" s="74" t="str">
        <f>IFERROR(GETPIVOTDATA("Amount",#REF!,"Product Name",'tabelas-escondidas'!$A967),"")</f>
        <v/>
      </c>
      <c r="G967" s="74" t="str">
        <f>IFERROR(GETPIVOTDATA("Quantity",#REF!,"Product Name",'tabelas-escondidas'!$A967),"")</f>
        <v/>
      </c>
    </row>
    <row r="968" spans="1:7" x14ac:dyDescent="0.25">
      <c r="A968" s="75" t="str">
        <f>IFERROR(INDEX(Tabela_Produto[[#Data],[Nome do Produto]],ROW(A968)-ROW($A$3)),"")</f>
        <v/>
      </c>
      <c r="B968" s="74" t="str">
        <f ca="1">IF(A968="","",SUMIFS(Tabela_Ordens[[#Data],[Quantidade]],Tabela_Ordens[[#Data],[Produto]],A968,Tabela_Ordens[[#Data],[Tipo da Ordem]],"Compra",Tabela_Ordens[[#Data],[Data esperada]],"&lt;="&amp;TODAY())-SUMIFS(Tabela_Ordens[[#Data],[Quantidade]],Tabela_Ordens[[#Data],[Produto]],A968,Tabela_Ordens[[#Data],[Tipo da Ordem]],"Venda",Tabela_Ordens[[#Data],[Data esperada]],"&lt;="&amp;TODAY()))</f>
        <v/>
      </c>
      <c r="C968" s="74" t="str">
        <f ca="1">IF(A968="","",SUMIFS(Tabela_Ordens[[#Data],[Quantidade]],Tabela_Ordens[[#Data],[Produto]],A968,Tabela_Ordens[[#Data],[Tipo da Ordem]],"Compra",Tabela_Ordens[[#Data],[Data esperada]],"&gt;"&amp;TODAY()))</f>
        <v/>
      </c>
      <c r="D968" s="74" t="str">
        <f>IF(A968="","",INDEX(Tabela_Produto[Estoque Mínimo],MATCH(A968,INDEX(Tabela_Produto[Nome do Produto],,1),0),1))</f>
        <v/>
      </c>
      <c r="E968" s="74" t="str">
        <f t="shared" si="15"/>
        <v/>
      </c>
      <c r="F968" s="74" t="str">
        <f>IFERROR(GETPIVOTDATA("Amount",#REF!,"Product Name",'tabelas-escondidas'!$A968),"")</f>
        <v/>
      </c>
      <c r="G968" s="74" t="str">
        <f>IFERROR(GETPIVOTDATA("Quantity",#REF!,"Product Name",'tabelas-escondidas'!$A968),"")</f>
        <v/>
      </c>
    </row>
    <row r="969" spans="1:7" x14ac:dyDescent="0.25">
      <c r="A969" s="75" t="str">
        <f>IFERROR(INDEX(Tabela_Produto[[#Data],[Nome do Produto]],ROW(A969)-ROW($A$3)),"")</f>
        <v/>
      </c>
      <c r="B969" s="74" t="str">
        <f ca="1">IF(A969="","",SUMIFS(Tabela_Ordens[[#Data],[Quantidade]],Tabela_Ordens[[#Data],[Produto]],A969,Tabela_Ordens[[#Data],[Tipo da Ordem]],"Compra",Tabela_Ordens[[#Data],[Data esperada]],"&lt;="&amp;TODAY())-SUMIFS(Tabela_Ordens[[#Data],[Quantidade]],Tabela_Ordens[[#Data],[Produto]],A969,Tabela_Ordens[[#Data],[Tipo da Ordem]],"Venda",Tabela_Ordens[[#Data],[Data esperada]],"&lt;="&amp;TODAY()))</f>
        <v/>
      </c>
      <c r="C969" s="74" t="str">
        <f ca="1">IF(A969="","",SUMIFS(Tabela_Ordens[[#Data],[Quantidade]],Tabela_Ordens[[#Data],[Produto]],A969,Tabela_Ordens[[#Data],[Tipo da Ordem]],"Compra",Tabela_Ordens[[#Data],[Data esperada]],"&gt;"&amp;TODAY()))</f>
        <v/>
      </c>
      <c r="D969" s="74" t="str">
        <f>IF(A969="","",INDEX(Tabela_Produto[Estoque Mínimo],MATCH(A969,INDEX(Tabela_Produto[Nome do Produto],,1),0),1))</f>
        <v/>
      </c>
      <c r="E969" s="74" t="str">
        <f t="shared" si="15"/>
        <v/>
      </c>
      <c r="F969" s="74" t="str">
        <f>IFERROR(GETPIVOTDATA("Amount",#REF!,"Product Name",'tabelas-escondidas'!$A969),"")</f>
        <v/>
      </c>
      <c r="G969" s="74" t="str">
        <f>IFERROR(GETPIVOTDATA("Quantity",#REF!,"Product Name",'tabelas-escondidas'!$A969),"")</f>
        <v/>
      </c>
    </row>
    <row r="970" spans="1:7" x14ac:dyDescent="0.25">
      <c r="A970" s="75" t="str">
        <f>IFERROR(INDEX(Tabela_Produto[[#Data],[Nome do Produto]],ROW(A970)-ROW($A$3)),"")</f>
        <v/>
      </c>
      <c r="B970" s="74" t="str">
        <f ca="1">IF(A970="","",SUMIFS(Tabela_Ordens[[#Data],[Quantidade]],Tabela_Ordens[[#Data],[Produto]],A970,Tabela_Ordens[[#Data],[Tipo da Ordem]],"Compra",Tabela_Ordens[[#Data],[Data esperada]],"&lt;="&amp;TODAY())-SUMIFS(Tabela_Ordens[[#Data],[Quantidade]],Tabela_Ordens[[#Data],[Produto]],A970,Tabela_Ordens[[#Data],[Tipo da Ordem]],"Venda",Tabela_Ordens[[#Data],[Data esperada]],"&lt;="&amp;TODAY()))</f>
        <v/>
      </c>
      <c r="C970" s="74" t="str">
        <f ca="1">IF(A970="","",SUMIFS(Tabela_Ordens[[#Data],[Quantidade]],Tabela_Ordens[[#Data],[Produto]],A970,Tabela_Ordens[[#Data],[Tipo da Ordem]],"Compra",Tabela_Ordens[[#Data],[Data esperada]],"&gt;"&amp;TODAY()))</f>
        <v/>
      </c>
      <c r="D970" s="74" t="str">
        <f>IF(A970="","",INDEX(Tabela_Produto[Estoque Mínimo],MATCH(A970,INDEX(Tabela_Produto[Nome do Produto],,1),0),1))</f>
        <v/>
      </c>
      <c r="E970" s="74" t="str">
        <f t="shared" si="15"/>
        <v/>
      </c>
      <c r="F970" s="74" t="str">
        <f>IFERROR(GETPIVOTDATA("Amount",#REF!,"Product Name",'tabelas-escondidas'!$A970),"")</f>
        <v/>
      </c>
      <c r="G970" s="74" t="str">
        <f>IFERROR(GETPIVOTDATA("Quantity",#REF!,"Product Name",'tabelas-escondidas'!$A970),"")</f>
        <v/>
      </c>
    </row>
    <row r="971" spans="1:7" x14ac:dyDescent="0.25">
      <c r="A971" s="75" t="str">
        <f>IFERROR(INDEX(Tabela_Produto[[#Data],[Nome do Produto]],ROW(A971)-ROW($A$3)),"")</f>
        <v/>
      </c>
      <c r="B971" s="74" t="str">
        <f ca="1">IF(A971="","",SUMIFS(Tabela_Ordens[[#Data],[Quantidade]],Tabela_Ordens[[#Data],[Produto]],A971,Tabela_Ordens[[#Data],[Tipo da Ordem]],"Compra",Tabela_Ordens[[#Data],[Data esperada]],"&lt;="&amp;TODAY())-SUMIFS(Tabela_Ordens[[#Data],[Quantidade]],Tabela_Ordens[[#Data],[Produto]],A971,Tabela_Ordens[[#Data],[Tipo da Ordem]],"Venda",Tabela_Ordens[[#Data],[Data esperada]],"&lt;="&amp;TODAY()))</f>
        <v/>
      </c>
      <c r="C971" s="74" t="str">
        <f ca="1">IF(A971="","",SUMIFS(Tabela_Ordens[[#Data],[Quantidade]],Tabela_Ordens[[#Data],[Produto]],A971,Tabela_Ordens[[#Data],[Tipo da Ordem]],"Compra",Tabela_Ordens[[#Data],[Data esperada]],"&gt;"&amp;TODAY()))</f>
        <v/>
      </c>
      <c r="D971" s="74" t="str">
        <f>IF(A971="","",INDEX(Tabela_Produto[Estoque Mínimo],MATCH(A971,INDEX(Tabela_Produto[Nome do Produto],,1),0),1))</f>
        <v/>
      </c>
      <c r="E971" s="74" t="str">
        <f t="shared" si="15"/>
        <v/>
      </c>
      <c r="F971" s="74" t="str">
        <f>IFERROR(GETPIVOTDATA("Amount",#REF!,"Product Name",'tabelas-escondidas'!$A971),"")</f>
        <v/>
      </c>
      <c r="G971" s="74" t="str">
        <f>IFERROR(GETPIVOTDATA("Quantity",#REF!,"Product Name",'tabelas-escondidas'!$A971),"")</f>
        <v/>
      </c>
    </row>
    <row r="972" spans="1:7" x14ac:dyDescent="0.25">
      <c r="A972" s="75" t="str">
        <f>IFERROR(INDEX(Tabela_Produto[[#Data],[Nome do Produto]],ROW(A972)-ROW($A$3)),"")</f>
        <v/>
      </c>
      <c r="B972" s="74" t="str">
        <f ca="1">IF(A972="","",SUMIFS(Tabela_Ordens[[#Data],[Quantidade]],Tabela_Ordens[[#Data],[Produto]],A972,Tabela_Ordens[[#Data],[Tipo da Ordem]],"Compra",Tabela_Ordens[[#Data],[Data esperada]],"&lt;="&amp;TODAY())-SUMIFS(Tabela_Ordens[[#Data],[Quantidade]],Tabela_Ordens[[#Data],[Produto]],A972,Tabela_Ordens[[#Data],[Tipo da Ordem]],"Venda",Tabela_Ordens[[#Data],[Data esperada]],"&lt;="&amp;TODAY()))</f>
        <v/>
      </c>
      <c r="C972" s="74" t="str">
        <f ca="1">IF(A972="","",SUMIFS(Tabela_Ordens[[#Data],[Quantidade]],Tabela_Ordens[[#Data],[Produto]],A972,Tabela_Ordens[[#Data],[Tipo da Ordem]],"Compra",Tabela_Ordens[[#Data],[Data esperada]],"&gt;"&amp;TODAY()))</f>
        <v/>
      </c>
      <c r="D972" s="74" t="str">
        <f>IF(A972="","",INDEX(Tabela_Produto[Estoque Mínimo],MATCH(A972,INDEX(Tabela_Produto[Nome do Produto],,1),0),1))</f>
        <v/>
      </c>
      <c r="E972" s="74" t="str">
        <f t="shared" si="15"/>
        <v/>
      </c>
      <c r="F972" s="74" t="str">
        <f>IFERROR(GETPIVOTDATA("Amount",#REF!,"Product Name",'tabelas-escondidas'!$A972),"")</f>
        <v/>
      </c>
      <c r="G972" s="74" t="str">
        <f>IFERROR(GETPIVOTDATA("Quantity",#REF!,"Product Name",'tabelas-escondidas'!$A972),"")</f>
        <v/>
      </c>
    </row>
    <row r="973" spans="1:7" x14ac:dyDescent="0.25">
      <c r="A973" s="75" t="str">
        <f>IFERROR(INDEX(Tabela_Produto[[#Data],[Nome do Produto]],ROW(A973)-ROW($A$3)),"")</f>
        <v/>
      </c>
      <c r="B973" s="74" t="str">
        <f ca="1">IF(A973="","",SUMIFS(Tabela_Ordens[[#Data],[Quantidade]],Tabela_Ordens[[#Data],[Produto]],A973,Tabela_Ordens[[#Data],[Tipo da Ordem]],"Compra",Tabela_Ordens[[#Data],[Data esperada]],"&lt;="&amp;TODAY())-SUMIFS(Tabela_Ordens[[#Data],[Quantidade]],Tabela_Ordens[[#Data],[Produto]],A973,Tabela_Ordens[[#Data],[Tipo da Ordem]],"Venda",Tabela_Ordens[[#Data],[Data esperada]],"&lt;="&amp;TODAY()))</f>
        <v/>
      </c>
      <c r="C973" s="74" t="str">
        <f ca="1">IF(A973="","",SUMIFS(Tabela_Ordens[[#Data],[Quantidade]],Tabela_Ordens[[#Data],[Produto]],A973,Tabela_Ordens[[#Data],[Tipo da Ordem]],"Compra",Tabela_Ordens[[#Data],[Data esperada]],"&gt;"&amp;TODAY()))</f>
        <v/>
      </c>
      <c r="D973" s="74" t="str">
        <f>IF(A973="","",INDEX(Tabela_Produto[Estoque Mínimo],MATCH(A973,INDEX(Tabela_Produto[Nome do Produto],,1),0),1))</f>
        <v/>
      </c>
      <c r="E973" s="74" t="str">
        <f t="shared" si="15"/>
        <v/>
      </c>
      <c r="F973" s="74" t="str">
        <f>IFERROR(GETPIVOTDATA("Amount",#REF!,"Product Name",'tabelas-escondidas'!$A973),"")</f>
        <v/>
      </c>
      <c r="G973" s="74" t="str">
        <f>IFERROR(GETPIVOTDATA("Quantity",#REF!,"Product Name",'tabelas-escondidas'!$A973),"")</f>
        <v/>
      </c>
    </row>
    <row r="974" spans="1:7" x14ac:dyDescent="0.25">
      <c r="A974" s="75" t="str">
        <f>IFERROR(INDEX(Tabela_Produto[[#Data],[Nome do Produto]],ROW(A974)-ROW($A$3)),"")</f>
        <v/>
      </c>
      <c r="B974" s="74" t="str">
        <f ca="1">IF(A974="","",SUMIFS(Tabela_Ordens[[#Data],[Quantidade]],Tabela_Ordens[[#Data],[Produto]],A974,Tabela_Ordens[[#Data],[Tipo da Ordem]],"Compra",Tabela_Ordens[[#Data],[Data esperada]],"&lt;="&amp;TODAY())-SUMIFS(Tabela_Ordens[[#Data],[Quantidade]],Tabela_Ordens[[#Data],[Produto]],A974,Tabela_Ordens[[#Data],[Tipo da Ordem]],"Venda",Tabela_Ordens[[#Data],[Data esperada]],"&lt;="&amp;TODAY()))</f>
        <v/>
      </c>
      <c r="C974" s="74" t="str">
        <f ca="1">IF(A974="","",SUMIFS(Tabela_Ordens[[#Data],[Quantidade]],Tabela_Ordens[[#Data],[Produto]],A974,Tabela_Ordens[[#Data],[Tipo da Ordem]],"Compra",Tabela_Ordens[[#Data],[Data esperada]],"&gt;"&amp;TODAY()))</f>
        <v/>
      </c>
      <c r="D974" s="74" t="str">
        <f>IF(A974="","",INDEX(Tabela_Produto[Estoque Mínimo],MATCH(A974,INDEX(Tabela_Produto[Nome do Produto],,1),0),1))</f>
        <v/>
      </c>
      <c r="E974" s="74" t="str">
        <f t="shared" si="15"/>
        <v/>
      </c>
      <c r="F974" s="74" t="str">
        <f>IFERROR(GETPIVOTDATA("Amount",#REF!,"Product Name",'tabelas-escondidas'!$A974),"")</f>
        <v/>
      </c>
      <c r="G974" s="74" t="str">
        <f>IFERROR(GETPIVOTDATA("Quantity",#REF!,"Product Name",'tabelas-escondidas'!$A974),"")</f>
        <v/>
      </c>
    </row>
    <row r="975" spans="1:7" x14ac:dyDescent="0.25">
      <c r="A975" s="75" t="str">
        <f>IFERROR(INDEX(Tabela_Produto[[#Data],[Nome do Produto]],ROW(A975)-ROW($A$3)),"")</f>
        <v/>
      </c>
      <c r="B975" s="74" t="str">
        <f ca="1">IF(A975="","",SUMIFS(Tabela_Ordens[[#Data],[Quantidade]],Tabela_Ordens[[#Data],[Produto]],A975,Tabela_Ordens[[#Data],[Tipo da Ordem]],"Compra",Tabela_Ordens[[#Data],[Data esperada]],"&lt;="&amp;TODAY())-SUMIFS(Tabela_Ordens[[#Data],[Quantidade]],Tabela_Ordens[[#Data],[Produto]],A975,Tabela_Ordens[[#Data],[Tipo da Ordem]],"Venda",Tabela_Ordens[[#Data],[Data esperada]],"&lt;="&amp;TODAY()))</f>
        <v/>
      </c>
      <c r="C975" s="74" t="str">
        <f ca="1">IF(A975="","",SUMIFS(Tabela_Ordens[[#Data],[Quantidade]],Tabela_Ordens[[#Data],[Produto]],A975,Tabela_Ordens[[#Data],[Tipo da Ordem]],"Compra",Tabela_Ordens[[#Data],[Data esperada]],"&gt;"&amp;TODAY()))</f>
        <v/>
      </c>
      <c r="D975" s="74" t="str">
        <f>IF(A975="","",INDEX(Tabela_Produto[Estoque Mínimo],MATCH(A975,INDEX(Tabela_Produto[Nome do Produto],,1),0),1))</f>
        <v/>
      </c>
      <c r="E975" s="74" t="str">
        <f t="shared" si="15"/>
        <v/>
      </c>
      <c r="F975" s="74" t="str">
        <f>IFERROR(GETPIVOTDATA("Amount",#REF!,"Product Name",'tabelas-escondidas'!$A975),"")</f>
        <v/>
      </c>
      <c r="G975" s="74" t="str">
        <f>IFERROR(GETPIVOTDATA("Quantity",#REF!,"Product Name",'tabelas-escondidas'!$A975),"")</f>
        <v/>
      </c>
    </row>
    <row r="976" spans="1:7" x14ac:dyDescent="0.25">
      <c r="A976" s="75" t="str">
        <f>IFERROR(INDEX(Tabela_Produto[[#Data],[Nome do Produto]],ROW(A976)-ROW($A$3)),"")</f>
        <v/>
      </c>
      <c r="B976" s="74" t="str">
        <f ca="1">IF(A976="","",SUMIFS(Tabela_Ordens[[#Data],[Quantidade]],Tabela_Ordens[[#Data],[Produto]],A976,Tabela_Ordens[[#Data],[Tipo da Ordem]],"Compra",Tabela_Ordens[[#Data],[Data esperada]],"&lt;="&amp;TODAY())-SUMIFS(Tabela_Ordens[[#Data],[Quantidade]],Tabela_Ordens[[#Data],[Produto]],A976,Tabela_Ordens[[#Data],[Tipo da Ordem]],"Venda",Tabela_Ordens[[#Data],[Data esperada]],"&lt;="&amp;TODAY()))</f>
        <v/>
      </c>
      <c r="C976" s="74" t="str">
        <f ca="1">IF(A976="","",SUMIFS(Tabela_Ordens[[#Data],[Quantidade]],Tabela_Ordens[[#Data],[Produto]],A976,Tabela_Ordens[[#Data],[Tipo da Ordem]],"Compra",Tabela_Ordens[[#Data],[Data esperada]],"&gt;"&amp;TODAY()))</f>
        <v/>
      </c>
      <c r="D976" s="74" t="str">
        <f>IF(A976="","",INDEX(Tabela_Produto[Estoque Mínimo],MATCH(A976,INDEX(Tabela_Produto[Nome do Produto],,1),0),1))</f>
        <v/>
      </c>
      <c r="E976" s="74" t="str">
        <f t="shared" si="15"/>
        <v/>
      </c>
      <c r="F976" s="74" t="str">
        <f>IFERROR(GETPIVOTDATA("Amount",#REF!,"Product Name",'tabelas-escondidas'!$A976),"")</f>
        <v/>
      </c>
      <c r="G976" s="74" t="str">
        <f>IFERROR(GETPIVOTDATA("Quantity",#REF!,"Product Name",'tabelas-escondidas'!$A976),"")</f>
        <v/>
      </c>
    </row>
    <row r="977" spans="1:7" x14ac:dyDescent="0.25">
      <c r="A977" s="75" t="str">
        <f>IFERROR(INDEX(Tabela_Produto[[#Data],[Nome do Produto]],ROW(A977)-ROW($A$3)),"")</f>
        <v/>
      </c>
      <c r="B977" s="74" t="str">
        <f ca="1">IF(A977="","",SUMIFS(Tabela_Ordens[[#Data],[Quantidade]],Tabela_Ordens[[#Data],[Produto]],A977,Tabela_Ordens[[#Data],[Tipo da Ordem]],"Compra",Tabela_Ordens[[#Data],[Data esperada]],"&lt;="&amp;TODAY())-SUMIFS(Tabela_Ordens[[#Data],[Quantidade]],Tabela_Ordens[[#Data],[Produto]],A977,Tabela_Ordens[[#Data],[Tipo da Ordem]],"Venda",Tabela_Ordens[[#Data],[Data esperada]],"&lt;="&amp;TODAY()))</f>
        <v/>
      </c>
      <c r="C977" s="74" t="str">
        <f ca="1">IF(A977="","",SUMIFS(Tabela_Ordens[[#Data],[Quantidade]],Tabela_Ordens[[#Data],[Produto]],A977,Tabela_Ordens[[#Data],[Tipo da Ordem]],"Compra",Tabela_Ordens[[#Data],[Data esperada]],"&gt;"&amp;TODAY()))</f>
        <v/>
      </c>
      <c r="D977" s="74" t="str">
        <f>IF(A977="","",INDEX(Tabela_Produto[Estoque Mínimo],MATCH(A977,INDEX(Tabela_Produto[Nome do Produto],,1),0),1))</f>
        <v/>
      </c>
      <c r="E977" s="74" t="str">
        <f t="shared" si="15"/>
        <v/>
      </c>
      <c r="F977" s="74" t="str">
        <f>IFERROR(GETPIVOTDATA("Amount",#REF!,"Product Name",'tabelas-escondidas'!$A977),"")</f>
        <v/>
      </c>
      <c r="G977" s="74" t="str">
        <f>IFERROR(GETPIVOTDATA("Quantity",#REF!,"Product Name",'tabelas-escondidas'!$A977),"")</f>
        <v/>
      </c>
    </row>
    <row r="978" spans="1:7" x14ac:dyDescent="0.25">
      <c r="A978" s="75" t="str">
        <f>IFERROR(INDEX(Tabela_Produto[[#Data],[Nome do Produto]],ROW(A978)-ROW($A$3)),"")</f>
        <v/>
      </c>
      <c r="B978" s="74" t="str">
        <f ca="1">IF(A978="","",SUMIFS(Tabela_Ordens[[#Data],[Quantidade]],Tabela_Ordens[[#Data],[Produto]],A978,Tabela_Ordens[[#Data],[Tipo da Ordem]],"Compra",Tabela_Ordens[[#Data],[Data esperada]],"&lt;="&amp;TODAY())-SUMIFS(Tabela_Ordens[[#Data],[Quantidade]],Tabela_Ordens[[#Data],[Produto]],A978,Tabela_Ordens[[#Data],[Tipo da Ordem]],"Venda",Tabela_Ordens[[#Data],[Data esperada]],"&lt;="&amp;TODAY()))</f>
        <v/>
      </c>
      <c r="C978" s="74" t="str">
        <f ca="1">IF(A978="","",SUMIFS(Tabela_Ordens[[#Data],[Quantidade]],Tabela_Ordens[[#Data],[Produto]],A978,Tabela_Ordens[[#Data],[Tipo da Ordem]],"Compra",Tabela_Ordens[[#Data],[Data esperada]],"&gt;"&amp;TODAY()))</f>
        <v/>
      </c>
      <c r="D978" s="74" t="str">
        <f>IF(A978="","",INDEX(Tabela_Produto[Estoque Mínimo],MATCH(A978,INDEX(Tabela_Produto[Nome do Produto],,1),0),1))</f>
        <v/>
      </c>
      <c r="E978" s="74" t="str">
        <f t="shared" si="15"/>
        <v/>
      </c>
      <c r="F978" s="74" t="str">
        <f>IFERROR(GETPIVOTDATA("Amount",#REF!,"Product Name",'tabelas-escondidas'!$A978),"")</f>
        <v/>
      </c>
      <c r="G978" s="74" t="str">
        <f>IFERROR(GETPIVOTDATA("Quantity",#REF!,"Product Name",'tabelas-escondidas'!$A978),"")</f>
        <v/>
      </c>
    </row>
    <row r="979" spans="1:7" x14ac:dyDescent="0.25">
      <c r="A979" s="75" t="str">
        <f>IFERROR(INDEX(Tabela_Produto[[#Data],[Nome do Produto]],ROW(A979)-ROW($A$3)),"")</f>
        <v/>
      </c>
      <c r="B979" s="74" t="str">
        <f ca="1">IF(A979="","",SUMIFS(Tabela_Ordens[[#Data],[Quantidade]],Tabela_Ordens[[#Data],[Produto]],A979,Tabela_Ordens[[#Data],[Tipo da Ordem]],"Compra",Tabela_Ordens[[#Data],[Data esperada]],"&lt;="&amp;TODAY())-SUMIFS(Tabela_Ordens[[#Data],[Quantidade]],Tabela_Ordens[[#Data],[Produto]],A979,Tabela_Ordens[[#Data],[Tipo da Ordem]],"Venda",Tabela_Ordens[[#Data],[Data esperada]],"&lt;="&amp;TODAY()))</f>
        <v/>
      </c>
      <c r="C979" s="74" t="str">
        <f ca="1">IF(A979="","",SUMIFS(Tabela_Ordens[[#Data],[Quantidade]],Tabela_Ordens[[#Data],[Produto]],A979,Tabela_Ordens[[#Data],[Tipo da Ordem]],"Compra",Tabela_Ordens[[#Data],[Data esperada]],"&gt;"&amp;TODAY()))</f>
        <v/>
      </c>
      <c r="D979" s="74" t="str">
        <f>IF(A979="","",INDEX(Tabela_Produto[Estoque Mínimo],MATCH(A979,INDEX(Tabela_Produto[Nome do Produto],,1),0),1))</f>
        <v/>
      </c>
      <c r="E979" s="74" t="str">
        <f t="shared" si="15"/>
        <v/>
      </c>
      <c r="F979" s="74" t="str">
        <f>IFERROR(GETPIVOTDATA("Amount",#REF!,"Product Name",'tabelas-escondidas'!$A979),"")</f>
        <v/>
      </c>
      <c r="G979" s="74" t="str">
        <f>IFERROR(GETPIVOTDATA("Quantity",#REF!,"Product Name",'tabelas-escondidas'!$A979),"")</f>
        <v/>
      </c>
    </row>
    <row r="980" spans="1:7" x14ac:dyDescent="0.25">
      <c r="A980" s="75" t="str">
        <f>IFERROR(INDEX(Tabela_Produto[[#Data],[Nome do Produto]],ROW(A980)-ROW($A$3)),"")</f>
        <v/>
      </c>
      <c r="B980" s="74" t="str">
        <f ca="1">IF(A980="","",SUMIFS(Tabela_Ordens[[#Data],[Quantidade]],Tabela_Ordens[[#Data],[Produto]],A980,Tabela_Ordens[[#Data],[Tipo da Ordem]],"Compra",Tabela_Ordens[[#Data],[Data esperada]],"&lt;="&amp;TODAY())-SUMIFS(Tabela_Ordens[[#Data],[Quantidade]],Tabela_Ordens[[#Data],[Produto]],A980,Tabela_Ordens[[#Data],[Tipo da Ordem]],"Venda",Tabela_Ordens[[#Data],[Data esperada]],"&lt;="&amp;TODAY()))</f>
        <v/>
      </c>
      <c r="C980" s="74" t="str">
        <f ca="1">IF(A980="","",SUMIFS(Tabela_Ordens[[#Data],[Quantidade]],Tabela_Ordens[[#Data],[Produto]],A980,Tabela_Ordens[[#Data],[Tipo da Ordem]],"Compra",Tabela_Ordens[[#Data],[Data esperada]],"&gt;"&amp;TODAY()))</f>
        <v/>
      </c>
      <c r="D980" s="74" t="str">
        <f>IF(A980="","",INDEX(Tabela_Produto[Estoque Mínimo],MATCH(A980,INDEX(Tabela_Produto[Nome do Produto],,1),0),1))</f>
        <v/>
      </c>
      <c r="E980" s="74" t="str">
        <f t="shared" si="15"/>
        <v/>
      </c>
      <c r="F980" s="74" t="str">
        <f>IFERROR(GETPIVOTDATA("Amount",#REF!,"Product Name",'tabelas-escondidas'!$A980),"")</f>
        <v/>
      </c>
      <c r="G980" s="74" t="str">
        <f>IFERROR(GETPIVOTDATA("Quantity",#REF!,"Product Name",'tabelas-escondidas'!$A980),"")</f>
        <v/>
      </c>
    </row>
    <row r="981" spans="1:7" x14ac:dyDescent="0.25">
      <c r="A981" s="75" t="str">
        <f>IFERROR(INDEX(Tabela_Produto[[#Data],[Nome do Produto]],ROW(A981)-ROW($A$3)),"")</f>
        <v/>
      </c>
      <c r="B981" s="74" t="str">
        <f ca="1">IF(A981="","",SUMIFS(Tabela_Ordens[[#Data],[Quantidade]],Tabela_Ordens[[#Data],[Produto]],A981,Tabela_Ordens[[#Data],[Tipo da Ordem]],"Compra",Tabela_Ordens[[#Data],[Data esperada]],"&lt;="&amp;TODAY())-SUMIFS(Tabela_Ordens[[#Data],[Quantidade]],Tabela_Ordens[[#Data],[Produto]],A981,Tabela_Ordens[[#Data],[Tipo da Ordem]],"Venda",Tabela_Ordens[[#Data],[Data esperada]],"&lt;="&amp;TODAY()))</f>
        <v/>
      </c>
      <c r="C981" s="74" t="str">
        <f ca="1">IF(A981="","",SUMIFS(Tabela_Ordens[[#Data],[Quantidade]],Tabela_Ordens[[#Data],[Produto]],A981,Tabela_Ordens[[#Data],[Tipo da Ordem]],"Compra",Tabela_Ordens[[#Data],[Data esperada]],"&gt;"&amp;TODAY()))</f>
        <v/>
      </c>
      <c r="D981" s="74" t="str">
        <f>IF(A981="","",INDEX(Tabela_Produto[Estoque Mínimo],MATCH(A981,INDEX(Tabela_Produto[Nome do Produto],,1),0),1))</f>
        <v/>
      </c>
      <c r="E981" s="74" t="str">
        <f t="shared" si="15"/>
        <v/>
      </c>
      <c r="F981" s="74" t="str">
        <f>IFERROR(GETPIVOTDATA("Amount",#REF!,"Product Name",'tabelas-escondidas'!$A981),"")</f>
        <v/>
      </c>
      <c r="G981" s="74" t="str">
        <f>IFERROR(GETPIVOTDATA("Quantity",#REF!,"Product Name",'tabelas-escondidas'!$A981),"")</f>
        <v/>
      </c>
    </row>
    <row r="982" spans="1:7" x14ac:dyDescent="0.25">
      <c r="A982" s="75" t="str">
        <f>IFERROR(INDEX(Tabela_Produto[[#Data],[Nome do Produto]],ROW(A982)-ROW($A$3)),"")</f>
        <v/>
      </c>
      <c r="B982" s="74" t="str">
        <f ca="1">IF(A982="","",SUMIFS(Tabela_Ordens[[#Data],[Quantidade]],Tabela_Ordens[[#Data],[Produto]],A982,Tabela_Ordens[[#Data],[Tipo da Ordem]],"Compra",Tabela_Ordens[[#Data],[Data esperada]],"&lt;="&amp;TODAY())-SUMIFS(Tabela_Ordens[[#Data],[Quantidade]],Tabela_Ordens[[#Data],[Produto]],A982,Tabela_Ordens[[#Data],[Tipo da Ordem]],"Venda",Tabela_Ordens[[#Data],[Data esperada]],"&lt;="&amp;TODAY()))</f>
        <v/>
      </c>
      <c r="C982" s="74" t="str">
        <f ca="1">IF(A982="","",SUMIFS(Tabela_Ordens[[#Data],[Quantidade]],Tabela_Ordens[[#Data],[Produto]],A982,Tabela_Ordens[[#Data],[Tipo da Ordem]],"Compra",Tabela_Ordens[[#Data],[Data esperada]],"&gt;"&amp;TODAY()))</f>
        <v/>
      </c>
      <c r="D982" s="74" t="str">
        <f>IF(A982="","",INDEX(Tabela_Produto[Estoque Mínimo],MATCH(A982,INDEX(Tabela_Produto[Nome do Produto],,1),0),1))</f>
        <v/>
      </c>
      <c r="E982" s="74" t="str">
        <f t="shared" si="15"/>
        <v/>
      </c>
      <c r="F982" s="74" t="str">
        <f>IFERROR(GETPIVOTDATA("Amount",#REF!,"Product Name",'tabelas-escondidas'!$A982),"")</f>
        <v/>
      </c>
      <c r="G982" s="74" t="str">
        <f>IFERROR(GETPIVOTDATA("Quantity",#REF!,"Product Name",'tabelas-escondidas'!$A982),"")</f>
        <v/>
      </c>
    </row>
    <row r="983" spans="1:7" x14ac:dyDescent="0.25">
      <c r="A983" s="75" t="str">
        <f>IFERROR(INDEX(Tabela_Produto[[#Data],[Nome do Produto]],ROW(A983)-ROW($A$3)),"")</f>
        <v/>
      </c>
      <c r="B983" s="74" t="str">
        <f ca="1">IF(A983="","",SUMIFS(Tabela_Ordens[[#Data],[Quantidade]],Tabela_Ordens[[#Data],[Produto]],A983,Tabela_Ordens[[#Data],[Tipo da Ordem]],"Compra",Tabela_Ordens[[#Data],[Data esperada]],"&lt;="&amp;TODAY())-SUMIFS(Tabela_Ordens[[#Data],[Quantidade]],Tabela_Ordens[[#Data],[Produto]],A983,Tabela_Ordens[[#Data],[Tipo da Ordem]],"Venda",Tabela_Ordens[[#Data],[Data esperada]],"&lt;="&amp;TODAY()))</f>
        <v/>
      </c>
      <c r="C983" s="74" t="str">
        <f ca="1">IF(A983="","",SUMIFS(Tabela_Ordens[[#Data],[Quantidade]],Tabela_Ordens[[#Data],[Produto]],A983,Tabela_Ordens[[#Data],[Tipo da Ordem]],"Compra",Tabela_Ordens[[#Data],[Data esperada]],"&gt;"&amp;TODAY()))</f>
        <v/>
      </c>
      <c r="D983" s="74" t="str">
        <f>IF(A983="","",INDEX(Tabela_Produto[Estoque Mínimo],MATCH(A983,INDEX(Tabela_Produto[Nome do Produto],,1),0),1))</f>
        <v/>
      </c>
      <c r="E983" s="74" t="str">
        <f t="shared" si="15"/>
        <v/>
      </c>
      <c r="F983" s="74" t="str">
        <f>IFERROR(GETPIVOTDATA("Amount",#REF!,"Product Name",'tabelas-escondidas'!$A983),"")</f>
        <v/>
      </c>
      <c r="G983" s="74" t="str">
        <f>IFERROR(GETPIVOTDATA("Quantity",#REF!,"Product Name",'tabelas-escondidas'!$A983),"")</f>
        <v/>
      </c>
    </row>
    <row r="984" spans="1:7" x14ac:dyDescent="0.25">
      <c r="A984" s="75" t="str">
        <f>IFERROR(INDEX(Tabela_Produto[[#Data],[Nome do Produto]],ROW(A984)-ROW($A$3)),"")</f>
        <v/>
      </c>
      <c r="B984" s="74" t="str">
        <f ca="1">IF(A984="","",SUMIFS(Tabela_Ordens[[#Data],[Quantidade]],Tabela_Ordens[[#Data],[Produto]],A984,Tabela_Ordens[[#Data],[Tipo da Ordem]],"Compra",Tabela_Ordens[[#Data],[Data esperada]],"&lt;="&amp;TODAY())-SUMIFS(Tabela_Ordens[[#Data],[Quantidade]],Tabela_Ordens[[#Data],[Produto]],A984,Tabela_Ordens[[#Data],[Tipo da Ordem]],"Venda",Tabela_Ordens[[#Data],[Data esperada]],"&lt;="&amp;TODAY()))</f>
        <v/>
      </c>
      <c r="C984" s="74" t="str">
        <f ca="1">IF(A984="","",SUMIFS(Tabela_Ordens[[#Data],[Quantidade]],Tabela_Ordens[[#Data],[Produto]],A984,Tabela_Ordens[[#Data],[Tipo da Ordem]],"Compra",Tabela_Ordens[[#Data],[Data esperada]],"&gt;"&amp;TODAY()))</f>
        <v/>
      </c>
      <c r="D984" s="74" t="str">
        <f>IF(A984="","",INDEX(Tabela_Produto[Estoque Mínimo],MATCH(A984,INDEX(Tabela_Produto[Nome do Produto],,1),0),1))</f>
        <v/>
      </c>
      <c r="E984" s="74" t="str">
        <f t="shared" si="15"/>
        <v/>
      </c>
      <c r="F984" s="74" t="str">
        <f>IFERROR(GETPIVOTDATA("Amount",#REF!,"Product Name",'tabelas-escondidas'!$A984),"")</f>
        <v/>
      </c>
      <c r="G984" s="74" t="str">
        <f>IFERROR(GETPIVOTDATA("Quantity",#REF!,"Product Name",'tabelas-escondidas'!$A984),"")</f>
        <v/>
      </c>
    </row>
    <row r="985" spans="1:7" x14ac:dyDescent="0.25">
      <c r="A985" s="75" t="str">
        <f>IFERROR(INDEX(Tabela_Produto[[#Data],[Nome do Produto]],ROW(A985)-ROW($A$3)),"")</f>
        <v/>
      </c>
      <c r="B985" s="74" t="str">
        <f ca="1">IF(A985="","",SUMIFS(Tabela_Ordens[[#Data],[Quantidade]],Tabela_Ordens[[#Data],[Produto]],A985,Tabela_Ordens[[#Data],[Tipo da Ordem]],"Compra",Tabela_Ordens[[#Data],[Data esperada]],"&lt;="&amp;TODAY())-SUMIFS(Tabela_Ordens[[#Data],[Quantidade]],Tabela_Ordens[[#Data],[Produto]],A985,Tabela_Ordens[[#Data],[Tipo da Ordem]],"Venda",Tabela_Ordens[[#Data],[Data esperada]],"&lt;="&amp;TODAY()))</f>
        <v/>
      </c>
      <c r="C985" s="74" t="str">
        <f ca="1">IF(A985="","",SUMIFS(Tabela_Ordens[[#Data],[Quantidade]],Tabela_Ordens[[#Data],[Produto]],A985,Tabela_Ordens[[#Data],[Tipo da Ordem]],"Compra",Tabela_Ordens[[#Data],[Data esperada]],"&gt;"&amp;TODAY()))</f>
        <v/>
      </c>
      <c r="D985" s="74" t="str">
        <f>IF(A985="","",INDEX(Tabela_Produto[Estoque Mínimo],MATCH(A985,INDEX(Tabela_Produto[Nome do Produto],,1),0),1))</f>
        <v/>
      </c>
      <c r="E985" s="74" t="str">
        <f t="shared" si="15"/>
        <v/>
      </c>
      <c r="F985" s="74" t="str">
        <f>IFERROR(GETPIVOTDATA("Amount",#REF!,"Product Name",'tabelas-escondidas'!$A985),"")</f>
        <v/>
      </c>
      <c r="G985" s="74" t="str">
        <f>IFERROR(GETPIVOTDATA("Quantity",#REF!,"Product Name",'tabelas-escondidas'!$A985),"")</f>
        <v/>
      </c>
    </row>
    <row r="986" spans="1:7" x14ac:dyDescent="0.25">
      <c r="A986" s="75" t="str">
        <f>IFERROR(INDEX(Tabela_Produto[[#Data],[Nome do Produto]],ROW(A986)-ROW($A$3)),"")</f>
        <v/>
      </c>
      <c r="B986" s="74" t="str">
        <f ca="1">IF(A986="","",SUMIFS(Tabela_Ordens[[#Data],[Quantidade]],Tabela_Ordens[[#Data],[Produto]],A986,Tabela_Ordens[[#Data],[Tipo da Ordem]],"Compra",Tabela_Ordens[[#Data],[Data esperada]],"&lt;="&amp;TODAY())-SUMIFS(Tabela_Ordens[[#Data],[Quantidade]],Tabela_Ordens[[#Data],[Produto]],A986,Tabela_Ordens[[#Data],[Tipo da Ordem]],"Venda",Tabela_Ordens[[#Data],[Data esperada]],"&lt;="&amp;TODAY()))</f>
        <v/>
      </c>
      <c r="C986" s="74" t="str">
        <f ca="1">IF(A986="","",SUMIFS(Tabela_Ordens[[#Data],[Quantidade]],Tabela_Ordens[[#Data],[Produto]],A986,Tabela_Ordens[[#Data],[Tipo da Ordem]],"Compra",Tabela_Ordens[[#Data],[Data esperada]],"&gt;"&amp;TODAY()))</f>
        <v/>
      </c>
      <c r="D986" s="74" t="str">
        <f>IF(A986="","",INDEX(Tabela_Produto[Estoque Mínimo],MATCH(A986,INDEX(Tabela_Produto[Nome do Produto],,1),0),1))</f>
        <v/>
      </c>
      <c r="E986" s="74" t="str">
        <f t="shared" si="15"/>
        <v/>
      </c>
      <c r="F986" s="74" t="str">
        <f>IFERROR(GETPIVOTDATA("Amount",#REF!,"Product Name",'tabelas-escondidas'!$A986),"")</f>
        <v/>
      </c>
      <c r="G986" s="74" t="str">
        <f>IFERROR(GETPIVOTDATA("Quantity",#REF!,"Product Name",'tabelas-escondidas'!$A986),"")</f>
        <v/>
      </c>
    </row>
    <row r="987" spans="1:7" x14ac:dyDescent="0.25">
      <c r="A987" s="75" t="str">
        <f>IFERROR(INDEX(Tabela_Produto[[#Data],[Nome do Produto]],ROW(A987)-ROW($A$3)),"")</f>
        <v/>
      </c>
      <c r="B987" s="74" t="str">
        <f ca="1">IF(A987="","",SUMIFS(Tabela_Ordens[[#Data],[Quantidade]],Tabela_Ordens[[#Data],[Produto]],A987,Tabela_Ordens[[#Data],[Tipo da Ordem]],"Compra",Tabela_Ordens[[#Data],[Data esperada]],"&lt;="&amp;TODAY())-SUMIFS(Tabela_Ordens[[#Data],[Quantidade]],Tabela_Ordens[[#Data],[Produto]],A987,Tabela_Ordens[[#Data],[Tipo da Ordem]],"Venda",Tabela_Ordens[[#Data],[Data esperada]],"&lt;="&amp;TODAY()))</f>
        <v/>
      </c>
      <c r="C987" s="74" t="str">
        <f ca="1">IF(A987="","",SUMIFS(Tabela_Ordens[[#Data],[Quantidade]],Tabela_Ordens[[#Data],[Produto]],A987,Tabela_Ordens[[#Data],[Tipo da Ordem]],"Compra",Tabela_Ordens[[#Data],[Data esperada]],"&gt;"&amp;TODAY()))</f>
        <v/>
      </c>
      <c r="D987" s="74" t="str">
        <f>IF(A987="","",INDEX(Tabela_Produto[Estoque Mínimo],MATCH(A987,INDEX(Tabela_Produto[Nome do Produto],,1),0),1))</f>
        <v/>
      </c>
      <c r="E987" s="74" t="str">
        <f t="shared" si="15"/>
        <v/>
      </c>
      <c r="F987" s="74" t="str">
        <f>IFERROR(GETPIVOTDATA("Amount",#REF!,"Product Name",'tabelas-escondidas'!$A987),"")</f>
        <v/>
      </c>
      <c r="G987" s="74" t="str">
        <f>IFERROR(GETPIVOTDATA("Quantity",#REF!,"Product Name",'tabelas-escondidas'!$A987),"")</f>
        <v/>
      </c>
    </row>
    <row r="988" spans="1:7" x14ac:dyDescent="0.25">
      <c r="A988" s="75" t="str">
        <f>IFERROR(INDEX(Tabela_Produto[[#Data],[Nome do Produto]],ROW(A988)-ROW($A$3)),"")</f>
        <v/>
      </c>
      <c r="B988" s="74" t="str">
        <f ca="1">IF(A988="","",SUMIFS(Tabela_Ordens[[#Data],[Quantidade]],Tabela_Ordens[[#Data],[Produto]],A988,Tabela_Ordens[[#Data],[Tipo da Ordem]],"Compra",Tabela_Ordens[[#Data],[Data esperada]],"&lt;="&amp;TODAY())-SUMIFS(Tabela_Ordens[[#Data],[Quantidade]],Tabela_Ordens[[#Data],[Produto]],A988,Tabela_Ordens[[#Data],[Tipo da Ordem]],"Venda",Tabela_Ordens[[#Data],[Data esperada]],"&lt;="&amp;TODAY()))</f>
        <v/>
      </c>
      <c r="C988" s="74" t="str">
        <f ca="1">IF(A988="","",SUMIFS(Tabela_Ordens[[#Data],[Quantidade]],Tabela_Ordens[[#Data],[Produto]],A988,Tabela_Ordens[[#Data],[Tipo da Ordem]],"Compra",Tabela_Ordens[[#Data],[Data esperada]],"&gt;"&amp;TODAY()))</f>
        <v/>
      </c>
      <c r="D988" s="74" t="str">
        <f>IF(A988="","",INDEX(Tabela_Produto[Estoque Mínimo],MATCH(A988,INDEX(Tabela_Produto[Nome do Produto],,1),0),1))</f>
        <v/>
      </c>
      <c r="E988" s="74" t="str">
        <f t="shared" si="15"/>
        <v/>
      </c>
      <c r="F988" s="74" t="str">
        <f>IFERROR(GETPIVOTDATA("Amount",#REF!,"Product Name",'tabelas-escondidas'!$A988),"")</f>
        <v/>
      </c>
      <c r="G988" s="74" t="str">
        <f>IFERROR(GETPIVOTDATA("Quantity",#REF!,"Product Name",'tabelas-escondidas'!$A988),"")</f>
        <v/>
      </c>
    </row>
    <row r="989" spans="1:7" x14ac:dyDescent="0.25">
      <c r="A989" s="75" t="str">
        <f>IFERROR(INDEX(Tabela_Produto[[#Data],[Nome do Produto]],ROW(A989)-ROW($A$3)),"")</f>
        <v/>
      </c>
      <c r="B989" s="74" t="str">
        <f ca="1">IF(A989="","",SUMIFS(Tabela_Ordens[[#Data],[Quantidade]],Tabela_Ordens[[#Data],[Produto]],A989,Tabela_Ordens[[#Data],[Tipo da Ordem]],"Compra",Tabela_Ordens[[#Data],[Data esperada]],"&lt;="&amp;TODAY())-SUMIFS(Tabela_Ordens[[#Data],[Quantidade]],Tabela_Ordens[[#Data],[Produto]],A989,Tabela_Ordens[[#Data],[Tipo da Ordem]],"Venda",Tabela_Ordens[[#Data],[Data esperada]],"&lt;="&amp;TODAY()))</f>
        <v/>
      </c>
      <c r="C989" s="74" t="str">
        <f ca="1">IF(A989="","",SUMIFS(Tabela_Ordens[[#Data],[Quantidade]],Tabela_Ordens[[#Data],[Produto]],A989,Tabela_Ordens[[#Data],[Tipo da Ordem]],"Compra",Tabela_Ordens[[#Data],[Data esperada]],"&gt;"&amp;TODAY()))</f>
        <v/>
      </c>
      <c r="D989" s="74" t="str">
        <f>IF(A989="","",INDEX(Tabela_Produto[Estoque Mínimo],MATCH(A989,INDEX(Tabela_Produto[Nome do Produto],,1),0),1))</f>
        <v/>
      </c>
      <c r="E989" s="74" t="str">
        <f t="shared" si="15"/>
        <v/>
      </c>
      <c r="F989" s="74" t="str">
        <f>IFERROR(GETPIVOTDATA("Amount",#REF!,"Product Name",'tabelas-escondidas'!$A989),"")</f>
        <v/>
      </c>
      <c r="G989" s="74" t="str">
        <f>IFERROR(GETPIVOTDATA("Quantity",#REF!,"Product Name",'tabelas-escondidas'!$A989),"")</f>
        <v/>
      </c>
    </row>
    <row r="990" spans="1:7" x14ac:dyDescent="0.25">
      <c r="A990" s="75" t="str">
        <f>IFERROR(INDEX(Tabela_Produto[[#Data],[Nome do Produto]],ROW(A990)-ROW($A$3)),"")</f>
        <v/>
      </c>
      <c r="B990" s="74" t="str">
        <f ca="1">IF(A990="","",SUMIFS(Tabela_Ordens[[#Data],[Quantidade]],Tabela_Ordens[[#Data],[Produto]],A990,Tabela_Ordens[[#Data],[Tipo da Ordem]],"Compra",Tabela_Ordens[[#Data],[Data esperada]],"&lt;="&amp;TODAY())-SUMIFS(Tabela_Ordens[[#Data],[Quantidade]],Tabela_Ordens[[#Data],[Produto]],A990,Tabela_Ordens[[#Data],[Tipo da Ordem]],"Venda",Tabela_Ordens[[#Data],[Data esperada]],"&lt;="&amp;TODAY()))</f>
        <v/>
      </c>
      <c r="C990" s="74" t="str">
        <f ca="1">IF(A990="","",SUMIFS(Tabela_Ordens[[#Data],[Quantidade]],Tabela_Ordens[[#Data],[Produto]],A990,Tabela_Ordens[[#Data],[Tipo da Ordem]],"Compra",Tabela_Ordens[[#Data],[Data esperada]],"&gt;"&amp;TODAY()))</f>
        <v/>
      </c>
      <c r="D990" s="74" t="str">
        <f>IF(A990="","",INDEX(Tabela_Produto[Estoque Mínimo],MATCH(A990,INDEX(Tabela_Produto[Nome do Produto],,1),0),1))</f>
        <v/>
      </c>
      <c r="E990" s="74" t="str">
        <f t="shared" si="15"/>
        <v/>
      </c>
      <c r="F990" s="74" t="str">
        <f>IFERROR(GETPIVOTDATA("Amount",#REF!,"Product Name",'tabelas-escondidas'!$A990),"")</f>
        <v/>
      </c>
      <c r="G990" s="74" t="str">
        <f>IFERROR(GETPIVOTDATA("Quantity",#REF!,"Product Name",'tabelas-escondidas'!$A990),"")</f>
        <v/>
      </c>
    </row>
    <row r="991" spans="1:7" x14ac:dyDescent="0.25">
      <c r="A991" s="75" t="str">
        <f>IFERROR(INDEX(Tabela_Produto[[#Data],[Nome do Produto]],ROW(A991)-ROW($A$3)),"")</f>
        <v/>
      </c>
      <c r="B991" s="74" t="str">
        <f ca="1">IF(A991="","",SUMIFS(Tabela_Ordens[[#Data],[Quantidade]],Tabela_Ordens[[#Data],[Produto]],A991,Tabela_Ordens[[#Data],[Tipo da Ordem]],"Compra",Tabela_Ordens[[#Data],[Data esperada]],"&lt;="&amp;TODAY())-SUMIFS(Tabela_Ordens[[#Data],[Quantidade]],Tabela_Ordens[[#Data],[Produto]],A991,Tabela_Ordens[[#Data],[Tipo da Ordem]],"Venda",Tabela_Ordens[[#Data],[Data esperada]],"&lt;="&amp;TODAY()))</f>
        <v/>
      </c>
      <c r="C991" s="74" t="str">
        <f ca="1">IF(A991="","",SUMIFS(Tabela_Ordens[[#Data],[Quantidade]],Tabela_Ordens[[#Data],[Produto]],A991,Tabela_Ordens[[#Data],[Tipo da Ordem]],"Compra",Tabela_Ordens[[#Data],[Data esperada]],"&gt;"&amp;TODAY()))</f>
        <v/>
      </c>
      <c r="D991" s="74" t="str">
        <f>IF(A991="","",INDEX(Tabela_Produto[Estoque Mínimo],MATCH(A991,INDEX(Tabela_Produto[Nome do Produto],,1),0),1))</f>
        <v/>
      </c>
      <c r="E991" s="74" t="str">
        <f t="shared" si="15"/>
        <v/>
      </c>
      <c r="F991" s="74" t="str">
        <f>IFERROR(GETPIVOTDATA("Amount",#REF!,"Product Name",'tabelas-escondidas'!$A991),"")</f>
        <v/>
      </c>
      <c r="G991" s="74" t="str">
        <f>IFERROR(GETPIVOTDATA("Quantity",#REF!,"Product Name",'tabelas-escondidas'!$A991),"")</f>
        <v/>
      </c>
    </row>
    <row r="992" spans="1:7" x14ac:dyDescent="0.25">
      <c r="A992" s="75" t="str">
        <f>IFERROR(INDEX(Tabela_Produto[[#Data],[Nome do Produto]],ROW(A992)-ROW($A$3)),"")</f>
        <v/>
      </c>
      <c r="B992" s="74" t="str">
        <f ca="1">IF(A992="","",SUMIFS(Tabela_Ordens[[#Data],[Quantidade]],Tabela_Ordens[[#Data],[Produto]],A992,Tabela_Ordens[[#Data],[Tipo da Ordem]],"Compra",Tabela_Ordens[[#Data],[Data esperada]],"&lt;="&amp;TODAY())-SUMIFS(Tabela_Ordens[[#Data],[Quantidade]],Tabela_Ordens[[#Data],[Produto]],A992,Tabela_Ordens[[#Data],[Tipo da Ordem]],"Venda",Tabela_Ordens[[#Data],[Data esperada]],"&lt;="&amp;TODAY()))</f>
        <v/>
      </c>
      <c r="C992" s="74" t="str">
        <f ca="1">IF(A992="","",SUMIFS(Tabela_Ordens[[#Data],[Quantidade]],Tabela_Ordens[[#Data],[Produto]],A992,Tabela_Ordens[[#Data],[Tipo da Ordem]],"Compra",Tabela_Ordens[[#Data],[Data esperada]],"&gt;"&amp;TODAY()))</f>
        <v/>
      </c>
      <c r="D992" s="74" t="str">
        <f>IF(A992="","",INDEX(Tabela_Produto[Estoque Mínimo],MATCH(A992,INDEX(Tabela_Produto[Nome do Produto],,1),0),1))</f>
        <v/>
      </c>
      <c r="E992" s="74" t="str">
        <f t="shared" si="15"/>
        <v/>
      </c>
      <c r="F992" s="74" t="str">
        <f>IFERROR(GETPIVOTDATA("Amount",#REF!,"Product Name",'tabelas-escondidas'!$A992),"")</f>
        <v/>
      </c>
      <c r="G992" s="74" t="str">
        <f>IFERROR(GETPIVOTDATA("Quantity",#REF!,"Product Name",'tabelas-escondidas'!$A992),"")</f>
        <v/>
      </c>
    </row>
    <row r="993" spans="1:7" x14ac:dyDescent="0.25">
      <c r="A993" s="75" t="str">
        <f>IFERROR(INDEX(Tabela_Produto[[#Data],[Nome do Produto]],ROW(A993)-ROW($A$3)),"")</f>
        <v/>
      </c>
      <c r="B993" s="74" t="str">
        <f ca="1">IF(A993="","",SUMIFS(Tabela_Ordens[[#Data],[Quantidade]],Tabela_Ordens[[#Data],[Produto]],A993,Tabela_Ordens[[#Data],[Tipo da Ordem]],"Compra",Tabela_Ordens[[#Data],[Data esperada]],"&lt;="&amp;TODAY())-SUMIFS(Tabela_Ordens[[#Data],[Quantidade]],Tabela_Ordens[[#Data],[Produto]],A993,Tabela_Ordens[[#Data],[Tipo da Ordem]],"Venda",Tabela_Ordens[[#Data],[Data esperada]],"&lt;="&amp;TODAY()))</f>
        <v/>
      </c>
      <c r="C993" s="74" t="str">
        <f ca="1">IF(A993="","",SUMIFS(Tabela_Ordens[[#Data],[Quantidade]],Tabela_Ordens[[#Data],[Produto]],A993,Tabela_Ordens[[#Data],[Tipo da Ordem]],"Compra",Tabela_Ordens[[#Data],[Data esperada]],"&gt;"&amp;TODAY()))</f>
        <v/>
      </c>
      <c r="D993" s="74" t="str">
        <f>IF(A993="","",INDEX(Tabela_Produto[Estoque Mínimo],MATCH(A993,INDEX(Tabela_Produto[Nome do Produto],,1),0),1))</f>
        <v/>
      </c>
      <c r="E993" s="74" t="str">
        <f t="shared" si="15"/>
        <v/>
      </c>
      <c r="F993" s="74" t="str">
        <f>IFERROR(GETPIVOTDATA("Amount",#REF!,"Product Name",'tabelas-escondidas'!$A993),"")</f>
        <v/>
      </c>
      <c r="G993" s="74" t="str">
        <f>IFERROR(GETPIVOTDATA("Quantity",#REF!,"Product Name",'tabelas-escondidas'!$A993),"")</f>
        <v/>
      </c>
    </row>
    <row r="994" spans="1:7" x14ac:dyDescent="0.25">
      <c r="A994" s="75" t="str">
        <f>IFERROR(INDEX(Tabela_Produto[[#Data],[Nome do Produto]],ROW(A994)-ROW($A$3)),"")</f>
        <v/>
      </c>
      <c r="B994" s="74" t="str">
        <f ca="1">IF(A994="","",SUMIFS(Tabela_Ordens[[#Data],[Quantidade]],Tabela_Ordens[[#Data],[Produto]],A994,Tabela_Ordens[[#Data],[Tipo da Ordem]],"Compra",Tabela_Ordens[[#Data],[Data esperada]],"&lt;="&amp;TODAY())-SUMIFS(Tabela_Ordens[[#Data],[Quantidade]],Tabela_Ordens[[#Data],[Produto]],A994,Tabela_Ordens[[#Data],[Tipo da Ordem]],"Venda",Tabela_Ordens[[#Data],[Data esperada]],"&lt;="&amp;TODAY()))</f>
        <v/>
      </c>
      <c r="C994" s="74" t="str">
        <f ca="1">IF(A994="","",SUMIFS(Tabela_Ordens[[#Data],[Quantidade]],Tabela_Ordens[[#Data],[Produto]],A994,Tabela_Ordens[[#Data],[Tipo da Ordem]],"Compra",Tabela_Ordens[[#Data],[Data esperada]],"&gt;"&amp;TODAY()))</f>
        <v/>
      </c>
      <c r="D994" s="74" t="str">
        <f>IF(A994="","",INDEX(Tabela_Produto[Estoque Mínimo],MATCH(A994,INDEX(Tabela_Produto[Nome do Produto],,1),0),1))</f>
        <v/>
      </c>
      <c r="E994" s="74" t="str">
        <f t="shared" si="15"/>
        <v/>
      </c>
      <c r="F994" s="74" t="str">
        <f>IFERROR(GETPIVOTDATA("Amount",#REF!,"Product Name",'tabelas-escondidas'!$A994),"")</f>
        <v/>
      </c>
      <c r="G994" s="74" t="str">
        <f>IFERROR(GETPIVOTDATA("Quantity",#REF!,"Product Name",'tabelas-escondidas'!$A994),"")</f>
        <v/>
      </c>
    </row>
    <row r="995" spans="1:7" x14ac:dyDescent="0.25">
      <c r="A995" s="75" t="str">
        <f>IFERROR(INDEX(Tabela_Produto[[#Data],[Nome do Produto]],ROW(A995)-ROW($A$3)),"")</f>
        <v/>
      </c>
      <c r="B995" s="74" t="str">
        <f ca="1">IF(A995="","",SUMIFS(Tabela_Ordens[[#Data],[Quantidade]],Tabela_Ordens[[#Data],[Produto]],A995,Tabela_Ordens[[#Data],[Tipo da Ordem]],"Compra",Tabela_Ordens[[#Data],[Data esperada]],"&lt;="&amp;TODAY())-SUMIFS(Tabela_Ordens[[#Data],[Quantidade]],Tabela_Ordens[[#Data],[Produto]],A995,Tabela_Ordens[[#Data],[Tipo da Ordem]],"Venda",Tabela_Ordens[[#Data],[Data esperada]],"&lt;="&amp;TODAY()))</f>
        <v/>
      </c>
      <c r="C995" s="74" t="str">
        <f ca="1">IF(A995="","",SUMIFS(Tabela_Ordens[[#Data],[Quantidade]],Tabela_Ordens[[#Data],[Produto]],A995,Tabela_Ordens[[#Data],[Tipo da Ordem]],"Compra",Tabela_Ordens[[#Data],[Data esperada]],"&gt;"&amp;TODAY()))</f>
        <v/>
      </c>
      <c r="D995" s="74" t="str">
        <f>IF(A995="","",INDEX(Tabela_Produto[Estoque Mínimo],MATCH(A995,INDEX(Tabela_Produto[Nome do Produto],,1),0),1))</f>
        <v/>
      </c>
      <c r="E995" s="74" t="str">
        <f t="shared" si="15"/>
        <v/>
      </c>
      <c r="F995" s="74" t="str">
        <f>IFERROR(GETPIVOTDATA("Amount",#REF!,"Product Name",'tabelas-escondidas'!$A995),"")</f>
        <v/>
      </c>
      <c r="G995" s="74" t="str">
        <f>IFERROR(GETPIVOTDATA("Quantity",#REF!,"Product Name",'tabelas-escondidas'!$A995),"")</f>
        <v/>
      </c>
    </row>
    <row r="996" spans="1:7" x14ac:dyDescent="0.25">
      <c r="A996" s="75" t="str">
        <f>IFERROR(INDEX(Tabela_Produto[[#Data],[Nome do Produto]],ROW(A996)-ROW($A$3)),"")</f>
        <v/>
      </c>
      <c r="B996" s="74" t="str">
        <f ca="1">IF(A996="","",SUMIFS(Tabela_Ordens[[#Data],[Quantidade]],Tabela_Ordens[[#Data],[Produto]],A996,Tabela_Ordens[[#Data],[Tipo da Ordem]],"Compra",Tabela_Ordens[[#Data],[Data esperada]],"&lt;="&amp;TODAY())-SUMIFS(Tabela_Ordens[[#Data],[Quantidade]],Tabela_Ordens[[#Data],[Produto]],A996,Tabela_Ordens[[#Data],[Tipo da Ordem]],"Venda",Tabela_Ordens[[#Data],[Data esperada]],"&lt;="&amp;TODAY()))</f>
        <v/>
      </c>
      <c r="C996" s="74" t="str">
        <f ca="1">IF(A996="","",SUMIFS(Tabela_Ordens[[#Data],[Quantidade]],Tabela_Ordens[[#Data],[Produto]],A996,Tabela_Ordens[[#Data],[Tipo da Ordem]],"Compra",Tabela_Ordens[[#Data],[Data esperada]],"&gt;"&amp;TODAY()))</f>
        <v/>
      </c>
      <c r="D996" s="74" t="str">
        <f>IF(A996="","",INDEX(Tabela_Produto[Estoque Mínimo],MATCH(A996,INDEX(Tabela_Produto[Nome do Produto],,1),0),1))</f>
        <v/>
      </c>
      <c r="E996" s="74" t="str">
        <f t="shared" si="15"/>
        <v/>
      </c>
      <c r="F996" s="74" t="str">
        <f>IFERROR(GETPIVOTDATA("Amount",#REF!,"Product Name",'tabelas-escondidas'!$A996),"")</f>
        <v/>
      </c>
      <c r="G996" s="74" t="str">
        <f>IFERROR(GETPIVOTDATA("Quantity",#REF!,"Product Name",'tabelas-escondidas'!$A996),"")</f>
        <v/>
      </c>
    </row>
    <row r="997" spans="1:7" x14ac:dyDescent="0.25">
      <c r="A997" s="75" t="str">
        <f>IFERROR(INDEX(Tabela_Produto[[#Data],[Nome do Produto]],ROW(A997)-ROW($A$3)),"")</f>
        <v/>
      </c>
      <c r="B997" s="74" t="str">
        <f ca="1">IF(A997="","",SUMIFS(Tabela_Ordens[[#Data],[Quantidade]],Tabela_Ordens[[#Data],[Produto]],A997,Tabela_Ordens[[#Data],[Tipo da Ordem]],"Compra",Tabela_Ordens[[#Data],[Data esperada]],"&lt;="&amp;TODAY())-SUMIFS(Tabela_Ordens[[#Data],[Quantidade]],Tabela_Ordens[[#Data],[Produto]],A997,Tabela_Ordens[[#Data],[Tipo da Ordem]],"Venda",Tabela_Ordens[[#Data],[Data esperada]],"&lt;="&amp;TODAY()))</f>
        <v/>
      </c>
      <c r="C997" s="74" t="str">
        <f ca="1">IF(A997="","",SUMIFS(Tabela_Ordens[[#Data],[Quantidade]],Tabela_Ordens[[#Data],[Produto]],A997,Tabela_Ordens[[#Data],[Tipo da Ordem]],"Compra",Tabela_Ordens[[#Data],[Data esperada]],"&gt;"&amp;TODAY()))</f>
        <v/>
      </c>
      <c r="D997" s="74" t="str">
        <f>IF(A997="","",INDEX(Tabela_Produto[Estoque Mínimo],MATCH(A997,INDEX(Tabela_Produto[Nome do Produto],,1),0),1))</f>
        <v/>
      </c>
      <c r="E997" s="74" t="str">
        <f t="shared" si="15"/>
        <v/>
      </c>
      <c r="F997" s="74" t="str">
        <f>IFERROR(GETPIVOTDATA("Amount",#REF!,"Product Name",'tabelas-escondidas'!$A997),"")</f>
        <v/>
      </c>
      <c r="G997" s="74" t="str">
        <f>IFERROR(GETPIVOTDATA("Quantity",#REF!,"Product Name",'tabelas-escondidas'!$A997),"")</f>
        <v/>
      </c>
    </row>
    <row r="998" spans="1:7" x14ac:dyDescent="0.25">
      <c r="A998" s="75" t="str">
        <f>IFERROR(INDEX(Tabela_Produto[[#Data],[Nome do Produto]],ROW(A998)-ROW($A$3)),"")</f>
        <v/>
      </c>
      <c r="B998" s="74" t="str">
        <f ca="1">IF(A998="","",SUMIFS(Tabela_Ordens[[#Data],[Quantidade]],Tabela_Ordens[[#Data],[Produto]],A998,Tabela_Ordens[[#Data],[Tipo da Ordem]],"Compra",Tabela_Ordens[[#Data],[Data esperada]],"&lt;="&amp;TODAY())-SUMIFS(Tabela_Ordens[[#Data],[Quantidade]],Tabela_Ordens[[#Data],[Produto]],A998,Tabela_Ordens[[#Data],[Tipo da Ordem]],"Venda",Tabela_Ordens[[#Data],[Data esperada]],"&lt;="&amp;TODAY()))</f>
        <v/>
      </c>
      <c r="C998" s="74" t="str">
        <f ca="1">IF(A998="","",SUMIFS(Tabela_Ordens[[#Data],[Quantidade]],Tabela_Ordens[[#Data],[Produto]],A998,Tabela_Ordens[[#Data],[Tipo da Ordem]],"Compra",Tabela_Ordens[[#Data],[Data esperada]],"&gt;"&amp;TODAY()))</f>
        <v/>
      </c>
      <c r="D998" s="74" t="str">
        <f>IF(A998="","",INDEX(Tabela_Produto[Estoque Mínimo],MATCH(A998,INDEX(Tabela_Produto[Nome do Produto],,1),0),1))</f>
        <v/>
      </c>
      <c r="E998" s="74" t="str">
        <f t="shared" si="15"/>
        <v/>
      </c>
      <c r="F998" s="74" t="str">
        <f>IFERROR(GETPIVOTDATA("Amount",#REF!,"Product Name",'tabelas-escondidas'!$A998),"")</f>
        <v/>
      </c>
      <c r="G998" s="74" t="str">
        <f>IFERROR(GETPIVOTDATA("Quantity",#REF!,"Product Name",'tabelas-escondidas'!$A998),"")</f>
        <v/>
      </c>
    </row>
    <row r="999" spans="1:7" x14ac:dyDescent="0.25">
      <c r="A999" s="75" t="str">
        <f>IFERROR(INDEX(Tabela_Produto[[#Data],[Nome do Produto]],ROW(A999)-ROW($A$3)),"")</f>
        <v/>
      </c>
      <c r="B999" s="74" t="str">
        <f ca="1">IF(A999="","",SUMIFS(Tabela_Ordens[[#Data],[Quantidade]],Tabela_Ordens[[#Data],[Produto]],A999,Tabela_Ordens[[#Data],[Tipo da Ordem]],"Compra",Tabela_Ordens[[#Data],[Data esperada]],"&lt;="&amp;TODAY())-SUMIFS(Tabela_Ordens[[#Data],[Quantidade]],Tabela_Ordens[[#Data],[Produto]],A999,Tabela_Ordens[[#Data],[Tipo da Ordem]],"Venda",Tabela_Ordens[[#Data],[Data esperada]],"&lt;="&amp;TODAY()))</f>
        <v/>
      </c>
      <c r="C999" s="74" t="str">
        <f ca="1">IF(A999="","",SUMIFS(Tabela_Ordens[[#Data],[Quantidade]],Tabela_Ordens[[#Data],[Produto]],A999,Tabela_Ordens[[#Data],[Tipo da Ordem]],"Compra",Tabela_Ordens[[#Data],[Data esperada]],"&gt;"&amp;TODAY()))</f>
        <v/>
      </c>
      <c r="D999" s="74" t="str">
        <f>IF(A999="","",INDEX(Tabela_Produto[Estoque Mínimo],MATCH(A999,INDEX(Tabela_Produto[Nome do Produto],,1),0),1))</f>
        <v/>
      </c>
      <c r="E999" s="74" t="str">
        <f t="shared" si="15"/>
        <v/>
      </c>
      <c r="F999" s="74" t="str">
        <f>IFERROR(GETPIVOTDATA("Amount",#REF!,"Product Name",'tabelas-escondidas'!$A999),"")</f>
        <v/>
      </c>
      <c r="G999" s="74" t="str">
        <f>IFERROR(GETPIVOTDATA("Quantity",#REF!,"Product Name",'tabelas-escondidas'!$A999),"")</f>
        <v/>
      </c>
    </row>
    <row r="1000" spans="1:7" x14ac:dyDescent="0.25">
      <c r="A1000" s="75" t="str">
        <f>IFERROR(INDEX(Tabela_Produto[[#Data],[Nome do Produto]],ROW(A1000)-ROW($A$3)),"")</f>
        <v/>
      </c>
      <c r="B1000" s="74" t="str">
        <f ca="1">IF(A1000="","",SUMIFS(Tabela_Ordens[[#Data],[Quantidade]],Tabela_Ordens[[#Data],[Produto]],A1000,Tabela_Ordens[[#Data],[Tipo da Ordem]],"Compra",Tabela_Ordens[[#Data],[Data esperada]],"&lt;="&amp;TODAY())-SUMIFS(Tabela_Ordens[[#Data],[Quantidade]],Tabela_Ordens[[#Data],[Produto]],A1000,Tabela_Ordens[[#Data],[Tipo da Ordem]],"Venda",Tabela_Ordens[[#Data],[Data esperada]],"&lt;="&amp;TODAY()))</f>
        <v/>
      </c>
      <c r="C1000" s="74" t="str">
        <f ca="1">IF(A1000="","",SUMIFS(Tabela_Ordens[[#Data],[Quantidade]],Tabela_Ordens[[#Data],[Produto]],A1000,Tabela_Ordens[[#Data],[Tipo da Ordem]],"Compra",Tabela_Ordens[[#Data],[Data esperada]],"&gt;"&amp;TODAY()))</f>
        <v/>
      </c>
      <c r="D1000" s="74" t="str">
        <f>IF(A1000="","",INDEX(Tabela_Produto[Estoque Mínimo],MATCH(A1000,INDEX(Tabela_Produto[Nome do Produto],,1),0),1))</f>
        <v/>
      </c>
      <c r="E1000" s="74" t="str">
        <f t="shared" si="15"/>
        <v/>
      </c>
      <c r="F1000" s="74" t="str">
        <f>IFERROR(GETPIVOTDATA("Amount",#REF!,"Product Name",'tabelas-escondidas'!$A1000),"")</f>
        <v/>
      </c>
      <c r="G1000" s="74" t="str">
        <f>IFERROR(GETPIVOTDATA("Quantity",#REF!,"Product Name",'tabelas-escondidas'!$A1000),"")</f>
        <v/>
      </c>
    </row>
    <row r="1001" spans="1:7" x14ac:dyDescent="0.25">
      <c r="A1001" s="75" t="str">
        <f>IFERROR(INDEX(Tabela_Produto[[#Data],[Nome do Produto]],ROW(A1001)-ROW($A$3)),"")</f>
        <v/>
      </c>
      <c r="B1001" s="74" t="str">
        <f ca="1">IF(A1001="","",SUMIFS(Tabela_Ordens[[#Data],[Quantidade]],Tabela_Ordens[[#Data],[Produto]],A1001,Tabela_Ordens[[#Data],[Tipo da Ordem]],"Compra",Tabela_Ordens[[#Data],[Data esperada]],"&lt;="&amp;TODAY())-SUMIFS(Tabela_Ordens[[#Data],[Quantidade]],Tabela_Ordens[[#Data],[Produto]],A1001,Tabela_Ordens[[#Data],[Tipo da Ordem]],"Venda",Tabela_Ordens[[#Data],[Data esperada]],"&lt;="&amp;TODAY()))</f>
        <v/>
      </c>
      <c r="C1001" s="74" t="str">
        <f ca="1">IF(A1001="","",SUMIFS(Tabela_Ordens[[#Data],[Quantidade]],Tabela_Ordens[[#Data],[Produto]],A1001,Tabela_Ordens[[#Data],[Tipo da Ordem]],"Compra",Tabela_Ordens[[#Data],[Data esperada]],"&gt;"&amp;TODAY()))</f>
        <v/>
      </c>
      <c r="D1001" s="74" t="str">
        <f>IF(A1001="","",INDEX(Tabela_Produto[Estoque Mínimo],MATCH(A1001,INDEX(Tabela_Produto[Nome do Produto],,1),0),1))</f>
        <v/>
      </c>
      <c r="E1001" s="74" t="str">
        <f t="shared" si="15"/>
        <v/>
      </c>
      <c r="F1001" s="74" t="str">
        <f>IFERROR(GETPIVOTDATA("Amount",#REF!,"Product Name",'tabelas-escondidas'!$A1001),"")</f>
        <v/>
      </c>
      <c r="G1001" s="74" t="str">
        <f>IFERROR(GETPIVOTDATA("Quantity",#REF!,"Product Name",'tabelas-escondidas'!$A1001),"")</f>
        <v/>
      </c>
    </row>
    <row r="1002" spans="1:7" x14ac:dyDescent="0.25">
      <c r="A1002" s="75" t="str">
        <f>IFERROR(INDEX(Tabela_Produto[[#Data],[Nome do Produto]],ROW(A1002)-ROW($A$3)),"")</f>
        <v/>
      </c>
      <c r="B1002" s="74" t="str">
        <f ca="1">IF(A1002="","",SUMIFS(Tabela_Ordens[[#Data],[Quantidade]],Tabela_Ordens[[#Data],[Produto]],A1002,Tabela_Ordens[[#Data],[Tipo da Ordem]],"Compra",Tabela_Ordens[[#Data],[Data esperada]],"&lt;="&amp;TODAY())-SUMIFS(Tabela_Ordens[[#Data],[Quantidade]],Tabela_Ordens[[#Data],[Produto]],A1002,Tabela_Ordens[[#Data],[Tipo da Ordem]],"Venda",Tabela_Ordens[[#Data],[Data esperada]],"&lt;="&amp;TODAY()))</f>
        <v/>
      </c>
      <c r="C1002" s="74" t="str">
        <f ca="1">IF(A1002="","",SUMIFS(Tabela_Ordens[[#Data],[Quantidade]],Tabela_Ordens[[#Data],[Produto]],A1002,Tabela_Ordens[[#Data],[Tipo da Ordem]],"Compra",Tabela_Ordens[[#Data],[Data esperada]],"&gt;"&amp;TODAY()))</f>
        <v/>
      </c>
      <c r="D1002" s="74" t="str">
        <f>IF(A1002="","",INDEX(Tabela_Produto[Estoque Mínimo],MATCH(A1002,INDEX(Tabela_Produto[Nome do Produto],,1),0),1))</f>
        <v/>
      </c>
      <c r="E1002" s="74" t="str">
        <f t="shared" si="15"/>
        <v/>
      </c>
      <c r="F1002" s="74" t="str">
        <f>IFERROR(GETPIVOTDATA("Amount",#REF!,"Product Name",'tabelas-escondidas'!$A1002),"")</f>
        <v/>
      </c>
      <c r="G1002" s="74" t="str">
        <f>IFERROR(GETPIVOTDATA("Quantity",#REF!,"Product Name",'tabelas-escondidas'!$A1002),"")</f>
        <v/>
      </c>
    </row>
    <row r="1003" spans="1:7" x14ac:dyDescent="0.25">
      <c r="A1003" s="75" t="str">
        <f>IFERROR(INDEX(Tabela_Produto[[#Data],[Nome do Produto]],ROW(A1003)-ROW($A$3)),"")</f>
        <v/>
      </c>
      <c r="B1003" s="74" t="str">
        <f ca="1">IF(A1003="","",SUMIFS(Tabela_Ordens[[#Data],[Quantidade]],Tabela_Ordens[[#Data],[Produto]],A1003,Tabela_Ordens[[#Data],[Tipo da Ordem]],"Compra",Tabela_Ordens[[#Data],[Data esperada]],"&lt;="&amp;TODAY())-SUMIFS(Tabela_Ordens[[#Data],[Quantidade]],Tabela_Ordens[[#Data],[Produto]],A1003,Tabela_Ordens[[#Data],[Tipo da Ordem]],"Venda",Tabela_Ordens[[#Data],[Data esperada]],"&lt;="&amp;TODAY()))</f>
        <v/>
      </c>
      <c r="C1003" s="74" t="str">
        <f ca="1">IF(A1003="","",SUMIFS(Tabela_Ordens[[#Data],[Quantidade]],Tabela_Ordens[[#Data],[Produto]],A1003,Tabela_Ordens[[#Data],[Tipo da Ordem]],"Compra",Tabela_Ordens[[#Data],[Data esperada]],"&gt;"&amp;TODAY()))</f>
        <v/>
      </c>
      <c r="D1003" s="74" t="str">
        <f>IF(A1003="","",INDEX(Tabela_Produto[Estoque Mínimo],MATCH(A1003,INDEX(Tabela_Produto[Nome do Produto],,1),0),1))</f>
        <v/>
      </c>
      <c r="E1003" s="74" t="str">
        <f t="shared" si="15"/>
        <v/>
      </c>
      <c r="F1003" s="74" t="str">
        <f>IFERROR(GETPIVOTDATA("Amount",#REF!,"Product Name",'tabelas-escondidas'!$A1003),"")</f>
        <v/>
      </c>
      <c r="G1003" s="74" t="str">
        <f>IFERROR(GETPIVOTDATA("Quantity",#REF!,"Product Name",'tabelas-escondidas'!$A1003),"")</f>
        <v/>
      </c>
    </row>
    <row r="1004" spans="1:7" x14ac:dyDescent="0.25">
      <c r="A1004" s="75" t="str">
        <f>IFERROR(INDEX(Tabela_Produto[[#Data],[Nome do Produto]],ROW(A1004)-ROW($A$3)),"")</f>
        <v/>
      </c>
      <c r="B1004" s="74" t="str">
        <f ca="1">IF(A1004="","",SUMIFS(Tabela_Ordens[[#Data],[Quantidade]],Tabela_Ordens[[#Data],[Produto]],A1004,Tabela_Ordens[[#Data],[Tipo da Ordem]],"Compra",Tabela_Ordens[[#Data],[Data esperada]],"&lt;="&amp;TODAY())-SUMIFS(Tabela_Ordens[[#Data],[Quantidade]],Tabela_Ordens[[#Data],[Produto]],A1004,Tabela_Ordens[[#Data],[Tipo da Ordem]],"Venda",Tabela_Ordens[[#Data],[Data esperada]],"&lt;="&amp;TODAY()))</f>
        <v/>
      </c>
      <c r="C1004" s="74" t="str">
        <f ca="1">IF(A1004="","",SUMIFS(Tabela_Ordens[[#Data],[Quantidade]],Tabela_Ordens[[#Data],[Produto]],A1004,Tabela_Ordens[[#Data],[Tipo da Ordem]],"Compra",Tabela_Ordens[[#Data],[Data esperada]],"&gt;"&amp;TODAY()))</f>
        <v/>
      </c>
      <c r="D1004" s="74" t="str">
        <f>IF(A1004="","",INDEX(Tabela_Produto[Estoque Mínimo],MATCH(A1004,INDEX(Tabela_Produto[Nome do Produto],,1),0),1))</f>
        <v/>
      </c>
      <c r="E1004" s="74" t="str">
        <f t="shared" si="15"/>
        <v/>
      </c>
      <c r="F1004" s="74" t="str">
        <f>IFERROR(GETPIVOTDATA("Amount",#REF!,"Product Name",'tabelas-escondidas'!$A1004),"")</f>
        <v/>
      </c>
      <c r="G1004" s="74" t="str">
        <f>IFERROR(GETPIVOTDATA("Quantity",#REF!,"Product Name",'tabelas-escondidas'!$A1004),"")</f>
        <v/>
      </c>
    </row>
    <row r="1005" spans="1:7" x14ac:dyDescent="0.25">
      <c r="A1005" s="75" t="str">
        <f>IFERROR(INDEX(Tabela_Produto[[#Data],[Nome do Produto]],ROW(A1005)-ROW($A$3)),"")</f>
        <v/>
      </c>
      <c r="B1005" s="74" t="str">
        <f ca="1">IF(A1005="","",SUMIFS(Tabela_Ordens[[#Data],[Quantidade]],Tabela_Ordens[[#Data],[Produto]],A1005,Tabela_Ordens[[#Data],[Tipo da Ordem]],"Compra",Tabela_Ordens[[#Data],[Data esperada]],"&lt;="&amp;TODAY())-SUMIFS(Tabela_Ordens[[#Data],[Quantidade]],Tabela_Ordens[[#Data],[Produto]],A1005,Tabela_Ordens[[#Data],[Tipo da Ordem]],"Venda",Tabela_Ordens[[#Data],[Data esperada]],"&lt;="&amp;TODAY()))</f>
        <v/>
      </c>
      <c r="C1005" s="74" t="str">
        <f ca="1">IF(A1005="","",SUMIFS(Tabela_Ordens[[#Data],[Quantidade]],Tabela_Ordens[[#Data],[Produto]],A1005,Tabela_Ordens[[#Data],[Tipo da Ordem]],"Compra",Tabela_Ordens[[#Data],[Data esperada]],"&gt;"&amp;TODAY()))</f>
        <v/>
      </c>
      <c r="D1005" s="74" t="str">
        <f>IF(A1005="","",INDEX(Tabela_Produto[Estoque Mínimo],MATCH(A1005,INDEX(Tabela_Produto[Nome do Produto],,1),0),1))</f>
        <v/>
      </c>
      <c r="E1005" s="74" t="str">
        <f t="shared" si="15"/>
        <v/>
      </c>
      <c r="F1005" s="74" t="str">
        <f>IFERROR(GETPIVOTDATA("Amount",#REF!,"Product Name",'tabelas-escondidas'!$A1005),"")</f>
        <v/>
      </c>
      <c r="G1005" s="74" t="str">
        <f>IFERROR(GETPIVOTDATA("Quantity",#REF!,"Product Name",'tabelas-escondidas'!$A1005),"")</f>
        <v/>
      </c>
    </row>
    <row r="1006" spans="1:7" x14ac:dyDescent="0.25">
      <c r="A1006" s="75" t="str">
        <f>IFERROR(INDEX(Tabela_Produto[[#Data],[Nome do Produto]],ROW(A1006)-ROW($A$3)),"")</f>
        <v/>
      </c>
      <c r="B1006" s="74" t="str">
        <f ca="1">IF(A1006="","",SUMIFS(Tabela_Ordens[[#Data],[Quantidade]],Tabela_Ordens[[#Data],[Produto]],A1006,Tabela_Ordens[[#Data],[Tipo da Ordem]],"Compra",Tabela_Ordens[[#Data],[Data esperada]],"&lt;="&amp;TODAY())-SUMIFS(Tabela_Ordens[[#Data],[Quantidade]],Tabela_Ordens[[#Data],[Produto]],A1006,Tabela_Ordens[[#Data],[Tipo da Ordem]],"Venda",Tabela_Ordens[[#Data],[Data esperada]],"&lt;="&amp;TODAY()))</f>
        <v/>
      </c>
      <c r="C1006" s="74" t="str">
        <f ca="1">IF(A1006="","",SUMIFS(Tabela_Ordens[[#Data],[Quantidade]],Tabela_Ordens[[#Data],[Produto]],A1006,Tabela_Ordens[[#Data],[Tipo da Ordem]],"Compra",Tabela_Ordens[[#Data],[Data esperada]],"&gt;"&amp;TODAY()))</f>
        <v/>
      </c>
      <c r="D1006" s="74" t="str">
        <f>IF(A1006="","",INDEX(Tabela_Produto[Estoque Mínimo],MATCH(A1006,INDEX(Tabela_Produto[Nome do Produto],,1),0),1))</f>
        <v/>
      </c>
      <c r="E1006" s="74" t="str">
        <f t="shared" si="15"/>
        <v/>
      </c>
      <c r="F1006" s="74" t="str">
        <f>IFERROR(GETPIVOTDATA("Amount",#REF!,"Product Name",'tabelas-escondidas'!$A1006),"")</f>
        <v/>
      </c>
      <c r="G1006" s="74" t="str">
        <f>IFERROR(GETPIVOTDATA("Quantity",#REF!,"Product Name",'tabelas-escondidas'!$A1006),"")</f>
        <v/>
      </c>
    </row>
    <row r="1007" spans="1:7" x14ac:dyDescent="0.25">
      <c r="A1007" s="75" t="str">
        <f>IFERROR(INDEX(Tabela_Produto[[#Data],[Nome do Produto]],ROW(A1007)-ROW($A$3)),"")</f>
        <v/>
      </c>
      <c r="B1007" s="74" t="str">
        <f ca="1">IF(A1007="","",SUMIFS(Tabela_Ordens[[#Data],[Quantidade]],Tabela_Ordens[[#Data],[Produto]],A1007,Tabela_Ordens[[#Data],[Tipo da Ordem]],"Compra",Tabela_Ordens[[#Data],[Data esperada]],"&lt;="&amp;TODAY())-SUMIFS(Tabela_Ordens[[#Data],[Quantidade]],Tabela_Ordens[[#Data],[Produto]],A1007,Tabela_Ordens[[#Data],[Tipo da Ordem]],"Venda",Tabela_Ordens[[#Data],[Data esperada]],"&lt;="&amp;TODAY()))</f>
        <v/>
      </c>
      <c r="C1007" s="74" t="str">
        <f ca="1">IF(A1007="","",SUMIFS(Tabela_Ordens[[#Data],[Quantidade]],Tabela_Ordens[[#Data],[Produto]],A1007,Tabela_Ordens[[#Data],[Tipo da Ordem]],"Compra",Tabela_Ordens[[#Data],[Data esperada]],"&gt;"&amp;TODAY()))</f>
        <v/>
      </c>
      <c r="D1007" s="74" t="str">
        <f>IF(A1007="","",INDEX(Tabela_Produto[Estoque Mínimo],MATCH(A1007,INDEX(Tabela_Produto[Nome do Produto],,1),0),1))</f>
        <v/>
      </c>
      <c r="E1007" s="74" t="str">
        <f t="shared" si="15"/>
        <v/>
      </c>
      <c r="F1007" s="74" t="str">
        <f>IFERROR(GETPIVOTDATA("Amount",#REF!,"Product Name",'tabelas-escondidas'!$A1007),"")</f>
        <v/>
      </c>
      <c r="G1007" s="74" t="str">
        <f>IFERROR(GETPIVOTDATA("Quantity",#REF!,"Product Name",'tabelas-escondidas'!$A1007),"")</f>
        <v/>
      </c>
    </row>
    <row r="1008" spans="1:7" x14ac:dyDescent="0.25">
      <c r="A1008" s="75" t="str">
        <f>IFERROR(INDEX(Tabela_Produto[[#Data],[Nome do Produto]],ROW(A1008)-ROW($A$3)),"")</f>
        <v/>
      </c>
      <c r="B1008" s="74" t="str">
        <f ca="1">IF(A1008="","",SUMIFS(Tabela_Ordens[[#Data],[Quantidade]],Tabela_Ordens[[#Data],[Produto]],A1008,Tabela_Ordens[[#Data],[Tipo da Ordem]],"Compra",Tabela_Ordens[[#Data],[Data esperada]],"&lt;="&amp;TODAY())-SUMIFS(Tabela_Ordens[[#Data],[Quantidade]],Tabela_Ordens[[#Data],[Produto]],A1008,Tabela_Ordens[[#Data],[Tipo da Ordem]],"Venda",Tabela_Ordens[[#Data],[Data esperada]],"&lt;="&amp;TODAY()))</f>
        <v/>
      </c>
      <c r="C1008" s="74" t="str">
        <f ca="1">IF(A1008="","",SUMIFS(Tabela_Ordens[[#Data],[Quantidade]],Tabela_Ordens[[#Data],[Produto]],A1008,Tabela_Ordens[[#Data],[Tipo da Ordem]],"Compra",Tabela_Ordens[[#Data],[Data esperada]],"&gt;"&amp;TODAY()))</f>
        <v/>
      </c>
      <c r="D1008" s="74" t="str">
        <f>IF(A1008="","",INDEX(Tabela_Produto[Estoque Mínimo],MATCH(A1008,INDEX(Tabela_Produto[Nome do Produto],,1),0),1))</f>
        <v/>
      </c>
      <c r="E1008" s="74" t="str">
        <f t="shared" si="15"/>
        <v/>
      </c>
      <c r="F1008" s="74" t="str">
        <f>IFERROR(GETPIVOTDATA("Amount",#REF!,"Product Name",'tabelas-escondidas'!$A1008),"")</f>
        <v/>
      </c>
      <c r="G1008" s="74" t="str">
        <f>IFERROR(GETPIVOTDATA("Quantity",#REF!,"Product Name",'tabelas-escondidas'!$A1008),"")</f>
        <v/>
      </c>
    </row>
    <row r="1009" spans="1:7" x14ac:dyDescent="0.25">
      <c r="A1009" s="75" t="str">
        <f>IFERROR(INDEX(Tabela_Produto[[#Data],[Nome do Produto]],ROW(A1009)-ROW($A$3)),"")</f>
        <v/>
      </c>
      <c r="B1009" s="74" t="str">
        <f ca="1">IF(A1009="","",SUMIFS(Tabela_Ordens[[#Data],[Quantidade]],Tabela_Ordens[[#Data],[Produto]],A1009,Tabela_Ordens[[#Data],[Tipo da Ordem]],"Compra",Tabela_Ordens[[#Data],[Data esperada]],"&lt;="&amp;TODAY())-SUMIFS(Tabela_Ordens[[#Data],[Quantidade]],Tabela_Ordens[[#Data],[Produto]],A1009,Tabela_Ordens[[#Data],[Tipo da Ordem]],"Venda",Tabela_Ordens[[#Data],[Data esperada]],"&lt;="&amp;TODAY()))</f>
        <v/>
      </c>
      <c r="C1009" s="74" t="str">
        <f ca="1">IF(A1009="","",SUMIFS(Tabela_Ordens[[#Data],[Quantidade]],Tabela_Ordens[[#Data],[Produto]],A1009,Tabela_Ordens[[#Data],[Tipo da Ordem]],"Compra",Tabela_Ordens[[#Data],[Data esperada]],"&gt;"&amp;TODAY()))</f>
        <v/>
      </c>
      <c r="D1009" s="74" t="str">
        <f>IF(A1009="","",INDEX(Tabela_Produto[Estoque Mínimo],MATCH(A1009,INDEX(Tabela_Produto[Nome do Produto],,1),0),1))</f>
        <v/>
      </c>
      <c r="E1009" s="74" t="str">
        <f t="shared" si="15"/>
        <v/>
      </c>
      <c r="F1009" s="74" t="str">
        <f>IFERROR(GETPIVOTDATA("Amount",#REF!,"Product Name",'tabelas-escondidas'!$A1009),"")</f>
        <v/>
      </c>
      <c r="G1009" s="74" t="str">
        <f>IFERROR(GETPIVOTDATA("Quantity",#REF!,"Product Name",'tabelas-escondidas'!$A1009),"")</f>
        <v/>
      </c>
    </row>
    <row r="1010" spans="1:7" x14ac:dyDescent="0.25">
      <c r="A1010" s="75" t="str">
        <f>IFERROR(INDEX(Tabela_Produto[[#Data],[Nome do Produto]],ROW(A1010)-ROW($A$3)),"")</f>
        <v/>
      </c>
      <c r="B1010" s="74" t="str">
        <f ca="1">IF(A1010="","",SUMIFS(Tabela_Ordens[[#Data],[Quantidade]],Tabela_Ordens[[#Data],[Produto]],A1010,Tabela_Ordens[[#Data],[Tipo da Ordem]],"Compra",Tabela_Ordens[[#Data],[Data esperada]],"&lt;="&amp;TODAY())-SUMIFS(Tabela_Ordens[[#Data],[Quantidade]],Tabela_Ordens[[#Data],[Produto]],A1010,Tabela_Ordens[[#Data],[Tipo da Ordem]],"Venda",Tabela_Ordens[[#Data],[Data esperada]],"&lt;="&amp;TODAY()))</f>
        <v/>
      </c>
      <c r="C1010" s="74" t="str">
        <f ca="1">IF(A1010="","",SUMIFS(Tabela_Ordens[[#Data],[Quantidade]],Tabela_Ordens[[#Data],[Produto]],A1010,Tabela_Ordens[[#Data],[Tipo da Ordem]],"Compra",Tabela_Ordens[[#Data],[Data esperada]],"&gt;"&amp;TODAY()))</f>
        <v/>
      </c>
      <c r="D1010" s="74" t="str">
        <f>IF(A1010="","",INDEX(Tabela_Produto[Estoque Mínimo],MATCH(A1010,INDEX(Tabela_Produto[Nome do Produto],,1),0),1))</f>
        <v/>
      </c>
      <c r="E1010" s="74" t="str">
        <f t="shared" si="15"/>
        <v/>
      </c>
      <c r="F1010" s="74" t="str">
        <f>IFERROR(GETPIVOTDATA("Amount",#REF!,"Product Name",'tabelas-escondidas'!$A1010),"")</f>
        <v/>
      </c>
      <c r="G1010" s="74" t="str">
        <f>IFERROR(GETPIVOTDATA("Quantity",#REF!,"Product Name",'tabelas-escondidas'!$A1010),"")</f>
        <v/>
      </c>
    </row>
    <row r="1011" spans="1:7" x14ac:dyDescent="0.25">
      <c r="A1011" s="75" t="str">
        <f>IFERROR(INDEX(Tabela_Produto[[#Data],[Nome do Produto]],ROW(A1011)-ROW($A$3)),"")</f>
        <v/>
      </c>
      <c r="B1011" s="74" t="str">
        <f ca="1">IF(A1011="","",SUMIFS(Tabela_Ordens[[#Data],[Quantidade]],Tabela_Ordens[[#Data],[Produto]],A1011,Tabela_Ordens[[#Data],[Tipo da Ordem]],"Compra",Tabela_Ordens[[#Data],[Data esperada]],"&lt;="&amp;TODAY())-SUMIFS(Tabela_Ordens[[#Data],[Quantidade]],Tabela_Ordens[[#Data],[Produto]],A1011,Tabela_Ordens[[#Data],[Tipo da Ordem]],"Venda",Tabela_Ordens[[#Data],[Data esperada]],"&lt;="&amp;TODAY()))</f>
        <v/>
      </c>
      <c r="C1011" s="74" t="str">
        <f ca="1">IF(A1011="","",SUMIFS(Tabela_Ordens[[#Data],[Quantidade]],Tabela_Ordens[[#Data],[Produto]],A1011,Tabela_Ordens[[#Data],[Tipo da Ordem]],"Compra",Tabela_Ordens[[#Data],[Data esperada]],"&gt;"&amp;TODAY()))</f>
        <v/>
      </c>
      <c r="D1011" s="74" t="str">
        <f>IF(A1011="","",INDEX(Tabela_Produto[Estoque Mínimo],MATCH(A1011,INDEX(Tabela_Produto[Nome do Produto],,1),0),1))</f>
        <v/>
      </c>
      <c r="E1011" s="74" t="str">
        <f t="shared" si="15"/>
        <v/>
      </c>
      <c r="F1011" s="74" t="str">
        <f>IFERROR(GETPIVOTDATA("Amount",#REF!,"Product Name",'tabelas-escondidas'!$A1011),"")</f>
        <v/>
      </c>
      <c r="G1011" s="74" t="str">
        <f>IFERROR(GETPIVOTDATA("Quantity",#REF!,"Product Name",'tabelas-escondidas'!$A1011),"")</f>
        <v/>
      </c>
    </row>
    <row r="1012" spans="1:7" x14ac:dyDescent="0.25">
      <c r="A1012" s="75" t="str">
        <f>IFERROR(INDEX(Tabela_Produto[[#Data],[Nome do Produto]],ROW(A1012)-ROW($A$3)),"")</f>
        <v/>
      </c>
      <c r="B1012" s="74" t="str">
        <f ca="1">IF(A1012="","",SUMIFS(Tabela_Ordens[[#Data],[Quantidade]],Tabela_Ordens[[#Data],[Produto]],A1012,Tabela_Ordens[[#Data],[Tipo da Ordem]],"Compra",Tabela_Ordens[[#Data],[Data esperada]],"&lt;="&amp;TODAY())-SUMIFS(Tabela_Ordens[[#Data],[Quantidade]],Tabela_Ordens[[#Data],[Produto]],A1012,Tabela_Ordens[[#Data],[Tipo da Ordem]],"Venda",Tabela_Ordens[[#Data],[Data esperada]],"&lt;="&amp;TODAY()))</f>
        <v/>
      </c>
      <c r="C1012" s="74" t="str">
        <f ca="1">IF(A1012="","",SUMIFS(Tabela_Ordens[[#Data],[Quantidade]],Tabela_Ordens[[#Data],[Produto]],A1012,Tabela_Ordens[[#Data],[Tipo da Ordem]],"Compra",Tabela_Ordens[[#Data],[Data esperada]],"&gt;"&amp;TODAY()))</f>
        <v/>
      </c>
      <c r="D1012" s="74" t="str">
        <f>IF(A1012="","",INDEX(Tabela_Produto[Estoque Mínimo],MATCH(A1012,INDEX(Tabela_Produto[Nome do Produto],,1),0),1))</f>
        <v/>
      </c>
      <c r="E1012" s="74" t="str">
        <f t="shared" si="15"/>
        <v/>
      </c>
      <c r="F1012" s="74" t="str">
        <f>IFERROR(GETPIVOTDATA("Amount",#REF!,"Product Name",'tabelas-escondidas'!$A1012),"")</f>
        <v/>
      </c>
      <c r="G1012" s="74" t="str">
        <f>IFERROR(GETPIVOTDATA("Quantity",#REF!,"Product Name",'tabelas-escondidas'!$A1012),"")</f>
        <v/>
      </c>
    </row>
    <row r="1013" spans="1:7" x14ac:dyDescent="0.25">
      <c r="A1013" s="75" t="str">
        <f>IFERROR(INDEX(Tabela_Produto[[#Data],[Nome do Produto]],ROW(A1013)-ROW($A$3)),"")</f>
        <v/>
      </c>
      <c r="B1013" s="74" t="str">
        <f ca="1">IF(A1013="","",SUMIFS(Tabela_Ordens[[#Data],[Quantidade]],Tabela_Ordens[[#Data],[Produto]],A1013,Tabela_Ordens[[#Data],[Tipo da Ordem]],"Compra",Tabela_Ordens[[#Data],[Data esperada]],"&lt;="&amp;TODAY())-SUMIFS(Tabela_Ordens[[#Data],[Quantidade]],Tabela_Ordens[[#Data],[Produto]],A1013,Tabela_Ordens[[#Data],[Tipo da Ordem]],"Venda",Tabela_Ordens[[#Data],[Data esperada]],"&lt;="&amp;TODAY()))</f>
        <v/>
      </c>
      <c r="C1013" s="74" t="str">
        <f ca="1">IF(A1013="","",SUMIFS(Tabela_Ordens[[#Data],[Quantidade]],Tabela_Ordens[[#Data],[Produto]],A1013,Tabela_Ordens[[#Data],[Tipo da Ordem]],"Compra",Tabela_Ordens[[#Data],[Data esperada]],"&gt;"&amp;TODAY()))</f>
        <v/>
      </c>
      <c r="D1013" s="74" t="str">
        <f>IF(A1013="","",INDEX(Tabela_Produto[Estoque Mínimo],MATCH(A1013,INDEX(Tabela_Produto[Nome do Produto],,1),0),1))</f>
        <v/>
      </c>
      <c r="E1013" s="74" t="str">
        <f t="shared" si="15"/>
        <v/>
      </c>
      <c r="F1013" s="74" t="str">
        <f>IFERROR(GETPIVOTDATA("Amount",#REF!,"Product Name",'tabelas-escondidas'!$A1013),"")</f>
        <v/>
      </c>
      <c r="G1013" s="74" t="str">
        <f>IFERROR(GETPIVOTDATA("Quantity",#REF!,"Product Name",'tabelas-escondidas'!$A1013),"")</f>
        <v/>
      </c>
    </row>
    <row r="1014" spans="1:7" x14ac:dyDescent="0.25">
      <c r="A1014" s="75" t="str">
        <f>IFERROR(INDEX(Tabela_Produto[[#Data],[Nome do Produto]],ROW(A1014)-ROW($A$3)),"")</f>
        <v/>
      </c>
      <c r="B1014" s="74" t="str">
        <f ca="1">IF(A1014="","",SUMIFS(Tabela_Ordens[[#Data],[Quantidade]],Tabela_Ordens[[#Data],[Produto]],A1014,Tabela_Ordens[[#Data],[Tipo da Ordem]],"Compra",Tabela_Ordens[[#Data],[Data esperada]],"&lt;="&amp;TODAY())-SUMIFS(Tabela_Ordens[[#Data],[Quantidade]],Tabela_Ordens[[#Data],[Produto]],A1014,Tabela_Ordens[[#Data],[Tipo da Ordem]],"Venda",Tabela_Ordens[[#Data],[Data esperada]],"&lt;="&amp;TODAY()))</f>
        <v/>
      </c>
      <c r="C1014" s="74" t="str">
        <f ca="1">IF(A1014="","",SUMIFS(Tabela_Ordens[[#Data],[Quantidade]],Tabela_Ordens[[#Data],[Produto]],A1014,Tabela_Ordens[[#Data],[Tipo da Ordem]],"Compra",Tabela_Ordens[[#Data],[Data esperada]],"&gt;"&amp;TODAY()))</f>
        <v/>
      </c>
      <c r="D1014" s="74" t="str">
        <f>IF(A1014="","",INDEX(Tabela_Produto[Estoque Mínimo],MATCH(A1014,INDEX(Tabela_Produto[Nome do Produto],,1),0),1))</f>
        <v/>
      </c>
      <c r="E1014" s="74" t="str">
        <f t="shared" si="15"/>
        <v/>
      </c>
      <c r="F1014" s="74" t="str">
        <f>IFERROR(GETPIVOTDATA("Amount",#REF!,"Product Name",'tabelas-escondidas'!$A1014),"")</f>
        <v/>
      </c>
      <c r="G1014" s="74" t="str">
        <f>IFERROR(GETPIVOTDATA("Quantity",#REF!,"Product Name",'tabelas-escondidas'!$A1014),"")</f>
        <v/>
      </c>
    </row>
    <row r="1015" spans="1:7" x14ac:dyDescent="0.25">
      <c r="A1015" s="75" t="str">
        <f>IFERROR(INDEX(Tabela_Produto[[#Data],[Nome do Produto]],ROW(A1015)-ROW($A$3)),"")</f>
        <v/>
      </c>
      <c r="B1015" s="74" t="str">
        <f ca="1">IF(A1015="","",SUMIFS(Tabela_Ordens[[#Data],[Quantidade]],Tabela_Ordens[[#Data],[Produto]],A1015,Tabela_Ordens[[#Data],[Tipo da Ordem]],"Compra",Tabela_Ordens[[#Data],[Data esperada]],"&lt;="&amp;TODAY())-SUMIFS(Tabela_Ordens[[#Data],[Quantidade]],Tabela_Ordens[[#Data],[Produto]],A1015,Tabela_Ordens[[#Data],[Tipo da Ordem]],"Venda",Tabela_Ordens[[#Data],[Data esperada]],"&lt;="&amp;TODAY()))</f>
        <v/>
      </c>
      <c r="C1015" s="74" t="str">
        <f ca="1">IF(A1015="","",SUMIFS(Tabela_Ordens[[#Data],[Quantidade]],Tabela_Ordens[[#Data],[Produto]],A1015,Tabela_Ordens[[#Data],[Tipo da Ordem]],"Compra",Tabela_Ordens[[#Data],[Data esperada]],"&gt;"&amp;TODAY()))</f>
        <v/>
      </c>
      <c r="D1015" s="74" t="str">
        <f>IF(A1015="","",INDEX(Tabela_Produto[Estoque Mínimo],MATCH(A1015,INDEX(Tabela_Produto[Nome do Produto],,1),0),1))</f>
        <v/>
      </c>
      <c r="E1015" s="74" t="str">
        <f t="shared" si="15"/>
        <v/>
      </c>
      <c r="F1015" s="74" t="str">
        <f>IFERROR(GETPIVOTDATA("Amount",#REF!,"Product Name",'tabelas-escondidas'!$A1015),"")</f>
        <v/>
      </c>
      <c r="G1015" s="74" t="str">
        <f>IFERROR(GETPIVOTDATA("Quantity",#REF!,"Product Name",'tabelas-escondidas'!$A1015),"")</f>
        <v/>
      </c>
    </row>
    <row r="1016" spans="1:7" x14ac:dyDescent="0.25">
      <c r="A1016" s="75" t="str">
        <f>IFERROR(INDEX(Tabela_Produto[[#Data],[Nome do Produto]],ROW(A1016)-ROW($A$3)),"")</f>
        <v/>
      </c>
      <c r="B1016" s="74" t="str">
        <f ca="1">IF(A1016="","",SUMIFS(Tabela_Ordens[[#Data],[Quantidade]],Tabela_Ordens[[#Data],[Produto]],A1016,Tabela_Ordens[[#Data],[Tipo da Ordem]],"Compra",Tabela_Ordens[[#Data],[Data esperada]],"&lt;="&amp;TODAY())-SUMIFS(Tabela_Ordens[[#Data],[Quantidade]],Tabela_Ordens[[#Data],[Produto]],A1016,Tabela_Ordens[[#Data],[Tipo da Ordem]],"Venda",Tabela_Ordens[[#Data],[Data esperada]],"&lt;="&amp;TODAY()))</f>
        <v/>
      </c>
      <c r="C1016" s="74" t="str">
        <f ca="1">IF(A1016="","",SUMIFS(Tabela_Ordens[[#Data],[Quantidade]],Tabela_Ordens[[#Data],[Produto]],A1016,Tabela_Ordens[[#Data],[Tipo da Ordem]],"Compra",Tabela_Ordens[[#Data],[Data esperada]],"&gt;"&amp;TODAY()))</f>
        <v/>
      </c>
      <c r="D1016" s="74" t="str">
        <f>IF(A1016="","",INDEX(Tabela_Produto[Estoque Mínimo],MATCH(A1016,INDEX(Tabela_Produto[Nome do Produto],,1),0),1))</f>
        <v/>
      </c>
      <c r="E1016" s="74" t="str">
        <f t="shared" si="15"/>
        <v/>
      </c>
      <c r="F1016" s="74" t="str">
        <f>IFERROR(GETPIVOTDATA("Amount",#REF!,"Product Name",'tabelas-escondidas'!$A1016),"")</f>
        <v/>
      </c>
      <c r="G1016" s="74" t="str">
        <f>IFERROR(GETPIVOTDATA("Quantity",#REF!,"Product Name",'tabelas-escondidas'!$A1016),"")</f>
        <v/>
      </c>
    </row>
    <row r="1017" spans="1:7" x14ac:dyDescent="0.25">
      <c r="A1017" s="75" t="str">
        <f>IFERROR(INDEX(Tabela_Produto[[#Data],[Nome do Produto]],ROW(A1017)-ROW($A$3)),"")</f>
        <v/>
      </c>
      <c r="B1017" s="74" t="str">
        <f ca="1">IF(A1017="","",SUMIFS(Tabela_Ordens[[#Data],[Quantidade]],Tabela_Ordens[[#Data],[Produto]],A1017,Tabela_Ordens[[#Data],[Tipo da Ordem]],"Compra",Tabela_Ordens[[#Data],[Data esperada]],"&lt;="&amp;TODAY())-SUMIFS(Tabela_Ordens[[#Data],[Quantidade]],Tabela_Ordens[[#Data],[Produto]],A1017,Tabela_Ordens[[#Data],[Tipo da Ordem]],"Venda",Tabela_Ordens[[#Data],[Data esperada]],"&lt;="&amp;TODAY()))</f>
        <v/>
      </c>
      <c r="C1017" s="74" t="str">
        <f ca="1">IF(A1017="","",SUMIFS(Tabela_Ordens[[#Data],[Quantidade]],Tabela_Ordens[[#Data],[Produto]],A1017,Tabela_Ordens[[#Data],[Tipo da Ordem]],"Compra",Tabela_Ordens[[#Data],[Data esperada]],"&gt;"&amp;TODAY()))</f>
        <v/>
      </c>
      <c r="D1017" s="74" t="str">
        <f>IF(A1017="","",INDEX(Tabela_Produto[Estoque Mínimo],MATCH(A1017,INDEX(Tabela_Produto[Nome do Produto],,1),0),1))</f>
        <v/>
      </c>
      <c r="E1017" s="74" t="str">
        <f t="shared" si="15"/>
        <v/>
      </c>
      <c r="F1017" s="74" t="str">
        <f>IFERROR(GETPIVOTDATA("Amount",#REF!,"Product Name",'tabelas-escondidas'!$A1017),"")</f>
        <v/>
      </c>
      <c r="G1017" s="74" t="str">
        <f>IFERROR(GETPIVOTDATA("Quantity",#REF!,"Product Name",'tabelas-escondidas'!$A1017),"")</f>
        <v/>
      </c>
    </row>
    <row r="1018" spans="1:7" x14ac:dyDescent="0.25">
      <c r="A1018" s="75" t="str">
        <f>IFERROR(INDEX(Tabela_Produto[[#Data],[Nome do Produto]],ROW(A1018)-ROW($A$3)),"")</f>
        <v/>
      </c>
      <c r="B1018" s="74" t="str">
        <f ca="1">IF(A1018="","",SUMIFS(Tabela_Ordens[[#Data],[Quantidade]],Tabela_Ordens[[#Data],[Produto]],A1018,Tabela_Ordens[[#Data],[Tipo da Ordem]],"Compra",Tabela_Ordens[[#Data],[Data esperada]],"&lt;="&amp;TODAY())-SUMIFS(Tabela_Ordens[[#Data],[Quantidade]],Tabela_Ordens[[#Data],[Produto]],A1018,Tabela_Ordens[[#Data],[Tipo da Ordem]],"Venda",Tabela_Ordens[[#Data],[Data esperada]],"&lt;="&amp;TODAY()))</f>
        <v/>
      </c>
      <c r="C1018" s="74" t="str">
        <f ca="1">IF(A1018="","",SUMIFS(Tabela_Ordens[[#Data],[Quantidade]],Tabela_Ordens[[#Data],[Produto]],A1018,Tabela_Ordens[[#Data],[Tipo da Ordem]],"Compra",Tabela_Ordens[[#Data],[Data esperada]],"&gt;"&amp;TODAY()))</f>
        <v/>
      </c>
      <c r="D1018" s="74" t="str">
        <f>IF(A1018="","",INDEX(Tabela_Produto[Estoque Mínimo],MATCH(A1018,INDEX(Tabela_Produto[Nome do Produto],,1),0),1))</f>
        <v/>
      </c>
      <c r="E1018" s="74" t="str">
        <f t="shared" si="15"/>
        <v/>
      </c>
      <c r="F1018" s="74" t="str">
        <f>IFERROR(GETPIVOTDATA("Amount",#REF!,"Product Name",'tabelas-escondidas'!$A1018),"")</f>
        <v/>
      </c>
      <c r="G1018" s="74" t="str">
        <f>IFERROR(GETPIVOTDATA("Quantity",#REF!,"Product Name",'tabelas-escondidas'!$A1018),"")</f>
        <v/>
      </c>
    </row>
    <row r="1019" spans="1:7" x14ac:dyDescent="0.25">
      <c r="A1019" s="75" t="str">
        <f>IFERROR(INDEX(Tabela_Produto[[#Data],[Nome do Produto]],ROW(A1019)-ROW($A$3)),"")</f>
        <v/>
      </c>
      <c r="B1019" s="74" t="str">
        <f ca="1">IF(A1019="","",SUMIFS(Tabela_Ordens[[#Data],[Quantidade]],Tabela_Ordens[[#Data],[Produto]],A1019,Tabela_Ordens[[#Data],[Tipo da Ordem]],"Compra",Tabela_Ordens[[#Data],[Data esperada]],"&lt;="&amp;TODAY())-SUMIFS(Tabela_Ordens[[#Data],[Quantidade]],Tabela_Ordens[[#Data],[Produto]],A1019,Tabela_Ordens[[#Data],[Tipo da Ordem]],"Venda",Tabela_Ordens[[#Data],[Data esperada]],"&lt;="&amp;TODAY()))</f>
        <v/>
      </c>
      <c r="C1019" s="74" t="str">
        <f ca="1">IF(A1019="","",SUMIFS(Tabela_Ordens[[#Data],[Quantidade]],Tabela_Ordens[[#Data],[Produto]],A1019,Tabela_Ordens[[#Data],[Tipo da Ordem]],"Compra",Tabela_Ordens[[#Data],[Data esperada]],"&gt;"&amp;TODAY()))</f>
        <v/>
      </c>
      <c r="D1019" s="74" t="str">
        <f>IF(A1019="","",INDEX(Tabela_Produto[Estoque Mínimo],MATCH(A1019,INDEX(Tabela_Produto[Nome do Produto],,1),0),1))</f>
        <v/>
      </c>
      <c r="E1019" s="74" t="str">
        <f t="shared" si="15"/>
        <v/>
      </c>
      <c r="F1019" s="74" t="str">
        <f>IFERROR(GETPIVOTDATA("Amount",#REF!,"Product Name",'tabelas-escondidas'!$A1019),"")</f>
        <v/>
      </c>
      <c r="G1019" s="74" t="str">
        <f>IFERROR(GETPIVOTDATA("Quantity",#REF!,"Product Name",'tabelas-escondidas'!$A1019),"")</f>
        <v/>
      </c>
    </row>
    <row r="1020" spans="1:7" x14ac:dyDescent="0.25">
      <c r="A1020" s="75" t="str">
        <f>IFERROR(INDEX(Tabela_Produto[[#Data],[Nome do Produto]],ROW(A1020)-ROW($A$3)),"")</f>
        <v/>
      </c>
      <c r="B1020" s="74" t="str">
        <f ca="1">IF(A1020="","",SUMIFS(Tabela_Ordens[[#Data],[Quantidade]],Tabela_Ordens[[#Data],[Produto]],A1020,Tabela_Ordens[[#Data],[Tipo da Ordem]],"Compra",Tabela_Ordens[[#Data],[Data esperada]],"&lt;="&amp;TODAY())-SUMIFS(Tabela_Ordens[[#Data],[Quantidade]],Tabela_Ordens[[#Data],[Produto]],A1020,Tabela_Ordens[[#Data],[Tipo da Ordem]],"Venda",Tabela_Ordens[[#Data],[Data esperada]],"&lt;="&amp;TODAY()))</f>
        <v/>
      </c>
      <c r="C1020" s="74" t="str">
        <f ca="1">IF(A1020="","",SUMIFS(Tabela_Ordens[[#Data],[Quantidade]],Tabela_Ordens[[#Data],[Produto]],A1020,Tabela_Ordens[[#Data],[Tipo da Ordem]],"Compra",Tabela_Ordens[[#Data],[Data esperada]],"&gt;"&amp;TODAY()))</f>
        <v/>
      </c>
      <c r="D1020" s="74" t="str">
        <f>IF(A1020="","",INDEX(Tabela_Produto[Estoque Mínimo],MATCH(A1020,INDEX(Tabela_Produto[Nome do Produto],,1),0),1))</f>
        <v/>
      </c>
      <c r="E1020" s="74" t="str">
        <f t="shared" si="15"/>
        <v/>
      </c>
      <c r="F1020" s="74" t="str">
        <f>IFERROR(GETPIVOTDATA("Amount",#REF!,"Product Name",'tabelas-escondidas'!$A1020),"")</f>
        <v/>
      </c>
      <c r="G1020" s="74" t="str">
        <f>IFERROR(GETPIVOTDATA("Quantity",#REF!,"Product Name",'tabelas-escondidas'!$A1020),"")</f>
        <v/>
      </c>
    </row>
    <row r="1021" spans="1:7" x14ac:dyDescent="0.25">
      <c r="A1021" s="75" t="str">
        <f>IFERROR(INDEX(Tabela_Produto[[#Data],[Nome do Produto]],ROW(A1021)-ROW($A$3)),"")</f>
        <v/>
      </c>
      <c r="B1021" s="74" t="str">
        <f ca="1">IF(A1021="","",SUMIFS(Tabela_Ordens[[#Data],[Quantidade]],Tabela_Ordens[[#Data],[Produto]],A1021,Tabela_Ordens[[#Data],[Tipo da Ordem]],"Compra",Tabela_Ordens[[#Data],[Data esperada]],"&lt;="&amp;TODAY())-SUMIFS(Tabela_Ordens[[#Data],[Quantidade]],Tabela_Ordens[[#Data],[Produto]],A1021,Tabela_Ordens[[#Data],[Tipo da Ordem]],"Venda",Tabela_Ordens[[#Data],[Data esperada]],"&lt;="&amp;TODAY()))</f>
        <v/>
      </c>
      <c r="C1021" s="74" t="str">
        <f ca="1">IF(A1021="","",SUMIFS(Tabela_Ordens[[#Data],[Quantidade]],Tabela_Ordens[[#Data],[Produto]],A1021,Tabela_Ordens[[#Data],[Tipo da Ordem]],"Compra",Tabela_Ordens[[#Data],[Data esperada]],"&gt;"&amp;TODAY()))</f>
        <v/>
      </c>
      <c r="D1021" s="74" t="str">
        <f>IF(A1021="","",INDEX(Tabela_Produto[Estoque Mínimo],MATCH(A1021,INDEX(Tabela_Produto[Nome do Produto],,1),0),1))</f>
        <v/>
      </c>
      <c r="E1021" s="74" t="str">
        <f t="shared" si="15"/>
        <v/>
      </c>
      <c r="F1021" s="74" t="str">
        <f>IFERROR(GETPIVOTDATA("Amount",#REF!,"Product Name",'tabelas-escondidas'!$A1021),"")</f>
        <v/>
      </c>
      <c r="G1021" s="74" t="str">
        <f>IFERROR(GETPIVOTDATA("Quantity",#REF!,"Product Name",'tabelas-escondidas'!$A1021),"")</f>
        <v/>
      </c>
    </row>
    <row r="1022" spans="1:7" x14ac:dyDescent="0.25">
      <c r="A1022" s="75" t="str">
        <f>IFERROR(INDEX(Tabela_Produto[[#Data],[Nome do Produto]],ROW(A1022)-ROW($A$3)),"")</f>
        <v/>
      </c>
      <c r="B1022" s="74" t="str">
        <f ca="1">IF(A1022="","",SUMIFS(Tabela_Ordens[[#Data],[Quantidade]],Tabela_Ordens[[#Data],[Produto]],A1022,Tabela_Ordens[[#Data],[Tipo da Ordem]],"Compra",Tabela_Ordens[[#Data],[Data esperada]],"&lt;="&amp;TODAY())-SUMIFS(Tabela_Ordens[[#Data],[Quantidade]],Tabela_Ordens[[#Data],[Produto]],A1022,Tabela_Ordens[[#Data],[Tipo da Ordem]],"Venda",Tabela_Ordens[[#Data],[Data esperada]],"&lt;="&amp;TODAY()))</f>
        <v/>
      </c>
      <c r="C1022" s="74" t="str">
        <f ca="1">IF(A1022="","",SUMIFS(Tabela_Ordens[[#Data],[Quantidade]],Tabela_Ordens[[#Data],[Produto]],A1022,Tabela_Ordens[[#Data],[Tipo da Ordem]],"Compra",Tabela_Ordens[[#Data],[Data esperada]],"&gt;"&amp;TODAY()))</f>
        <v/>
      </c>
      <c r="D1022" s="74" t="str">
        <f>IF(A1022="","",INDEX(Tabela_Produto[Estoque Mínimo],MATCH(A1022,INDEX(Tabela_Produto[Nome do Produto],,1),0),1))</f>
        <v/>
      </c>
      <c r="E1022" s="74" t="str">
        <f t="shared" si="15"/>
        <v/>
      </c>
      <c r="F1022" s="74" t="str">
        <f>IFERROR(GETPIVOTDATA("Amount",#REF!,"Product Name",'tabelas-escondidas'!$A1022),"")</f>
        <v/>
      </c>
      <c r="G1022" s="74" t="str">
        <f>IFERROR(GETPIVOTDATA("Quantity",#REF!,"Product Name",'tabelas-escondidas'!$A1022),"")</f>
        <v/>
      </c>
    </row>
    <row r="1023" spans="1:7" x14ac:dyDescent="0.25">
      <c r="A1023" s="75" t="str">
        <f>IFERROR(INDEX(Tabela_Produto[[#Data],[Nome do Produto]],ROW(A1023)-ROW($A$3)),"")</f>
        <v/>
      </c>
      <c r="B1023" s="74" t="str">
        <f ca="1">IF(A1023="","",SUMIFS(Tabela_Ordens[[#Data],[Quantidade]],Tabela_Ordens[[#Data],[Produto]],A1023,Tabela_Ordens[[#Data],[Tipo da Ordem]],"Compra",Tabela_Ordens[[#Data],[Data esperada]],"&lt;="&amp;TODAY())-SUMIFS(Tabela_Ordens[[#Data],[Quantidade]],Tabela_Ordens[[#Data],[Produto]],A1023,Tabela_Ordens[[#Data],[Tipo da Ordem]],"Venda",Tabela_Ordens[[#Data],[Data esperada]],"&lt;="&amp;TODAY()))</f>
        <v/>
      </c>
      <c r="C1023" s="74" t="str">
        <f ca="1">IF(A1023="","",SUMIFS(Tabela_Ordens[[#Data],[Quantidade]],Tabela_Ordens[[#Data],[Produto]],A1023,Tabela_Ordens[[#Data],[Tipo da Ordem]],"Compra",Tabela_Ordens[[#Data],[Data esperada]],"&gt;"&amp;TODAY()))</f>
        <v/>
      </c>
      <c r="D1023" s="74" t="str">
        <f>IF(A1023="","",INDEX(Tabela_Produto[Estoque Mínimo],MATCH(A1023,INDEX(Tabela_Produto[Nome do Produto],,1),0),1))</f>
        <v/>
      </c>
      <c r="E1023" s="74" t="str">
        <f t="shared" si="15"/>
        <v/>
      </c>
      <c r="F1023" s="74" t="str">
        <f>IFERROR(GETPIVOTDATA("Amount",#REF!,"Product Name",'tabelas-escondidas'!$A1023),"")</f>
        <v/>
      </c>
      <c r="G1023" s="74" t="str">
        <f>IFERROR(GETPIVOTDATA("Quantity",#REF!,"Product Name",'tabelas-escondidas'!$A1023),"")</f>
        <v/>
      </c>
    </row>
    <row r="1024" spans="1:7" x14ac:dyDescent="0.25">
      <c r="A1024" s="75" t="str">
        <f>IFERROR(INDEX(Tabela_Produto[[#Data],[Nome do Produto]],ROW(A1024)-ROW($A$3)),"")</f>
        <v/>
      </c>
      <c r="B1024" s="74" t="str">
        <f ca="1">IF(A1024="","",SUMIFS(Tabela_Ordens[[#Data],[Quantidade]],Tabela_Ordens[[#Data],[Produto]],A1024,Tabela_Ordens[[#Data],[Tipo da Ordem]],"Compra",Tabela_Ordens[[#Data],[Data esperada]],"&lt;="&amp;TODAY())-SUMIFS(Tabela_Ordens[[#Data],[Quantidade]],Tabela_Ordens[[#Data],[Produto]],A1024,Tabela_Ordens[[#Data],[Tipo da Ordem]],"Venda",Tabela_Ordens[[#Data],[Data esperada]],"&lt;="&amp;TODAY()))</f>
        <v/>
      </c>
      <c r="C1024" s="74" t="str">
        <f ca="1">IF(A1024="","",SUMIFS(Tabela_Ordens[[#Data],[Quantidade]],Tabela_Ordens[[#Data],[Produto]],A1024,Tabela_Ordens[[#Data],[Tipo da Ordem]],"Compra",Tabela_Ordens[[#Data],[Data esperada]],"&gt;"&amp;TODAY()))</f>
        <v/>
      </c>
      <c r="D1024" s="74" t="str">
        <f>IF(A1024="","",INDEX(Tabela_Produto[Estoque Mínimo],MATCH(A1024,INDEX(Tabela_Produto[Nome do Produto],,1),0),1))</f>
        <v/>
      </c>
      <c r="E1024" s="74" t="str">
        <f t="shared" si="15"/>
        <v/>
      </c>
      <c r="F1024" s="74" t="str">
        <f>IFERROR(GETPIVOTDATA("Amount",#REF!,"Product Name",'tabelas-escondidas'!$A1024),"")</f>
        <v/>
      </c>
      <c r="G1024" s="74" t="str">
        <f>IFERROR(GETPIVOTDATA("Quantity",#REF!,"Product Name",'tabelas-escondidas'!$A1024),"")</f>
        <v/>
      </c>
    </row>
    <row r="1025" spans="1:7" x14ac:dyDescent="0.25">
      <c r="A1025" s="75" t="str">
        <f>IFERROR(INDEX(Tabela_Produto[[#Data],[Nome do Produto]],ROW(A1025)-ROW($A$3)),"")</f>
        <v/>
      </c>
      <c r="B1025" s="74" t="str">
        <f ca="1">IF(A1025="","",SUMIFS(Tabela_Ordens[[#Data],[Quantidade]],Tabela_Ordens[[#Data],[Produto]],A1025,Tabela_Ordens[[#Data],[Tipo da Ordem]],"Compra",Tabela_Ordens[[#Data],[Data esperada]],"&lt;="&amp;TODAY())-SUMIFS(Tabela_Ordens[[#Data],[Quantidade]],Tabela_Ordens[[#Data],[Produto]],A1025,Tabela_Ordens[[#Data],[Tipo da Ordem]],"Venda",Tabela_Ordens[[#Data],[Data esperada]],"&lt;="&amp;TODAY()))</f>
        <v/>
      </c>
      <c r="C1025" s="74" t="str">
        <f ca="1">IF(A1025="","",SUMIFS(Tabela_Ordens[[#Data],[Quantidade]],Tabela_Ordens[[#Data],[Produto]],A1025,Tabela_Ordens[[#Data],[Tipo da Ordem]],"Compra",Tabela_Ordens[[#Data],[Data esperada]],"&gt;"&amp;TODAY()))</f>
        <v/>
      </c>
      <c r="D1025" s="74" t="str">
        <f>IF(A1025="","",INDEX(Tabela_Produto[Estoque Mínimo],MATCH(A1025,INDEX(Tabela_Produto[Nome do Produto],,1),0),1))</f>
        <v/>
      </c>
      <c r="E1025" s="74" t="str">
        <f t="shared" si="15"/>
        <v/>
      </c>
      <c r="F1025" s="74" t="str">
        <f>IFERROR(GETPIVOTDATA("Amount",#REF!,"Product Name",'tabelas-escondidas'!$A1025),"")</f>
        <v/>
      </c>
      <c r="G1025" s="74" t="str">
        <f>IFERROR(GETPIVOTDATA("Quantity",#REF!,"Product Name",'tabelas-escondidas'!$A1025),"")</f>
        <v/>
      </c>
    </row>
    <row r="1026" spans="1:7" x14ac:dyDescent="0.25">
      <c r="A1026" s="75" t="str">
        <f>IFERROR(INDEX(Tabela_Produto[[#Data],[Nome do Produto]],ROW(A1026)-ROW($A$3)),"")</f>
        <v/>
      </c>
      <c r="B1026" s="74" t="str">
        <f ca="1">IF(A1026="","",SUMIFS(Tabela_Ordens[[#Data],[Quantidade]],Tabela_Ordens[[#Data],[Produto]],A1026,Tabela_Ordens[[#Data],[Tipo da Ordem]],"Compra",Tabela_Ordens[[#Data],[Data esperada]],"&lt;="&amp;TODAY())-SUMIFS(Tabela_Ordens[[#Data],[Quantidade]],Tabela_Ordens[[#Data],[Produto]],A1026,Tabela_Ordens[[#Data],[Tipo da Ordem]],"Venda",Tabela_Ordens[[#Data],[Data esperada]],"&lt;="&amp;TODAY()))</f>
        <v/>
      </c>
      <c r="C1026" s="74" t="str">
        <f ca="1">IF(A1026="","",SUMIFS(Tabela_Ordens[[#Data],[Quantidade]],Tabela_Ordens[[#Data],[Produto]],A1026,Tabela_Ordens[[#Data],[Tipo da Ordem]],"Compra",Tabela_Ordens[[#Data],[Data esperada]],"&gt;"&amp;TODAY()))</f>
        <v/>
      </c>
      <c r="D1026" s="74" t="str">
        <f>IF(A1026="","",INDEX(Tabela_Produto[Estoque Mínimo],MATCH(A1026,INDEX(Tabela_Produto[Nome do Produto],,1),0),1))</f>
        <v/>
      </c>
      <c r="E1026" s="74" t="str">
        <f t="shared" si="15"/>
        <v/>
      </c>
      <c r="F1026" s="74" t="str">
        <f>IFERROR(GETPIVOTDATA("Amount",#REF!,"Product Name",'tabelas-escondidas'!$A1026),"")</f>
        <v/>
      </c>
      <c r="G1026" s="74" t="str">
        <f>IFERROR(GETPIVOTDATA("Quantity",#REF!,"Product Name",'tabelas-escondidas'!$A1026),"")</f>
        <v/>
      </c>
    </row>
    <row r="1027" spans="1:7" x14ac:dyDescent="0.25">
      <c r="A1027" s="75" t="str">
        <f>IFERROR(INDEX(Tabela_Produto[[#Data],[Nome do Produto]],ROW(A1027)-ROW($A$3)),"")</f>
        <v/>
      </c>
      <c r="B1027" s="74" t="str">
        <f ca="1">IF(A1027="","",SUMIFS(Tabela_Ordens[[#Data],[Quantidade]],Tabela_Ordens[[#Data],[Produto]],A1027,Tabela_Ordens[[#Data],[Tipo da Ordem]],"Compra",Tabela_Ordens[[#Data],[Data esperada]],"&lt;="&amp;TODAY())-SUMIFS(Tabela_Ordens[[#Data],[Quantidade]],Tabela_Ordens[[#Data],[Produto]],A1027,Tabela_Ordens[[#Data],[Tipo da Ordem]],"Venda",Tabela_Ordens[[#Data],[Data esperada]],"&lt;="&amp;TODAY()))</f>
        <v/>
      </c>
      <c r="C1027" s="74" t="str">
        <f ca="1">IF(A1027="","",SUMIFS(Tabela_Ordens[[#Data],[Quantidade]],Tabela_Ordens[[#Data],[Produto]],A1027,Tabela_Ordens[[#Data],[Tipo da Ordem]],"Compra",Tabela_Ordens[[#Data],[Data esperada]],"&gt;"&amp;TODAY()))</f>
        <v/>
      </c>
      <c r="D1027" s="74" t="str">
        <f>IF(A1027="","",INDEX(Tabela_Produto[Estoque Mínimo],MATCH(A1027,INDEX(Tabela_Produto[Nome do Produto],,1),0),1))</f>
        <v/>
      </c>
      <c r="E1027" s="74" t="str">
        <f t="shared" si="15"/>
        <v/>
      </c>
      <c r="F1027" s="74" t="str">
        <f>IFERROR(GETPIVOTDATA("Amount",#REF!,"Product Name",'tabelas-escondidas'!$A1027),"")</f>
        <v/>
      </c>
      <c r="G1027" s="74" t="str">
        <f>IFERROR(GETPIVOTDATA("Quantity",#REF!,"Product Name",'tabelas-escondidas'!$A1027),"")</f>
        <v/>
      </c>
    </row>
    <row r="1028" spans="1:7" x14ac:dyDescent="0.25">
      <c r="A1028" s="75" t="str">
        <f>IFERROR(INDEX(Tabela_Produto[[#Data],[Nome do Produto]],ROW(A1028)-ROW($A$3)),"")</f>
        <v/>
      </c>
      <c r="B1028" s="74" t="str">
        <f ca="1">IF(A1028="","",SUMIFS(Tabela_Ordens[[#Data],[Quantidade]],Tabela_Ordens[[#Data],[Produto]],A1028,Tabela_Ordens[[#Data],[Tipo da Ordem]],"Compra",Tabela_Ordens[[#Data],[Data esperada]],"&lt;="&amp;TODAY())-SUMIFS(Tabela_Ordens[[#Data],[Quantidade]],Tabela_Ordens[[#Data],[Produto]],A1028,Tabela_Ordens[[#Data],[Tipo da Ordem]],"Venda",Tabela_Ordens[[#Data],[Data esperada]],"&lt;="&amp;TODAY()))</f>
        <v/>
      </c>
      <c r="C1028" s="74" t="str">
        <f ca="1">IF(A1028="","",SUMIFS(Tabela_Ordens[[#Data],[Quantidade]],Tabela_Ordens[[#Data],[Produto]],A1028,Tabela_Ordens[[#Data],[Tipo da Ordem]],"Compra",Tabela_Ordens[[#Data],[Data esperada]],"&gt;"&amp;TODAY()))</f>
        <v/>
      </c>
      <c r="D1028" s="74" t="str">
        <f>IF(A1028="","",INDEX(Tabela_Produto[Estoque Mínimo],MATCH(A1028,INDEX(Tabela_Produto[Nome do Produto],,1),0),1))</f>
        <v/>
      </c>
      <c r="E1028" s="74" t="str">
        <f t="shared" si="15"/>
        <v/>
      </c>
      <c r="F1028" s="74" t="str">
        <f>IFERROR(GETPIVOTDATA("Amount",#REF!,"Product Name",'tabelas-escondidas'!$A1028),"")</f>
        <v/>
      </c>
      <c r="G1028" s="74" t="str">
        <f>IFERROR(GETPIVOTDATA("Quantity",#REF!,"Product Name",'tabelas-escondidas'!$A1028),"")</f>
        <v/>
      </c>
    </row>
    <row r="1029" spans="1:7" x14ac:dyDescent="0.25">
      <c r="A1029" s="75" t="str">
        <f>IFERROR(INDEX(Tabela_Produto[[#Data],[Nome do Produto]],ROW(A1029)-ROW($A$3)),"")</f>
        <v/>
      </c>
      <c r="B1029" s="74" t="str">
        <f ca="1">IF(A1029="","",SUMIFS(Tabela_Ordens[[#Data],[Quantidade]],Tabela_Ordens[[#Data],[Produto]],A1029,Tabela_Ordens[[#Data],[Tipo da Ordem]],"Compra",Tabela_Ordens[[#Data],[Data esperada]],"&lt;="&amp;TODAY())-SUMIFS(Tabela_Ordens[[#Data],[Quantidade]],Tabela_Ordens[[#Data],[Produto]],A1029,Tabela_Ordens[[#Data],[Tipo da Ordem]],"Venda",Tabela_Ordens[[#Data],[Data esperada]],"&lt;="&amp;TODAY()))</f>
        <v/>
      </c>
      <c r="C1029" s="74" t="str">
        <f ca="1">IF(A1029="","",SUMIFS(Tabela_Ordens[[#Data],[Quantidade]],Tabela_Ordens[[#Data],[Produto]],A1029,Tabela_Ordens[[#Data],[Tipo da Ordem]],"Compra",Tabela_Ordens[[#Data],[Data esperada]],"&gt;"&amp;TODAY()))</f>
        <v/>
      </c>
      <c r="D1029" s="74" t="str">
        <f>IF(A1029="","",INDEX(Tabela_Produto[Estoque Mínimo],MATCH(A1029,INDEX(Tabela_Produto[Nome do Produto],,1),0),1))</f>
        <v/>
      </c>
      <c r="E1029" s="74" t="str">
        <f t="shared" ref="E1029:E1092" si="16">IF(A1029="","",B1029-D1029)</f>
        <v/>
      </c>
      <c r="F1029" s="74" t="str">
        <f>IFERROR(GETPIVOTDATA("Amount",#REF!,"Product Name",'tabelas-escondidas'!$A1029),"")</f>
        <v/>
      </c>
      <c r="G1029" s="74" t="str">
        <f>IFERROR(GETPIVOTDATA("Quantity",#REF!,"Product Name",'tabelas-escondidas'!$A1029),"")</f>
        <v/>
      </c>
    </row>
    <row r="1030" spans="1:7" x14ac:dyDescent="0.25">
      <c r="A1030" s="75" t="str">
        <f>IFERROR(INDEX(Tabela_Produto[[#Data],[Nome do Produto]],ROW(A1030)-ROW($A$3)),"")</f>
        <v/>
      </c>
      <c r="B1030" s="74" t="str">
        <f ca="1">IF(A1030="","",SUMIFS(Tabela_Ordens[[#Data],[Quantidade]],Tabela_Ordens[[#Data],[Produto]],A1030,Tabela_Ordens[[#Data],[Tipo da Ordem]],"Compra",Tabela_Ordens[[#Data],[Data esperada]],"&lt;="&amp;TODAY())-SUMIFS(Tabela_Ordens[[#Data],[Quantidade]],Tabela_Ordens[[#Data],[Produto]],A1030,Tabela_Ordens[[#Data],[Tipo da Ordem]],"Venda",Tabela_Ordens[[#Data],[Data esperada]],"&lt;="&amp;TODAY()))</f>
        <v/>
      </c>
      <c r="C1030" s="74" t="str">
        <f ca="1">IF(A1030="","",SUMIFS(Tabela_Ordens[[#Data],[Quantidade]],Tabela_Ordens[[#Data],[Produto]],A1030,Tabela_Ordens[[#Data],[Tipo da Ordem]],"Compra",Tabela_Ordens[[#Data],[Data esperada]],"&gt;"&amp;TODAY()))</f>
        <v/>
      </c>
      <c r="D1030" s="74" t="str">
        <f>IF(A1030="","",INDEX(Tabela_Produto[Estoque Mínimo],MATCH(A1030,INDEX(Tabela_Produto[Nome do Produto],,1),0),1))</f>
        <v/>
      </c>
      <c r="E1030" s="74" t="str">
        <f t="shared" si="16"/>
        <v/>
      </c>
      <c r="F1030" s="74" t="str">
        <f>IFERROR(GETPIVOTDATA("Amount",#REF!,"Product Name",'tabelas-escondidas'!$A1030),"")</f>
        <v/>
      </c>
      <c r="G1030" s="74" t="str">
        <f>IFERROR(GETPIVOTDATA("Quantity",#REF!,"Product Name",'tabelas-escondidas'!$A1030),"")</f>
        <v/>
      </c>
    </row>
    <row r="1031" spans="1:7" x14ac:dyDescent="0.25">
      <c r="A1031" s="75" t="str">
        <f>IFERROR(INDEX(Tabela_Produto[[#Data],[Nome do Produto]],ROW(A1031)-ROW($A$3)),"")</f>
        <v/>
      </c>
      <c r="B1031" s="74" t="str">
        <f ca="1">IF(A1031="","",SUMIFS(Tabela_Ordens[[#Data],[Quantidade]],Tabela_Ordens[[#Data],[Produto]],A1031,Tabela_Ordens[[#Data],[Tipo da Ordem]],"Compra",Tabela_Ordens[[#Data],[Data esperada]],"&lt;="&amp;TODAY())-SUMIFS(Tabela_Ordens[[#Data],[Quantidade]],Tabela_Ordens[[#Data],[Produto]],A1031,Tabela_Ordens[[#Data],[Tipo da Ordem]],"Venda",Tabela_Ordens[[#Data],[Data esperada]],"&lt;="&amp;TODAY()))</f>
        <v/>
      </c>
      <c r="C1031" s="74" t="str">
        <f ca="1">IF(A1031="","",SUMIFS(Tabela_Ordens[[#Data],[Quantidade]],Tabela_Ordens[[#Data],[Produto]],A1031,Tabela_Ordens[[#Data],[Tipo da Ordem]],"Compra",Tabela_Ordens[[#Data],[Data esperada]],"&gt;"&amp;TODAY()))</f>
        <v/>
      </c>
      <c r="D1031" s="74" t="str">
        <f>IF(A1031="","",INDEX(Tabela_Produto[Estoque Mínimo],MATCH(A1031,INDEX(Tabela_Produto[Nome do Produto],,1),0),1))</f>
        <v/>
      </c>
      <c r="E1031" s="74" t="str">
        <f t="shared" si="16"/>
        <v/>
      </c>
      <c r="F1031" s="74" t="str">
        <f>IFERROR(GETPIVOTDATA("Amount",#REF!,"Product Name",'tabelas-escondidas'!$A1031),"")</f>
        <v/>
      </c>
      <c r="G1031" s="74" t="str">
        <f>IFERROR(GETPIVOTDATA("Quantity",#REF!,"Product Name",'tabelas-escondidas'!$A1031),"")</f>
        <v/>
      </c>
    </row>
    <row r="1032" spans="1:7" x14ac:dyDescent="0.25">
      <c r="A1032" s="75" t="str">
        <f>IFERROR(INDEX(Tabela_Produto[[#Data],[Nome do Produto]],ROW(A1032)-ROW($A$3)),"")</f>
        <v/>
      </c>
      <c r="B1032" s="74" t="str">
        <f ca="1">IF(A1032="","",SUMIFS(Tabela_Ordens[[#Data],[Quantidade]],Tabela_Ordens[[#Data],[Produto]],A1032,Tabela_Ordens[[#Data],[Tipo da Ordem]],"Compra",Tabela_Ordens[[#Data],[Data esperada]],"&lt;="&amp;TODAY())-SUMIFS(Tabela_Ordens[[#Data],[Quantidade]],Tabela_Ordens[[#Data],[Produto]],A1032,Tabela_Ordens[[#Data],[Tipo da Ordem]],"Venda",Tabela_Ordens[[#Data],[Data esperada]],"&lt;="&amp;TODAY()))</f>
        <v/>
      </c>
      <c r="C1032" s="74" t="str">
        <f ca="1">IF(A1032="","",SUMIFS(Tabela_Ordens[[#Data],[Quantidade]],Tabela_Ordens[[#Data],[Produto]],A1032,Tabela_Ordens[[#Data],[Tipo da Ordem]],"Compra",Tabela_Ordens[[#Data],[Data esperada]],"&gt;"&amp;TODAY()))</f>
        <v/>
      </c>
      <c r="D1032" s="74" t="str">
        <f>IF(A1032="","",INDEX(Tabela_Produto[Estoque Mínimo],MATCH(A1032,INDEX(Tabela_Produto[Nome do Produto],,1),0),1))</f>
        <v/>
      </c>
      <c r="E1032" s="74" t="str">
        <f t="shared" si="16"/>
        <v/>
      </c>
      <c r="F1032" s="74" t="str">
        <f>IFERROR(GETPIVOTDATA("Amount",#REF!,"Product Name",'tabelas-escondidas'!$A1032),"")</f>
        <v/>
      </c>
      <c r="G1032" s="74" t="str">
        <f>IFERROR(GETPIVOTDATA("Quantity",#REF!,"Product Name",'tabelas-escondidas'!$A1032),"")</f>
        <v/>
      </c>
    </row>
    <row r="1033" spans="1:7" x14ac:dyDescent="0.25">
      <c r="A1033" s="75" t="str">
        <f>IFERROR(INDEX(Tabela_Produto[[#Data],[Nome do Produto]],ROW(A1033)-ROW($A$3)),"")</f>
        <v/>
      </c>
      <c r="B1033" s="74" t="str">
        <f ca="1">IF(A1033="","",SUMIFS(Tabela_Ordens[[#Data],[Quantidade]],Tabela_Ordens[[#Data],[Produto]],A1033,Tabela_Ordens[[#Data],[Tipo da Ordem]],"Compra",Tabela_Ordens[[#Data],[Data esperada]],"&lt;="&amp;TODAY())-SUMIFS(Tabela_Ordens[[#Data],[Quantidade]],Tabela_Ordens[[#Data],[Produto]],A1033,Tabela_Ordens[[#Data],[Tipo da Ordem]],"Venda",Tabela_Ordens[[#Data],[Data esperada]],"&lt;="&amp;TODAY()))</f>
        <v/>
      </c>
      <c r="C1033" s="74" t="str">
        <f ca="1">IF(A1033="","",SUMIFS(Tabela_Ordens[[#Data],[Quantidade]],Tabela_Ordens[[#Data],[Produto]],A1033,Tabela_Ordens[[#Data],[Tipo da Ordem]],"Compra",Tabela_Ordens[[#Data],[Data esperada]],"&gt;"&amp;TODAY()))</f>
        <v/>
      </c>
      <c r="D1033" s="74" t="str">
        <f>IF(A1033="","",INDEX(Tabela_Produto[Estoque Mínimo],MATCH(A1033,INDEX(Tabela_Produto[Nome do Produto],,1),0),1))</f>
        <v/>
      </c>
      <c r="E1033" s="74" t="str">
        <f t="shared" si="16"/>
        <v/>
      </c>
      <c r="F1033" s="74" t="str">
        <f>IFERROR(GETPIVOTDATA("Amount",#REF!,"Product Name",'tabelas-escondidas'!$A1033),"")</f>
        <v/>
      </c>
      <c r="G1033" s="74" t="str">
        <f>IFERROR(GETPIVOTDATA("Quantity",#REF!,"Product Name",'tabelas-escondidas'!$A1033),"")</f>
        <v/>
      </c>
    </row>
    <row r="1034" spans="1:7" x14ac:dyDescent="0.25">
      <c r="A1034" s="75" t="str">
        <f>IFERROR(INDEX(Tabela_Produto[[#Data],[Nome do Produto]],ROW(A1034)-ROW($A$3)),"")</f>
        <v/>
      </c>
      <c r="B1034" s="74" t="str">
        <f ca="1">IF(A1034="","",SUMIFS(Tabela_Ordens[[#Data],[Quantidade]],Tabela_Ordens[[#Data],[Produto]],A1034,Tabela_Ordens[[#Data],[Tipo da Ordem]],"Compra",Tabela_Ordens[[#Data],[Data esperada]],"&lt;="&amp;TODAY())-SUMIFS(Tabela_Ordens[[#Data],[Quantidade]],Tabela_Ordens[[#Data],[Produto]],A1034,Tabela_Ordens[[#Data],[Tipo da Ordem]],"Venda",Tabela_Ordens[[#Data],[Data esperada]],"&lt;="&amp;TODAY()))</f>
        <v/>
      </c>
      <c r="C1034" s="74" t="str">
        <f ca="1">IF(A1034="","",SUMIFS(Tabela_Ordens[[#Data],[Quantidade]],Tabela_Ordens[[#Data],[Produto]],A1034,Tabela_Ordens[[#Data],[Tipo da Ordem]],"Compra",Tabela_Ordens[[#Data],[Data esperada]],"&gt;"&amp;TODAY()))</f>
        <v/>
      </c>
      <c r="D1034" s="74" t="str">
        <f>IF(A1034="","",INDEX(Tabela_Produto[Estoque Mínimo],MATCH(A1034,INDEX(Tabela_Produto[Nome do Produto],,1),0),1))</f>
        <v/>
      </c>
      <c r="E1034" s="74" t="str">
        <f t="shared" si="16"/>
        <v/>
      </c>
      <c r="F1034" s="74" t="str">
        <f>IFERROR(GETPIVOTDATA("Amount",#REF!,"Product Name",'tabelas-escondidas'!$A1034),"")</f>
        <v/>
      </c>
      <c r="G1034" s="74" t="str">
        <f>IFERROR(GETPIVOTDATA("Quantity",#REF!,"Product Name",'tabelas-escondidas'!$A1034),"")</f>
        <v/>
      </c>
    </row>
    <row r="1035" spans="1:7" x14ac:dyDescent="0.25">
      <c r="A1035" s="75" t="str">
        <f>IFERROR(INDEX(Tabela_Produto[[#Data],[Nome do Produto]],ROW(A1035)-ROW($A$3)),"")</f>
        <v/>
      </c>
      <c r="B1035" s="74" t="str">
        <f ca="1">IF(A1035="","",SUMIFS(Tabela_Ordens[[#Data],[Quantidade]],Tabela_Ordens[[#Data],[Produto]],A1035,Tabela_Ordens[[#Data],[Tipo da Ordem]],"Compra",Tabela_Ordens[[#Data],[Data esperada]],"&lt;="&amp;TODAY())-SUMIFS(Tabela_Ordens[[#Data],[Quantidade]],Tabela_Ordens[[#Data],[Produto]],A1035,Tabela_Ordens[[#Data],[Tipo da Ordem]],"Venda",Tabela_Ordens[[#Data],[Data esperada]],"&lt;="&amp;TODAY()))</f>
        <v/>
      </c>
      <c r="C1035" s="74" t="str">
        <f ca="1">IF(A1035="","",SUMIFS(Tabela_Ordens[[#Data],[Quantidade]],Tabela_Ordens[[#Data],[Produto]],A1035,Tabela_Ordens[[#Data],[Tipo da Ordem]],"Compra",Tabela_Ordens[[#Data],[Data esperada]],"&gt;"&amp;TODAY()))</f>
        <v/>
      </c>
      <c r="D1035" s="74" t="str">
        <f>IF(A1035="","",INDEX(Tabela_Produto[Estoque Mínimo],MATCH(A1035,INDEX(Tabela_Produto[Nome do Produto],,1),0),1))</f>
        <v/>
      </c>
      <c r="E1035" s="74" t="str">
        <f t="shared" si="16"/>
        <v/>
      </c>
      <c r="F1035" s="74" t="str">
        <f>IFERROR(GETPIVOTDATA("Amount",#REF!,"Product Name",'tabelas-escondidas'!$A1035),"")</f>
        <v/>
      </c>
      <c r="G1035" s="74" t="str">
        <f>IFERROR(GETPIVOTDATA("Quantity",#REF!,"Product Name",'tabelas-escondidas'!$A1035),"")</f>
        <v/>
      </c>
    </row>
    <row r="1036" spans="1:7" x14ac:dyDescent="0.25">
      <c r="A1036" s="75" t="str">
        <f>IFERROR(INDEX(Tabela_Produto[[#Data],[Nome do Produto]],ROW(A1036)-ROW($A$3)),"")</f>
        <v/>
      </c>
      <c r="B1036" s="74" t="str">
        <f ca="1">IF(A1036="","",SUMIFS(Tabela_Ordens[[#Data],[Quantidade]],Tabela_Ordens[[#Data],[Produto]],A1036,Tabela_Ordens[[#Data],[Tipo da Ordem]],"Compra",Tabela_Ordens[[#Data],[Data esperada]],"&lt;="&amp;TODAY())-SUMIFS(Tabela_Ordens[[#Data],[Quantidade]],Tabela_Ordens[[#Data],[Produto]],A1036,Tabela_Ordens[[#Data],[Tipo da Ordem]],"Venda",Tabela_Ordens[[#Data],[Data esperada]],"&lt;="&amp;TODAY()))</f>
        <v/>
      </c>
      <c r="C1036" s="74" t="str">
        <f ca="1">IF(A1036="","",SUMIFS(Tabela_Ordens[[#Data],[Quantidade]],Tabela_Ordens[[#Data],[Produto]],A1036,Tabela_Ordens[[#Data],[Tipo da Ordem]],"Compra",Tabela_Ordens[[#Data],[Data esperada]],"&gt;"&amp;TODAY()))</f>
        <v/>
      </c>
      <c r="D1036" s="74" t="str">
        <f>IF(A1036="","",INDEX(Tabela_Produto[Estoque Mínimo],MATCH(A1036,INDEX(Tabela_Produto[Nome do Produto],,1),0),1))</f>
        <v/>
      </c>
      <c r="E1036" s="74" t="str">
        <f t="shared" si="16"/>
        <v/>
      </c>
      <c r="F1036" s="74" t="str">
        <f>IFERROR(GETPIVOTDATA("Amount",#REF!,"Product Name",'tabelas-escondidas'!$A1036),"")</f>
        <v/>
      </c>
      <c r="G1036" s="74" t="str">
        <f>IFERROR(GETPIVOTDATA("Quantity",#REF!,"Product Name",'tabelas-escondidas'!$A1036),"")</f>
        <v/>
      </c>
    </row>
    <row r="1037" spans="1:7" x14ac:dyDescent="0.25">
      <c r="A1037" s="75" t="str">
        <f>IFERROR(INDEX(Tabela_Produto[[#Data],[Nome do Produto]],ROW(A1037)-ROW($A$3)),"")</f>
        <v/>
      </c>
      <c r="B1037" s="74" t="str">
        <f ca="1">IF(A1037="","",SUMIFS(Tabela_Ordens[[#Data],[Quantidade]],Tabela_Ordens[[#Data],[Produto]],A1037,Tabela_Ordens[[#Data],[Tipo da Ordem]],"Compra",Tabela_Ordens[[#Data],[Data esperada]],"&lt;="&amp;TODAY())-SUMIFS(Tabela_Ordens[[#Data],[Quantidade]],Tabela_Ordens[[#Data],[Produto]],A1037,Tabela_Ordens[[#Data],[Tipo da Ordem]],"Venda",Tabela_Ordens[[#Data],[Data esperada]],"&lt;="&amp;TODAY()))</f>
        <v/>
      </c>
      <c r="C1037" s="74" t="str">
        <f ca="1">IF(A1037="","",SUMIFS(Tabela_Ordens[[#Data],[Quantidade]],Tabela_Ordens[[#Data],[Produto]],A1037,Tabela_Ordens[[#Data],[Tipo da Ordem]],"Compra",Tabela_Ordens[[#Data],[Data esperada]],"&gt;"&amp;TODAY()))</f>
        <v/>
      </c>
      <c r="D1037" s="74" t="str">
        <f>IF(A1037="","",INDEX(Tabela_Produto[Estoque Mínimo],MATCH(A1037,INDEX(Tabela_Produto[Nome do Produto],,1),0),1))</f>
        <v/>
      </c>
      <c r="E1037" s="74" t="str">
        <f t="shared" si="16"/>
        <v/>
      </c>
      <c r="F1037" s="74" t="str">
        <f>IFERROR(GETPIVOTDATA("Amount",#REF!,"Product Name",'tabelas-escondidas'!$A1037),"")</f>
        <v/>
      </c>
      <c r="G1037" s="74" t="str">
        <f>IFERROR(GETPIVOTDATA("Quantity",#REF!,"Product Name",'tabelas-escondidas'!$A1037),"")</f>
        <v/>
      </c>
    </row>
    <row r="1038" spans="1:7" x14ac:dyDescent="0.25">
      <c r="A1038" s="75" t="str">
        <f>IFERROR(INDEX(Tabela_Produto[[#Data],[Nome do Produto]],ROW(A1038)-ROW($A$3)),"")</f>
        <v/>
      </c>
      <c r="B1038" s="74" t="str">
        <f ca="1">IF(A1038="","",SUMIFS(Tabela_Ordens[[#Data],[Quantidade]],Tabela_Ordens[[#Data],[Produto]],A1038,Tabela_Ordens[[#Data],[Tipo da Ordem]],"Compra",Tabela_Ordens[[#Data],[Data esperada]],"&lt;="&amp;TODAY())-SUMIFS(Tabela_Ordens[[#Data],[Quantidade]],Tabela_Ordens[[#Data],[Produto]],A1038,Tabela_Ordens[[#Data],[Tipo da Ordem]],"Venda",Tabela_Ordens[[#Data],[Data esperada]],"&lt;="&amp;TODAY()))</f>
        <v/>
      </c>
      <c r="C1038" s="74" t="str">
        <f ca="1">IF(A1038="","",SUMIFS(Tabela_Ordens[[#Data],[Quantidade]],Tabela_Ordens[[#Data],[Produto]],A1038,Tabela_Ordens[[#Data],[Tipo da Ordem]],"Compra",Tabela_Ordens[[#Data],[Data esperada]],"&gt;"&amp;TODAY()))</f>
        <v/>
      </c>
      <c r="D1038" s="74" t="str">
        <f>IF(A1038="","",INDEX(Tabela_Produto[Estoque Mínimo],MATCH(A1038,INDEX(Tabela_Produto[Nome do Produto],,1),0),1))</f>
        <v/>
      </c>
      <c r="E1038" s="74" t="str">
        <f t="shared" si="16"/>
        <v/>
      </c>
      <c r="F1038" s="74" t="str">
        <f>IFERROR(GETPIVOTDATA("Amount",#REF!,"Product Name",'tabelas-escondidas'!$A1038),"")</f>
        <v/>
      </c>
      <c r="G1038" s="74" t="str">
        <f>IFERROR(GETPIVOTDATA("Quantity",#REF!,"Product Name",'tabelas-escondidas'!$A1038),"")</f>
        <v/>
      </c>
    </row>
    <row r="1039" spans="1:7" x14ac:dyDescent="0.25">
      <c r="A1039" s="75" t="str">
        <f>IFERROR(INDEX(Tabela_Produto[[#Data],[Nome do Produto]],ROW(A1039)-ROW($A$3)),"")</f>
        <v/>
      </c>
      <c r="B1039" s="74" t="str">
        <f ca="1">IF(A1039="","",SUMIFS(Tabela_Ordens[[#Data],[Quantidade]],Tabela_Ordens[[#Data],[Produto]],A1039,Tabela_Ordens[[#Data],[Tipo da Ordem]],"Compra",Tabela_Ordens[[#Data],[Data esperada]],"&lt;="&amp;TODAY())-SUMIFS(Tabela_Ordens[[#Data],[Quantidade]],Tabela_Ordens[[#Data],[Produto]],A1039,Tabela_Ordens[[#Data],[Tipo da Ordem]],"Venda",Tabela_Ordens[[#Data],[Data esperada]],"&lt;="&amp;TODAY()))</f>
        <v/>
      </c>
      <c r="C1039" s="74" t="str">
        <f ca="1">IF(A1039="","",SUMIFS(Tabela_Ordens[[#Data],[Quantidade]],Tabela_Ordens[[#Data],[Produto]],A1039,Tabela_Ordens[[#Data],[Tipo da Ordem]],"Compra",Tabela_Ordens[[#Data],[Data esperada]],"&gt;"&amp;TODAY()))</f>
        <v/>
      </c>
      <c r="D1039" s="74" t="str">
        <f>IF(A1039="","",INDEX(Tabela_Produto[Estoque Mínimo],MATCH(A1039,INDEX(Tabela_Produto[Nome do Produto],,1),0),1))</f>
        <v/>
      </c>
      <c r="E1039" s="74" t="str">
        <f t="shared" si="16"/>
        <v/>
      </c>
      <c r="F1039" s="74" t="str">
        <f>IFERROR(GETPIVOTDATA("Amount",#REF!,"Product Name",'tabelas-escondidas'!$A1039),"")</f>
        <v/>
      </c>
      <c r="G1039" s="74" t="str">
        <f>IFERROR(GETPIVOTDATA("Quantity",#REF!,"Product Name",'tabelas-escondidas'!$A1039),"")</f>
        <v/>
      </c>
    </row>
    <row r="1040" spans="1:7" x14ac:dyDescent="0.25">
      <c r="A1040" s="75" t="str">
        <f>IFERROR(INDEX(Tabela_Produto[[#Data],[Nome do Produto]],ROW(A1040)-ROW($A$3)),"")</f>
        <v/>
      </c>
      <c r="B1040" s="74" t="str">
        <f ca="1">IF(A1040="","",SUMIFS(Tabela_Ordens[[#Data],[Quantidade]],Tabela_Ordens[[#Data],[Produto]],A1040,Tabela_Ordens[[#Data],[Tipo da Ordem]],"Compra",Tabela_Ordens[[#Data],[Data esperada]],"&lt;="&amp;TODAY())-SUMIFS(Tabela_Ordens[[#Data],[Quantidade]],Tabela_Ordens[[#Data],[Produto]],A1040,Tabela_Ordens[[#Data],[Tipo da Ordem]],"Venda",Tabela_Ordens[[#Data],[Data esperada]],"&lt;="&amp;TODAY()))</f>
        <v/>
      </c>
      <c r="C1040" s="74" t="str">
        <f ca="1">IF(A1040="","",SUMIFS(Tabela_Ordens[[#Data],[Quantidade]],Tabela_Ordens[[#Data],[Produto]],A1040,Tabela_Ordens[[#Data],[Tipo da Ordem]],"Compra",Tabela_Ordens[[#Data],[Data esperada]],"&gt;"&amp;TODAY()))</f>
        <v/>
      </c>
      <c r="D1040" s="74" t="str">
        <f>IF(A1040="","",INDEX(Tabela_Produto[Estoque Mínimo],MATCH(A1040,INDEX(Tabela_Produto[Nome do Produto],,1),0),1))</f>
        <v/>
      </c>
      <c r="E1040" s="74" t="str">
        <f t="shared" si="16"/>
        <v/>
      </c>
      <c r="F1040" s="74" t="str">
        <f>IFERROR(GETPIVOTDATA("Amount",#REF!,"Product Name",'tabelas-escondidas'!$A1040),"")</f>
        <v/>
      </c>
      <c r="G1040" s="74" t="str">
        <f>IFERROR(GETPIVOTDATA("Quantity",#REF!,"Product Name",'tabelas-escondidas'!$A1040),"")</f>
        <v/>
      </c>
    </row>
    <row r="1041" spans="1:7" x14ac:dyDescent="0.25">
      <c r="A1041" s="75" t="str">
        <f>IFERROR(INDEX(Tabela_Produto[[#Data],[Nome do Produto]],ROW(A1041)-ROW($A$3)),"")</f>
        <v/>
      </c>
      <c r="B1041" s="74" t="str">
        <f ca="1">IF(A1041="","",SUMIFS(Tabela_Ordens[[#Data],[Quantidade]],Tabela_Ordens[[#Data],[Produto]],A1041,Tabela_Ordens[[#Data],[Tipo da Ordem]],"Compra",Tabela_Ordens[[#Data],[Data esperada]],"&lt;="&amp;TODAY())-SUMIFS(Tabela_Ordens[[#Data],[Quantidade]],Tabela_Ordens[[#Data],[Produto]],A1041,Tabela_Ordens[[#Data],[Tipo da Ordem]],"Venda",Tabela_Ordens[[#Data],[Data esperada]],"&lt;="&amp;TODAY()))</f>
        <v/>
      </c>
      <c r="C1041" s="74" t="str">
        <f ca="1">IF(A1041="","",SUMIFS(Tabela_Ordens[[#Data],[Quantidade]],Tabela_Ordens[[#Data],[Produto]],A1041,Tabela_Ordens[[#Data],[Tipo da Ordem]],"Compra",Tabela_Ordens[[#Data],[Data esperada]],"&gt;"&amp;TODAY()))</f>
        <v/>
      </c>
      <c r="D1041" s="74" t="str">
        <f>IF(A1041="","",INDEX(Tabela_Produto[Estoque Mínimo],MATCH(A1041,INDEX(Tabela_Produto[Nome do Produto],,1),0),1))</f>
        <v/>
      </c>
      <c r="E1041" s="74" t="str">
        <f t="shared" si="16"/>
        <v/>
      </c>
      <c r="F1041" s="74" t="str">
        <f>IFERROR(GETPIVOTDATA("Amount",#REF!,"Product Name",'tabelas-escondidas'!$A1041),"")</f>
        <v/>
      </c>
      <c r="G1041" s="74" t="str">
        <f>IFERROR(GETPIVOTDATA("Quantity",#REF!,"Product Name",'tabelas-escondidas'!$A1041),"")</f>
        <v/>
      </c>
    </row>
    <row r="1042" spans="1:7" x14ac:dyDescent="0.25">
      <c r="A1042" s="75" t="str">
        <f>IFERROR(INDEX(Tabela_Produto[[#Data],[Nome do Produto]],ROW(A1042)-ROW($A$3)),"")</f>
        <v/>
      </c>
      <c r="B1042" s="74" t="str">
        <f ca="1">IF(A1042="","",SUMIFS(Tabela_Ordens[[#Data],[Quantidade]],Tabela_Ordens[[#Data],[Produto]],A1042,Tabela_Ordens[[#Data],[Tipo da Ordem]],"Compra",Tabela_Ordens[[#Data],[Data esperada]],"&lt;="&amp;TODAY())-SUMIFS(Tabela_Ordens[[#Data],[Quantidade]],Tabela_Ordens[[#Data],[Produto]],A1042,Tabela_Ordens[[#Data],[Tipo da Ordem]],"Venda",Tabela_Ordens[[#Data],[Data esperada]],"&lt;="&amp;TODAY()))</f>
        <v/>
      </c>
      <c r="C1042" s="74" t="str">
        <f ca="1">IF(A1042="","",SUMIFS(Tabela_Ordens[[#Data],[Quantidade]],Tabela_Ordens[[#Data],[Produto]],A1042,Tabela_Ordens[[#Data],[Tipo da Ordem]],"Compra",Tabela_Ordens[[#Data],[Data esperada]],"&gt;"&amp;TODAY()))</f>
        <v/>
      </c>
      <c r="D1042" s="74" t="str">
        <f>IF(A1042="","",INDEX(Tabela_Produto[Estoque Mínimo],MATCH(A1042,INDEX(Tabela_Produto[Nome do Produto],,1),0),1))</f>
        <v/>
      </c>
      <c r="E1042" s="74" t="str">
        <f t="shared" si="16"/>
        <v/>
      </c>
      <c r="F1042" s="74" t="str">
        <f>IFERROR(GETPIVOTDATA("Amount",#REF!,"Product Name",'tabelas-escondidas'!$A1042),"")</f>
        <v/>
      </c>
      <c r="G1042" s="74" t="str">
        <f>IFERROR(GETPIVOTDATA("Quantity",#REF!,"Product Name",'tabelas-escondidas'!$A1042),"")</f>
        <v/>
      </c>
    </row>
    <row r="1043" spans="1:7" x14ac:dyDescent="0.25">
      <c r="A1043" s="75" t="str">
        <f>IFERROR(INDEX(Tabela_Produto[[#Data],[Nome do Produto]],ROW(A1043)-ROW($A$3)),"")</f>
        <v/>
      </c>
      <c r="B1043" s="74" t="str">
        <f ca="1">IF(A1043="","",SUMIFS(Tabela_Ordens[[#Data],[Quantidade]],Tabela_Ordens[[#Data],[Produto]],A1043,Tabela_Ordens[[#Data],[Tipo da Ordem]],"Compra",Tabela_Ordens[[#Data],[Data esperada]],"&lt;="&amp;TODAY())-SUMIFS(Tabela_Ordens[[#Data],[Quantidade]],Tabela_Ordens[[#Data],[Produto]],A1043,Tabela_Ordens[[#Data],[Tipo da Ordem]],"Venda",Tabela_Ordens[[#Data],[Data esperada]],"&lt;="&amp;TODAY()))</f>
        <v/>
      </c>
      <c r="C1043" s="74" t="str">
        <f ca="1">IF(A1043="","",SUMIFS(Tabela_Ordens[[#Data],[Quantidade]],Tabela_Ordens[[#Data],[Produto]],A1043,Tabela_Ordens[[#Data],[Tipo da Ordem]],"Compra",Tabela_Ordens[[#Data],[Data esperada]],"&gt;"&amp;TODAY()))</f>
        <v/>
      </c>
      <c r="D1043" s="74" t="str">
        <f>IF(A1043="","",INDEX(Tabela_Produto[Estoque Mínimo],MATCH(A1043,INDEX(Tabela_Produto[Nome do Produto],,1),0),1))</f>
        <v/>
      </c>
      <c r="E1043" s="74" t="str">
        <f t="shared" si="16"/>
        <v/>
      </c>
      <c r="F1043" s="74" t="str">
        <f>IFERROR(GETPIVOTDATA("Amount",#REF!,"Product Name",'tabelas-escondidas'!$A1043),"")</f>
        <v/>
      </c>
      <c r="G1043" s="74" t="str">
        <f>IFERROR(GETPIVOTDATA("Quantity",#REF!,"Product Name",'tabelas-escondidas'!$A1043),"")</f>
        <v/>
      </c>
    </row>
    <row r="1044" spans="1:7" x14ac:dyDescent="0.25">
      <c r="A1044" s="75" t="str">
        <f>IFERROR(INDEX(Tabela_Produto[[#Data],[Nome do Produto]],ROW(A1044)-ROW($A$3)),"")</f>
        <v/>
      </c>
      <c r="B1044" s="74" t="str">
        <f ca="1">IF(A1044="","",SUMIFS(Tabela_Ordens[[#Data],[Quantidade]],Tabela_Ordens[[#Data],[Produto]],A1044,Tabela_Ordens[[#Data],[Tipo da Ordem]],"Compra",Tabela_Ordens[[#Data],[Data esperada]],"&lt;="&amp;TODAY())-SUMIFS(Tabela_Ordens[[#Data],[Quantidade]],Tabela_Ordens[[#Data],[Produto]],A1044,Tabela_Ordens[[#Data],[Tipo da Ordem]],"Venda",Tabela_Ordens[[#Data],[Data esperada]],"&lt;="&amp;TODAY()))</f>
        <v/>
      </c>
      <c r="C1044" s="74" t="str">
        <f ca="1">IF(A1044="","",SUMIFS(Tabela_Ordens[[#Data],[Quantidade]],Tabela_Ordens[[#Data],[Produto]],A1044,Tabela_Ordens[[#Data],[Tipo da Ordem]],"Compra",Tabela_Ordens[[#Data],[Data esperada]],"&gt;"&amp;TODAY()))</f>
        <v/>
      </c>
      <c r="D1044" s="74" t="str">
        <f>IF(A1044="","",INDEX(Tabela_Produto[Estoque Mínimo],MATCH(A1044,INDEX(Tabela_Produto[Nome do Produto],,1),0),1))</f>
        <v/>
      </c>
      <c r="E1044" s="74" t="str">
        <f t="shared" si="16"/>
        <v/>
      </c>
      <c r="F1044" s="74" t="str">
        <f>IFERROR(GETPIVOTDATA("Amount",#REF!,"Product Name",'tabelas-escondidas'!$A1044),"")</f>
        <v/>
      </c>
      <c r="G1044" s="74" t="str">
        <f>IFERROR(GETPIVOTDATA("Quantity",#REF!,"Product Name",'tabelas-escondidas'!$A1044),"")</f>
        <v/>
      </c>
    </row>
    <row r="1045" spans="1:7" x14ac:dyDescent="0.25">
      <c r="A1045" s="75" t="str">
        <f>IFERROR(INDEX(Tabela_Produto[[#Data],[Nome do Produto]],ROW(A1045)-ROW($A$3)),"")</f>
        <v/>
      </c>
      <c r="B1045" s="74" t="str">
        <f ca="1">IF(A1045="","",SUMIFS(Tabela_Ordens[[#Data],[Quantidade]],Tabela_Ordens[[#Data],[Produto]],A1045,Tabela_Ordens[[#Data],[Tipo da Ordem]],"Compra",Tabela_Ordens[[#Data],[Data esperada]],"&lt;="&amp;TODAY())-SUMIFS(Tabela_Ordens[[#Data],[Quantidade]],Tabela_Ordens[[#Data],[Produto]],A1045,Tabela_Ordens[[#Data],[Tipo da Ordem]],"Venda",Tabela_Ordens[[#Data],[Data esperada]],"&lt;="&amp;TODAY()))</f>
        <v/>
      </c>
      <c r="C1045" s="74" t="str">
        <f ca="1">IF(A1045="","",SUMIFS(Tabela_Ordens[[#Data],[Quantidade]],Tabela_Ordens[[#Data],[Produto]],A1045,Tabela_Ordens[[#Data],[Tipo da Ordem]],"Compra",Tabela_Ordens[[#Data],[Data esperada]],"&gt;"&amp;TODAY()))</f>
        <v/>
      </c>
      <c r="D1045" s="74" t="str">
        <f>IF(A1045="","",INDEX(Tabela_Produto[Estoque Mínimo],MATCH(A1045,INDEX(Tabela_Produto[Nome do Produto],,1),0),1))</f>
        <v/>
      </c>
      <c r="E1045" s="74" t="str">
        <f t="shared" si="16"/>
        <v/>
      </c>
      <c r="F1045" s="74" t="str">
        <f>IFERROR(GETPIVOTDATA("Amount",#REF!,"Product Name",'tabelas-escondidas'!$A1045),"")</f>
        <v/>
      </c>
      <c r="G1045" s="74" t="str">
        <f>IFERROR(GETPIVOTDATA("Quantity",#REF!,"Product Name",'tabelas-escondidas'!$A1045),"")</f>
        <v/>
      </c>
    </row>
    <row r="1046" spans="1:7" x14ac:dyDescent="0.25">
      <c r="A1046" s="75" t="str">
        <f>IFERROR(INDEX(Tabela_Produto[[#Data],[Nome do Produto]],ROW(A1046)-ROW($A$3)),"")</f>
        <v/>
      </c>
      <c r="B1046" s="74" t="str">
        <f ca="1">IF(A1046="","",SUMIFS(Tabela_Ordens[[#Data],[Quantidade]],Tabela_Ordens[[#Data],[Produto]],A1046,Tabela_Ordens[[#Data],[Tipo da Ordem]],"Compra",Tabela_Ordens[[#Data],[Data esperada]],"&lt;="&amp;TODAY())-SUMIFS(Tabela_Ordens[[#Data],[Quantidade]],Tabela_Ordens[[#Data],[Produto]],A1046,Tabela_Ordens[[#Data],[Tipo da Ordem]],"Venda",Tabela_Ordens[[#Data],[Data esperada]],"&lt;="&amp;TODAY()))</f>
        <v/>
      </c>
      <c r="C1046" s="74" t="str">
        <f ca="1">IF(A1046="","",SUMIFS(Tabela_Ordens[[#Data],[Quantidade]],Tabela_Ordens[[#Data],[Produto]],A1046,Tabela_Ordens[[#Data],[Tipo da Ordem]],"Compra",Tabela_Ordens[[#Data],[Data esperada]],"&gt;"&amp;TODAY()))</f>
        <v/>
      </c>
      <c r="D1046" s="74" t="str">
        <f>IF(A1046="","",INDEX(Tabela_Produto[Estoque Mínimo],MATCH(A1046,INDEX(Tabela_Produto[Nome do Produto],,1),0),1))</f>
        <v/>
      </c>
      <c r="E1046" s="74" t="str">
        <f t="shared" si="16"/>
        <v/>
      </c>
      <c r="F1046" s="74" t="str">
        <f>IFERROR(GETPIVOTDATA("Amount",#REF!,"Product Name",'tabelas-escondidas'!$A1046),"")</f>
        <v/>
      </c>
      <c r="G1046" s="74" t="str">
        <f>IFERROR(GETPIVOTDATA("Quantity",#REF!,"Product Name",'tabelas-escondidas'!$A1046),"")</f>
        <v/>
      </c>
    </row>
    <row r="1047" spans="1:7" x14ac:dyDescent="0.25">
      <c r="A1047" s="75" t="str">
        <f>IFERROR(INDEX(Tabela_Produto[[#Data],[Nome do Produto]],ROW(A1047)-ROW($A$3)),"")</f>
        <v/>
      </c>
      <c r="B1047" s="74" t="str">
        <f ca="1">IF(A1047="","",SUMIFS(Tabela_Ordens[[#Data],[Quantidade]],Tabela_Ordens[[#Data],[Produto]],A1047,Tabela_Ordens[[#Data],[Tipo da Ordem]],"Compra",Tabela_Ordens[[#Data],[Data esperada]],"&lt;="&amp;TODAY())-SUMIFS(Tabela_Ordens[[#Data],[Quantidade]],Tabela_Ordens[[#Data],[Produto]],A1047,Tabela_Ordens[[#Data],[Tipo da Ordem]],"Venda",Tabela_Ordens[[#Data],[Data esperada]],"&lt;="&amp;TODAY()))</f>
        <v/>
      </c>
      <c r="C1047" s="74" t="str">
        <f ca="1">IF(A1047="","",SUMIFS(Tabela_Ordens[[#Data],[Quantidade]],Tabela_Ordens[[#Data],[Produto]],A1047,Tabela_Ordens[[#Data],[Tipo da Ordem]],"Compra",Tabela_Ordens[[#Data],[Data esperada]],"&gt;"&amp;TODAY()))</f>
        <v/>
      </c>
      <c r="D1047" s="74" t="str">
        <f>IF(A1047="","",INDEX(Tabela_Produto[Estoque Mínimo],MATCH(A1047,INDEX(Tabela_Produto[Nome do Produto],,1),0),1))</f>
        <v/>
      </c>
      <c r="E1047" s="74" t="str">
        <f t="shared" si="16"/>
        <v/>
      </c>
      <c r="F1047" s="74" t="str">
        <f>IFERROR(GETPIVOTDATA("Amount",#REF!,"Product Name",'tabelas-escondidas'!$A1047),"")</f>
        <v/>
      </c>
      <c r="G1047" s="74" t="str">
        <f>IFERROR(GETPIVOTDATA("Quantity",#REF!,"Product Name",'tabelas-escondidas'!$A1047),"")</f>
        <v/>
      </c>
    </row>
    <row r="1048" spans="1:7" x14ac:dyDescent="0.25">
      <c r="A1048" s="75" t="str">
        <f>IFERROR(INDEX(Tabela_Produto[[#Data],[Nome do Produto]],ROW(A1048)-ROW($A$3)),"")</f>
        <v/>
      </c>
      <c r="B1048" s="74" t="str">
        <f ca="1">IF(A1048="","",SUMIFS(Tabela_Ordens[[#Data],[Quantidade]],Tabela_Ordens[[#Data],[Produto]],A1048,Tabela_Ordens[[#Data],[Tipo da Ordem]],"Compra",Tabela_Ordens[[#Data],[Data esperada]],"&lt;="&amp;TODAY())-SUMIFS(Tabela_Ordens[[#Data],[Quantidade]],Tabela_Ordens[[#Data],[Produto]],A1048,Tabela_Ordens[[#Data],[Tipo da Ordem]],"Venda",Tabela_Ordens[[#Data],[Data esperada]],"&lt;="&amp;TODAY()))</f>
        <v/>
      </c>
      <c r="C1048" s="74" t="str">
        <f ca="1">IF(A1048="","",SUMIFS(Tabela_Ordens[[#Data],[Quantidade]],Tabela_Ordens[[#Data],[Produto]],A1048,Tabela_Ordens[[#Data],[Tipo da Ordem]],"Compra",Tabela_Ordens[[#Data],[Data esperada]],"&gt;"&amp;TODAY()))</f>
        <v/>
      </c>
      <c r="D1048" s="74" t="str">
        <f>IF(A1048="","",INDEX(Tabela_Produto[Estoque Mínimo],MATCH(A1048,INDEX(Tabela_Produto[Nome do Produto],,1),0),1))</f>
        <v/>
      </c>
      <c r="E1048" s="74" t="str">
        <f t="shared" si="16"/>
        <v/>
      </c>
      <c r="F1048" s="74" t="str">
        <f>IFERROR(GETPIVOTDATA("Amount",#REF!,"Product Name",'tabelas-escondidas'!$A1048),"")</f>
        <v/>
      </c>
      <c r="G1048" s="74" t="str">
        <f>IFERROR(GETPIVOTDATA("Quantity",#REF!,"Product Name",'tabelas-escondidas'!$A1048),"")</f>
        <v/>
      </c>
    </row>
    <row r="1049" spans="1:7" x14ac:dyDescent="0.25">
      <c r="A1049" s="75" t="str">
        <f>IFERROR(INDEX(Tabela_Produto[[#Data],[Nome do Produto]],ROW(A1049)-ROW($A$3)),"")</f>
        <v/>
      </c>
      <c r="B1049" s="74" t="str">
        <f ca="1">IF(A1049="","",SUMIFS(Tabela_Ordens[[#Data],[Quantidade]],Tabela_Ordens[[#Data],[Produto]],A1049,Tabela_Ordens[[#Data],[Tipo da Ordem]],"Compra",Tabela_Ordens[[#Data],[Data esperada]],"&lt;="&amp;TODAY())-SUMIFS(Tabela_Ordens[[#Data],[Quantidade]],Tabela_Ordens[[#Data],[Produto]],A1049,Tabela_Ordens[[#Data],[Tipo da Ordem]],"Venda",Tabela_Ordens[[#Data],[Data esperada]],"&lt;="&amp;TODAY()))</f>
        <v/>
      </c>
      <c r="C1049" s="74" t="str">
        <f ca="1">IF(A1049="","",SUMIFS(Tabela_Ordens[[#Data],[Quantidade]],Tabela_Ordens[[#Data],[Produto]],A1049,Tabela_Ordens[[#Data],[Tipo da Ordem]],"Compra",Tabela_Ordens[[#Data],[Data esperada]],"&gt;"&amp;TODAY()))</f>
        <v/>
      </c>
      <c r="D1049" s="74" t="str">
        <f>IF(A1049="","",INDEX(Tabela_Produto[Estoque Mínimo],MATCH(A1049,INDEX(Tabela_Produto[Nome do Produto],,1),0),1))</f>
        <v/>
      </c>
      <c r="E1049" s="74" t="str">
        <f t="shared" si="16"/>
        <v/>
      </c>
      <c r="F1049" s="74" t="str">
        <f>IFERROR(GETPIVOTDATA("Amount",#REF!,"Product Name",'tabelas-escondidas'!$A1049),"")</f>
        <v/>
      </c>
      <c r="G1049" s="74" t="str">
        <f>IFERROR(GETPIVOTDATA("Quantity",#REF!,"Product Name",'tabelas-escondidas'!$A1049),"")</f>
        <v/>
      </c>
    </row>
    <row r="1050" spans="1:7" x14ac:dyDescent="0.25">
      <c r="A1050" s="75" t="str">
        <f>IFERROR(INDEX(Tabela_Produto[[#Data],[Nome do Produto]],ROW(A1050)-ROW($A$3)),"")</f>
        <v/>
      </c>
      <c r="B1050" s="74" t="str">
        <f ca="1">IF(A1050="","",SUMIFS(Tabela_Ordens[[#Data],[Quantidade]],Tabela_Ordens[[#Data],[Produto]],A1050,Tabela_Ordens[[#Data],[Tipo da Ordem]],"Compra",Tabela_Ordens[[#Data],[Data esperada]],"&lt;="&amp;TODAY())-SUMIFS(Tabela_Ordens[[#Data],[Quantidade]],Tabela_Ordens[[#Data],[Produto]],A1050,Tabela_Ordens[[#Data],[Tipo da Ordem]],"Venda",Tabela_Ordens[[#Data],[Data esperada]],"&lt;="&amp;TODAY()))</f>
        <v/>
      </c>
      <c r="C1050" s="74" t="str">
        <f ca="1">IF(A1050="","",SUMIFS(Tabela_Ordens[[#Data],[Quantidade]],Tabela_Ordens[[#Data],[Produto]],A1050,Tabela_Ordens[[#Data],[Tipo da Ordem]],"Compra",Tabela_Ordens[[#Data],[Data esperada]],"&gt;"&amp;TODAY()))</f>
        <v/>
      </c>
      <c r="D1050" s="74" t="str">
        <f>IF(A1050="","",INDEX(Tabela_Produto[Estoque Mínimo],MATCH(A1050,INDEX(Tabela_Produto[Nome do Produto],,1),0),1))</f>
        <v/>
      </c>
      <c r="E1050" s="74" t="str">
        <f t="shared" si="16"/>
        <v/>
      </c>
      <c r="F1050" s="74" t="str">
        <f>IFERROR(GETPIVOTDATA("Amount",#REF!,"Product Name",'tabelas-escondidas'!$A1050),"")</f>
        <v/>
      </c>
      <c r="G1050" s="74" t="str">
        <f>IFERROR(GETPIVOTDATA("Quantity",#REF!,"Product Name",'tabelas-escondidas'!$A1050),"")</f>
        <v/>
      </c>
    </row>
    <row r="1051" spans="1:7" x14ac:dyDescent="0.25">
      <c r="A1051" s="75" t="str">
        <f>IFERROR(INDEX(Tabela_Produto[[#Data],[Nome do Produto]],ROW(A1051)-ROW($A$3)),"")</f>
        <v/>
      </c>
      <c r="B1051" s="74" t="str">
        <f ca="1">IF(A1051="","",SUMIFS(Tabela_Ordens[[#Data],[Quantidade]],Tabela_Ordens[[#Data],[Produto]],A1051,Tabela_Ordens[[#Data],[Tipo da Ordem]],"Compra",Tabela_Ordens[[#Data],[Data esperada]],"&lt;="&amp;TODAY())-SUMIFS(Tabela_Ordens[[#Data],[Quantidade]],Tabela_Ordens[[#Data],[Produto]],A1051,Tabela_Ordens[[#Data],[Tipo da Ordem]],"Venda",Tabela_Ordens[[#Data],[Data esperada]],"&lt;="&amp;TODAY()))</f>
        <v/>
      </c>
      <c r="C1051" s="74" t="str">
        <f ca="1">IF(A1051="","",SUMIFS(Tabela_Ordens[[#Data],[Quantidade]],Tabela_Ordens[[#Data],[Produto]],A1051,Tabela_Ordens[[#Data],[Tipo da Ordem]],"Compra",Tabela_Ordens[[#Data],[Data esperada]],"&gt;"&amp;TODAY()))</f>
        <v/>
      </c>
      <c r="D1051" s="74" t="str">
        <f>IF(A1051="","",INDEX(Tabela_Produto[Estoque Mínimo],MATCH(A1051,INDEX(Tabela_Produto[Nome do Produto],,1),0),1))</f>
        <v/>
      </c>
      <c r="E1051" s="74" t="str">
        <f t="shared" si="16"/>
        <v/>
      </c>
      <c r="F1051" s="74" t="str">
        <f>IFERROR(GETPIVOTDATA("Amount",#REF!,"Product Name",'tabelas-escondidas'!$A1051),"")</f>
        <v/>
      </c>
      <c r="G1051" s="74" t="str">
        <f>IFERROR(GETPIVOTDATA("Quantity",#REF!,"Product Name",'tabelas-escondidas'!$A1051),"")</f>
        <v/>
      </c>
    </row>
    <row r="1052" spans="1:7" x14ac:dyDescent="0.25">
      <c r="A1052" s="75" t="str">
        <f>IFERROR(INDEX(Tabela_Produto[[#Data],[Nome do Produto]],ROW(A1052)-ROW($A$3)),"")</f>
        <v/>
      </c>
      <c r="B1052" s="74" t="str">
        <f ca="1">IF(A1052="","",SUMIFS(Tabela_Ordens[[#Data],[Quantidade]],Tabela_Ordens[[#Data],[Produto]],A1052,Tabela_Ordens[[#Data],[Tipo da Ordem]],"Compra",Tabela_Ordens[[#Data],[Data esperada]],"&lt;="&amp;TODAY())-SUMIFS(Tabela_Ordens[[#Data],[Quantidade]],Tabela_Ordens[[#Data],[Produto]],A1052,Tabela_Ordens[[#Data],[Tipo da Ordem]],"Venda",Tabela_Ordens[[#Data],[Data esperada]],"&lt;="&amp;TODAY()))</f>
        <v/>
      </c>
      <c r="C1052" s="74" t="str">
        <f ca="1">IF(A1052="","",SUMIFS(Tabela_Ordens[[#Data],[Quantidade]],Tabela_Ordens[[#Data],[Produto]],A1052,Tabela_Ordens[[#Data],[Tipo da Ordem]],"Compra",Tabela_Ordens[[#Data],[Data esperada]],"&gt;"&amp;TODAY()))</f>
        <v/>
      </c>
      <c r="D1052" s="74" t="str">
        <f>IF(A1052="","",INDEX(Tabela_Produto[Estoque Mínimo],MATCH(A1052,INDEX(Tabela_Produto[Nome do Produto],,1),0),1))</f>
        <v/>
      </c>
      <c r="E1052" s="74" t="str">
        <f t="shared" si="16"/>
        <v/>
      </c>
      <c r="F1052" s="74" t="str">
        <f>IFERROR(GETPIVOTDATA("Amount",#REF!,"Product Name",'tabelas-escondidas'!$A1052),"")</f>
        <v/>
      </c>
      <c r="G1052" s="74" t="str">
        <f>IFERROR(GETPIVOTDATA("Quantity",#REF!,"Product Name",'tabelas-escondidas'!$A1052),"")</f>
        <v/>
      </c>
    </row>
    <row r="1053" spans="1:7" x14ac:dyDescent="0.25">
      <c r="A1053" s="75" t="str">
        <f>IFERROR(INDEX(Tabela_Produto[[#Data],[Nome do Produto]],ROW(A1053)-ROW($A$3)),"")</f>
        <v/>
      </c>
      <c r="B1053" s="74" t="str">
        <f ca="1">IF(A1053="","",SUMIFS(Tabela_Ordens[[#Data],[Quantidade]],Tabela_Ordens[[#Data],[Produto]],A1053,Tabela_Ordens[[#Data],[Tipo da Ordem]],"Compra",Tabela_Ordens[[#Data],[Data esperada]],"&lt;="&amp;TODAY())-SUMIFS(Tabela_Ordens[[#Data],[Quantidade]],Tabela_Ordens[[#Data],[Produto]],A1053,Tabela_Ordens[[#Data],[Tipo da Ordem]],"Venda",Tabela_Ordens[[#Data],[Data esperada]],"&lt;="&amp;TODAY()))</f>
        <v/>
      </c>
      <c r="C1053" s="74" t="str">
        <f ca="1">IF(A1053="","",SUMIFS(Tabela_Ordens[[#Data],[Quantidade]],Tabela_Ordens[[#Data],[Produto]],A1053,Tabela_Ordens[[#Data],[Tipo da Ordem]],"Compra",Tabela_Ordens[[#Data],[Data esperada]],"&gt;"&amp;TODAY()))</f>
        <v/>
      </c>
      <c r="D1053" s="74" t="str">
        <f>IF(A1053="","",INDEX(Tabela_Produto[Estoque Mínimo],MATCH(A1053,INDEX(Tabela_Produto[Nome do Produto],,1),0),1))</f>
        <v/>
      </c>
      <c r="E1053" s="74" t="str">
        <f t="shared" si="16"/>
        <v/>
      </c>
      <c r="F1053" s="74" t="str">
        <f>IFERROR(GETPIVOTDATA("Amount",#REF!,"Product Name",'tabelas-escondidas'!$A1053),"")</f>
        <v/>
      </c>
      <c r="G1053" s="74" t="str">
        <f>IFERROR(GETPIVOTDATA("Quantity",#REF!,"Product Name",'tabelas-escondidas'!$A1053),"")</f>
        <v/>
      </c>
    </row>
    <row r="1054" spans="1:7" x14ac:dyDescent="0.25">
      <c r="A1054" s="75" t="str">
        <f>IFERROR(INDEX(Tabela_Produto[[#Data],[Nome do Produto]],ROW(A1054)-ROW($A$3)),"")</f>
        <v/>
      </c>
      <c r="B1054" s="74" t="str">
        <f ca="1">IF(A1054="","",SUMIFS(Tabela_Ordens[[#Data],[Quantidade]],Tabela_Ordens[[#Data],[Produto]],A1054,Tabela_Ordens[[#Data],[Tipo da Ordem]],"Compra",Tabela_Ordens[[#Data],[Data esperada]],"&lt;="&amp;TODAY())-SUMIFS(Tabela_Ordens[[#Data],[Quantidade]],Tabela_Ordens[[#Data],[Produto]],A1054,Tabela_Ordens[[#Data],[Tipo da Ordem]],"Venda",Tabela_Ordens[[#Data],[Data esperada]],"&lt;="&amp;TODAY()))</f>
        <v/>
      </c>
      <c r="C1054" s="74" t="str">
        <f ca="1">IF(A1054="","",SUMIFS(Tabela_Ordens[[#Data],[Quantidade]],Tabela_Ordens[[#Data],[Produto]],A1054,Tabela_Ordens[[#Data],[Tipo da Ordem]],"Compra",Tabela_Ordens[[#Data],[Data esperada]],"&gt;"&amp;TODAY()))</f>
        <v/>
      </c>
      <c r="D1054" s="74" t="str">
        <f>IF(A1054="","",INDEX(Tabela_Produto[Estoque Mínimo],MATCH(A1054,INDEX(Tabela_Produto[Nome do Produto],,1),0),1))</f>
        <v/>
      </c>
      <c r="E1054" s="74" t="str">
        <f t="shared" si="16"/>
        <v/>
      </c>
      <c r="F1054" s="74" t="str">
        <f>IFERROR(GETPIVOTDATA("Amount",#REF!,"Product Name",'tabelas-escondidas'!$A1054),"")</f>
        <v/>
      </c>
      <c r="G1054" s="74" t="str">
        <f>IFERROR(GETPIVOTDATA("Quantity",#REF!,"Product Name",'tabelas-escondidas'!$A1054),"")</f>
        <v/>
      </c>
    </row>
    <row r="1055" spans="1:7" x14ac:dyDescent="0.25">
      <c r="A1055" s="75" t="str">
        <f>IFERROR(INDEX(Tabela_Produto[[#Data],[Nome do Produto]],ROW(A1055)-ROW($A$3)),"")</f>
        <v/>
      </c>
      <c r="B1055" s="74" t="str">
        <f ca="1">IF(A1055="","",SUMIFS(Tabela_Ordens[[#Data],[Quantidade]],Tabela_Ordens[[#Data],[Produto]],A1055,Tabela_Ordens[[#Data],[Tipo da Ordem]],"Compra",Tabela_Ordens[[#Data],[Data esperada]],"&lt;="&amp;TODAY())-SUMIFS(Tabela_Ordens[[#Data],[Quantidade]],Tabela_Ordens[[#Data],[Produto]],A1055,Tabela_Ordens[[#Data],[Tipo da Ordem]],"Venda",Tabela_Ordens[[#Data],[Data esperada]],"&lt;="&amp;TODAY()))</f>
        <v/>
      </c>
      <c r="C1055" s="74" t="str">
        <f ca="1">IF(A1055="","",SUMIFS(Tabela_Ordens[[#Data],[Quantidade]],Tabela_Ordens[[#Data],[Produto]],A1055,Tabela_Ordens[[#Data],[Tipo da Ordem]],"Compra",Tabela_Ordens[[#Data],[Data esperada]],"&gt;"&amp;TODAY()))</f>
        <v/>
      </c>
      <c r="D1055" s="74" t="str">
        <f>IF(A1055="","",INDEX(Tabela_Produto[Estoque Mínimo],MATCH(A1055,INDEX(Tabela_Produto[Nome do Produto],,1),0),1))</f>
        <v/>
      </c>
      <c r="E1055" s="74" t="str">
        <f t="shared" si="16"/>
        <v/>
      </c>
      <c r="F1055" s="74" t="str">
        <f>IFERROR(GETPIVOTDATA("Amount",#REF!,"Product Name",'tabelas-escondidas'!$A1055),"")</f>
        <v/>
      </c>
      <c r="G1055" s="74" t="str">
        <f>IFERROR(GETPIVOTDATA("Quantity",#REF!,"Product Name",'tabelas-escondidas'!$A1055),"")</f>
        <v/>
      </c>
    </row>
    <row r="1056" spans="1:7" x14ac:dyDescent="0.25">
      <c r="A1056" s="75" t="str">
        <f>IFERROR(INDEX(Tabela_Produto[[#Data],[Nome do Produto]],ROW(A1056)-ROW($A$3)),"")</f>
        <v/>
      </c>
      <c r="B1056" s="74" t="str">
        <f ca="1">IF(A1056="","",SUMIFS(Tabela_Ordens[[#Data],[Quantidade]],Tabela_Ordens[[#Data],[Produto]],A1056,Tabela_Ordens[[#Data],[Tipo da Ordem]],"Compra",Tabela_Ordens[[#Data],[Data esperada]],"&lt;="&amp;TODAY())-SUMIFS(Tabela_Ordens[[#Data],[Quantidade]],Tabela_Ordens[[#Data],[Produto]],A1056,Tabela_Ordens[[#Data],[Tipo da Ordem]],"Venda",Tabela_Ordens[[#Data],[Data esperada]],"&lt;="&amp;TODAY()))</f>
        <v/>
      </c>
      <c r="C1056" s="74" t="str">
        <f ca="1">IF(A1056="","",SUMIFS(Tabela_Ordens[[#Data],[Quantidade]],Tabela_Ordens[[#Data],[Produto]],A1056,Tabela_Ordens[[#Data],[Tipo da Ordem]],"Compra",Tabela_Ordens[[#Data],[Data esperada]],"&gt;"&amp;TODAY()))</f>
        <v/>
      </c>
      <c r="D1056" s="74" t="str">
        <f>IF(A1056="","",INDEX(Tabela_Produto[Estoque Mínimo],MATCH(A1056,INDEX(Tabela_Produto[Nome do Produto],,1),0),1))</f>
        <v/>
      </c>
      <c r="E1056" s="74" t="str">
        <f t="shared" si="16"/>
        <v/>
      </c>
      <c r="F1056" s="74" t="str">
        <f>IFERROR(GETPIVOTDATA("Amount",#REF!,"Product Name",'tabelas-escondidas'!$A1056),"")</f>
        <v/>
      </c>
      <c r="G1056" s="74" t="str">
        <f>IFERROR(GETPIVOTDATA("Quantity",#REF!,"Product Name",'tabelas-escondidas'!$A1056),"")</f>
        <v/>
      </c>
    </row>
    <row r="1057" spans="1:7" x14ac:dyDescent="0.25">
      <c r="A1057" s="75" t="str">
        <f>IFERROR(INDEX(Tabela_Produto[[#Data],[Nome do Produto]],ROW(A1057)-ROW($A$3)),"")</f>
        <v/>
      </c>
      <c r="B1057" s="74" t="str">
        <f ca="1">IF(A1057="","",SUMIFS(Tabela_Ordens[[#Data],[Quantidade]],Tabela_Ordens[[#Data],[Produto]],A1057,Tabela_Ordens[[#Data],[Tipo da Ordem]],"Compra",Tabela_Ordens[[#Data],[Data esperada]],"&lt;="&amp;TODAY())-SUMIFS(Tabela_Ordens[[#Data],[Quantidade]],Tabela_Ordens[[#Data],[Produto]],A1057,Tabela_Ordens[[#Data],[Tipo da Ordem]],"Venda",Tabela_Ordens[[#Data],[Data esperada]],"&lt;="&amp;TODAY()))</f>
        <v/>
      </c>
      <c r="C1057" s="74" t="str">
        <f ca="1">IF(A1057="","",SUMIFS(Tabela_Ordens[[#Data],[Quantidade]],Tabela_Ordens[[#Data],[Produto]],A1057,Tabela_Ordens[[#Data],[Tipo da Ordem]],"Compra",Tabela_Ordens[[#Data],[Data esperada]],"&gt;"&amp;TODAY()))</f>
        <v/>
      </c>
      <c r="D1057" s="74" t="str">
        <f>IF(A1057="","",INDEX(Tabela_Produto[Estoque Mínimo],MATCH(A1057,INDEX(Tabela_Produto[Nome do Produto],,1),0),1))</f>
        <v/>
      </c>
      <c r="E1057" s="74" t="str">
        <f t="shared" si="16"/>
        <v/>
      </c>
      <c r="F1057" s="74" t="str">
        <f>IFERROR(GETPIVOTDATA("Amount",#REF!,"Product Name",'tabelas-escondidas'!$A1057),"")</f>
        <v/>
      </c>
      <c r="G1057" s="74" t="str">
        <f>IFERROR(GETPIVOTDATA("Quantity",#REF!,"Product Name",'tabelas-escondidas'!$A1057),"")</f>
        <v/>
      </c>
    </row>
    <row r="1058" spans="1:7" x14ac:dyDescent="0.25">
      <c r="A1058" s="75" t="str">
        <f>IFERROR(INDEX(Tabela_Produto[[#Data],[Nome do Produto]],ROW(A1058)-ROW($A$3)),"")</f>
        <v/>
      </c>
      <c r="B1058" s="74" t="str">
        <f ca="1">IF(A1058="","",SUMIFS(Tabela_Ordens[[#Data],[Quantidade]],Tabela_Ordens[[#Data],[Produto]],A1058,Tabela_Ordens[[#Data],[Tipo da Ordem]],"Compra",Tabela_Ordens[[#Data],[Data esperada]],"&lt;="&amp;TODAY())-SUMIFS(Tabela_Ordens[[#Data],[Quantidade]],Tabela_Ordens[[#Data],[Produto]],A1058,Tabela_Ordens[[#Data],[Tipo da Ordem]],"Venda",Tabela_Ordens[[#Data],[Data esperada]],"&lt;="&amp;TODAY()))</f>
        <v/>
      </c>
      <c r="C1058" s="74" t="str">
        <f ca="1">IF(A1058="","",SUMIFS(Tabela_Ordens[[#Data],[Quantidade]],Tabela_Ordens[[#Data],[Produto]],A1058,Tabela_Ordens[[#Data],[Tipo da Ordem]],"Compra",Tabela_Ordens[[#Data],[Data esperada]],"&gt;"&amp;TODAY()))</f>
        <v/>
      </c>
      <c r="D1058" s="74" t="str">
        <f>IF(A1058="","",INDEX(Tabela_Produto[Estoque Mínimo],MATCH(A1058,INDEX(Tabela_Produto[Nome do Produto],,1),0),1))</f>
        <v/>
      </c>
      <c r="E1058" s="74" t="str">
        <f t="shared" si="16"/>
        <v/>
      </c>
      <c r="F1058" s="74" t="str">
        <f>IFERROR(GETPIVOTDATA("Amount",#REF!,"Product Name",'tabelas-escondidas'!$A1058),"")</f>
        <v/>
      </c>
      <c r="G1058" s="74" t="str">
        <f>IFERROR(GETPIVOTDATA("Quantity",#REF!,"Product Name",'tabelas-escondidas'!$A1058),"")</f>
        <v/>
      </c>
    </row>
    <row r="1059" spans="1:7" x14ac:dyDescent="0.25">
      <c r="A1059" s="75" t="str">
        <f>IFERROR(INDEX(Tabela_Produto[[#Data],[Nome do Produto]],ROW(A1059)-ROW($A$3)),"")</f>
        <v/>
      </c>
      <c r="B1059" s="74" t="str">
        <f ca="1">IF(A1059="","",SUMIFS(Tabela_Ordens[[#Data],[Quantidade]],Tabela_Ordens[[#Data],[Produto]],A1059,Tabela_Ordens[[#Data],[Tipo da Ordem]],"Compra",Tabela_Ordens[[#Data],[Data esperada]],"&lt;="&amp;TODAY())-SUMIFS(Tabela_Ordens[[#Data],[Quantidade]],Tabela_Ordens[[#Data],[Produto]],A1059,Tabela_Ordens[[#Data],[Tipo da Ordem]],"Venda",Tabela_Ordens[[#Data],[Data esperada]],"&lt;="&amp;TODAY()))</f>
        <v/>
      </c>
      <c r="C1059" s="74" t="str">
        <f ca="1">IF(A1059="","",SUMIFS(Tabela_Ordens[[#Data],[Quantidade]],Tabela_Ordens[[#Data],[Produto]],A1059,Tabela_Ordens[[#Data],[Tipo da Ordem]],"Compra",Tabela_Ordens[[#Data],[Data esperada]],"&gt;"&amp;TODAY()))</f>
        <v/>
      </c>
      <c r="D1059" s="74" t="str">
        <f>IF(A1059="","",INDEX(Tabela_Produto[Estoque Mínimo],MATCH(A1059,INDEX(Tabela_Produto[Nome do Produto],,1),0),1))</f>
        <v/>
      </c>
      <c r="E1059" s="74" t="str">
        <f t="shared" si="16"/>
        <v/>
      </c>
      <c r="F1059" s="74" t="str">
        <f>IFERROR(GETPIVOTDATA("Amount",#REF!,"Product Name",'tabelas-escondidas'!$A1059),"")</f>
        <v/>
      </c>
      <c r="G1059" s="74" t="str">
        <f>IFERROR(GETPIVOTDATA("Quantity",#REF!,"Product Name",'tabelas-escondidas'!$A1059),"")</f>
        <v/>
      </c>
    </row>
    <row r="1060" spans="1:7" x14ac:dyDescent="0.25">
      <c r="A1060" s="75" t="str">
        <f>IFERROR(INDEX(Tabela_Produto[[#Data],[Nome do Produto]],ROW(A1060)-ROW($A$3)),"")</f>
        <v/>
      </c>
      <c r="B1060" s="74" t="str">
        <f ca="1">IF(A1060="","",SUMIFS(Tabela_Ordens[[#Data],[Quantidade]],Tabela_Ordens[[#Data],[Produto]],A1060,Tabela_Ordens[[#Data],[Tipo da Ordem]],"Compra",Tabela_Ordens[[#Data],[Data esperada]],"&lt;="&amp;TODAY())-SUMIFS(Tabela_Ordens[[#Data],[Quantidade]],Tabela_Ordens[[#Data],[Produto]],A1060,Tabela_Ordens[[#Data],[Tipo da Ordem]],"Venda",Tabela_Ordens[[#Data],[Data esperada]],"&lt;="&amp;TODAY()))</f>
        <v/>
      </c>
      <c r="C1060" s="74" t="str">
        <f ca="1">IF(A1060="","",SUMIFS(Tabela_Ordens[[#Data],[Quantidade]],Tabela_Ordens[[#Data],[Produto]],A1060,Tabela_Ordens[[#Data],[Tipo da Ordem]],"Compra",Tabela_Ordens[[#Data],[Data esperada]],"&gt;"&amp;TODAY()))</f>
        <v/>
      </c>
      <c r="D1060" s="74" t="str">
        <f>IF(A1060="","",INDEX(Tabela_Produto[Estoque Mínimo],MATCH(A1060,INDEX(Tabela_Produto[Nome do Produto],,1),0),1))</f>
        <v/>
      </c>
      <c r="E1060" s="74" t="str">
        <f t="shared" si="16"/>
        <v/>
      </c>
      <c r="F1060" s="74" t="str">
        <f>IFERROR(GETPIVOTDATA("Amount",#REF!,"Product Name",'tabelas-escondidas'!$A1060),"")</f>
        <v/>
      </c>
      <c r="G1060" s="74" t="str">
        <f>IFERROR(GETPIVOTDATA("Quantity",#REF!,"Product Name",'tabelas-escondidas'!$A1060),"")</f>
        <v/>
      </c>
    </row>
    <row r="1061" spans="1:7" x14ac:dyDescent="0.25">
      <c r="A1061" s="75" t="str">
        <f>IFERROR(INDEX(Tabela_Produto[[#Data],[Nome do Produto]],ROW(A1061)-ROW($A$3)),"")</f>
        <v/>
      </c>
      <c r="B1061" s="74" t="str">
        <f ca="1">IF(A1061="","",SUMIFS(Tabela_Ordens[[#Data],[Quantidade]],Tabela_Ordens[[#Data],[Produto]],A1061,Tabela_Ordens[[#Data],[Tipo da Ordem]],"Compra",Tabela_Ordens[[#Data],[Data esperada]],"&lt;="&amp;TODAY())-SUMIFS(Tabela_Ordens[[#Data],[Quantidade]],Tabela_Ordens[[#Data],[Produto]],A1061,Tabela_Ordens[[#Data],[Tipo da Ordem]],"Venda",Tabela_Ordens[[#Data],[Data esperada]],"&lt;="&amp;TODAY()))</f>
        <v/>
      </c>
      <c r="C1061" s="74" t="str">
        <f ca="1">IF(A1061="","",SUMIFS(Tabela_Ordens[[#Data],[Quantidade]],Tabela_Ordens[[#Data],[Produto]],A1061,Tabela_Ordens[[#Data],[Tipo da Ordem]],"Compra",Tabela_Ordens[[#Data],[Data esperada]],"&gt;"&amp;TODAY()))</f>
        <v/>
      </c>
      <c r="D1061" s="74" t="str">
        <f>IF(A1061="","",INDEX(Tabela_Produto[Estoque Mínimo],MATCH(A1061,INDEX(Tabela_Produto[Nome do Produto],,1),0),1))</f>
        <v/>
      </c>
      <c r="E1061" s="74" t="str">
        <f t="shared" si="16"/>
        <v/>
      </c>
      <c r="F1061" s="74" t="str">
        <f>IFERROR(GETPIVOTDATA("Amount",#REF!,"Product Name",'tabelas-escondidas'!$A1061),"")</f>
        <v/>
      </c>
      <c r="G1061" s="74" t="str">
        <f>IFERROR(GETPIVOTDATA("Quantity",#REF!,"Product Name",'tabelas-escondidas'!$A1061),"")</f>
        <v/>
      </c>
    </row>
    <row r="1062" spans="1:7" x14ac:dyDescent="0.25">
      <c r="A1062" s="75" t="str">
        <f>IFERROR(INDEX(Tabela_Produto[[#Data],[Nome do Produto]],ROW(A1062)-ROW($A$3)),"")</f>
        <v/>
      </c>
      <c r="B1062" s="74" t="str">
        <f ca="1">IF(A1062="","",SUMIFS(Tabela_Ordens[[#Data],[Quantidade]],Tabela_Ordens[[#Data],[Produto]],A1062,Tabela_Ordens[[#Data],[Tipo da Ordem]],"Compra",Tabela_Ordens[[#Data],[Data esperada]],"&lt;="&amp;TODAY())-SUMIFS(Tabela_Ordens[[#Data],[Quantidade]],Tabela_Ordens[[#Data],[Produto]],A1062,Tabela_Ordens[[#Data],[Tipo da Ordem]],"Venda",Tabela_Ordens[[#Data],[Data esperada]],"&lt;="&amp;TODAY()))</f>
        <v/>
      </c>
      <c r="C1062" s="74" t="str">
        <f ca="1">IF(A1062="","",SUMIFS(Tabela_Ordens[[#Data],[Quantidade]],Tabela_Ordens[[#Data],[Produto]],A1062,Tabela_Ordens[[#Data],[Tipo da Ordem]],"Compra",Tabela_Ordens[[#Data],[Data esperada]],"&gt;"&amp;TODAY()))</f>
        <v/>
      </c>
      <c r="D1062" s="74" t="str">
        <f>IF(A1062="","",INDEX(Tabela_Produto[Estoque Mínimo],MATCH(A1062,INDEX(Tabela_Produto[Nome do Produto],,1),0),1))</f>
        <v/>
      </c>
      <c r="E1062" s="74" t="str">
        <f t="shared" si="16"/>
        <v/>
      </c>
      <c r="F1062" s="74" t="str">
        <f>IFERROR(GETPIVOTDATA("Amount",#REF!,"Product Name",'tabelas-escondidas'!$A1062),"")</f>
        <v/>
      </c>
      <c r="G1062" s="74" t="str">
        <f>IFERROR(GETPIVOTDATA("Quantity",#REF!,"Product Name",'tabelas-escondidas'!$A1062),"")</f>
        <v/>
      </c>
    </row>
    <row r="1063" spans="1:7" x14ac:dyDescent="0.25">
      <c r="A1063" s="75" t="str">
        <f>IFERROR(INDEX(Tabela_Produto[[#Data],[Nome do Produto]],ROW(A1063)-ROW($A$3)),"")</f>
        <v/>
      </c>
      <c r="B1063" s="74" t="str">
        <f ca="1">IF(A1063="","",SUMIFS(Tabela_Ordens[[#Data],[Quantidade]],Tabela_Ordens[[#Data],[Produto]],A1063,Tabela_Ordens[[#Data],[Tipo da Ordem]],"Compra",Tabela_Ordens[[#Data],[Data esperada]],"&lt;="&amp;TODAY())-SUMIFS(Tabela_Ordens[[#Data],[Quantidade]],Tabela_Ordens[[#Data],[Produto]],A1063,Tabela_Ordens[[#Data],[Tipo da Ordem]],"Venda",Tabela_Ordens[[#Data],[Data esperada]],"&lt;="&amp;TODAY()))</f>
        <v/>
      </c>
      <c r="C1063" s="74" t="str">
        <f ca="1">IF(A1063="","",SUMIFS(Tabela_Ordens[[#Data],[Quantidade]],Tabela_Ordens[[#Data],[Produto]],A1063,Tabela_Ordens[[#Data],[Tipo da Ordem]],"Compra",Tabela_Ordens[[#Data],[Data esperada]],"&gt;"&amp;TODAY()))</f>
        <v/>
      </c>
      <c r="D1063" s="74" t="str">
        <f>IF(A1063="","",INDEX(Tabela_Produto[Estoque Mínimo],MATCH(A1063,INDEX(Tabela_Produto[Nome do Produto],,1),0),1))</f>
        <v/>
      </c>
      <c r="E1063" s="74" t="str">
        <f t="shared" si="16"/>
        <v/>
      </c>
      <c r="F1063" s="74" t="str">
        <f>IFERROR(GETPIVOTDATA("Amount",#REF!,"Product Name",'tabelas-escondidas'!$A1063),"")</f>
        <v/>
      </c>
      <c r="G1063" s="74" t="str">
        <f>IFERROR(GETPIVOTDATA("Quantity",#REF!,"Product Name",'tabelas-escondidas'!$A1063),"")</f>
        <v/>
      </c>
    </row>
    <row r="1064" spans="1:7" x14ac:dyDescent="0.25">
      <c r="A1064" s="75" t="str">
        <f>IFERROR(INDEX(Tabela_Produto[[#Data],[Nome do Produto]],ROW(A1064)-ROW($A$3)),"")</f>
        <v/>
      </c>
      <c r="B1064" s="74" t="str">
        <f ca="1">IF(A1064="","",SUMIFS(Tabela_Ordens[[#Data],[Quantidade]],Tabela_Ordens[[#Data],[Produto]],A1064,Tabela_Ordens[[#Data],[Tipo da Ordem]],"Compra",Tabela_Ordens[[#Data],[Data esperada]],"&lt;="&amp;TODAY())-SUMIFS(Tabela_Ordens[[#Data],[Quantidade]],Tabela_Ordens[[#Data],[Produto]],A1064,Tabela_Ordens[[#Data],[Tipo da Ordem]],"Venda",Tabela_Ordens[[#Data],[Data esperada]],"&lt;="&amp;TODAY()))</f>
        <v/>
      </c>
      <c r="C1064" s="74" t="str">
        <f ca="1">IF(A1064="","",SUMIFS(Tabela_Ordens[[#Data],[Quantidade]],Tabela_Ordens[[#Data],[Produto]],A1064,Tabela_Ordens[[#Data],[Tipo da Ordem]],"Compra",Tabela_Ordens[[#Data],[Data esperada]],"&gt;"&amp;TODAY()))</f>
        <v/>
      </c>
      <c r="D1064" s="74" t="str">
        <f>IF(A1064="","",INDEX(Tabela_Produto[Estoque Mínimo],MATCH(A1064,INDEX(Tabela_Produto[Nome do Produto],,1),0),1))</f>
        <v/>
      </c>
      <c r="E1064" s="74" t="str">
        <f t="shared" si="16"/>
        <v/>
      </c>
      <c r="F1064" s="74" t="str">
        <f>IFERROR(GETPIVOTDATA("Amount",#REF!,"Product Name",'tabelas-escondidas'!$A1064),"")</f>
        <v/>
      </c>
      <c r="G1064" s="74" t="str">
        <f>IFERROR(GETPIVOTDATA("Quantity",#REF!,"Product Name",'tabelas-escondidas'!$A1064),"")</f>
        <v/>
      </c>
    </row>
    <row r="1065" spans="1:7" x14ac:dyDescent="0.25">
      <c r="A1065" s="75" t="str">
        <f>IFERROR(INDEX(Tabela_Produto[[#Data],[Nome do Produto]],ROW(A1065)-ROW($A$3)),"")</f>
        <v/>
      </c>
      <c r="B1065" s="74" t="str">
        <f ca="1">IF(A1065="","",SUMIFS(Tabela_Ordens[[#Data],[Quantidade]],Tabela_Ordens[[#Data],[Produto]],A1065,Tabela_Ordens[[#Data],[Tipo da Ordem]],"Compra",Tabela_Ordens[[#Data],[Data esperada]],"&lt;="&amp;TODAY())-SUMIFS(Tabela_Ordens[[#Data],[Quantidade]],Tabela_Ordens[[#Data],[Produto]],A1065,Tabela_Ordens[[#Data],[Tipo da Ordem]],"Venda",Tabela_Ordens[[#Data],[Data esperada]],"&lt;="&amp;TODAY()))</f>
        <v/>
      </c>
      <c r="C1065" s="74" t="str">
        <f ca="1">IF(A1065="","",SUMIFS(Tabela_Ordens[[#Data],[Quantidade]],Tabela_Ordens[[#Data],[Produto]],A1065,Tabela_Ordens[[#Data],[Tipo da Ordem]],"Compra",Tabela_Ordens[[#Data],[Data esperada]],"&gt;"&amp;TODAY()))</f>
        <v/>
      </c>
      <c r="D1065" s="74" t="str">
        <f>IF(A1065="","",INDEX(Tabela_Produto[Estoque Mínimo],MATCH(A1065,INDEX(Tabela_Produto[Nome do Produto],,1),0),1))</f>
        <v/>
      </c>
      <c r="E1065" s="74" t="str">
        <f t="shared" si="16"/>
        <v/>
      </c>
      <c r="F1065" s="74" t="str">
        <f>IFERROR(GETPIVOTDATA("Amount",#REF!,"Product Name",'tabelas-escondidas'!$A1065),"")</f>
        <v/>
      </c>
      <c r="G1065" s="74" t="str">
        <f>IFERROR(GETPIVOTDATA("Quantity",#REF!,"Product Name",'tabelas-escondidas'!$A1065),"")</f>
        <v/>
      </c>
    </row>
    <row r="1066" spans="1:7" x14ac:dyDescent="0.25">
      <c r="A1066" s="75" t="str">
        <f>IFERROR(INDEX(Tabela_Produto[[#Data],[Nome do Produto]],ROW(A1066)-ROW($A$3)),"")</f>
        <v/>
      </c>
      <c r="B1066" s="74" t="str">
        <f ca="1">IF(A1066="","",SUMIFS(Tabela_Ordens[[#Data],[Quantidade]],Tabela_Ordens[[#Data],[Produto]],A1066,Tabela_Ordens[[#Data],[Tipo da Ordem]],"Compra",Tabela_Ordens[[#Data],[Data esperada]],"&lt;="&amp;TODAY())-SUMIFS(Tabela_Ordens[[#Data],[Quantidade]],Tabela_Ordens[[#Data],[Produto]],A1066,Tabela_Ordens[[#Data],[Tipo da Ordem]],"Venda",Tabela_Ordens[[#Data],[Data esperada]],"&lt;="&amp;TODAY()))</f>
        <v/>
      </c>
      <c r="C1066" s="74" t="str">
        <f ca="1">IF(A1066="","",SUMIFS(Tabela_Ordens[[#Data],[Quantidade]],Tabela_Ordens[[#Data],[Produto]],A1066,Tabela_Ordens[[#Data],[Tipo da Ordem]],"Compra",Tabela_Ordens[[#Data],[Data esperada]],"&gt;"&amp;TODAY()))</f>
        <v/>
      </c>
      <c r="D1066" s="74" t="str">
        <f>IF(A1066="","",INDEX(Tabela_Produto[Estoque Mínimo],MATCH(A1066,INDEX(Tabela_Produto[Nome do Produto],,1),0),1))</f>
        <v/>
      </c>
      <c r="E1066" s="74" t="str">
        <f t="shared" si="16"/>
        <v/>
      </c>
      <c r="F1066" s="74" t="str">
        <f>IFERROR(GETPIVOTDATA("Amount",#REF!,"Product Name",'tabelas-escondidas'!$A1066),"")</f>
        <v/>
      </c>
      <c r="G1066" s="74" t="str">
        <f>IFERROR(GETPIVOTDATA("Quantity",#REF!,"Product Name",'tabelas-escondidas'!$A1066),"")</f>
        <v/>
      </c>
    </row>
    <row r="1067" spans="1:7" x14ac:dyDescent="0.25">
      <c r="A1067" s="75" t="str">
        <f>IFERROR(INDEX(Tabela_Produto[[#Data],[Nome do Produto]],ROW(A1067)-ROW($A$3)),"")</f>
        <v/>
      </c>
      <c r="B1067" s="74" t="str">
        <f ca="1">IF(A1067="","",SUMIFS(Tabela_Ordens[[#Data],[Quantidade]],Tabela_Ordens[[#Data],[Produto]],A1067,Tabela_Ordens[[#Data],[Tipo da Ordem]],"Compra",Tabela_Ordens[[#Data],[Data esperada]],"&lt;="&amp;TODAY())-SUMIFS(Tabela_Ordens[[#Data],[Quantidade]],Tabela_Ordens[[#Data],[Produto]],A1067,Tabela_Ordens[[#Data],[Tipo da Ordem]],"Venda",Tabela_Ordens[[#Data],[Data esperada]],"&lt;="&amp;TODAY()))</f>
        <v/>
      </c>
      <c r="C1067" s="74" t="str">
        <f ca="1">IF(A1067="","",SUMIFS(Tabela_Ordens[[#Data],[Quantidade]],Tabela_Ordens[[#Data],[Produto]],A1067,Tabela_Ordens[[#Data],[Tipo da Ordem]],"Compra",Tabela_Ordens[[#Data],[Data esperada]],"&gt;"&amp;TODAY()))</f>
        <v/>
      </c>
      <c r="D1067" s="74" t="str">
        <f>IF(A1067="","",INDEX(Tabela_Produto[Estoque Mínimo],MATCH(A1067,INDEX(Tabela_Produto[Nome do Produto],,1),0),1))</f>
        <v/>
      </c>
      <c r="E1067" s="74" t="str">
        <f t="shared" si="16"/>
        <v/>
      </c>
      <c r="F1067" s="74" t="str">
        <f>IFERROR(GETPIVOTDATA("Amount",#REF!,"Product Name",'tabelas-escondidas'!$A1067),"")</f>
        <v/>
      </c>
      <c r="G1067" s="74" t="str">
        <f>IFERROR(GETPIVOTDATA("Quantity",#REF!,"Product Name",'tabelas-escondidas'!$A1067),"")</f>
        <v/>
      </c>
    </row>
    <row r="1068" spans="1:7" x14ac:dyDescent="0.25">
      <c r="A1068" s="75" t="str">
        <f>IFERROR(INDEX(Tabela_Produto[[#Data],[Nome do Produto]],ROW(A1068)-ROW($A$3)),"")</f>
        <v/>
      </c>
      <c r="B1068" s="74" t="str">
        <f ca="1">IF(A1068="","",SUMIFS(Tabela_Ordens[[#Data],[Quantidade]],Tabela_Ordens[[#Data],[Produto]],A1068,Tabela_Ordens[[#Data],[Tipo da Ordem]],"Compra",Tabela_Ordens[[#Data],[Data esperada]],"&lt;="&amp;TODAY())-SUMIFS(Tabela_Ordens[[#Data],[Quantidade]],Tabela_Ordens[[#Data],[Produto]],A1068,Tabela_Ordens[[#Data],[Tipo da Ordem]],"Venda",Tabela_Ordens[[#Data],[Data esperada]],"&lt;="&amp;TODAY()))</f>
        <v/>
      </c>
      <c r="C1068" s="74" t="str">
        <f ca="1">IF(A1068="","",SUMIFS(Tabela_Ordens[[#Data],[Quantidade]],Tabela_Ordens[[#Data],[Produto]],A1068,Tabela_Ordens[[#Data],[Tipo da Ordem]],"Compra",Tabela_Ordens[[#Data],[Data esperada]],"&gt;"&amp;TODAY()))</f>
        <v/>
      </c>
      <c r="D1068" s="74" t="str">
        <f>IF(A1068="","",INDEX(Tabela_Produto[Estoque Mínimo],MATCH(A1068,INDEX(Tabela_Produto[Nome do Produto],,1),0),1))</f>
        <v/>
      </c>
      <c r="E1068" s="74" t="str">
        <f t="shared" si="16"/>
        <v/>
      </c>
      <c r="F1068" s="74" t="str">
        <f>IFERROR(GETPIVOTDATA("Amount",#REF!,"Product Name",'tabelas-escondidas'!$A1068),"")</f>
        <v/>
      </c>
      <c r="G1068" s="74" t="str">
        <f>IFERROR(GETPIVOTDATA("Quantity",#REF!,"Product Name",'tabelas-escondidas'!$A1068),"")</f>
        <v/>
      </c>
    </row>
    <row r="1069" spans="1:7" x14ac:dyDescent="0.25">
      <c r="A1069" s="75" t="str">
        <f>IFERROR(INDEX(Tabela_Produto[[#Data],[Nome do Produto]],ROW(A1069)-ROW($A$3)),"")</f>
        <v/>
      </c>
      <c r="B1069" s="74" t="str">
        <f ca="1">IF(A1069="","",SUMIFS(Tabela_Ordens[[#Data],[Quantidade]],Tabela_Ordens[[#Data],[Produto]],A1069,Tabela_Ordens[[#Data],[Tipo da Ordem]],"Compra",Tabela_Ordens[[#Data],[Data esperada]],"&lt;="&amp;TODAY())-SUMIFS(Tabela_Ordens[[#Data],[Quantidade]],Tabela_Ordens[[#Data],[Produto]],A1069,Tabela_Ordens[[#Data],[Tipo da Ordem]],"Venda",Tabela_Ordens[[#Data],[Data esperada]],"&lt;="&amp;TODAY()))</f>
        <v/>
      </c>
      <c r="C1069" s="74" t="str">
        <f ca="1">IF(A1069="","",SUMIFS(Tabela_Ordens[[#Data],[Quantidade]],Tabela_Ordens[[#Data],[Produto]],A1069,Tabela_Ordens[[#Data],[Tipo da Ordem]],"Compra",Tabela_Ordens[[#Data],[Data esperada]],"&gt;"&amp;TODAY()))</f>
        <v/>
      </c>
      <c r="D1069" s="74" t="str">
        <f>IF(A1069="","",INDEX(Tabela_Produto[Estoque Mínimo],MATCH(A1069,INDEX(Tabela_Produto[Nome do Produto],,1),0),1))</f>
        <v/>
      </c>
      <c r="E1069" s="74" t="str">
        <f t="shared" si="16"/>
        <v/>
      </c>
      <c r="F1069" s="74" t="str">
        <f>IFERROR(GETPIVOTDATA("Amount",#REF!,"Product Name",'tabelas-escondidas'!$A1069),"")</f>
        <v/>
      </c>
      <c r="G1069" s="74" t="str">
        <f>IFERROR(GETPIVOTDATA("Quantity",#REF!,"Product Name",'tabelas-escondidas'!$A1069),"")</f>
        <v/>
      </c>
    </row>
    <row r="1070" spans="1:7" x14ac:dyDescent="0.25">
      <c r="A1070" s="75" t="str">
        <f>IFERROR(INDEX(Tabela_Produto[[#Data],[Nome do Produto]],ROW(A1070)-ROW($A$3)),"")</f>
        <v/>
      </c>
      <c r="B1070" s="74" t="str">
        <f ca="1">IF(A1070="","",SUMIFS(Tabela_Ordens[[#Data],[Quantidade]],Tabela_Ordens[[#Data],[Produto]],A1070,Tabela_Ordens[[#Data],[Tipo da Ordem]],"Compra",Tabela_Ordens[[#Data],[Data esperada]],"&lt;="&amp;TODAY())-SUMIFS(Tabela_Ordens[[#Data],[Quantidade]],Tabela_Ordens[[#Data],[Produto]],A1070,Tabela_Ordens[[#Data],[Tipo da Ordem]],"Venda",Tabela_Ordens[[#Data],[Data esperada]],"&lt;="&amp;TODAY()))</f>
        <v/>
      </c>
      <c r="C1070" s="74" t="str">
        <f ca="1">IF(A1070="","",SUMIFS(Tabela_Ordens[[#Data],[Quantidade]],Tabela_Ordens[[#Data],[Produto]],A1070,Tabela_Ordens[[#Data],[Tipo da Ordem]],"Compra",Tabela_Ordens[[#Data],[Data esperada]],"&gt;"&amp;TODAY()))</f>
        <v/>
      </c>
      <c r="D1070" s="74" t="str">
        <f>IF(A1070="","",INDEX(Tabela_Produto[Estoque Mínimo],MATCH(A1070,INDEX(Tabela_Produto[Nome do Produto],,1),0),1))</f>
        <v/>
      </c>
      <c r="E1070" s="74" t="str">
        <f t="shared" si="16"/>
        <v/>
      </c>
      <c r="F1070" s="74" t="str">
        <f>IFERROR(GETPIVOTDATA("Amount",#REF!,"Product Name",'tabelas-escondidas'!$A1070),"")</f>
        <v/>
      </c>
      <c r="G1070" s="74" t="str">
        <f>IFERROR(GETPIVOTDATA("Quantity",#REF!,"Product Name",'tabelas-escondidas'!$A1070),"")</f>
        <v/>
      </c>
    </row>
    <row r="1071" spans="1:7" x14ac:dyDescent="0.25">
      <c r="A1071" s="75" t="str">
        <f>IFERROR(INDEX(Tabela_Produto[[#Data],[Nome do Produto]],ROW(A1071)-ROW($A$3)),"")</f>
        <v/>
      </c>
      <c r="B1071" s="74" t="str">
        <f ca="1">IF(A1071="","",SUMIFS(Tabela_Ordens[[#Data],[Quantidade]],Tabela_Ordens[[#Data],[Produto]],A1071,Tabela_Ordens[[#Data],[Tipo da Ordem]],"Compra",Tabela_Ordens[[#Data],[Data esperada]],"&lt;="&amp;TODAY())-SUMIFS(Tabela_Ordens[[#Data],[Quantidade]],Tabela_Ordens[[#Data],[Produto]],A1071,Tabela_Ordens[[#Data],[Tipo da Ordem]],"Venda",Tabela_Ordens[[#Data],[Data esperada]],"&lt;="&amp;TODAY()))</f>
        <v/>
      </c>
      <c r="C1071" s="74" t="str">
        <f ca="1">IF(A1071="","",SUMIFS(Tabela_Ordens[[#Data],[Quantidade]],Tabela_Ordens[[#Data],[Produto]],A1071,Tabela_Ordens[[#Data],[Tipo da Ordem]],"Compra",Tabela_Ordens[[#Data],[Data esperada]],"&gt;"&amp;TODAY()))</f>
        <v/>
      </c>
      <c r="D1071" s="74" t="str">
        <f>IF(A1071="","",INDEX(Tabela_Produto[Estoque Mínimo],MATCH(A1071,INDEX(Tabela_Produto[Nome do Produto],,1),0),1))</f>
        <v/>
      </c>
      <c r="E1071" s="74" t="str">
        <f t="shared" si="16"/>
        <v/>
      </c>
      <c r="F1071" s="74" t="str">
        <f>IFERROR(GETPIVOTDATA("Amount",#REF!,"Product Name",'tabelas-escondidas'!$A1071),"")</f>
        <v/>
      </c>
      <c r="G1071" s="74" t="str">
        <f>IFERROR(GETPIVOTDATA("Quantity",#REF!,"Product Name",'tabelas-escondidas'!$A1071),"")</f>
        <v/>
      </c>
    </row>
    <row r="1072" spans="1:7" x14ac:dyDescent="0.25">
      <c r="A1072" s="75" t="str">
        <f>IFERROR(INDEX(Tabela_Produto[[#Data],[Nome do Produto]],ROW(A1072)-ROW($A$3)),"")</f>
        <v/>
      </c>
      <c r="B1072" s="74" t="str">
        <f ca="1">IF(A1072="","",SUMIFS(Tabela_Ordens[[#Data],[Quantidade]],Tabela_Ordens[[#Data],[Produto]],A1072,Tabela_Ordens[[#Data],[Tipo da Ordem]],"Compra",Tabela_Ordens[[#Data],[Data esperada]],"&lt;="&amp;TODAY())-SUMIFS(Tabela_Ordens[[#Data],[Quantidade]],Tabela_Ordens[[#Data],[Produto]],A1072,Tabela_Ordens[[#Data],[Tipo da Ordem]],"Venda",Tabela_Ordens[[#Data],[Data esperada]],"&lt;="&amp;TODAY()))</f>
        <v/>
      </c>
      <c r="C1072" s="74" t="str">
        <f ca="1">IF(A1072="","",SUMIFS(Tabela_Ordens[[#Data],[Quantidade]],Tabela_Ordens[[#Data],[Produto]],A1072,Tabela_Ordens[[#Data],[Tipo da Ordem]],"Compra",Tabela_Ordens[[#Data],[Data esperada]],"&gt;"&amp;TODAY()))</f>
        <v/>
      </c>
      <c r="D1072" s="74" t="str">
        <f>IF(A1072="","",INDEX(Tabela_Produto[Estoque Mínimo],MATCH(A1072,INDEX(Tabela_Produto[Nome do Produto],,1),0),1))</f>
        <v/>
      </c>
      <c r="E1072" s="74" t="str">
        <f t="shared" si="16"/>
        <v/>
      </c>
      <c r="F1072" s="74" t="str">
        <f>IFERROR(GETPIVOTDATA("Amount",#REF!,"Product Name",'tabelas-escondidas'!$A1072),"")</f>
        <v/>
      </c>
      <c r="G1072" s="74" t="str">
        <f>IFERROR(GETPIVOTDATA("Quantity",#REF!,"Product Name",'tabelas-escondidas'!$A1072),"")</f>
        <v/>
      </c>
    </row>
    <row r="1073" spans="1:7" x14ac:dyDescent="0.25">
      <c r="A1073" s="75" t="str">
        <f>IFERROR(INDEX(Tabela_Produto[[#Data],[Nome do Produto]],ROW(A1073)-ROW($A$3)),"")</f>
        <v/>
      </c>
      <c r="B1073" s="74" t="str">
        <f ca="1">IF(A1073="","",SUMIFS(Tabela_Ordens[[#Data],[Quantidade]],Tabela_Ordens[[#Data],[Produto]],A1073,Tabela_Ordens[[#Data],[Tipo da Ordem]],"Compra",Tabela_Ordens[[#Data],[Data esperada]],"&lt;="&amp;TODAY())-SUMIFS(Tabela_Ordens[[#Data],[Quantidade]],Tabela_Ordens[[#Data],[Produto]],A1073,Tabela_Ordens[[#Data],[Tipo da Ordem]],"Venda",Tabela_Ordens[[#Data],[Data esperada]],"&lt;="&amp;TODAY()))</f>
        <v/>
      </c>
      <c r="C1073" s="74" t="str">
        <f ca="1">IF(A1073="","",SUMIFS(Tabela_Ordens[[#Data],[Quantidade]],Tabela_Ordens[[#Data],[Produto]],A1073,Tabela_Ordens[[#Data],[Tipo da Ordem]],"Compra",Tabela_Ordens[[#Data],[Data esperada]],"&gt;"&amp;TODAY()))</f>
        <v/>
      </c>
      <c r="D1073" s="74" t="str">
        <f>IF(A1073="","",INDEX(Tabela_Produto[Estoque Mínimo],MATCH(A1073,INDEX(Tabela_Produto[Nome do Produto],,1),0),1))</f>
        <v/>
      </c>
      <c r="E1073" s="74" t="str">
        <f t="shared" si="16"/>
        <v/>
      </c>
      <c r="F1073" s="74" t="str">
        <f>IFERROR(GETPIVOTDATA("Amount",#REF!,"Product Name",'tabelas-escondidas'!$A1073),"")</f>
        <v/>
      </c>
      <c r="G1073" s="74" t="str">
        <f>IFERROR(GETPIVOTDATA("Quantity",#REF!,"Product Name",'tabelas-escondidas'!$A1073),"")</f>
        <v/>
      </c>
    </row>
    <row r="1074" spans="1:7" x14ac:dyDescent="0.25">
      <c r="A1074" s="75" t="str">
        <f>IFERROR(INDEX(Tabela_Produto[[#Data],[Nome do Produto]],ROW(A1074)-ROW($A$3)),"")</f>
        <v/>
      </c>
      <c r="B1074" s="74" t="str">
        <f ca="1">IF(A1074="","",SUMIFS(Tabela_Ordens[[#Data],[Quantidade]],Tabela_Ordens[[#Data],[Produto]],A1074,Tabela_Ordens[[#Data],[Tipo da Ordem]],"Compra",Tabela_Ordens[[#Data],[Data esperada]],"&lt;="&amp;TODAY())-SUMIFS(Tabela_Ordens[[#Data],[Quantidade]],Tabela_Ordens[[#Data],[Produto]],A1074,Tabela_Ordens[[#Data],[Tipo da Ordem]],"Venda",Tabela_Ordens[[#Data],[Data esperada]],"&lt;="&amp;TODAY()))</f>
        <v/>
      </c>
      <c r="C1074" s="74" t="str">
        <f ca="1">IF(A1074="","",SUMIFS(Tabela_Ordens[[#Data],[Quantidade]],Tabela_Ordens[[#Data],[Produto]],A1074,Tabela_Ordens[[#Data],[Tipo da Ordem]],"Compra",Tabela_Ordens[[#Data],[Data esperada]],"&gt;"&amp;TODAY()))</f>
        <v/>
      </c>
      <c r="D1074" s="74" t="str">
        <f>IF(A1074="","",INDEX(Tabela_Produto[Estoque Mínimo],MATCH(A1074,INDEX(Tabela_Produto[Nome do Produto],,1),0),1))</f>
        <v/>
      </c>
      <c r="E1074" s="74" t="str">
        <f t="shared" si="16"/>
        <v/>
      </c>
      <c r="F1074" s="74" t="str">
        <f>IFERROR(GETPIVOTDATA("Amount",#REF!,"Product Name",'tabelas-escondidas'!$A1074),"")</f>
        <v/>
      </c>
      <c r="G1074" s="74" t="str">
        <f>IFERROR(GETPIVOTDATA("Quantity",#REF!,"Product Name",'tabelas-escondidas'!$A1074),"")</f>
        <v/>
      </c>
    </row>
    <row r="1075" spans="1:7" x14ac:dyDescent="0.25">
      <c r="A1075" s="75" t="str">
        <f>IFERROR(INDEX(Tabela_Produto[[#Data],[Nome do Produto]],ROW(A1075)-ROW($A$3)),"")</f>
        <v/>
      </c>
      <c r="B1075" s="74" t="str">
        <f ca="1">IF(A1075="","",SUMIFS(Tabela_Ordens[[#Data],[Quantidade]],Tabela_Ordens[[#Data],[Produto]],A1075,Tabela_Ordens[[#Data],[Tipo da Ordem]],"Compra",Tabela_Ordens[[#Data],[Data esperada]],"&lt;="&amp;TODAY())-SUMIFS(Tabela_Ordens[[#Data],[Quantidade]],Tabela_Ordens[[#Data],[Produto]],A1075,Tabela_Ordens[[#Data],[Tipo da Ordem]],"Venda",Tabela_Ordens[[#Data],[Data esperada]],"&lt;="&amp;TODAY()))</f>
        <v/>
      </c>
      <c r="C1075" s="74" t="str">
        <f ca="1">IF(A1075="","",SUMIFS(Tabela_Ordens[[#Data],[Quantidade]],Tabela_Ordens[[#Data],[Produto]],A1075,Tabela_Ordens[[#Data],[Tipo da Ordem]],"Compra",Tabela_Ordens[[#Data],[Data esperada]],"&gt;"&amp;TODAY()))</f>
        <v/>
      </c>
      <c r="D1075" s="74" t="str">
        <f>IF(A1075="","",INDEX(Tabela_Produto[Estoque Mínimo],MATCH(A1075,INDEX(Tabela_Produto[Nome do Produto],,1),0),1))</f>
        <v/>
      </c>
      <c r="E1075" s="74" t="str">
        <f t="shared" si="16"/>
        <v/>
      </c>
      <c r="F1075" s="74" t="str">
        <f>IFERROR(GETPIVOTDATA("Amount",#REF!,"Product Name",'tabelas-escondidas'!$A1075),"")</f>
        <v/>
      </c>
      <c r="G1075" s="74" t="str">
        <f>IFERROR(GETPIVOTDATA("Quantity",#REF!,"Product Name",'tabelas-escondidas'!$A1075),"")</f>
        <v/>
      </c>
    </row>
    <row r="1076" spans="1:7" x14ac:dyDescent="0.25">
      <c r="A1076" s="75" t="str">
        <f>IFERROR(INDEX(Tabela_Produto[[#Data],[Nome do Produto]],ROW(A1076)-ROW($A$3)),"")</f>
        <v/>
      </c>
      <c r="B1076" s="74" t="str">
        <f ca="1">IF(A1076="","",SUMIFS(Tabela_Ordens[[#Data],[Quantidade]],Tabela_Ordens[[#Data],[Produto]],A1076,Tabela_Ordens[[#Data],[Tipo da Ordem]],"Compra",Tabela_Ordens[[#Data],[Data esperada]],"&lt;="&amp;TODAY())-SUMIFS(Tabela_Ordens[[#Data],[Quantidade]],Tabela_Ordens[[#Data],[Produto]],A1076,Tabela_Ordens[[#Data],[Tipo da Ordem]],"Venda",Tabela_Ordens[[#Data],[Data esperada]],"&lt;="&amp;TODAY()))</f>
        <v/>
      </c>
      <c r="C1076" s="74" t="str">
        <f ca="1">IF(A1076="","",SUMIFS(Tabela_Ordens[[#Data],[Quantidade]],Tabela_Ordens[[#Data],[Produto]],A1076,Tabela_Ordens[[#Data],[Tipo da Ordem]],"Compra",Tabela_Ordens[[#Data],[Data esperada]],"&gt;"&amp;TODAY()))</f>
        <v/>
      </c>
      <c r="D1076" s="74" t="str">
        <f>IF(A1076="","",INDEX(Tabela_Produto[Estoque Mínimo],MATCH(A1076,INDEX(Tabela_Produto[Nome do Produto],,1),0),1))</f>
        <v/>
      </c>
      <c r="E1076" s="74" t="str">
        <f t="shared" si="16"/>
        <v/>
      </c>
      <c r="F1076" s="74" t="str">
        <f>IFERROR(GETPIVOTDATA("Amount",#REF!,"Product Name",'tabelas-escondidas'!$A1076),"")</f>
        <v/>
      </c>
      <c r="G1076" s="74" t="str">
        <f>IFERROR(GETPIVOTDATA("Quantity",#REF!,"Product Name",'tabelas-escondidas'!$A1076),"")</f>
        <v/>
      </c>
    </row>
    <row r="1077" spans="1:7" x14ac:dyDescent="0.25">
      <c r="A1077" s="75" t="str">
        <f>IFERROR(INDEX(Tabela_Produto[[#Data],[Nome do Produto]],ROW(A1077)-ROW($A$3)),"")</f>
        <v/>
      </c>
      <c r="B1077" s="74" t="str">
        <f ca="1">IF(A1077="","",SUMIFS(Tabela_Ordens[[#Data],[Quantidade]],Tabela_Ordens[[#Data],[Produto]],A1077,Tabela_Ordens[[#Data],[Tipo da Ordem]],"Compra",Tabela_Ordens[[#Data],[Data esperada]],"&lt;="&amp;TODAY())-SUMIFS(Tabela_Ordens[[#Data],[Quantidade]],Tabela_Ordens[[#Data],[Produto]],A1077,Tabela_Ordens[[#Data],[Tipo da Ordem]],"Venda",Tabela_Ordens[[#Data],[Data esperada]],"&lt;="&amp;TODAY()))</f>
        <v/>
      </c>
      <c r="C1077" s="74" t="str">
        <f ca="1">IF(A1077="","",SUMIFS(Tabela_Ordens[[#Data],[Quantidade]],Tabela_Ordens[[#Data],[Produto]],A1077,Tabela_Ordens[[#Data],[Tipo da Ordem]],"Compra",Tabela_Ordens[[#Data],[Data esperada]],"&gt;"&amp;TODAY()))</f>
        <v/>
      </c>
      <c r="D1077" s="74" t="str">
        <f>IF(A1077="","",INDEX(Tabela_Produto[Estoque Mínimo],MATCH(A1077,INDEX(Tabela_Produto[Nome do Produto],,1),0),1))</f>
        <v/>
      </c>
      <c r="E1077" s="74" t="str">
        <f t="shared" si="16"/>
        <v/>
      </c>
      <c r="F1077" s="74" t="str">
        <f>IFERROR(GETPIVOTDATA("Amount",#REF!,"Product Name",'tabelas-escondidas'!$A1077),"")</f>
        <v/>
      </c>
      <c r="G1077" s="74" t="str">
        <f>IFERROR(GETPIVOTDATA("Quantity",#REF!,"Product Name",'tabelas-escondidas'!$A1077),"")</f>
        <v/>
      </c>
    </row>
    <row r="1078" spans="1:7" x14ac:dyDescent="0.25">
      <c r="A1078" s="75" t="str">
        <f>IFERROR(INDEX(Tabela_Produto[[#Data],[Nome do Produto]],ROW(A1078)-ROW($A$3)),"")</f>
        <v/>
      </c>
      <c r="B1078" s="74" t="str">
        <f ca="1">IF(A1078="","",SUMIFS(Tabela_Ordens[[#Data],[Quantidade]],Tabela_Ordens[[#Data],[Produto]],A1078,Tabela_Ordens[[#Data],[Tipo da Ordem]],"Compra",Tabela_Ordens[[#Data],[Data esperada]],"&lt;="&amp;TODAY())-SUMIFS(Tabela_Ordens[[#Data],[Quantidade]],Tabela_Ordens[[#Data],[Produto]],A1078,Tabela_Ordens[[#Data],[Tipo da Ordem]],"Venda",Tabela_Ordens[[#Data],[Data esperada]],"&lt;="&amp;TODAY()))</f>
        <v/>
      </c>
      <c r="C1078" s="74" t="str">
        <f ca="1">IF(A1078="","",SUMIFS(Tabela_Ordens[[#Data],[Quantidade]],Tabela_Ordens[[#Data],[Produto]],A1078,Tabela_Ordens[[#Data],[Tipo da Ordem]],"Compra",Tabela_Ordens[[#Data],[Data esperada]],"&gt;"&amp;TODAY()))</f>
        <v/>
      </c>
      <c r="D1078" s="74" t="str">
        <f>IF(A1078="","",INDEX(Tabela_Produto[Estoque Mínimo],MATCH(A1078,INDEX(Tabela_Produto[Nome do Produto],,1),0),1))</f>
        <v/>
      </c>
      <c r="E1078" s="74" t="str">
        <f t="shared" si="16"/>
        <v/>
      </c>
      <c r="F1078" s="74" t="str">
        <f>IFERROR(GETPIVOTDATA("Amount",#REF!,"Product Name",'tabelas-escondidas'!$A1078),"")</f>
        <v/>
      </c>
      <c r="G1078" s="74" t="str">
        <f>IFERROR(GETPIVOTDATA("Quantity",#REF!,"Product Name",'tabelas-escondidas'!$A1078),"")</f>
        <v/>
      </c>
    </row>
    <row r="1079" spans="1:7" x14ac:dyDescent="0.25">
      <c r="A1079" s="75" t="str">
        <f>IFERROR(INDEX(Tabela_Produto[[#Data],[Nome do Produto]],ROW(A1079)-ROW($A$3)),"")</f>
        <v/>
      </c>
      <c r="B1079" s="74" t="str">
        <f ca="1">IF(A1079="","",SUMIFS(Tabela_Ordens[[#Data],[Quantidade]],Tabela_Ordens[[#Data],[Produto]],A1079,Tabela_Ordens[[#Data],[Tipo da Ordem]],"Compra",Tabela_Ordens[[#Data],[Data esperada]],"&lt;="&amp;TODAY())-SUMIFS(Tabela_Ordens[[#Data],[Quantidade]],Tabela_Ordens[[#Data],[Produto]],A1079,Tabela_Ordens[[#Data],[Tipo da Ordem]],"Venda",Tabela_Ordens[[#Data],[Data esperada]],"&lt;="&amp;TODAY()))</f>
        <v/>
      </c>
      <c r="C1079" s="74" t="str">
        <f ca="1">IF(A1079="","",SUMIFS(Tabela_Ordens[[#Data],[Quantidade]],Tabela_Ordens[[#Data],[Produto]],A1079,Tabela_Ordens[[#Data],[Tipo da Ordem]],"Compra",Tabela_Ordens[[#Data],[Data esperada]],"&gt;"&amp;TODAY()))</f>
        <v/>
      </c>
      <c r="D1079" s="74" t="str">
        <f>IF(A1079="","",INDEX(Tabela_Produto[Estoque Mínimo],MATCH(A1079,INDEX(Tabela_Produto[Nome do Produto],,1),0),1))</f>
        <v/>
      </c>
      <c r="E1079" s="74" t="str">
        <f t="shared" si="16"/>
        <v/>
      </c>
      <c r="F1079" s="74" t="str">
        <f>IFERROR(GETPIVOTDATA("Amount",#REF!,"Product Name",'tabelas-escondidas'!$A1079),"")</f>
        <v/>
      </c>
      <c r="G1079" s="74" t="str">
        <f>IFERROR(GETPIVOTDATA("Quantity",#REF!,"Product Name",'tabelas-escondidas'!$A1079),"")</f>
        <v/>
      </c>
    </row>
    <row r="1080" spans="1:7" x14ac:dyDescent="0.25">
      <c r="A1080" s="75" t="str">
        <f>IFERROR(INDEX(Tabela_Produto[[#Data],[Nome do Produto]],ROW(A1080)-ROW($A$3)),"")</f>
        <v/>
      </c>
      <c r="B1080" s="74" t="str">
        <f ca="1">IF(A1080="","",SUMIFS(Tabela_Ordens[[#Data],[Quantidade]],Tabela_Ordens[[#Data],[Produto]],A1080,Tabela_Ordens[[#Data],[Tipo da Ordem]],"Compra",Tabela_Ordens[[#Data],[Data esperada]],"&lt;="&amp;TODAY())-SUMIFS(Tabela_Ordens[[#Data],[Quantidade]],Tabela_Ordens[[#Data],[Produto]],A1080,Tabela_Ordens[[#Data],[Tipo da Ordem]],"Venda",Tabela_Ordens[[#Data],[Data esperada]],"&lt;="&amp;TODAY()))</f>
        <v/>
      </c>
      <c r="C1080" s="74" t="str">
        <f ca="1">IF(A1080="","",SUMIFS(Tabela_Ordens[[#Data],[Quantidade]],Tabela_Ordens[[#Data],[Produto]],A1080,Tabela_Ordens[[#Data],[Tipo da Ordem]],"Compra",Tabela_Ordens[[#Data],[Data esperada]],"&gt;"&amp;TODAY()))</f>
        <v/>
      </c>
      <c r="D1080" s="74" t="str">
        <f>IF(A1080="","",INDEX(Tabela_Produto[Estoque Mínimo],MATCH(A1080,INDEX(Tabela_Produto[Nome do Produto],,1),0),1))</f>
        <v/>
      </c>
      <c r="E1080" s="74" t="str">
        <f t="shared" si="16"/>
        <v/>
      </c>
      <c r="F1080" s="74" t="str">
        <f>IFERROR(GETPIVOTDATA("Amount",#REF!,"Product Name",'tabelas-escondidas'!$A1080),"")</f>
        <v/>
      </c>
      <c r="G1080" s="74" t="str">
        <f>IFERROR(GETPIVOTDATA("Quantity",#REF!,"Product Name",'tabelas-escondidas'!$A1080),"")</f>
        <v/>
      </c>
    </row>
    <row r="1081" spans="1:7" x14ac:dyDescent="0.25">
      <c r="A1081" s="75" t="str">
        <f>IFERROR(INDEX(Tabela_Produto[[#Data],[Nome do Produto]],ROW(A1081)-ROW($A$3)),"")</f>
        <v/>
      </c>
      <c r="B1081" s="74" t="str">
        <f ca="1">IF(A1081="","",SUMIFS(Tabela_Ordens[[#Data],[Quantidade]],Tabela_Ordens[[#Data],[Produto]],A1081,Tabela_Ordens[[#Data],[Tipo da Ordem]],"Compra",Tabela_Ordens[[#Data],[Data esperada]],"&lt;="&amp;TODAY())-SUMIFS(Tabela_Ordens[[#Data],[Quantidade]],Tabela_Ordens[[#Data],[Produto]],A1081,Tabela_Ordens[[#Data],[Tipo da Ordem]],"Venda",Tabela_Ordens[[#Data],[Data esperada]],"&lt;="&amp;TODAY()))</f>
        <v/>
      </c>
      <c r="C1081" s="74" t="str">
        <f ca="1">IF(A1081="","",SUMIFS(Tabela_Ordens[[#Data],[Quantidade]],Tabela_Ordens[[#Data],[Produto]],A1081,Tabela_Ordens[[#Data],[Tipo da Ordem]],"Compra",Tabela_Ordens[[#Data],[Data esperada]],"&gt;"&amp;TODAY()))</f>
        <v/>
      </c>
      <c r="D1081" s="74" t="str">
        <f>IF(A1081="","",INDEX(Tabela_Produto[Estoque Mínimo],MATCH(A1081,INDEX(Tabela_Produto[Nome do Produto],,1),0),1))</f>
        <v/>
      </c>
      <c r="E1081" s="74" t="str">
        <f t="shared" si="16"/>
        <v/>
      </c>
      <c r="F1081" s="74" t="str">
        <f>IFERROR(GETPIVOTDATA("Amount",#REF!,"Product Name",'tabelas-escondidas'!$A1081),"")</f>
        <v/>
      </c>
      <c r="G1081" s="74" t="str">
        <f>IFERROR(GETPIVOTDATA("Quantity",#REF!,"Product Name",'tabelas-escondidas'!$A1081),"")</f>
        <v/>
      </c>
    </row>
    <row r="1082" spans="1:7" x14ac:dyDescent="0.25">
      <c r="A1082" s="75" t="str">
        <f>IFERROR(INDEX(Tabela_Produto[[#Data],[Nome do Produto]],ROW(A1082)-ROW($A$3)),"")</f>
        <v/>
      </c>
      <c r="B1082" s="74" t="str">
        <f ca="1">IF(A1082="","",SUMIFS(Tabela_Ordens[[#Data],[Quantidade]],Tabela_Ordens[[#Data],[Produto]],A1082,Tabela_Ordens[[#Data],[Tipo da Ordem]],"Compra",Tabela_Ordens[[#Data],[Data esperada]],"&lt;="&amp;TODAY())-SUMIFS(Tabela_Ordens[[#Data],[Quantidade]],Tabela_Ordens[[#Data],[Produto]],A1082,Tabela_Ordens[[#Data],[Tipo da Ordem]],"Venda",Tabela_Ordens[[#Data],[Data esperada]],"&lt;="&amp;TODAY()))</f>
        <v/>
      </c>
      <c r="C1082" s="74" t="str">
        <f ca="1">IF(A1082="","",SUMIFS(Tabela_Ordens[[#Data],[Quantidade]],Tabela_Ordens[[#Data],[Produto]],A1082,Tabela_Ordens[[#Data],[Tipo da Ordem]],"Compra",Tabela_Ordens[[#Data],[Data esperada]],"&gt;"&amp;TODAY()))</f>
        <v/>
      </c>
      <c r="D1082" s="74" t="str">
        <f>IF(A1082="","",INDEX(Tabela_Produto[Estoque Mínimo],MATCH(A1082,INDEX(Tabela_Produto[Nome do Produto],,1),0),1))</f>
        <v/>
      </c>
      <c r="E1082" s="74" t="str">
        <f t="shared" si="16"/>
        <v/>
      </c>
      <c r="F1082" s="74" t="str">
        <f>IFERROR(GETPIVOTDATA("Amount",#REF!,"Product Name",'tabelas-escondidas'!$A1082),"")</f>
        <v/>
      </c>
      <c r="G1082" s="74" t="str">
        <f>IFERROR(GETPIVOTDATA("Quantity",#REF!,"Product Name",'tabelas-escondidas'!$A1082),"")</f>
        <v/>
      </c>
    </row>
    <row r="1083" spans="1:7" x14ac:dyDescent="0.25">
      <c r="A1083" s="75" t="str">
        <f>IFERROR(INDEX(Tabela_Produto[[#Data],[Nome do Produto]],ROW(A1083)-ROW($A$3)),"")</f>
        <v/>
      </c>
      <c r="B1083" s="74" t="str">
        <f ca="1">IF(A1083="","",SUMIFS(Tabela_Ordens[[#Data],[Quantidade]],Tabela_Ordens[[#Data],[Produto]],A1083,Tabela_Ordens[[#Data],[Tipo da Ordem]],"Compra",Tabela_Ordens[[#Data],[Data esperada]],"&lt;="&amp;TODAY())-SUMIFS(Tabela_Ordens[[#Data],[Quantidade]],Tabela_Ordens[[#Data],[Produto]],A1083,Tabela_Ordens[[#Data],[Tipo da Ordem]],"Venda",Tabela_Ordens[[#Data],[Data esperada]],"&lt;="&amp;TODAY()))</f>
        <v/>
      </c>
      <c r="C1083" s="74" t="str">
        <f ca="1">IF(A1083="","",SUMIFS(Tabela_Ordens[[#Data],[Quantidade]],Tabela_Ordens[[#Data],[Produto]],A1083,Tabela_Ordens[[#Data],[Tipo da Ordem]],"Compra",Tabela_Ordens[[#Data],[Data esperada]],"&gt;"&amp;TODAY()))</f>
        <v/>
      </c>
      <c r="D1083" s="74" t="str">
        <f>IF(A1083="","",INDEX(Tabela_Produto[Estoque Mínimo],MATCH(A1083,INDEX(Tabela_Produto[Nome do Produto],,1),0),1))</f>
        <v/>
      </c>
      <c r="E1083" s="74" t="str">
        <f t="shared" si="16"/>
        <v/>
      </c>
      <c r="F1083" s="74" t="str">
        <f>IFERROR(GETPIVOTDATA("Amount",#REF!,"Product Name",'tabelas-escondidas'!$A1083),"")</f>
        <v/>
      </c>
      <c r="G1083" s="74" t="str">
        <f>IFERROR(GETPIVOTDATA("Quantity",#REF!,"Product Name",'tabelas-escondidas'!$A1083),"")</f>
        <v/>
      </c>
    </row>
    <row r="1084" spans="1:7" x14ac:dyDescent="0.25">
      <c r="A1084" s="75" t="str">
        <f>IFERROR(INDEX(Tabela_Produto[[#Data],[Nome do Produto]],ROW(A1084)-ROW($A$3)),"")</f>
        <v/>
      </c>
      <c r="B1084" s="74" t="str">
        <f ca="1">IF(A1084="","",SUMIFS(Tabela_Ordens[[#Data],[Quantidade]],Tabela_Ordens[[#Data],[Produto]],A1084,Tabela_Ordens[[#Data],[Tipo da Ordem]],"Compra",Tabela_Ordens[[#Data],[Data esperada]],"&lt;="&amp;TODAY())-SUMIFS(Tabela_Ordens[[#Data],[Quantidade]],Tabela_Ordens[[#Data],[Produto]],A1084,Tabela_Ordens[[#Data],[Tipo da Ordem]],"Venda",Tabela_Ordens[[#Data],[Data esperada]],"&lt;="&amp;TODAY()))</f>
        <v/>
      </c>
      <c r="C1084" s="74" t="str">
        <f ca="1">IF(A1084="","",SUMIFS(Tabela_Ordens[[#Data],[Quantidade]],Tabela_Ordens[[#Data],[Produto]],A1084,Tabela_Ordens[[#Data],[Tipo da Ordem]],"Compra",Tabela_Ordens[[#Data],[Data esperada]],"&gt;"&amp;TODAY()))</f>
        <v/>
      </c>
      <c r="D1084" s="74" t="str">
        <f>IF(A1084="","",INDEX(Tabela_Produto[Estoque Mínimo],MATCH(A1084,INDEX(Tabela_Produto[Nome do Produto],,1),0),1))</f>
        <v/>
      </c>
      <c r="E1084" s="74" t="str">
        <f t="shared" si="16"/>
        <v/>
      </c>
      <c r="F1084" s="74" t="str">
        <f>IFERROR(GETPIVOTDATA("Amount",#REF!,"Product Name",'tabelas-escondidas'!$A1084),"")</f>
        <v/>
      </c>
      <c r="G1084" s="74" t="str">
        <f>IFERROR(GETPIVOTDATA("Quantity",#REF!,"Product Name",'tabelas-escondidas'!$A1084),"")</f>
        <v/>
      </c>
    </row>
    <row r="1085" spans="1:7" x14ac:dyDescent="0.25">
      <c r="A1085" s="75" t="str">
        <f>IFERROR(INDEX(Tabela_Produto[[#Data],[Nome do Produto]],ROW(A1085)-ROW($A$3)),"")</f>
        <v/>
      </c>
      <c r="B1085" s="74" t="str">
        <f ca="1">IF(A1085="","",SUMIFS(Tabela_Ordens[[#Data],[Quantidade]],Tabela_Ordens[[#Data],[Produto]],A1085,Tabela_Ordens[[#Data],[Tipo da Ordem]],"Compra",Tabela_Ordens[[#Data],[Data esperada]],"&lt;="&amp;TODAY())-SUMIFS(Tabela_Ordens[[#Data],[Quantidade]],Tabela_Ordens[[#Data],[Produto]],A1085,Tabela_Ordens[[#Data],[Tipo da Ordem]],"Venda",Tabela_Ordens[[#Data],[Data esperada]],"&lt;="&amp;TODAY()))</f>
        <v/>
      </c>
      <c r="C1085" s="74" t="str">
        <f ca="1">IF(A1085="","",SUMIFS(Tabela_Ordens[[#Data],[Quantidade]],Tabela_Ordens[[#Data],[Produto]],A1085,Tabela_Ordens[[#Data],[Tipo da Ordem]],"Compra",Tabela_Ordens[[#Data],[Data esperada]],"&gt;"&amp;TODAY()))</f>
        <v/>
      </c>
      <c r="D1085" s="74" t="str">
        <f>IF(A1085="","",INDEX(Tabela_Produto[Estoque Mínimo],MATCH(A1085,INDEX(Tabela_Produto[Nome do Produto],,1),0),1))</f>
        <v/>
      </c>
      <c r="E1085" s="74" t="str">
        <f t="shared" si="16"/>
        <v/>
      </c>
      <c r="F1085" s="74" t="str">
        <f>IFERROR(GETPIVOTDATA("Amount",#REF!,"Product Name",'tabelas-escondidas'!$A1085),"")</f>
        <v/>
      </c>
      <c r="G1085" s="74" t="str">
        <f>IFERROR(GETPIVOTDATA("Quantity",#REF!,"Product Name",'tabelas-escondidas'!$A1085),"")</f>
        <v/>
      </c>
    </row>
    <row r="1086" spans="1:7" x14ac:dyDescent="0.25">
      <c r="A1086" s="75" t="str">
        <f>IFERROR(INDEX(Tabela_Produto[[#Data],[Nome do Produto]],ROW(A1086)-ROW($A$3)),"")</f>
        <v/>
      </c>
      <c r="B1086" s="74" t="str">
        <f ca="1">IF(A1086="","",SUMIFS(Tabela_Ordens[[#Data],[Quantidade]],Tabela_Ordens[[#Data],[Produto]],A1086,Tabela_Ordens[[#Data],[Tipo da Ordem]],"Compra",Tabela_Ordens[[#Data],[Data esperada]],"&lt;="&amp;TODAY())-SUMIFS(Tabela_Ordens[[#Data],[Quantidade]],Tabela_Ordens[[#Data],[Produto]],A1086,Tabela_Ordens[[#Data],[Tipo da Ordem]],"Venda",Tabela_Ordens[[#Data],[Data esperada]],"&lt;="&amp;TODAY()))</f>
        <v/>
      </c>
      <c r="C1086" s="74" t="str">
        <f ca="1">IF(A1086="","",SUMIFS(Tabela_Ordens[[#Data],[Quantidade]],Tabela_Ordens[[#Data],[Produto]],A1086,Tabela_Ordens[[#Data],[Tipo da Ordem]],"Compra",Tabela_Ordens[[#Data],[Data esperada]],"&gt;"&amp;TODAY()))</f>
        <v/>
      </c>
      <c r="D1086" s="74" t="str">
        <f>IF(A1086="","",INDEX(Tabela_Produto[Estoque Mínimo],MATCH(A1086,INDEX(Tabela_Produto[Nome do Produto],,1),0),1))</f>
        <v/>
      </c>
      <c r="E1086" s="74" t="str">
        <f t="shared" si="16"/>
        <v/>
      </c>
      <c r="F1086" s="74" t="str">
        <f>IFERROR(GETPIVOTDATA("Amount",#REF!,"Product Name",'tabelas-escondidas'!$A1086),"")</f>
        <v/>
      </c>
      <c r="G1086" s="74" t="str">
        <f>IFERROR(GETPIVOTDATA("Quantity",#REF!,"Product Name",'tabelas-escondidas'!$A1086),"")</f>
        <v/>
      </c>
    </row>
    <row r="1087" spans="1:7" x14ac:dyDescent="0.25">
      <c r="A1087" s="75" t="str">
        <f>IFERROR(INDEX(Tabela_Produto[[#Data],[Nome do Produto]],ROW(A1087)-ROW($A$3)),"")</f>
        <v/>
      </c>
      <c r="B1087" s="74" t="str">
        <f ca="1">IF(A1087="","",SUMIFS(Tabela_Ordens[[#Data],[Quantidade]],Tabela_Ordens[[#Data],[Produto]],A1087,Tabela_Ordens[[#Data],[Tipo da Ordem]],"Compra",Tabela_Ordens[[#Data],[Data esperada]],"&lt;="&amp;TODAY())-SUMIFS(Tabela_Ordens[[#Data],[Quantidade]],Tabela_Ordens[[#Data],[Produto]],A1087,Tabela_Ordens[[#Data],[Tipo da Ordem]],"Venda",Tabela_Ordens[[#Data],[Data esperada]],"&lt;="&amp;TODAY()))</f>
        <v/>
      </c>
      <c r="C1087" s="74" t="str">
        <f ca="1">IF(A1087="","",SUMIFS(Tabela_Ordens[[#Data],[Quantidade]],Tabela_Ordens[[#Data],[Produto]],A1087,Tabela_Ordens[[#Data],[Tipo da Ordem]],"Compra",Tabela_Ordens[[#Data],[Data esperada]],"&gt;"&amp;TODAY()))</f>
        <v/>
      </c>
      <c r="D1087" s="74" t="str">
        <f>IF(A1087="","",INDEX(Tabela_Produto[Estoque Mínimo],MATCH(A1087,INDEX(Tabela_Produto[Nome do Produto],,1),0),1))</f>
        <v/>
      </c>
      <c r="E1087" s="74" t="str">
        <f t="shared" si="16"/>
        <v/>
      </c>
      <c r="F1087" s="74" t="str">
        <f>IFERROR(GETPIVOTDATA("Amount",#REF!,"Product Name",'tabelas-escondidas'!$A1087),"")</f>
        <v/>
      </c>
      <c r="G1087" s="74" t="str">
        <f>IFERROR(GETPIVOTDATA("Quantity",#REF!,"Product Name",'tabelas-escondidas'!$A1087),"")</f>
        <v/>
      </c>
    </row>
    <row r="1088" spans="1:7" x14ac:dyDescent="0.25">
      <c r="A1088" s="75" t="str">
        <f>IFERROR(INDEX(Tabela_Produto[[#Data],[Nome do Produto]],ROW(A1088)-ROW($A$3)),"")</f>
        <v/>
      </c>
      <c r="B1088" s="74" t="str">
        <f ca="1">IF(A1088="","",SUMIFS(Tabela_Ordens[[#Data],[Quantidade]],Tabela_Ordens[[#Data],[Produto]],A1088,Tabela_Ordens[[#Data],[Tipo da Ordem]],"Compra",Tabela_Ordens[[#Data],[Data esperada]],"&lt;="&amp;TODAY())-SUMIFS(Tabela_Ordens[[#Data],[Quantidade]],Tabela_Ordens[[#Data],[Produto]],A1088,Tabela_Ordens[[#Data],[Tipo da Ordem]],"Venda",Tabela_Ordens[[#Data],[Data esperada]],"&lt;="&amp;TODAY()))</f>
        <v/>
      </c>
      <c r="C1088" s="74" t="str">
        <f ca="1">IF(A1088="","",SUMIFS(Tabela_Ordens[[#Data],[Quantidade]],Tabela_Ordens[[#Data],[Produto]],A1088,Tabela_Ordens[[#Data],[Tipo da Ordem]],"Compra",Tabela_Ordens[[#Data],[Data esperada]],"&gt;"&amp;TODAY()))</f>
        <v/>
      </c>
      <c r="D1088" s="74" t="str">
        <f>IF(A1088="","",INDEX(Tabela_Produto[Estoque Mínimo],MATCH(A1088,INDEX(Tabela_Produto[Nome do Produto],,1),0),1))</f>
        <v/>
      </c>
      <c r="E1088" s="74" t="str">
        <f t="shared" si="16"/>
        <v/>
      </c>
      <c r="F1088" s="74" t="str">
        <f>IFERROR(GETPIVOTDATA("Amount",#REF!,"Product Name",'tabelas-escondidas'!$A1088),"")</f>
        <v/>
      </c>
      <c r="G1088" s="74" t="str">
        <f>IFERROR(GETPIVOTDATA("Quantity",#REF!,"Product Name",'tabelas-escondidas'!$A1088),"")</f>
        <v/>
      </c>
    </row>
    <row r="1089" spans="1:7" x14ac:dyDescent="0.25">
      <c r="A1089" s="75" t="str">
        <f>IFERROR(INDEX(Tabela_Produto[[#Data],[Nome do Produto]],ROW(A1089)-ROW($A$3)),"")</f>
        <v/>
      </c>
      <c r="B1089" s="74" t="str">
        <f ca="1">IF(A1089="","",SUMIFS(Tabela_Ordens[[#Data],[Quantidade]],Tabela_Ordens[[#Data],[Produto]],A1089,Tabela_Ordens[[#Data],[Tipo da Ordem]],"Compra",Tabela_Ordens[[#Data],[Data esperada]],"&lt;="&amp;TODAY())-SUMIFS(Tabela_Ordens[[#Data],[Quantidade]],Tabela_Ordens[[#Data],[Produto]],A1089,Tabela_Ordens[[#Data],[Tipo da Ordem]],"Venda",Tabela_Ordens[[#Data],[Data esperada]],"&lt;="&amp;TODAY()))</f>
        <v/>
      </c>
      <c r="C1089" s="74" t="str">
        <f ca="1">IF(A1089="","",SUMIFS(Tabela_Ordens[[#Data],[Quantidade]],Tabela_Ordens[[#Data],[Produto]],A1089,Tabela_Ordens[[#Data],[Tipo da Ordem]],"Compra",Tabela_Ordens[[#Data],[Data esperada]],"&gt;"&amp;TODAY()))</f>
        <v/>
      </c>
      <c r="D1089" s="74" t="str">
        <f>IF(A1089="","",INDEX(Tabela_Produto[Estoque Mínimo],MATCH(A1089,INDEX(Tabela_Produto[Nome do Produto],,1),0),1))</f>
        <v/>
      </c>
      <c r="E1089" s="74" t="str">
        <f t="shared" si="16"/>
        <v/>
      </c>
      <c r="F1089" s="74" t="str">
        <f>IFERROR(GETPIVOTDATA("Amount",#REF!,"Product Name",'tabelas-escondidas'!$A1089),"")</f>
        <v/>
      </c>
      <c r="G1089" s="74" t="str">
        <f>IFERROR(GETPIVOTDATA("Quantity",#REF!,"Product Name",'tabelas-escondidas'!$A1089),"")</f>
        <v/>
      </c>
    </row>
    <row r="1090" spans="1:7" x14ac:dyDescent="0.25">
      <c r="A1090" s="75" t="str">
        <f>IFERROR(INDEX(Tabela_Produto[[#Data],[Nome do Produto]],ROW(A1090)-ROW($A$3)),"")</f>
        <v/>
      </c>
      <c r="B1090" s="74" t="str">
        <f ca="1">IF(A1090="","",SUMIFS(Tabela_Ordens[[#Data],[Quantidade]],Tabela_Ordens[[#Data],[Produto]],A1090,Tabela_Ordens[[#Data],[Tipo da Ordem]],"Compra",Tabela_Ordens[[#Data],[Data esperada]],"&lt;="&amp;TODAY())-SUMIFS(Tabela_Ordens[[#Data],[Quantidade]],Tabela_Ordens[[#Data],[Produto]],A1090,Tabela_Ordens[[#Data],[Tipo da Ordem]],"Venda",Tabela_Ordens[[#Data],[Data esperada]],"&lt;="&amp;TODAY()))</f>
        <v/>
      </c>
      <c r="C1090" s="74" t="str">
        <f ca="1">IF(A1090="","",SUMIFS(Tabela_Ordens[[#Data],[Quantidade]],Tabela_Ordens[[#Data],[Produto]],A1090,Tabela_Ordens[[#Data],[Tipo da Ordem]],"Compra",Tabela_Ordens[[#Data],[Data esperada]],"&gt;"&amp;TODAY()))</f>
        <v/>
      </c>
      <c r="D1090" s="74" t="str">
        <f>IF(A1090="","",INDEX(Tabela_Produto[Estoque Mínimo],MATCH(A1090,INDEX(Tabela_Produto[Nome do Produto],,1),0),1))</f>
        <v/>
      </c>
      <c r="E1090" s="74" t="str">
        <f t="shared" si="16"/>
        <v/>
      </c>
      <c r="F1090" s="74" t="str">
        <f>IFERROR(GETPIVOTDATA("Amount",#REF!,"Product Name",'tabelas-escondidas'!$A1090),"")</f>
        <v/>
      </c>
      <c r="G1090" s="74" t="str">
        <f>IFERROR(GETPIVOTDATA("Quantity",#REF!,"Product Name",'tabelas-escondidas'!$A1090),"")</f>
        <v/>
      </c>
    </row>
    <row r="1091" spans="1:7" x14ac:dyDescent="0.25">
      <c r="A1091" s="75" t="str">
        <f>IFERROR(INDEX(Tabela_Produto[[#Data],[Nome do Produto]],ROW(A1091)-ROW($A$3)),"")</f>
        <v/>
      </c>
      <c r="B1091" s="74" t="str">
        <f ca="1">IF(A1091="","",SUMIFS(Tabela_Ordens[[#Data],[Quantidade]],Tabela_Ordens[[#Data],[Produto]],A1091,Tabela_Ordens[[#Data],[Tipo da Ordem]],"Compra",Tabela_Ordens[[#Data],[Data esperada]],"&lt;="&amp;TODAY())-SUMIFS(Tabela_Ordens[[#Data],[Quantidade]],Tabela_Ordens[[#Data],[Produto]],A1091,Tabela_Ordens[[#Data],[Tipo da Ordem]],"Venda",Tabela_Ordens[[#Data],[Data esperada]],"&lt;="&amp;TODAY()))</f>
        <v/>
      </c>
      <c r="C1091" s="74" t="str">
        <f ca="1">IF(A1091="","",SUMIFS(Tabela_Ordens[[#Data],[Quantidade]],Tabela_Ordens[[#Data],[Produto]],A1091,Tabela_Ordens[[#Data],[Tipo da Ordem]],"Compra",Tabela_Ordens[[#Data],[Data esperada]],"&gt;"&amp;TODAY()))</f>
        <v/>
      </c>
      <c r="D1091" s="74" t="str">
        <f>IF(A1091="","",INDEX(Tabela_Produto[Estoque Mínimo],MATCH(A1091,INDEX(Tabela_Produto[Nome do Produto],,1),0),1))</f>
        <v/>
      </c>
      <c r="E1091" s="74" t="str">
        <f t="shared" si="16"/>
        <v/>
      </c>
      <c r="F1091" s="74" t="str">
        <f>IFERROR(GETPIVOTDATA("Amount",#REF!,"Product Name",'tabelas-escondidas'!$A1091),"")</f>
        <v/>
      </c>
      <c r="G1091" s="74" t="str">
        <f>IFERROR(GETPIVOTDATA("Quantity",#REF!,"Product Name",'tabelas-escondidas'!$A1091),"")</f>
        <v/>
      </c>
    </row>
    <row r="1092" spans="1:7" x14ac:dyDescent="0.25">
      <c r="A1092" s="75" t="str">
        <f>IFERROR(INDEX(Tabela_Produto[[#Data],[Nome do Produto]],ROW(A1092)-ROW($A$3)),"")</f>
        <v/>
      </c>
      <c r="B1092" s="74" t="str">
        <f ca="1">IF(A1092="","",SUMIFS(Tabela_Ordens[[#Data],[Quantidade]],Tabela_Ordens[[#Data],[Produto]],A1092,Tabela_Ordens[[#Data],[Tipo da Ordem]],"Compra",Tabela_Ordens[[#Data],[Data esperada]],"&lt;="&amp;TODAY())-SUMIFS(Tabela_Ordens[[#Data],[Quantidade]],Tabela_Ordens[[#Data],[Produto]],A1092,Tabela_Ordens[[#Data],[Tipo da Ordem]],"Venda",Tabela_Ordens[[#Data],[Data esperada]],"&lt;="&amp;TODAY()))</f>
        <v/>
      </c>
      <c r="C1092" s="74" t="str">
        <f ca="1">IF(A1092="","",SUMIFS(Tabela_Ordens[[#Data],[Quantidade]],Tabela_Ordens[[#Data],[Produto]],A1092,Tabela_Ordens[[#Data],[Tipo da Ordem]],"Compra",Tabela_Ordens[[#Data],[Data esperada]],"&gt;"&amp;TODAY()))</f>
        <v/>
      </c>
      <c r="D1092" s="74" t="str">
        <f>IF(A1092="","",INDEX(Tabela_Produto[Estoque Mínimo],MATCH(A1092,INDEX(Tabela_Produto[Nome do Produto],,1),0),1))</f>
        <v/>
      </c>
      <c r="E1092" s="74" t="str">
        <f t="shared" si="16"/>
        <v/>
      </c>
      <c r="F1092" s="74" t="str">
        <f>IFERROR(GETPIVOTDATA("Amount",#REF!,"Product Name",'tabelas-escondidas'!$A1092),"")</f>
        <v/>
      </c>
      <c r="G1092" s="74" t="str">
        <f>IFERROR(GETPIVOTDATA("Quantity",#REF!,"Product Name",'tabelas-escondidas'!$A1092),"")</f>
        <v/>
      </c>
    </row>
    <row r="1093" spans="1:7" x14ac:dyDescent="0.25">
      <c r="A1093" s="75" t="str">
        <f>IFERROR(INDEX(Tabela_Produto[[#Data],[Nome do Produto]],ROW(A1093)-ROW($A$3)),"")</f>
        <v/>
      </c>
      <c r="B1093" s="74" t="str">
        <f ca="1">IF(A1093="","",SUMIFS(Tabela_Ordens[[#Data],[Quantidade]],Tabela_Ordens[[#Data],[Produto]],A1093,Tabela_Ordens[[#Data],[Tipo da Ordem]],"Compra",Tabela_Ordens[[#Data],[Data esperada]],"&lt;="&amp;TODAY())-SUMIFS(Tabela_Ordens[[#Data],[Quantidade]],Tabela_Ordens[[#Data],[Produto]],A1093,Tabela_Ordens[[#Data],[Tipo da Ordem]],"Venda",Tabela_Ordens[[#Data],[Data esperada]],"&lt;="&amp;TODAY()))</f>
        <v/>
      </c>
      <c r="C1093" s="74" t="str">
        <f ca="1">IF(A1093="","",SUMIFS(Tabela_Ordens[[#Data],[Quantidade]],Tabela_Ordens[[#Data],[Produto]],A1093,Tabela_Ordens[[#Data],[Tipo da Ordem]],"Compra",Tabela_Ordens[[#Data],[Data esperada]],"&gt;"&amp;TODAY()))</f>
        <v/>
      </c>
      <c r="D1093" s="74" t="str">
        <f>IF(A1093="","",INDEX(Tabela_Produto[Estoque Mínimo],MATCH(A1093,INDEX(Tabela_Produto[Nome do Produto],,1),0),1))</f>
        <v/>
      </c>
      <c r="E1093" s="74" t="str">
        <f t="shared" ref="E1093:E1156" si="17">IF(A1093="","",B1093-D1093)</f>
        <v/>
      </c>
      <c r="F1093" s="74" t="str">
        <f>IFERROR(GETPIVOTDATA("Amount",#REF!,"Product Name",'tabelas-escondidas'!$A1093),"")</f>
        <v/>
      </c>
      <c r="G1093" s="74" t="str">
        <f>IFERROR(GETPIVOTDATA("Quantity",#REF!,"Product Name",'tabelas-escondidas'!$A1093),"")</f>
        <v/>
      </c>
    </row>
    <row r="1094" spans="1:7" x14ac:dyDescent="0.25">
      <c r="A1094" s="75" t="str">
        <f>IFERROR(INDEX(Tabela_Produto[[#Data],[Nome do Produto]],ROW(A1094)-ROW($A$3)),"")</f>
        <v/>
      </c>
      <c r="B1094" s="74" t="str">
        <f ca="1">IF(A1094="","",SUMIFS(Tabela_Ordens[[#Data],[Quantidade]],Tabela_Ordens[[#Data],[Produto]],A1094,Tabela_Ordens[[#Data],[Tipo da Ordem]],"Compra",Tabela_Ordens[[#Data],[Data esperada]],"&lt;="&amp;TODAY())-SUMIFS(Tabela_Ordens[[#Data],[Quantidade]],Tabela_Ordens[[#Data],[Produto]],A1094,Tabela_Ordens[[#Data],[Tipo da Ordem]],"Venda",Tabela_Ordens[[#Data],[Data esperada]],"&lt;="&amp;TODAY()))</f>
        <v/>
      </c>
      <c r="C1094" s="74" t="str">
        <f ca="1">IF(A1094="","",SUMIFS(Tabela_Ordens[[#Data],[Quantidade]],Tabela_Ordens[[#Data],[Produto]],A1094,Tabela_Ordens[[#Data],[Tipo da Ordem]],"Compra",Tabela_Ordens[[#Data],[Data esperada]],"&gt;"&amp;TODAY()))</f>
        <v/>
      </c>
      <c r="D1094" s="74" t="str">
        <f>IF(A1094="","",INDEX(Tabela_Produto[Estoque Mínimo],MATCH(A1094,INDEX(Tabela_Produto[Nome do Produto],,1),0),1))</f>
        <v/>
      </c>
      <c r="E1094" s="74" t="str">
        <f t="shared" si="17"/>
        <v/>
      </c>
      <c r="F1094" s="74" t="str">
        <f>IFERROR(GETPIVOTDATA("Amount",#REF!,"Product Name",'tabelas-escondidas'!$A1094),"")</f>
        <v/>
      </c>
      <c r="G1094" s="74" t="str">
        <f>IFERROR(GETPIVOTDATA("Quantity",#REF!,"Product Name",'tabelas-escondidas'!$A1094),"")</f>
        <v/>
      </c>
    </row>
    <row r="1095" spans="1:7" x14ac:dyDescent="0.25">
      <c r="A1095" s="75" t="str">
        <f>IFERROR(INDEX(Tabela_Produto[[#Data],[Nome do Produto]],ROW(A1095)-ROW($A$3)),"")</f>
        <v/>
      </c>
      <c r="B1095" s="74" t="str">
        <f ca="1">IF(A1095="","",SUMIFS(Tabela_Ordens[[#Data],[Quantidade]],Tabela_Ordens[[#Data],[Produto]],A1095,Tabela_Ordens[[#Data],[Tipo da Ordem]],"Compra",Tabela_Ordens[[#Data],[Data esperada]],"&lt;="&amp;TODAY())-SUMIFS(Tabela_Ordens[[#Data],[Quantidade]],Tabela_Ordens[[#Data],[Produto]],A1095,Tabela_Ordens[[#Data],[Tipo da Ordem]],"Venda",Tabela_Ordens[[#Data],[Data esperada]],"&lt;="&amp;TODAY()))</f>
        <v/>
      </c>
      <c r="C1095" s="74" t="str">
        <f ca="1">IF(A1095="","",SUMIFS(Tabela_Ordens[[#Data],[Quantidade]],Tabela_Ordens[[#Data],[Produto]],A1095,Tabela_Ordens[[#Data],[Tipo da Ordem]],"Compra",Tabela_Ordens[[#Data],[Data esperada]],"&gt;"&amp;TODAY()))</f>
        <v/>
      </c>
      <c r="D1095" s="74" t="str">
        <f>IF(A1095="","",INDEX(Tabela_Produto[Estoque Mínimo],MATCH(A1095,INDEX(Tabela_Produto[Nome do Produto],,1),0),1))</f>
        <v/>
      </c>
      <c r="E1095" s="74" t="str">
        <f t="shared" si="17"/>
        <v/>
      </c>
      <c r="F1095" s="74" t="str">
        <f>IFERROR(GETPIVOTDATA("Amount",#REF!,"Product Name",'tabelas-escondidas'!$A1095),"")</f>
        <v/>
      </c>
      <c r="G1095" s="74" t="str">
        <f>IFERROR(GETPIVOTDATA("Quantity",#REF!,"Product Name",'tabelas-escondidas'!$A1095),"")</f>
        <v/>
      </c>
    </row>
    <row r="1096" spans="1:7" x14ac:dyDescent="0.25">
      <c r="A1096" s="75" t="str">
        <f>IFERROR(INDEX(Tabela_Produto[[#Data],[Nome do Produto]],ROW(A1096)-ROW($A$3)),"")</f>
        <v/>
      </c>
      <c r="B1096" s="74" t="str">
        <f ca="1">IF(A1096="","",SUMIFS(Tabela_Ordens[[#Data],[Quantidade]],Tabela_Ordens[[#Data],[Produto]],A1096,Tabela_Ordens[[#Data],[Tipo da Ordem]],"Compra",Tabela_Ordens[[#Data],[Data esperada]],"&lt;="&amp;TODAY())-SUMIFS(Tabela_Ordens[[#Data],[Quantidade]],Tabela_Ordens[[#Data],[Produto]],A1096,Tabela_Ordens[[#Data],[Tipo da Ordem]],"Venda",Tabela_Ordens[[#Data],[Data esperada]],"&lt;="&amp;TODAY()))</f>
        <v/>
      </c>
      <c r="C1096" s="74" t="str">
        <f ca="1">IF(A1096="","",SUMIFS(Tabela_Ordens[[#Data],[Quantidade]],Tabela_Ordens[[#Data],[Produto]],A1096,Tabela_Ordens[[#Data],[Tipo da Ordem]],"Compra",Tabela_Ordens[[#Data],[Data esperada]],"&gt;"&amp;TODAY()))</f>
        <v/>
      </c>
      <c r="D1096" s="74" t="str">
        <f>IF(A1096="","",INDEX(Tabela_Produto[Estoque Mínimo],MATCH(A1096,INDEX(Tabela_Produto[Nome do Produto],,1),0),1))</f>
        <v/>
      </c>
      <c r="E1096" s="74" t="str">
        <f t="shared" si="17"/>
        <v/>
      </c>
      <c r="F1096" s="74" t="str">
        <f>IFERROR(GETPIVOTDATA("Amount",#REF!,"Product Name",'tabelas-escondidas'!$A1096),"")</f>
        <v/>
      </c>
      <c r="G1096" s="74" t="str">
        <f>IFERROR(GETPIVOTDATA("Quantity",#REF!,"Product Name",'tabelas-escondidas'!$A1096),"")</f>
        <v/>
      </c>
    </row>
    <row r="1097" spans="1:7" x14ac:dyDescent="0.25">
      <c r="A1097" s="75" t="str">
        <f>IFERROR(INDEX(Tabela_Produto[[#Data],[Nome do Produto]],ROW(A1097)-ROW($A$3)),"")</f>
        <v/>
      </c>
      <c r="B1097" s="74" t="str">
        <f ca="1">IF(A1097="","",SUMIFS(Tabela_Ordens[[#Data],[Quantidade]],Tabela_Ordens[[#Data],[Produto]],A1097,Tabela_Ordens[[#Data],[Tipo da Ordem]],"Compra",Tabela_Ordens[[#Data],[Data esperada]],"&lt;="&amp;TODAY())-SUMIFS(Tabela_Ordens[[#Data],[Quantidade]],Tabela_Ordens[[#Data],[Produto]],A1097,Tabela_Ordens[[#Data],[Tipo da Ordem]],"Venda",Tabela_Ordens[[#Data],[Data esperada]],"&lt;="&amp;TODAY()))</f>
        <v/>
      </c>
      <c r="C1097" s="74" t="str">
        <f ca="1">IF(A1097="","",SUMIFS(Tabela_Ordens[[#Data],[Quantidade]],Tabela_Ordens[[#Data],[Produto]],A1097,Tabela_Ordens[[#Data],[Tipo da Ordem]],"Compra",Tabela_Ordens[[#Data],[Data esperada]],"&gt;"&amp;TODAY()))</f>
        <v/>
      </c>
      <c r="D1097" s="74" t="str">
        <f>IF(A1097="","",INDEX(Tabela_Produto[Estoque Mínimo],MATCH(A1097,INDEX(Tabela_Produto[Nome do Produto],,1),0),1))</f>
        <v/>
      </c>
      <c r="E1097" s="74" t="str">
        <f t="shared" si="17"/>
        <v/>
      </c>
      <c r="F1097" s="74" t="str">
        <f>IFERROR(GETPIVOTDATA("Amount",#REF!,"Product Name",'tabelas-escondidas'!$A1097),"")</f>
        <v/>
      </c>
      <c r="G1097" s="74" t="str">
        <f>IFERROR(GETPIVOTDATA("Quantity",#REF!,"Product Name",'tabelas-escondidas'!$A1097),"")</f>
        <v/>
      </c>
    </row>
    <row r="1098" spans="1:7" x14ac:dyDescent="0.25">
      <c r="A1098" s="75" t="str">
        <f>IFERROR(INDEX(Tabela_Produto[[#Data],[Nome do Produto]],ROW(A1098)-ROW($A$3)),"")</f>
        <v/>
      </c>
      <c r="B1098" s="74" t="str">
        <f ca="1">IF(A1098="","",SUMIFS(Tabela_Ordens[[#Data],[Quantidade]],Tabela_Ordens[[#Data],[Produto]],A1098,Tabela_Ordens[[#Data],[Tipo da Ordem]],"Compra",Tabela_Ordens[[#Data],[Data esperada]],"&lt;="&amp;TODAY())-SUMIFS(Tabela_Ordens[[#Data],[Quantidade]],Tabela_Ordens[[#Data],[Produto]],A1098,Tabela_Ordens[[#Data],[Tipo da Ordem]],"Venda",Tabela_Ordens[[#Data],[Data esperada]],"&lt;="&amp;TODAY()))</f>
        <v/>
      </c>
      <c r="C1098" s="74" t="str">
        <f ca="1">IF(A1098="","",SUMIFS(Tabela_Ordens[[#Data],[Quantidade]],Tabela_Ordens[[#Data],[Produto]],A1098,Tabela_Ordens[[#Data],[Tipo da Ordem]],"Compra",Tabela_Ordens[[#Data],[Data esperada]],"&gt;"&amp;TODAY()))</f>
        <v/>
      </c>
      <c r="D1098" s="74" t="str">
        <f>IF(A1098="","",INDEX(Tabela_Produto[Estoque Mínimo],MATCH(A1098,INDEX(Tabela_Produto[Nome do Produto],,1),0),1))</f>
        <v/>
      </c>
      <c r="E1098" s="74" t="str">
        <f t="shared" si="17"/>
        <v/>
      </c>
      <c r="F1098" s="74" t="str">
        <f>IFERROR(GETPIVOTDATA("Amount",#REF!,"Product Name",'tabelas-escondidas'!$A1098),"")</f>
        <v/>
      </c>
      <c r="G1098" s="74" t="str">
        <f>IFERROR(GETPIVOTDATA("Quantity",#REF!,"Product Name",'tabelas-escondidas'!$A1098),"")</f>
        <v/>
      </c>
    </row>
    <row r="1099" spans="1:7" x14ac:dyDescent="0.25">
      <c r="A1099" s="75" t="str">
        <f>IFERROR(INDEX(Tabela_Produto[[#Data],[Nome do Produto]],ROW(A1099)-ROW($A$3)),"")</f>
        <v/>
      </c>
      <c r="B1099" s="74" t="str">
        <f ca="1">IF(A1099="","",SUMIFS(Tabela_Ordens[[#Data],[Quantidade]],Tabela_Ordens[[#Data],[Produto]],A1099,Tabela_Ordens[[#Data],[Tipo da Ordem]],"Compra",Tabela_Ordens[[#Data],[Data esperada]],"&lt;="&amp;TODAY())-SUMIFS(Tabela_Ordens[[#Data],[Quantidade]],Tabela_Ordens[[#Data],[Produto]],A1099,Tabela_Ordens[[#Data],[Tipo da Ordem]],"Venda",Tabela_Ordens[[#Data],[Data esperada]],"&lt;="&amp;TODAY()))</f>
        <v/>
      </c>
      <c r="C1099" s="74" t="str">
        <f ca="1">IF(A1099="","",SUMIFS(Tabela_Ordens[[#Data],[Quantidade]],Tabela_Ordens[[#Data],[Produto]],A1099,Tabela_Ordens[[#Data],[Tipo da Ordem]],"Compra",Tabela_Ordens[[#Data],[Data esperada]],"&gt;"&amp;TODAY()))</f>
        <v/>
      </c>
      <c r="D1099" s="74" t="str">
        <f>IF(A1099="","",INDEX(Tabela_Produto[Estoque Mínimo],MATCH(A1099,INDEX(Tabela_Produto[Nome do Produto],,1),0),1))</f>
        <v/>
      </c>
      <c r="E1099" s="74" t="str">
        <f t="shared" si="17"/>
        <v/>
      </c>
      <c r="F1099" s="74" t="str">
        <f>IFERROR(GETPIVOTDATA("Amount",#REF!,"Product Name",'tabelas-escondidas'!$A1099),"")</f>
        <v/>
      </c>
      <c r="G1099" s="74" t="str">
        <f>IFERROR(GETPIVOTDATA("Quantity",#REF!,"Product Name",'tabelas-escondidas'!$A1099),"")</f>
        <v/>
      </c>
    </row>
    <row r="1100" spans="1:7" x14ac:dyDescent="0.25">
      <c r="A1100" s="75" t="str">
        <f>IFERROR(INDEX(Tabela_Produto[[#Data],[Nome do Produto]],ROW(A1100)-ROW($A$3)),"")</f>
        <v/>
      </c>
      <c r="B1100" s="74" t="str">
        <f ca="1">IF(A1100="","",SUMIFS(Tabela_Ordens[[#Data],[Quantidade]],Tabela_Ordens[[#Data],[Produto]],A1100,Tabela_Ordens[[#Data],[Tipo da Ordem]],"Compra",Tabela_Ordens[[#Data],[Data esperada]],"&lt;="&amp;TODAY())-SUMIFS(Tabela_Ordens[[#Data],[Quantidade]],Tabela_Ordens[[#Data],[Produto]],A1100,Tabela_Ordens[[#Data],[Tipo da Ordem]],"Venda",Tabela_Ordens[[#Data],[Data esperada]],"&lt;="&amp;TODAY()))</f>
        <v/>
      </c>
      <c r="C1100" s="74" t="str">
        <f ca="1">IF(A1100="","",SUMIFS(Tabela_Ordens[[#Data],[Quantidade]],Tabela_Ordens[[#Data],[Produto]],A1100,Tabela_Ordens[[#Data],[Tipo da Ordem]],"Compra",Tabela_Ordens[[#Data],[Data esperada]],"&gt;"&amp;TODAY()))</f>
        <v/>
      </c>
      <c r="D1100" s="74" t="str">
        <f>IF(A1100="","",INDEX(Tabela_Produto[Estoque Mínimo],MATCH(A1100,INDEX(Tabela_Produto[Nome do Produto],,1),0),1))</f>
        <v/>
      </c>
      <c r="E1100" s="74" t="str">
        <f t="shared" si="17"/>
        <v/>
      </c>
      <c r="F1100" s="74" t="str">
        <f>IFERROR(GETPIVOTDATA("Amount",#REF!,"Product Name",'tabelas-escondidas'!$A1100),"")</f>
        <v/>
      </c>
      <c r="G1100" s="74" t="str">
        <f>IFERROR(GETPIVOTDATA("Quantity",#REF!,"Product Name",'tabelas-escondidas'!$A1100),"")</f>
        <v/>
      </c>
    </row>
    <row r="1101" spans="1:7" x14ac:dyDescent="0.25">
      <c r="A1101" s="75" t="str">
        <f>IFERROR(INDEX(Tabela_Produto[[#Data],[Nome do Produto]],ROW(A1101)-ROW($A$3)),"")</f>
        <v/>
      </c>
      <c r="B1101" s="74" t="str">
        <f ca="1">IF(A1101="","",SUMIFS(Tabela_Ordens[[#Data],[Quantidade]],Tabela_Ordens[[#Data],[Produto]],A1101,Tabela_Ordens[[#Data],[Tipo da Ordem]],"Compra",Tabela_Ordens[[#Data],[Data esperada]],"&lt;="&amp;TODAY())-SUMIFS(Tabela_Ordens[[#Data],[Quantidade]],Tabela_Ordens[[#Data],[Produto]],A1101,Tabela_Ordens[[#Data],[Tipo da Ordem]],"Venda",Tabela_Ordens[[#Data],[Data esperada]],"&lt;="&amp;TODAY()))</f>
        <v/>
      </c>
      <c r="C1101" s="74" t="str">
        <f ca="1">IF(A1101="","",SUMIFS(Tabela_Ordens[[#Data],[Quantidade]],Tabela_Ordens[[#Data],[Produto]],A1101,Tabela_Ordens[[#Data],[Tipo da Ordem]],"Compra",Tabela_Ordens[[#Data],[Data esperada]],"&gt;"&amp;TODAY()))</f>
        <v/>
      </c>
      <c r="D1101" s="74" t="str">
        <f>IF(A1101="","",INDEX(Tabela_Produto[Estoque Mínimo],MATCH(A1101,INDEX(Tabela_Produto[Nome do Produto],,1),0),1))</f>
        <v/>
      </c>
      <c r="E1101" s="74" t="str">
        <f t="shared" si="17"/>
        <v/>
      </c>
      <c r="F1101" s="74" t="str">
        <f>IFERROR(GETPIVOTDATA("Amount",#REF!,"Product Name",'tabelas-escondidas'!$A1101),"")</f>
        <v/>
      </c>
      <c r="G1101" s="74" t="str">
        <f>IFERROR(GETPIVOTDATA("Quantity",#REF!,"Product Name",'tabelas-escondidas'!$A1101),"")</f>
        <v/>
      </c>
    </row>
    <row r="1102" spans="1:7" x14ac:dyDescent="0.25">
      <c r="A1102" s="75" t="str">
        <f>IFERROR(INDEX(Tabela_Produto[[#Data],[Nome do Produto]],ROW(A1102)-ROW($A$3)),"")</f>
        <v/>
      </c>
      <c r="B1102" s="74" t="str">
        <f ca="1">IF(A1102="","",SUMIFS(Tabela_Ordens[[#Data],[Quantidade]],Tabela_Ordens[[#Data],[Produto]],A1102,Tabela_Ordens[[#Data],[Tipo da Ordem]],"Compra",Tabela_Ordens[[#Data],[Data esperada]],"&lt;="&amp;TODAY())-SUMIFS(Tabela_Ordens[[#Data],[Quantidade]],Tabela_Ordens[[#Data],[Produto]],A1102,Tabela_Ordens[[#Data],[Tipo da Ordem]],"Venda",Tabela_Ordens[[#Data],[Data esperada]],"&lt;="&amp;TODAY()))</f>
        <v/>
      </c>
      <c r="C1102" s="74" t="str">
        <f ca="1">IF(A1102="","",SUMIFS(Tabela_Ordens[[#Data],[Quantidade]],Tabela_Ordens[[#Data],[Produto]],A1102,Tabela_Ordens[[#Data],[Tipo da Ordem]],"Compra",Tabela_Ordens[[#Data],[Data esperada]],"&gt;"&amp;TODAY()))</f>
        <v/>
      </c>
      <c r="D1102" s="74" t="str">
        <f>IF(A1102="","",INDEX(Tabela_Produto[Estoque Mínimo],MATCH(A1102,INDEX(Tabela_Produto[Nome do Produto],,1),0),1))</f>
        <v/>
      </c>
      <c r="E1102" s="74" t="str">
        <f t="shared" si="17"/>
        <v/>
      </c>
      <c r="F1102" s="74" t="str">
        <f>IFERROR(GETPIVOTDATA("Amount",#REF!,"Product Name",'tabelas-escondidas'!$A1102),"")</f>
        <v/>
      </c>
      <c r="G1102" s="74" t="str">
        <f>IFERROR(GETPIVOTDATA("Quantity",#REF!,"Product Name",'tabelas-escondidas'!$A1102),"")</f>
        <v/>
      </c>
    </row>
    <row r="1103" spans="1:7" x14ac:dyDescent="0.25">
      <c r="A1103" s="75" t="str">
        <f>IFERROR(INDEX(Tabela_Produto[[#Data],[Nome do Produto]],ROW(A1103)-ROW($A$3)),"")</f>
        <v/>
      </c>
      <c r="B1103" s="74" t="str">
        <f ca="1">IF(A1103="","",SUMIFS(Tabela_Ordens[[#Data],[Quantidade]],Tabela_Ordens[[#Data],[Produto]],A1103,Tabela_Ordens[[#Data],[Tipo da Ordem]],"Compra",Tabela_Ordens[[#Data],[Data esperada]],"&lt;="&amp;TODAY())-SUMIFS(Tabela_Ordens[[#Data],[Quantidade]],Tabela_Ordens[[#Data],[Produto]],A1103,Tabela_Ordens[[#Data],[Tipo da Ordem]],"Venda",Tabela_Ordens[[#Data],[Data esperada]],"&lt;="&amp;TODAY()))</f>
        <v/>
      </c>
      <c r="C1103" s="74" t="str">
        <f ca="1">IF(A1103="","",SUMIFS(Tabela_Ordens[[#Data],[Quantidade]],Tabela_Ordens[[#Data],[Produto]],A1103,Tabela_Ordens[[#Data],[Tipo da Ordem]],"Compra",Tabela_Ordens[[#Data],[Data esperada]],"&gt;"&amp;TODAY()))</f>
        <v/>
      </c>
      <c r="D1103" s="74" t="str">
        <f>IF(A1103="","",INDEX(Tabela_Produto[Estoque Mínimo],MATCH(A1103,INDEX(Tabela_Produto[Nome do Produto],,1),0),1))</f>
        <v/>
      </c>
      <c r="E1103" s="74" t="str">
        <f t="shared" si="17"/>
        <v/>
      </c>
      <c r="F1103" s="74" t="str">
        <f>IFERROR(GETPIVOTDATA("Amount",#REF!,"Product Name",'tabelas-escondidas'!$A1103),"")</f>
        <v/>
      </c>
      <c r="G1103" s="74" t="str">
        <f>IFERROR(GETPIVOTDATA("Quantity",#REF!,"Product Name",'tabelas-escondidas'!$A1103),"")</f>
        <v/>
      </c>
    </row>
    <row r="1104" spans="1:7" x14ac:dyDescent="0.25">
      <c r="A1104" s="75" t="str">
        <f>IFERROR(INDEX(Tabela_Produto[[#Data],[Nome do Produto]],ROW(A1104)-ROW($A$3)),"")</f>
        <v/>
      </c>
      <c r="B1104" s="74" t="str">
        <f ca="1">IF(A1104="","",SUMIFS(Tabela_Ordens[[#Data],[Quantidade]],Tabela_Ordens[[#Data],[Produto]],A1104,Tabela_Ordens[[#Data],[Tipo da Ordem]],"Compra",Tabela_Ordens[[#Data],[Data esperada]],"&lt;="&amp;TODAY())-SUMIFS(Tabela_Ordens[[#Data],[Quantidade]],Tabela_Ordens[[#Data],[Produto]],A1104,Tabela_Ordens[[#Data],[Tipo da Ordem]],"Venda",Tabela_Ordens[[#Data],[Data esperada]],"&lt;="&amp;TODAY()))</f>
        <v/>
      </c>
      <c r="C1104" s="74" t="str">
        <f ca="1">IF(A1104="","",SUMIFS(Tabela_Ordens[[#Data],[Quantidade]],Tabela_Ordens[[#Data],[Produto]],A1104,Tabela_Ordens[[#Data],[Tipo da Ordem]],"Compra",Tabela_Ordens[[#Data],[Data esperada]],"&gt;"&amp;TODAY()))</f>
        <v/>
      </c>
      <c r="D1104" s="74" t="str">
        <f>IF(A1104="","",INDEX(Tabela_Produto[Estoque Mínimo],MATCH(A1104,INDEX(Tabela_Produto[Nome do Produto],,1),0),1))</f>
        <v/>
      </c>
      <c r="E1104" s="74" t="str">
        <f t="shared" si="17"/>
        <v/>
      </c>
      <c r="F1104" s="74" t="str">
        <f>IFERROR(GETPIVOTDATA("Amount",#REF!,"Product Name",'tabelas-escondidas'!$A1104),"")</f>
        <v/>
      </c>
      <c r="G1104" s="74" t="str">
        <f>IFERROR(GETPIVOTDATA("Quantity",#REF!,"Product Name",'tabelas-escondidas'!$A1104),"")</f>
        <v/>
      </c>
    </row>
    <row r="1105" spans="1:7" x14ac:dyDescent="0.25">
      <c r="A1105" s="75" t="str">
        <f>IFERROR(INDEX(Tabela_Produto[[#Data],[Nome do Produto]],ROW(A1105)-ROW($A$3)),"")</f>
        <v/>
      </c>
      <c r="B1105" s="74" t="str">
        <f ca="1">IF(A1105="","",SUMIFS(Tabela_Ordens[[#Data],[Quantidade]],Tabela_Ordens[[#Data],[Produto]],A1105,Tabela_Ordens[[#Data],[Tipo da Ordem]],"Compra",Tabela_Ordens[[#Data],[Data esperada]],"&lt;="&amp;TODAY())-SUMIFS(Tabela_Ordens[[#Data],[Quantidade]],Tabela_Ordens[[#Data],[Produto]],A1105,Tabela_Ordens[[#Data],[Tipo da Ordem]],"Venda",Tabela_Ordens[[#Data],[Data esperada]],"&lt;="&amp;TODAY()))</f>
        <v/>
      </c>
      <c r="C1105" s="74" t="str">
        <f ca="1">IF(A1105="","",SUMIFS(Tabela_Ordens[[#Data],[Quantidade]],Tabela_Ordens[[#Data],[Produto]],A1105,Tabela_Ordens[[#Data],[Tipo da Ordem]],"Compra",Tabela_Ordens[[#Data],[Data esperada]],"&gt;"&amp;TODAY()))</f>
        <v/>
      </c>
      <c r="D1105" s="74" t="str">
        <f>IF(A1105="","",INDEX(Tabela_Produto[Estoque Mínimo],MATCH(A1105,INDEX(Tabela_Produto[Nome do Produto],,1),0),1))</f>
        <v/>
      </c>
      <c r="E1105" s="74" t="str">
        <f t="shared" si="17"/>
        <v/>
      </c>
      <c r="F1105" s="74" t="str">
        <f>IFERROR(GETPIVOTDATA("Amount",#REF!,"Product Name",'tabelas-escondidas'!$A1105),"")</f>
        <v/>
      </c>
      <c r="G1105" s="74" t="str">
        <f>IFERROR(GETPIVOTDATA("Quantity",#REF!,"Product Name",'tabelas-escondidas'!$A1105),"")</f>
        <v/>
      </c>
    </row>
    <row r="1106" spans="1:7" x14ac:dyDescent="0.25">
      <c r="A1106" s="75" t="str">
        <f>IFERROR(INDEX(Tabela_Produto[[#Data],[Nome do Produto]],ROW(A1106)-ROW($A$3)),"")</f>
        <v/>
      </c>
      <c r="B1106" s="74" t="str">
        <f ca="1">IF(A1106="","",SUMIFS(Tabela_Ordens[[#Data],[Quantidade]],Tabela_Ordens[[#Data],[Produto]],A1106,Tabela_Ordens[[#Data],[Tipo da Ordem]],"Compra",Tabela_Ordens[[#Data],[Data esperada]],"&lt;="&amp;TODAY())-SUMIFS(Tabela_Ordens[[#Data],[Quantidade]],Tabela_Ordens[[#Data],[Produto]],A1106,Tabela_Ordens[[#Data],[Tipo da Ordem]],"Venda",Tabela_Ordens[[#Data],[Data esperada]],"&lt;="&amp;TODAY()))</f>
        <v/>
      </c>
      <c r="C1106" s="74" t="str">
        <f ca="1">IF(A1106="","",SUMIFS(Tabela_Ordens[[#Data],[Quantidade]],Tabela_Ordens[[#Data],[Produto]],A1106,Tabela_Ordens[[#Data],[Tipo da Ordem]],"Compra",Tabela_Ordens[[#Data],[Data esperada]],"&gt;"&amp;TODAY()))</f>
        <v/>
      </c>
      <c r="D1106" s="74" t="str">
        <f>IF(A1106="","",INDEX(Tabela_Produto[Estoque Mínimo],MATCH(A1106,INDEX(Tabela_Produto[Nome do Produto],,1),0),1))</f>
        <v/>
      </c>
      <c r="E1106" s="74" t="str">
        <f t="shared" si="17"/>
        <v/>
      </c>
      <c r="F1106" s="74" t="str">
        <f>IFERROR(GETPIVOTDATA("Amount",#REF!,"Product Name",'tabelas-escondidas'!$A1106),"")</f>
        <v/>
      </c>
      <c r="G1106" s="74" t="str">
        <f>IFERROR(GETPIVOTDATA("Quantity",#REF!,"Product Name",'tabelas-escondidas'!$A1106),"")</f>
        <v/>
      </c>
    </row>
    <row r="1107" spans="1:7" x14ac:dyDescent="0.25">
      <c r="A1107" s="75" t="str">
        <f>IFERROR(INDEX(Tabela_Produto[[#Data],[Nome do Produto]],ROW(A1107)-ROW($A$3)),"")</f>
        <v/>
      </c>
      <c r="B1107" s="74" t="str">
        <f ca="1">IF(A1107="","",SUMIFS(Tabela_Ordens[[#Data],[Quantidade]],Tabela_Ordens[[#Data],[Produto]],A1107,Tabela_Ordens[[#Data],[Tipo da Ordem]],"Compra",Tabela_Ordens[[#Data],[Data esperada]],"&lt;="&amp;TODAY())-SUMIFS(Tabela_Ordens[[#Data],[Quantidade]],Tabela_Ordens[[#Data],[Produto]],A1107,Tabela_Ordens[[#Data],[Tipo da Ordem]],"Venda",Tabela_Ordens[[#Data],[Data esperada]],"&lt;="&amp;TODAY()))</f>
        <v/>
      </c>
      <c r="C1107" s="74" t="str">
        <f ca="1">IF(A1107="","",SUMIFS(Tabela_Ordens[[#Data],[Quantidade]],Tabela_Ordens[[#Data],[Produto]],A1107,Tabela_Ordens[[#Data],[Tipo da Ordem]],"Compra",Tabela_Ordens[[#Data],[Data esperada]],"&gt;"&amp;TODAY()))</f>
        <v/>
      </c>
      <c r="D1107" s="74" t="str">
        <f>IF(A1107="","",INDEX(Tabela_Produto[Estoque Mínimo],MATCH(A1107,INDEX(Tabela_Produto[Nome do Produto],,1),0),1))</f>
        <v/>
      </c>
      <c r="E1107" s="74" t="str">
        <f t="shared" si="17"/>
        <v/>
      </c>
      <c r="F1107" s="74" t="str">
        <f>IFERROR(GETPIVOTDATA("Amount",#REF!,"Product Name",'tabelas-escondidas'!$A1107),"")</f>
        <v/>
      </c>
      <c r="G1107" s="74" t="str">
        <f>IFERROR(GETPIVOTDATA("Quantity",#REF!,"Product Name",'tabelas-escondidas'!$A1107),"")</f>
        <v/>
      </c>
    </row>
    <row r="1108" spans="1:7" x14ac:dyDescent="0.25">
      <c r="A1108" s="75" t="str">
        <f>IFERROR(INDEX(Tabela_Produto[[#Data],[Nome do Produto]],ROW(A1108)-ROW($A$3)),"")</f>
        <v/>
      </c>
      <c r="B1108" s="74" t="str">
        <f ca="1">IF(A1108="","",SUMIFS(Tabela_Ordens[[#Data],[Quantidade]],Tabela_Ordens[[#Data],[Produto]],A1108,Tabela_Ordens[[#Data],[Tipo da Ordem]],"Compra",Tabela_Ordens[[#Data],[Data esperada]],"&lt;="&amp;TODAY())-SUMIFS(Tabela_Ordens[[#Data],[Quantidade]],Tabela_Ordens[[#Data],[Produto]],A1108,Tabela_Ordens[[#Data],[Tipo da Ordem]],"Venda",Tabela_Ordens[[#Data],[Data esperada]],"&lt;="&amp;TODAY()))</f>
        <v/>
      </c>
      <c r="C1108" s="74" t="str">
        <f ca="1">IF(A1108="","",SUMIFS(Tabela_Ordens[[#Data],[Quantidade]],Tabela_Ordens[[#Data],[Produto]],A1108,Tabela_Ordens[[#Data],[Tipo da Ordem]],"Compra",Tabela_Ordens[[#Data],[Data esperada]],"&gt;"&amp;TODAY()))</f>
        <v/>
      </c>
      <c r="D1108" s="74" t="str">
        <f>IF(A1108="","",INDEX(Tabela_Produto[Estoque Mínimo],MATCH(A1108,INDEX(Tabela_Produto[Nome do Produto],,1),0),1))</f>
        <v/>
      </c>
      <c r="E1108" s="74" t="str">
        <f t="shared" si="17"/>
        <v/>
      </c>
      <c r="F1108" s="74" t="str">
        <f>IFERROR(GETPIVOTDATA("Amount",#REF!,"Product Name",'tabelas-escondidas'!$A1108),"")</f>
        <v/>
      </c>
      <c r="G1108" s="74" t="str">
        <f>IFERROR(GETPIVOTDATA("Quantity",#REF!,"Product Name",'tabelas-escondidas'!$A1108),"")</f>
        <v/>
      </c>
    </row>
    <row r="1109" spans="1:7" x14ac:dyDescent="0.25">
      <c r="A1109" s="75" t="str">
        <f>IFERROR(INDEX(Tabela_Produto[[#Data],[Nome do Produto]],ROW(A1109)-ROW($A$3)),"")</f>
        <v/>
      </c>
      <c r="B1109" s="74" t="str">
        <f ca="1">IF(A1109="","",SUMIFS(Tabela_Ordens[[#Data],[Quantidade]],Tabela_Ordens[[#Data],[Produto]],A1109,Tabela_Ordens[[#Data],[Tipo da Ordem]],"Compra",Tabela_Ordens[[#Data],[Data esperada]],"&lt;="&amp;TODAY())-SUMIFS(Tabela_Ordens[[#Data],[Quantidade]],Tabela_Ordens[[#Data],[Produto]],A1109,Tabela_Ordens[[#Data],[Tipo da Ordem]],"Venda",Tabela_Ordens[[#Data],[Data esperada]],"&lt;="&amp;TODAY()))</f>
        <v/>
      </c>
      <c r="C1109" s="74" t="str">
        <f ca="1">IF(A1109="","",SUMIFS(Tabela_Ordens[[#Data],[Quantidade]],Tabela_Ordens[[#Data],[Produto]],A1109,Tabela_Ordens[[#Data],[Tipo da Ordem]],"Compra",Tabela_Ordens[[#Data],[Data esperada]],"&gt;"&amp;TODAY()))</f>
        <v/>
      </c>
      <c r="D1109" s="74" t="str">
        <f>IF(A1109="","",INDEX(Tabela_Produto[Estoque Mínimo],MATCH(A1109,INDEX(Tabela_Produto[Nome do Produto],,1),0),1))</f>
        <v/>
      </c>
      <c r="E1109" s="74" t="str">
        <f t="shared" si="17"/>
        <v/>
      </c>
      <c r="F1109" s="74" t="str">
        <f>IFERROR(GETPIVOTDATA("Amount",#REF!,"Product Name",'tabelas-escondidas'!$A1109),"")</f>
        <v/>
      </c>
      <c r="G1109" s="74" t="str">
        <f>IFERROR(GETPIVOTDATA("Quantity",#REF!,"Product Name",'tabelas-escondidas'!$A1109),"")</f>
        <v/>
      </c>
    </row>
    <row r="1110" spans="1:7" x14ac:dyDescent="0.25">
      <c r="A1110" s="75" t="str">
        <f>IFERROR(INDEX(Tabela_Produto[[#Data],[Nome do Produto]],ROW(A1110)-ROW($A$3)),"")</f>
        <v/>
      </c>
      <c r="B1110" s="74" t="str">
        <f ca="1">IF(A1110="","",SUMIFS(Tabela_Ordens[[#Data],[Quantidade]],Tabela_Ordens[[#Data],[Produto]],A1110,Tabela_Ordens[[#Data],[Tipo da Ordem]],"Compra",Tabela_Ordens[[#Data],[Data esperada]],"&lt;="&amp;TODAY())-SUMIFS(Tabela_Ordens[[#Data],[Quantidade]],Tabela_Ordens[[#Data],[Produto]],A1110,Tabela_Ordens[[#Data],[Tipo da Ordem]],"Venda",Tabela_Ordens[[#Data],[Data esperada]],"&lt;="&amp;TODAY()))</f>
        <v/>
      </c>
      <c r="C1110" s="74" t="str">
        <f ca="1">IF(A1110="","",SUMIFS(Tabela_Ordens[[#Data],[Quantidade]],Tabela_Ordens[[#Data],[Produto]],A1110,Tabela_Ordens[[#Data],[Tipo da Ordem]],"Compra",Tabela_Ordens[[#Data],[Data esperada]],"&gt;"&amp;TODAY()))</f>
        <v/>
      </c>
      <c r="D1110" s="74" t="str">
        <f>IF(A1110="","",INDEX(Tabela_Produto[Estoque Mínimo],MATCH(A1110,INDEX(Tabela_Produto[Nome do Produto],,1),0),1))</f>
        <v/>
      </c>
      <c r="E1110" s="74" t="str">
        <f t="shared" si="17"/>
        <v/>
      </c>
      <c r="F1110" s="74" t="str">
        <f>IFERROR(GETPIVOTDATA("Amount",#REF!,"Product Name",'tabelas-escondidas'!$A1110),"")</f>
        <v/>
      </c>
      <c r="G1110" s="74" t="str">
        <f>IFERROR(GETPIVOTDATA("Quantity",#REF!,"Product Name",'tabelas-escondidas'!$A1110),"")</f>
        <v/>
      </c>
    </row>
    <row r="1111" spans="1:7" x14ac:dyDescent="0.25">
      <c r="A1111" s="75" t="str">
        <f>IFERROR(INDEX(Tabela_Produto[[#Data],[Nome do Produto]],ROW(A1111)-ROW($A$3)),"")</f>
        <v/>
      </c>
      <c r="B1111" s="74" t="str">
        <f ca="1">IF(A1111="","",SUMIFS(Tabela_Ordens[[#Data],[Quantidade]],Tabela_Ordens[[#Data],[Produto]],A1111,Tabela_Ordens[[#Data],[Tipo da Ordem]],"Compra",Tabela_Ordens[[#Data],[Data esperada]],"&lt;="&amp;TODAY())-SUMIFS(Tabela_Ordens[[#Data],[Quantidade]],Tabela_Ordens[[#Data],[Produto]],A1111,Tabela_Ordens[[#Data],[Tipo da Ordem]],"Venda",Tabela_Ordens[[#Data],[Data esperada]],"&lt;="&amp;TODAY()))</f>
        <v/>
      </c>
      <c r="C1111" s="74" t="str">
        <f ca="1">IF(A1111="","",SUMIFS(Tabela_Ordens[[#Data],[Quantidade]],Tabela_Ordens[[#Data],[Produto]],A1111,Tabela_Ordens[[#Data],[Tipo da Ordem]],"Compra",Tabela_Ordens[[#Data],[Data esperada]],"&gt;"&amp;TODAY()))</f>
        <v/>
      </c>
      <c r="D1111" s="74" t="str">
        <f>IF(A1111="","",INDEX(Tabela_Produto[Estoque Mínimo],MATCH(A1111,INDEX(Tabela_Produto[Nome do Produto],,1),0),1))</f>
        <v/>
      </c>
      <c r="E1111" s="74" t="str">
        <f t="shared" si="17"/>
        <v/>
      </c>
      <c r="F1111" s="74" t="str">
        <f>IFERROR(GETPIVOTDATA("Amount",#REF!,"Product Name",'tabelas-escondidas'!$A1111),"")</f>
        <v/>
      </c>
      <c r="G1111" s="74" t="str">
        <f>IFERROR(GETPIVOTDATA("Quantity",#REF!,"Product Name",'tabelas-escondidas'!$A1111),"")</f>
        <v/>
      </c>
    </row>
    <row r="1112" spans="1:7" x14ac:dyDescent="0.25">
      <c r="A1112" s="75" t="str">
        <f>IFERROR(INDEX(Tabela_Produto[[#Data],[Nome do Produto]],ROW(A1112)-ROW($A$3)),"")</f>
        <v/>
      </c>
      <c r="B1112" s="74" t="str">
        <f ca="1">IF(A1112="","",SUMIFS(Tabela_Ordens[[#Data],[Quantidade]],Tabela_Ordens[[#Data],[Produto]],A1112,Tabela_Ordens[[#Data],[Tipo da Ordem]],"Compra",Tabela_Ordens[[#Data],[Data esperada]],"&lt;="&amp;TODAY())-SUMIFS(Tabela_Ordens[[#Data],[Quantidade]],Tabela_Ordens[[#Data],[Produto]],A1112,Tabela_Ordens[[#Data],[Tipo da Ordem]],"Venda",Tabela_Ordens[[#Data],[Data esperada]],"&lt;="&amp;TODAY()))</f>
        <v/>
      </c>
      <c r="C1112" s="74" t="str">
        <f ca="1">IF(A1112="","",SUMIFS(Tabela_Ordens[[#Data],[Quantidade]],Tabela_Ordens[[#Data],[Produto]],A1112,Tabela_Ordens[[#Data],[Tipo da Ordem]],"Compra",Tabela_Ordens[[#Data],[Data esperada]],"&gt;"&amp;TODAY()))</f>
        <v/>
      </c>
      <c r="D1112" s="74" t="str">
        <f>IF(A1112="","",INDEX(Tabela_Produto[Estoque Mínimo],MATCH(A1112,INDEX(Tabela_Produto[Nome do Produto],,1),0),1))</f>
        <v/>
      </c>
      <c r="E1112" s="74" t="str">
        <f t="shared" si="17"/>
        <v/>
      </c>
      <c r="F1112" s="74" t="str">
        <f>IFERROR(GETPIVOTDATA("Amount",#REF!,"Product Name",'tabelas-escondidas'!$A1112),"")</f>
        <v/>
      </c>
      <c r="G1112" s="74" t="str">
        <f>IFERROR(GETPIVOTDATA("Quantity",#REF!,"Product Name",'tabelas-escondidas'!$A1112),"")</f>
        <v/>
      </c>
    </row>
    <row r="1113" spans="1:7" x14ac:dyDescent="0.25">
      <c r="A1113" s="75" t="str">
        <f>IFERROR(INDEX(Tabela_Produto[[#Data],[Nome do Produto]],ROW(A1113)-ROW($A$3)),"")</f>
        <v/>
      </c>
      <c r="B1113" s="74" t="str">
        <f ca="1">IF(A1113="","",SUMIFS(Tabela_Ordens[[#Data],[Quantidade]],Tabela_Ordens[[#Data],[Produto]],A1113,Tabela_Ordens[[#Data],[Tipo da Ordem]],"Compra",Tabela_Ordens[[#Data],[Data esperada]],"&lt;="&amp;TODAY())-SUMIFS(Tabela_Ordens[[#Data],[Quantidade]],Tabela_Ordens[[#Data],[Produto]],A1113,Tabela_Ordens[[#Data],[Tipo da Ordem]],"Venda",Tabela_Ordens[[#Data],[Data esperada]],"&lt;="&amp;TODAY()))</f>
        <v/>
      </c>
      <c r="C1113" s="74" t="str">
        <f ca="1">IF(A1113="","",SUMIFS(Tabela_Ordens[[#Data],[Quantidade]],Tabela_Ordens[[#Data],[Produto]],A1113,Tabela_Ordens[[#Data],[Tipo da Ordem]],"Compra",Tabela_Ordens[[#Data],[Data esperada]],"&gt;"&amp;TODAY()))</f>
        <v/>
      </c>
      <c r="D1113" s="74" t="str">
        <f>IF(A1113="","",INDEX(Tabela_Produto[Estoque Mínimo],MATCH(A1113,INDEX(Tabela_Produto[Nome do Produto],,1),0),1))</f>
        <v/>
      </c>
      <c r="E1113" s="74" t="str">
        <f t="shared" si="17"/>
        <v/>
      </c>
      <c r="F1113" s="74" t="str">
        <f>IFERROR(GETPIVOTDATA("Amount",#REF!,"Product Name",'tabelas-escondidas'!$A1113),"")</f>
        <v/>
      </c>
      <c r="G1113" s="74" t="str">
        <f>IFERROR(GETPIVOTDATA("Quantity",#REF!,"Product Name",'tabelas-escondidas'!$A1113),"")</f>
        <v/>
      </c>
    </row>
    <row r="1114" spans="1:7" x14ac:dyDescent="0.25">
      <c r="A1114" s="75" t="str">
        <f>IFERROR(INDEX(Tabela_Produto[[#Data],[Nome do Produto]],ROW(A1114)-ROW($A$3)),"")</f>
        <v/>
      </c>
      <c r="B1114" s="74" t="str">
        <f ca="1">IF(A1114="","",SUMIFS(Tabela_Ordens[[#Data],[Quantidade]],Tabela_Ordens[[#Data],[Produto]],A1114,Tabela_Ordens[[#Data],[Tipo da Ordem]],"Compra",Tabela_Ordens[[#Data],[Data esperada]],"&lt;="&amp;TODAY())-SUMIFS(Tabela_Ordens[[#Data],[Quantidade]],Tabela_Ordens[[#Data],[Produto]],A1114,Tabela_Ordens[[#Data],[Tipo da Ordem]],"Venda",Tabela_Ordens[[#Data],[Data esperada]],"&lt;="&amp;TODAY()))</f>
        <v/>
      </c>
      <c r="C1114" s="74" t="str">
        <f ca="1">IF(A1114="","",SUMIFS(Tabela_Ordens[[#Data],[Quantidade]],Tabela_Ordens[[#Data],[Produto]],A1114,Tabela_Ordens[[#Data],[Tipo da Ordem]],"Compra",Tabela_Ordens[[#Data],[Data esperada]],"&gt;"&amp;TODAY()))</f>
        <v/>
      </c>
      <c r="D1114" s="74" t="str">
        <f>IF(A1114="","",INDEX(Tabela_Produto[Estoque Mínimo],MATCH(A1114,INDEX(Tabela_Produto[Nome do Produto],,1),0),1))</f>
        <v/>
      </c>
      <c r="E1114" s="74" t="str">
        <f t="shared" si="17"/>
        <v/>
      </c>
      <c r="F1114" s="74" t="str">
        <f>IFERROR(GETPIVOTDATA("Amount",#REF!,"Product Name",'tabelas-escondidas'!$A1114),"")</f>
        <v/>
      </c>
      <c r="G1114" s="74" t="str">
        <f>IFERROR(GETPIVOTDATA("Quantity",#REF!,"Product Name",'tabelas-escondidas'!$A1114),"")</f>
        <v/>
      </c>
    </row>
    <row r="1115" spans="1:7" x14ac:dyDescent="0.25">
      <c r="A1115" s="75" t="str">
        <f>IFERROR(INDEX(Tabela_Produto[[#Data],[Nome do Produto]],ROW(A1115)-ROW($A$3)),"")</f>
        <v/>
      </c>
      <c r="B1115" s="74" t="str">
        <f ca="1">IF(A1115="","",SUMIFS(Tabela_Ordens[[#Data],[Quantidade]],Tabela_Ordens[[#Data],[Produto]],A1115,Tabela_Ordens[[#Data],[Tipo da Ordem]],"Compra",Tabela_Ordens[[#Data],[Data esperada]],"&lt;="&amp;TODAY())-SUMIFS(Tabela_Ordens[[#Data],[Quantidade]],Tabela_Ordens[[#Data],[Produto]],A1115,Tabela_Ordens[[#Data],[Tipo da Ordem]],"Venda",Tabela_Ordens[[#Data],[Data esperada]],"&lt;="&amp;TODAY()))</f>
        <v/>
      </c>
      <c r="C1115" s="74" t="str">
        <f ca="1">IF(A1115="","",SUMIFS(Tabela_Ordens[[#Data],[Quantidade]],Tabela_Ordens[[#Data],[Produto]],A1115,Tabela_Ordens[[#Data],[Tipo da Ordem]],"Compra",Tabela_Ordens[[#Data],[Data esperada]],"&gt;"&amp;TODAY()))</f>
        <v/>
      </c>
      <c r="D1115" s="74" t="str">
        <f>IF(A1115="","",INDEX(Tabela_Produto[Estoque Mínimo],MATCH(A1115,INDEX(Tabela_Produto[Nome do Produto],,1),0),1))</f>
        <v/>
      </c>
      <c r="E1115" s="74" t="str">
        <f t="shared" si="17"/>
        <v/>
      </c>
      <c r="F1115" s="74" t="str">
        <f>IFERROR(GETPIVOTDATA("Amount",#REF!,"Product Name",'tabelas-escondidas'!$A1115),"")</f>
        <v/>
      </c>
      <c r="G1115" s="74" t="str">
        <f>IFERROR(GETPIVOTDATA("Quantity",#REF!,"Product Name",'tabelas-escondidas'!$A1115),"")</f>
        <v/>
      </c>
    </row>
    <row r="1116" spans="1:7" x14ac:dyDescent="0.25">
      <c r="A1116" s="75" t="str">
        <f>IFERROR(INDEX(Tabela_Produto[[#Data],[Nome do Produto]],ROW(A1116)-ROW($A$3)),"")</f>
        <v/>
      </c>
      <c r="B1116" s="74" t="str">
        <f ca="1">IF(A1116="","",SUMIFS(Tabela_Ordens[[#Data],[Quantidade]],Tabela_Ordens[[#Data],[Produto]],A1116,Tabela_Ordens[[#Data],[Tipo da Ordem]],"Compra",Tabela_Ordens[[#Data],[Data esperada]],"&lt;="&amp;TODAY())-SUMIFS(Tabela_Ordens[[#Data],[Quantidade]],Tabela_Ordens[[#Data],[Produto]],A1116,Tabela_Ordens[[#Data],[Tipo da Ordem]],"Venda",Tabela_Ordens[[#Data],[Data esperada]],"&lt;="&amp;TODAY()))</f>
        <v/>
      </c>
      <c r="C1116" s="74" t="str">
        <f ca="1">IF(A1116="","",SUMIFS(Tabela_Ordens[[#Data],[Quantidade]],Tabela_Ordens[[#Data],[Produto]],A1116,Tabela_Ordens[[#Data],[Tipo da Ordem]],"Compra",Tabela_Ordens[[#Data],[Data esperada]],"&gt;"&amp;TODAY()))</f>
        <v/>
      </c>
      <c r="D1116" s="74" t="str">
        <f>IF(A1116="","",INDEX(Tabela_Produto[Estoque Mínimo],MATCH(A1116,INDEX(Tabela_Produto[Nome do Produto],,1),0),1))</f>
        <v/>
      </c>
      <c r="E1116" s="74" t="str">
        <f t="shared" si="17"/>
        <v/>
      </c>
      <c r="F1116" s="74" t="str">
        <f>IFERROR(GETPIVOTDATA("Amount",#REF!,"Product Name",'tabelas-escondidas'!$A1116),"")</f>
        <v/>
      </c>
      <c r="G1116" s="74" t="str">
        <f>IFERROR(GETPIVOTDATA("Quantity",#REF!,"Product Name",'tabelas-escondidas'!$A1116),"")</f>
        <v/>
      </c>
    </row>
    <row r="1117" spans="1:7" x14ac:dyDescent="0.25">
      <c r="A1117" s="75" t="str">
        <f>IFERROR(INDEX(Tabela_Produto[[#Data],[Nome do Produto]],ROW(A1117)-ROW($A$3)),"")</f>
        <v/>
      </c>
      <c r="B1117" s="74" t="str">
        <f ca="1">IF(A1117="","",SUMIFS(Tabela_Ordens[[#Data],[Quantidade]],Tabela_Ordens[[#Data],[Produto]],A1117,Tabela_Ordens[[#Data],[Tipo da Ordem]],"Compra",Tabela_Ordens[[#Data],[Data esperada]],"&lt;="&amp;TODAY())-SUMIFS(Tabela_Ordens[[#Data],[Quantidade]],Tabela_Ordens[[#Data],[Produto]],A1117,Tabela_Ordens[[#Data],[Tipo da Ordem]],"Venda",Tabela_Ordens[[#Data],[Data esperada]],"&lt;="&amp;TODAY()))</f>
        <v/>
      </c>
      <c r="C1117" s="74" t="str">
        <f ca="1">IF(A1117="","",SUMIFS(Tabela_Ordens[[#Data],[Quantidade]],Tabela_Ordens[[#Data],[Produto]],A1117,Tabela_Ordens[[#Data],[Tipo da Ordem]],"Compra",Tabela_Ordens[[#Data],[Data esperada]],"&gt;"&amp;TODAY()))</f>
        <v/>
      </c>
      <c r="D1117" s="74" t="str">
        <f>IF(A1117="","",INDEX(Tabela_Produto[Estoque Mínimo],MATCH(A1117,INDEX(Tabela_Produto[Nome do Produto],,1),0),1))</f>
        <v/>
      </c>
      <c r="E1117" s="74" t="str">
        <f t="shared" si="17"/>
        <v/>
      </c>
      <c r="F1117" s="74" t="str">
        <f>IFERROR(GETPIVOTDATA("Amount",#REF!,"Product Name",'tabelas-escondidas'!$A1117),"")</f>
        <v/>
      </c>
      <c r="G1117" s="74" t="str">
        <f>IFERROR(GETPIVOTDATA("Quantity",#REF!,"Product Name",'tabelas-escondidas'!$A1117),"")</f>
        <v/>
      </c>
    </row>
    <row r="1118" spans="1:7" x14ac:dyDescent="0.25">
      <c r="A1118" s="75" t="str">
        <f>IFERROR(INDEX(Tabela_Produto[[#Data],[Nome do Produto]],ROW(A1118)-ROW($A$3)),"")</f>
        <v/>
      </c>
      <c r="B1118" s="74" t="str">
        <f ca="1">IF(A1118="","",SUMIFS(Tabela_Ordens[[#Data],[Quantidade]],Tabela_Ordens[[#Data],[Produto]],A1118,Tabela_Ordens[[#Data],[Tipo da Ordem]],"Compra",Tabela_Ordens[[#Data],[Data esperada]],"&lt;="&amp;TODAY())-SUMIFS(Tabela_Ordens[[#Data],[Quantidade]],Tabela_Ordens[[#Data],[Produto]],A1118,Tabela_Ordens[[#Data],[Tipo da Ordem]],"Venda",Tabela_Ordens[[#Data],[Data esperada]],"&lt;="&amp;TODAY()))</f>
        <v/>
      </c>
      <c r="C1118" s="74" t="str">
        <f ca="1">IF(A1118="","",SUMIFS(Tabela_Ordens[[#Data],[Quantidade]],Tabela_Ordens[[#Data],[Produto]],A1118,Tabela_Ordens[[#Data],[Tipo da Ordem]],"Compra",Tabela_Ordens[[#Data],[Data esperada]],"&gt;"&amp;TODAY()))</f>
        <v/>
      </c>
      <c r="D1118" s="74" t="str">
        <f>IF(A1118="","",INDEX(Tabela_Produto[Estoque Mínimo],MATCH(A1118,INDEX(Tabela_Produto[Nome do Produto],,1),0),1))</f>
        <v/>
      </c>
      <c r="E1118" s="74" t="str">
        <f t="shared" si="17"/>
        <v/>
      </c>
      <c r="F1118" s="74" t="str">
        <f>IFERROR(GETPIVOTDATA("Amount",#REF!,"Product Name",'tabelas-escondidas'!$A1118),"")</f>
        <v/>
      </c>
      <c r="G1118" s="74" t="str">
        <f>IFERROR(GETPIVOTDATA("Quantity",#REF!,"Product Name",'tabelas-escondidas'!$A1118),"")</f>
        <v/>
      </c>
    </row>
    <row r="1119" spans="1:7" x14ac:dyDescent="0.25">
      <c r="A1119" s="75" t="str">
        <f>IFERROR(INDEX(Tabela_Produto[[#Data],[Nome do Produto]],ROW(A1119)-ROW($A$3)),"")</f>
        <v/>
      </c>
      <c r="B1119" s="74" t="str">
        <f ca="1">IF(A1119="","",SUMIFS(Tabela_Ordens[[#Data],[Quantidade]],Tabela_Ordens[[#Data],[Produto]],A1119,Tabela_Ordens[[#Data],[Tipo da Ordem]],"Compra",Tabela_Ordens[[#Data],[Data esperada]],"&lt;="&amp;TODAY())-SUMIFS(Tabela_Ordens[[#Data],[Quantidade]],Tabela_Ordens[[#Data],[Produto]],A1119,Tabela_Ordens[[#Data],[Tipo da Ordem]],"Venda",Tabela_Ordens[[#Data],[Data esperada]],"&lt;="&amp;TODAY()))</f>
        <v/>
      </c>
      <c r="C1119" s="74" t="str">
        <f ca="1">IF(A1119="","",SUMIFS(Tabela_Ordens[[#Data],[Quantidade]],Tabela_Ordens[[#Data],[Produto]],A1119,Tabela_Ordens[[#Data],[Tipo da Ordem]],"Compra",Tabela_Ordens[[#Data],[Data esperada]],"&gt;"&amp;TODAY()))</f>
        <v/>
      </c>
      <c r="D1119" s="74" t="str">
        <f>IF(A1119="","",INDEX(Tabela_Produto[Estoque Mínimo],MATCH(A1119,INDEX(Tabela_Produto[Nome do Produto],,1),0),1))</f>
        <v/>
      </c>
      <c r="E1119" s="74" t="str">
        <f t="shared" si="17"/>
        <v/>
      </c>
      <c r="F1119" s="74" t="str">
        <f>IFERROR(GETPIVOTDATA("Amount",#REF!,"Product Name",'tabelas-escondidas'!$A1119),"")</f>
        <v/>
      </c>
      <c r="G1119" s="74" t="str">
        <f>IFERROR(GETPIVOTDATA("Quantity",#REF!,"Product Name",'tabelas-escondidas'!$A1119),"")</f>
        <v/>
      </c>
    </row>
    <row r="1120" spans="1:7" x14ac:dyDescent="0.25">
      <c r="A1120" s="75" t="str">
        <f>IFERROR(INDEX(Tabela_Produto[[#Data],[Nome do Produto]],ROW(A1120)-ROW($A$3)),"")</f>
        <v/>
      </c>
      <c r="B1120" s="74" t="str">
        <f ca="1">IF(A1120="","",SUMIFS(Tabela_Ordens[[#Data],[Quantidade]],Tabela_Ordens[[#Data],[Produto]],A1120,Tabela_Ordens[[#Data],[Tipo da Ordem]],"Compra",Tabela_Ordens[[#Data],[Data esperada]],"&lt;="&amp;TODAY())-SUMIFS(Tabela_Ordens[[#Data],[Quantidade]],Tabela_Ordens[[#Data],[Produto]],A1120,Tabela_Ordens[[#Data],[Tipo da Ordem]],"Venda",Tabela_Ordens[[#Data],[Data esperada]],"&lt;="&amp;TODAY()))</f>
        <v/>
      </c>
      <c r="C1120" s="74" t="str">
        <f ca="1">IF(A1120="","",SUMIFS(Tabela_Ordens[[#Data],[Quantidade]],Tabela_Ordens[[#Data],[Produto]],A1120,Tabela_Ordens[[#Data],[Tipo da Ordem]],"Compra",Tabela_Ordens[[#Data],[Data esperada]],"&gt;"&amp;TODAY()))</f>
        <v/>
      </c>
      <c r="D1120" s="74" t="str">
        <f>IF(A1120="","",INDEX(Tabela_Produto[Estoque Mínimo],MATCH(A1120,INDEX(Tabela_Produto[Nome do Produto],,1),0),1))</f>
        <v/>
      </c>
      <c r="E1120" s="74" t="str">
        <f t="shared" si="17"/>
        <v/>
      </c>
      <c r="F1120" s="74" t="str">
        <f>IFERROR(GETPIVOTDATA("Amount",#REF!,"Product Name",'tabelas-escondidas'!$A1120),"")</f>
        <v/>
      </c>
      <c r="G1120" s="74" t="str">
        <f>IFERROR(GETPIVOTDATA("Quantity",#REF!,"Product Name",'tabelas-escondidas'!$A1120),"")</f>
        <v/>
      </c>
    </row>
    <row r="1121" spans="1:7" x14ac:dyDescent="0.25">
      <c r="A1121" s="75" t="str">
        <f>IFERROR(INDEX(Tabela_Produto[[#Data],[Nome do Produto]],ROW(A1121)-ROW($A$3)),"")</f>
        <v/>
      </c>
      <c r="B1121" s="74" t="str">
        <f ca="1">IF(A1121="","",SUMIFS(Tabela_Ordens[[#Data],[Quantidade]],Tabela_Ordens[[#Data],[Produto]],A1121,Tabela_Ordens[[#Data],[Tipo da Ordem]],"Compra",Tabela_Ordens[[#Data],[Data esperada]],"&lt;="&amp;TODAY())-SUMIFS(Tabela_Ordens[[#Data],[Quantidade]],Tabela_Ordens[[#Data],[Produto]],A1121,Tabela_Ordens[[#Data],[Tipo da Ordem]],"Venda",Tabela_Ordens[[#Data],[Data esperada]],"&lt;="&amp;TODAY()))</f>
        <v/>
      </c>
      <c r="C1121" s="74" t="str">
        <f ca="1">IF(A1121="","",SUMIFS(Tabela_Ordens[[#Data],[Quantidade]],Tabela_Ordens[[#Data],[Produto]],A1121,Tabela_Ordens[[#Data],[Tipo da Ordem]],"Compra",Tabela_Ordens[[#Data],[Data esperada]],"&gt;"&amp;TODAY()))</f>
        <v/>
      </c>
      <c r="D1121" s="74" t="str">
        <f>IF(A1121="","",INDEX(Tabela_Produto[Estoque Mínimo],MATCH(A1121,INDEX(Tabela_Produto[Nome do Produto],,1),0),1))</f>
        <v/>
      </c>
      <c r="E1121" s="74" t="str">
        <f t="shared" si="17"/>
        <v/>
      </c>
      <c r="F1121" s="74" t="str">
        <f>IFERROR(GETPIVOTDATA("Amount",#REF!,"Product Name",'tabelas-escondidas'!$A1121),"")</f>
        <v/>
      </c>
      <c r="G1121" s="74" t="str">
        <f>IFERROR(GETPIVOTDATA("Quantity",#REF!,"Product Name",'tabelas-escondidas'!$A1121),"")</f>
        <v/>
      </c>
    </row>
    <row r="1122" spans="1:7" x14ac:dyDescent="0.25">
      <c r="A1122" s="75" t="str">
        <f>IFERROR(INDEX(Tabela_Produto[[#Data],[Nome do Produto]],ROW(A1122)-ROW($A$3)),"")</f>
        <v/>
      </c>
      <c r="B1122" s="74" t="str">
        <f ca="1">IF(A1122="","",SUMIFS(Tabela_Ordens[[#Data],[Quantidade]],Tabela_Ordens[[#Data],[Produto]],A1122,Tabela_Ordens[[#Data],[Tipo da Ordem]],"Compra",Tabela_Ordens[[#Data],[Data esperada]],"&lt;="&amp;TODAY())-SUMIFS(Tabela_Ordens[[#Data],[Quantidade]],Tabela_Ordens[[#Data],[Produto]],A1122,Tabela_Ordens[[#Data],[Tipo da Ordem]],"Venda",Tabela_Ordens[[#Data],[Data esperada]],"&lt;="&amp;TODAY()))</f>
        <v/>
      </c>
      <c r="C1122" s="74" t="str">
        <f ca="1">IF(A1122="","",SUMIFS(Tabela_Ordens[[#Data],[Quantidade]],Tabela_Ordens[[#Data],[Produto]],A1122,Tabela_Ordens[[#Data],[Tipo da Ordem]],"Compra",Tabela_Ordens[[#Data],[Data esperada]],"&gt;"&amp;TODAY()))</f>
        <v/>
      </c>
      <c r="D1122" s="74" t="str">
        <f>IF(A1122="","",INDEX(Tabela_Produto[Estoque Mínimo],MATCH(A1122,INDEX(Tabela_Produto[Nome do Produto],,1),0),1))</f>
        <v/>
      </c>
      <c r="E1122" s="74" t="str">
        <f t="shared" si="17"/>
        <v/>
      </c>
      <c r="F1122" s="74" t="str">
        <f>IFERROR(GETPIVOTDATA("Amount",#REF!,"Product Name",'tabelas-escondidas'!$A1122),"")</f>
        <v/>
      </c>
      <c r="G1122" s="74" t="str">
        <f>IFERROR(GETPIVOTDATA("Quantity",#REF!,"Product Name",'tabelas-escondidas'!$A1122),"")</f>
        <v/>
      </c>
    </row>
    <row r="1123" spans="1:7" x14ac:dyDescent="0.25">
      <c r="A1123" s="75" t="str">
        <f>IFERROR(INDEX(Tabela_Produto[[#Data],[Nome do Produto]],ROW(A1123)-ROW($A$3)),"")</f>
        <v/>
      </c>
      <c r="B1123" s="74" t="str">
        <f ca="1">IF(A1123="","",SUMIFS(Tabela_Ordens[[#Data],[Quantidade]],Tabela_Ordens[[#Data],[Produto]],A1123,Tabela_Ordens[[#Data],[Tipo da Ordem]],"Compra",Tabela_Ordens[[#Data],[Data esperada]],"&lt;="&amp;TODAY())-SUMIFS(Tabela_Ordens[[#Data],[Quantidade]],Tabela_Ordens[[#Data],[Produto]],A1123,Tabela_Ordens[[#Data],[Tipo da Ordem]],"Venda",Tabela_Ordens[[#Data],[Data esperada]],"&lt;="&amp;TODAY()))</f>
        <v/>
      </c>
      <c r="C1123" s="74" t="str">
        <f ca="1">IF(A1123="","",SUMIFS(Tabela_Ordens[[#Data],[Quantidade]],Tabela_Ordens[[#Data],[Produto]],A1123,Tabela_Ordens[[#Data],[Tipo da Ordem]],"Compra",Tabela_Ordens[[#Data],[Data esperada]],"&gt;"&amp;TODAY()))</f>
        <v/>
      </c>
      <c r="D1123" s="74" t="str">
        <f>IF(A1123="","",INDEX(Tabela_Produto[Estoque Mínimo],MATCH(A1123,INDEX(Tabela_Produto[Nome do Produto],,1),0),1))</f>
        <v/>
      </c>
      <c r="E1123" s="74" t="str">
        <f t="shared" si="17"/>
        <v/>
      </c>
      <c r="F1123" s="74" t="str">
        <f>IFERROR(GETPIVOTDATA("Amount",#REF!,"Product Name",'tabelas-escondidas'!$A1123),"")</f>
        <v/>
      </c>
      <c r="G1123" s="74" t="str">
        <f>IFERROR(GETPIVOTDATA("Quantity",#REF!,"Product Name",'tabelas-escondidas'!$A1123),"")</f>
        <v/>
      </c>
    </row>
    <row r="1124" spans="1:7" x14ac:dyDescent="0.25">
      <c r="A1124" s="75" t="str">
        <f>IFERROR(INDEX(Tabela_Produto[[#Data],[Nome do Produto]],ROW(A1124)-ROW($A$3)),"")</f>
        <v/>
      </c>
      <c r="B1124" s="74" t="str">
        <f ca="1">IF(A1124="","",SUMIFS(Tabela_Ordens[[#Data],[Quantidade]],Tabela_Ordens[[#Data],[Produto]],A1124,Tabela_Ordens[[#Data],[Tipo da Ordem]],"Compra",Tabela_Ordens[[#Data],[Data esperada]],"&lt;="&amp;TODAY())-SUMIFS(Tabela_Ordens[[#Data],[Quantidade]],Tabela_Ordens[[#Data],[Produto]],A1124,Tabela_Ordens[[#Data],[Tipo da Ordem]],"Venda",Tabela_Ordens[[#Data],[Data esperada]],"&lt;="&amp;TODAY()))</f>
        <v/>
      </c>
      <c r="C1124" s="74" t="str">
        <f ca="1">IF(A1124="","",SUMIFS(Tabela_Ordens[[#Data],[Quantidade]],Tabela_Ordens[[#Data],[Produto]],A1124,Tabela_Ordens[[#Data],[Tipo da Ordem]],"Compra",Tabela_Ordens[[#Data],[Data esperada]],"&gt;"&amp;TODAY()))</f>
        <v/>
      </c>
      <c r="D1124" s="74" t="str">
        <f>IF(A1124="","",INDEX(Tabela_Produto[Estoque Mínimo],MATCH(A1124,INDEX(Tabela_Produto[Nome do Produto],,1),0),1))</f>
        <v/>
      </c>
      <c r="E1124" s="74" t="str">
        <f t="shared" si="17"/>
        <v/>
      </c>
      <c r="F1124" s="74" t="str">
        <f>IFERROR(GETPIVOTDATA("Amount",#REF!,"Product Name",'tabelas-escondidas'!$A1124),"")</f>
        <v/>
      </c>
      <c r="G1124" s="74" t="str">
        <f>IFERROR(GETPIVOTDATA("Quantity",#REF!,"Product Name",'tabelas-escondidas'!$A1124),"")</f>
        <v/>
      </c>
    </row>
    <row r="1125" spans="1:7" x14ac:dyDescent="0.25">
      <c r="A1125" s="75" t="str">
        <f>IFERROR(INDEX(Tabela_Produto[[#Data],[Nome do Produto]],ROW(A1125)-ROW($A$3)),"")</f>
        <v/>
      </c>
      <c r="B1125" s="74" t="str">
        <f ca="1">IF(A1125="","",SUMIFS(Tabela_Ordens[[#Data],[Quantidade]],Tabela_Ordens[[#Data],[Produto]],A1125,Tabela_Ordens[[#Data],[Tipo da Ordem]],"Compra",Tabela_Ordens[[#Data],[Data esperada]],"&lt;="&amp;TODAY())-SUMIFS(Tabela_Ordens[[#Data],[Quantidade]],Tabela_Ordens[[#Data],[Produto]],A1125,Tabela_Ordens[[#Data],[Tipo da Ordem]],"Venda",Tabela_Ordens[[#Data],[Data esperada]],"&lt;="&amp;TODAY()))</f>
        <v/>
      </c>
      <c r="C1125" s="74" t="str">
        <f ca="1">IF(A1125="","",SUMIFS(Tabela_Ordens[[#Data],[Quantidade]],Tabela_Ordens[[#Data],[Produto]],A1125,Tabela_Ordens[[#Data],[Tipo da Ordem]],"Compra",Tabela_Ordens[[#Data],[Data esperada]],"&gt;"&amp;TODAY()))</f>
        <v/>
      </c>
      <c r="D1125" s="74" t="str">
        <f>IF(A1125="","",INDEX(Tabela_Produto[Estoque Mínimo],MATCH(A1125,INDEX(Tabela_Produto[Nome do Produto],,1),0),1))</f>
        <v/>
      </c>
      <c r="E1125" s="74" t="str">
        <f t="shared" si="17"/>
        <v/>
      </c>
      <c r="F1125" s="74" t="str">
        <f>IFERROR(GETPIVOTDATA("Amount",#REF!,"Product Name",'tabelas-escondidas'!$A1125),"")</f>
        <v/>
      </c>
      <c r="G1125" s="74" t="str">
        <f>IFERROR(GETPIVOTDATA("Quantity",#REF!,"Product Name",'tabelas-escondidas'!$A1125),"")</f>
        <v/>
      </c>
    </row>
    <row r="1126" spans="1:7" x14ac:dyDescent="0.25">
      <c r="A1126" s="75" t="str">
        <f>IFERROR(INDEX(Tabela_Produto[[#Data],[Nome do Produto]],ROW(A1126)-ROW($A$3)),"")</f>
        <v/>
      </c>
      <c r="B1126" s="74" t="str">
        <f ca="1">IF(A1126="","",SUMIFS(Tabela_Ordens[[#Data],[Quantidade]],Tabela_Ordens[[#Data],[Produto]],A1126,Tabela_Ordens[[#Data],[Tipo da Ordem]],"Compra",Tabela_Ordens[[#Data],[Data esperada]],"&lt;="&amp;TODAY())-SUMIFS(Tabela_Ordens[[#Data],[Quantidade]],Tabela_Ordens[[#Data],[Produto]],A1126,Tabela_Ordens[[#Data],[Tipo da Ordem]],"Venda",Tabela_Ordens[[#Data],[Data esperada]],"&lt;="&amp;TODAY()))</f>
        <v/>
      </c>
      <c r="C1126" s="74" t="str">
        <f ca="1">IF(A1126="","",SUMIFS(Tabela_Ordens[[#Data],[Quantidade]],Tabela_Ordens[[#Data],[Produto]],A1126,Tabela_Ordens[[#Data],[Tipo da Ordem]],"Compra",Tabela_Ordens[[#Data],[Data esperada]],"&gt;"&amp;TODAY()))</f>
        <v/>
      </c>
      <c r="D1126" s="74" t="str">
        <f>IF(A1126="","",INDEX(Tabela_Produto[Estoque Mínimo],MATCH(A1126,INDEX(Tabela_Produto[Nome do Produto],,1),0),1))</f>
        <v/>
      </c>
      <c r="E1126" s="74" t="str">
        <f t="shared" si="17"/>
        <v/>
      </c>
      <c r="F1126" s="74" t="str">
        <f>IFERROR(GETPIVOTDATA("Amount",#REF!,"Product Name",'tabelas-escondidas'!$A1126),"")</f>
        <v/>
      </c>
      <c r="G1126" s="74" t="str">
        <f>IFERROR(GETPIVOTDATA("Quantity",#REF!,"Product Name",'tabelas-escondidas'!$A1126),"")</f>
        <v/>
      </c>
    </row>
    <row r="1127" spans="1:7" x14ac:dyDescent="0.25">
      <c r="A1127" s="75" t="str">
        <f>IFERROR(INDEX(Tabela_Produto[[#Data],[Nome do Produto]],ROW(A1127)-ROW($A$3)),"")</f>
        <v/>
      </c>
      <c r="B1127" s="74" t="str">
        <f ca="1">IF(A1127="","",SUMIFS(Tabela_Ordens[[#Data],[Quantidade]],Tabela_Ordens[[#Data],[Produto]],A1127,Tabela_Ordens[[#Data],[Tipo da Ordem]],"Compra",Tabela_Ordens[[#Data],[Data esperada]],"&lt;="&amp;TODAY())-SUMIFS(Tabela_Ordens[[#Data],[Quantidade]],Tabela_Ordens[[#Data],[Produto]],A1127,Tabela_Ordens[[#Data],[Tipo da Ordem]],"Venda",Tabela_Ordens[[#Data],[Data esperada]],"&lt;="&amp;TODAY()))</f>
        <v/>
      </c>
      <c r="C1127" s="74" t="str">
        <f ca="1">IF(A1127="","",SUMIFS(Tabela_Ordens[[#Data],[Quantidade]],Tabela_Ordens[[#Data],[Produto]],A1127,Tabela_Ordens[[#Data],[Tipo da Ordem]],"Compra",Tabela_Ordens[[#Data],[Data esperada]],"&gt;"&amp;TODAY()))</f>
        <v/>
      </c>
      <c r="D1127" s="74" t="str">
        <f>IF(A1127="","",INDEX(Tabela_Produto[Estoque Mínimo],MATCH(A1127,INDEX(Tabela_Produto[Nome do Produto],,1),0),1))</f>
        <v/>
      </c>
      <c r="E1127" s="74" t="str">
        <f t="shared" si="17"/>
        <v/>
      </c>
      <c r="F1127" s="74" t="str">
        <f>IFERROR(GETPIVOTDATA("Amount",#REF!,"Product Name",'tabelas-escondidas'!$A1127),"")</f>
        <v/>
      </c>
      <c r="G1127" s="74" t="str">
        <f>IFERROR(GETPIVOTDATA("Quantity",#REF!,"Product Name",'tabelas-escondidas'!$A1127),"")</f>
        <v/>
      </c>
    </row>
    <row r="1128" spans="1:7" x14ac:dyDescent="0.25">
      <c r="A1128" s="75" t="str">
        <f>IFERROR(INDEX(Tabela_Produto[[#Data],[Nome do Produto]],ROW(A1128)-ROW($A$3)),"")</f>
        <v/>
      </c>
      <c r="B1128" s="74" t="str">
        <f ca="1">IF(A1128="","",SUMIFS(Tabela_Ordens[[#Data],[Quantidade]],Tabela_Ordens[[#Data],[Produto]],A1128,Tabela_Ordens[[#Data],[Tipo da Ordem]],"Compra",Tabela_Ordens[[#Data],[Data esperada]],"&lt;="&amp;TODAY())-SUMIFS(Tabela_Ordens[[#Data],[Quantidade]],Tabela_Ordens[[#Data],[Produto]],A1128,Tabela_Ordens[[#Data],[Tipo da Ordem]],"Venda",Tabela_Ordens[[#Data],[Data esperada]],"&lt;="&amp;TODAY()))</f>
        <v/>
      </c>
      <c r="C1128" s="74" t="str">
        <f ca="1">IF(A1128="","",SUMIFS(Tabela_Ordens[[#Data],[Quantidade]],Tabela_Ordens[[#Data],[Produto]],A1128,Tabela_Ordens[[#Data],[Tipo da Ordem]],"Compra",Tabela_Ordens[[#Data],[Data esperada]],"&gt;"&amp;TODAY()))</f>
        <v/>
      </c>
      <c r="D1128" s="74" t="str">
        <f>IF(A1128="","",INDEX(Tabela_Produto[Estoque Mínimo],MATCH(A1128,INDEX(Tabela_Produto[Nome do Produto],,1),0),1))</f>
        <v/>
      </c>
      <c r="E1128" s="74" t="str">
        <f t="shared" si="17"/>
        <v/>
      </c>
      <c r="F1128" s="74" t="str">
        <f>IFERROR(GETPIVOTDATA("Amount",#REF!,"Product Name",'tabelas-escondidas'!$A1128),"")</f>
        <v/>
      </c>
      <c r="G1128" s="74" t="str">
        <f>IFERROR(GETPIVOTDATA("Quantity",#REF!,"Product Name",'tabelas-escondidas'!$A1128),"")</f>
        <v/>
      </c>
    </row>
    <row r="1129" spans="1:7" x14ac:dyDescent="0.25">
      <c r="A1129" s="75" t="str">
        <f>IFERROR(INDEX(Tabela_Produto[[#Data],[Nome do Produto]],ROW(A1129)-ROW($A$3)),"")</f>
        <v/>
      </c>
      <c r="B1129" s="74" t="str">
        <f ca="1">IF(A1129="","",SUMIFS(Tabela_Ordens[[#Data],[Quantidade]],Tabela_Ordens[[#Data],[Produto]],A1129,Tabela_Ordens[[#Data],[Tipo da Ordem]],"Compra",Tabela_Ordens[[#Data],[Data esperada]],"&lt;="&amp;TODAY())-SUMIFS(Tabela_Ordens[[#Data],[Quantidade]],Tabela_Ordens[[#Data],[Produto]],A1129,Tabela_Ordens[[#Data],[Tipo da Ordem]],"Venda",Tabela_Ordens[[#Data],[Data esperada]],"&lt;="&amp;TODAY()))</f>
        <v/>
      </c>
      <c r="C1129" s="74" t="str">
        <f ca="1">IF(A1129="","",SUMIFS(Tabela_Ordens[[#Data],[Quantidade]],Tabela_Ordens[[#Data],[Produto]],A1129,Tabela_Ordens[[#Data],[Tipo da Ordem]],"Compra",Tabela_Ordens[[#Data],[Data esperada]],"&gt;"&amp;TODAY()))</f>
        <v/>
      </c>
      <c r="D1129" s="74" t="str">
        <f>IF(A1129="","",INDEX(Tabela_Produto[Estoque Mínimo],MATCH(A1129,INDEX(Tabela_Produto[Nome do Produto],,1),0),1))</f>
        <v/>
      </c>
      <c r="E1129" s="74" t="str">
        <f t="shared" si="17"/>
        <v/>
      </c>
      <c r="F1129" s="74" t="str">
        <f>IFERROR(GETPIVOTDATA("Amount",#REF!,"Product Name",'tabelas-escondidas'!$A1129),"")</f>
        <v/>
      </c>
      <c r="G1129" s="74" t="str">
        <f>IFERROR(GETPIVOTDATA("Quantity",#REF!,"Product Name",'tabelas-escondidas'!$A1129),"")</f>
        <v/>
      </c>
    </row>
    <row r="1130" spans="1:7" x14ac:dyDescent="0.25">
      <c r="A1130" s="75" t="str">
        <f>IFERROR(INDEX(Tabela_Produto[[#Data],[Nome do Produto]],ROW(A1130)-ROW($A$3)),"")</f>
        <v/>
      </c>
      <c r="B1130" s="74" t="str">
        <f ca="1">IF(A1130="","",SUMIFS(Tabela_Ordens[[#Data],[Quantidade]],Tabela_Ordens[[#Data],[Produto]],A1130,Tabela_Ordens[[#Data],[Tipo da Ordem]],"Compra",Tabela_Ordens[[#Data],[Data esperada]],"&lt;="&amp;TODAY())-SUMIFS(Tabela_Ordens[[#Data],[Quantidade]],Tabela_Ordens[[#Data],[Produto]],A1130,Tabela_Ordens[[#Data],[Tipo da Ordem]],"Venda",Tabela_Ordens[[#Data],[Data esperada]],"&lt;="&amp;TODAY()))</f>
        <v/>
      </c>
      <c r="C1130" s="74" t="str">
        <f ca="1">IF(A1130="","",SUMIFS(Tabela_Ordens[[#Data],[Quantidade]],Tabela_Ordens[[#Data],[Produto]],A1130,Tabela_Ordens[[#Data],[Tipo da Ordem]],"Compra",Tabela_Ordens[[#Data],[Data esperada]],"&gt;"&amp;TODAY()))</f>
        <v/>
      </c>
      <c r="D1130" s="74" t="str">
        <f>IF(A1130="","",INDEX(Tabela_Produto[Estoque Mínimo],MATCH(A1130,INDEX(Tabela_Produto[Nome do Produto],,1),0),1))</f>
        <v/>
      </c>
      <c r="E1130" s="74" t="str">
        <f t="shared" si="17"/>
        <v/>
      </c>
      <c r="F1130" s="74" t="str">
        <f>IFERROR(GETPIVOTDATA("Amount",#REF!,"Product Name",'tabelas-escondidas'!$A1130),"")</f>
        <v/>
      </c>
      <c r="G1130" s="74" t="str">
        <f>IFERROR(GETPIVOTDATA("Quantity",#REF!,"Product Name",'tabelas-escondidas'!$A1130),"")</f>
        <v/>
      </c>
    </row>
    <row r="1131" spans="1:7" x14ac:dyDescent="0.25">
      <c r="A1131" s="75" t="str">
        <f>IFERROR(INDEX(Tabela_Produto[[#Data],[Nome do Produto]],ROW(A1131)-ROW($A$3)),"")</f>
        <v/>
      </c>
      <c r="B1131" s="74" t="str">
        <f ca="1">IF(A1131="","",SUMIFS(Tabela_Ordens[[#Data],[Quantidade]],Tabela_Ordens[[#Data],[Produto]],A1131,Tabela_Ordens[[#Data],[Tipo da Ordem]],"Compra",Tabela_Ordens[[#Data],[Data esperada]],"&lt;="&amp;TODAY())-SUMIFS(Tabela_Ordens[[#Data],[Quantidade]],Tabela_Ordens[[#Data],[Produto]],A1131,Tabela_Ordens[[#Data],[Tipo da Ordem]],"Venda",Tabela_Ordens[[#Data],[Data esperada]],"&lt;="&amp;TODAY()))</f>
        <v/>
      </c>
      <c r="C1131" s="74" t="str">
        <f ca="1">IF(A1131="","",SUMIFS(Tabela_Ordens[[#Data],[Quantidade]],Tabela_Ordens[[#Data],[Produto]],A1131,Tabela_Ordens[[#Data],[Tipo da Ordem]],"Compra",Tabela_Ordens[[#Data],[Data esperada]],"&gt;"&amp;TODAY()))</f>
        <v/>
      </c>
      <c r="D1131" s="74" t="str">
        <f>IF(A1131="","",INDEX(Tabela_Produto[Estoque Mínimo],MATCH(A1131,INDEX(Tabela_Produto[Nome do Produto],,1),0),1))</f>
        <v/>
      </c>
      <c r="E1131" s="74" t="str">
        <f t="shared" si="17"/>
        <v/>
      </c>
      <c r="F1131" s="74" t="str">
        <f>IFERROR(GETPIVOTDATA("Amount",#REF!,"Product Name",'tabelas-escondidas'!$A1131),"")</f>
        <v/>
      </c>
      <c r="G1131" s="74" t="str">
        <f>IFERROR(GETPIVOTDATA("Quantity",#REF!,"Product Name",'tabelas-escondidas'!$A1131),"")</f>
        <v/>
      </c>
    </row>
    <row r="1132" spans="1:7" x14ac:dyDescent="0.25">
      <c r="A1132" s="75" t="str">
        <f>IFERROR(INDEX(Tabela_Produto[[#Data],[Nome do Produto]],ROW(A1132)-ROW($A$3)),"")</f>
        <v/>
      </c>
      <c r="B1132" s="74" t="str">
        <f ca="1">IF(A1132="","",SUMIFS(Tabela_Ordens[[#Data],[Quantidade]],Tabela_Ordens[[#Data],[Produto]],A1132,Tabela_Ordens[[#Data],[Tipo da Ordem]],"Compra",Tabela_Ordens[[#Data],[Data esperada]],"&lt;="&amp;TODAY())-SUMIFS(Tabela_Ordens[[#Data],[Quantidade]],Tabela_Ordens[[#Data],[Produto]],A1132,Tabela_Ordens[[#Data],[Tipo da Ordem]],"Venda",Tabela_Ordens[[#Data],[Data esperada]],"&lt;="&amp;TODAY()))</f>
        <v/>
      </c>
      <c r="C1132" s="74" t="str">
        <f ca="1">IF(A1132="","",SUMIFS(Tabela_Ordens[[#Data],[Quantidade]],Tabela_Ordens[[#Data],[Produto]],A1132,Tabela_Ordens[[#Data],[Tipo da Ordem]],"Compra",Tabela_Ordens[[#Data],[Data esperada]],"&gt;"&amp;TODAY()))</f>
        <v/>
      </c>
      <c r="D1132" s="74" t="str">
        <f>IF(A1132="","",INDEX(Tabela_Produto[Estoque Mínimo],MATCH(A1132,INDEX(Tabela_Produto[Nome do Produto],,1),0),1))</f>
        <v/>
      </c>
      <c r="E1132" s="74" t="str">
        <f t="shared" si="17"/>
        <v/>
      </c>
      <c r="F1132" s="74" t="str">
        <f>IFERROR(GETPIVOTDATA("Amount",#REF!,"Product Name",'tabelas-escondidas'!$A1132),"")</f>
        <v/>
      </c>
      <c r="G1132" s="74" t="str">
        <f>IFERROR(GETPIVOTDATA("Quantity",#REF!,"Product Name",'tabelas-escondidas'!$A1132),"")</f>
        <v/>
      </c>
    </row>
    <row r="1133" spans="1:7" x14ac:dyDescent="0.25">
      <c r="A1133" s="75" t="str">
        <f>IFERROR(INDEX(Tabela_Produto[[#Data],[Nome do Produto]],ROW(A1133)-ROW($A$3)),"")</f>
        <v/>
      </c>
      <c r="B1133" s="74" t="str">
        <f ca="1">IF(A1133="","",SUMIFS(Tabela_Ordens[[#Data],[Quantidade]],Tabela_Ordens[[#Data],[Produto]],A1133,Tabela_Ordens[[#Data],[Tipo da Ordem]],"Compra",Tabela_Ordens[[#Data],[Data esperada]],"&lt;="&amp;TODAY())-SUMIFS(Tabela_Ordens[[#Data],[Quantidade]],Tabela_Ordens[[#Data],[Produto]],A1133,Tabela_Ordens[[#Data],[Tipo da Ordem]],"Venda",Tabela_Ordens[[#Data],[Data esperada]],"&lt;="&amp;TODAY()))</f>
        <v/>
      </c>
      <c r="C1133" s="74" t="str">
        <f ca="1">IF(A1133="","",SUMIFS(Tabela_Ordens[[#Data],[Quantidade]],Tabela_Ordens[[#Data],[Produto]],A1133,Tabela_Ordens[[#Data],[Tipo da Ordem]],"Compra",Tabela_Ordens[[#Data],[Data esperada]],"&gt;"&amp;TODAY()))</f>
        <v/>
      </c>
      <c r="D1133" s="74" t="str">
        <f>IF(A1133="","",INDEX(Tabela_Produto[Estoque Mínimo],MATCH(A1133,INDEX(Tabela_Produto[Nome do Produto],,1),0),1))</f>
        <v/>
      </c>
      <c r="E1133" s="74" t="str">
        <f t="shared" si="17"/>
        <v/>
      </c>
      <c r="F1133" s="74" t="str">
        <f>IFERROR(GETPIVOTDATA("Amount",#REF!,"Product Name",'tabelas-escondidas'!$A1133),"")</f>
        <v/>
      </c>
      <c r="G1133" s="74" t="str">
        <f>IFERROR(GETPIVOTDATA("Quantity",#REF!,"Product Name",'tabelas-escondidas'!$A1133),"")</f>
        <v/>
      </c>
    </row>
    <row r="1134" spans="1:7" x14ac:dyDescent="0.25">
      <c r="A1134" s="75" t="str">
        <f>IFERROR(INDEX(Tabela_Produto[[#Data],[Nome do Produto]],ROW(A1134)-ROW($A$3)),"")</f>
        <v/>
      </c>
      <c r="B1134" s="74" t="str">
        <f ca="1">IF(A1134="","",SUMIFS(Tabela_Ordens[[#Data],[Quantidade]],Tabela_Ordens[[#Data],[Produto]],A1134,Tabela_Ordens[[#Data],[Tipo da Ordem]],"Compra",Tabela_Ordens[[#Data],[Data esperada]],"&lt;="&amp;TODAY())-SUMIFS(Tabela_Ordens[[#Data],[Quantidade]],Tabela_Ordens[[#Data],[Produto]],A1134,Tabela_Ordens[[#Data],[Tipo da Ordem]],"Venda",Tabela_Ordens[[#Data],[Data esperada]],"&lt;="&amp;TODAY()))</f>
        <v/>
      </c>
      <c r="C1134" s="74" t="str">
        <f ca="1">IF(A1134="","",SUMIFS(Tabela_Ordens[[#Data],[Quantidade]],Tabela_Ordens[[#Data],[Produto]],A1134,Tabela_Ordens[[#Data],[Tipo da Ordem]],"Compra",Tabela_Ordens[[#Data],[Data esperada]],"&gt;"&amp;TODAY()))</f>
        <v/>
      </c>
      <c r="D1134" s="74" t="str">
        <f>IF(A1134="","",INDEX(Tabela_Produto[Estoque Mínimo],MATCH(A1134,INDEX(Tabela_Produto[Nome do Produto],,1),0),1))</f>
        <v/>
      </c>
      <c r="E1134" s="74" t="str">
        <f t="shared" si="17"/>
        <v/>
      </c>
      <c r="F1134" s="74" t="str">
        <f>IFERROR(GETPIVOTDATA("Amount",#REF!,"Product Name",'tabelas-escondidas'!$A1134),"")</f>
        <v/>
      </c>
      <c r="G1134" s="74" t="str">
        <f>IFERROR(GETPIVOTDATA("Quantity",#REF!,"Product Name",'tabelas-escondidas'!$A1134),"")</f>
        <v/>
      </c>
    </row>
    <row r="1135" spans="1:7" x14ac:dyDescent="0.25">
      <c r="A1135" s="75" t="str">
        <f>IFERROR(INDEX(Tabela_Produto[[#Data],[Nome do Produto]],ROW(A1135)-ROW($A$3)),"")</f>
        <v/>
      </c>
      <c r="B1135" s="74" t="str">
        <f ca="1">IF(A1135="","",SUMIFS(Tabela_Ordens[[#Data],[Quantidade]],Tabela_Ordens[[#Data],[Produto]],A1135,Tabela_Ordens[[#Data],[Tipo da Ordem]],"Compra",Tabela_Ordens[[#Data],[Data esperada]],"&lt;="&amp;TODAY())-SUMIFS(Tabela_Ordens[[#Data],[Quantidade]],Tabela_Ordens[[#Data],[Produto]],A1135,Tabela_Ordens[[#Data],[Tipo da Ordem]],"Venda",Tabela_Ordens[[#Data],[Data esperada]],"&lt;="&amp;TODAY()))</f>
        <v/>
      </c>
      <c r="C1135" s="74" t="str">
        <f ca="1">IF(A1135="","",SUMIFS(Tabela_Ordens[[#Data],[Quantidade]],Tabela_Ordens[[#Data],[Produto]],A1135,Tabela_Ordens[[#Data],[Tipo da Ordem]],"Compra",Tabela_Ordens[[#Data],[Data esperada]],"&gt;"&amp;TODAY()))</f>
        <v/>
      </c>
      <c r="D1135" s="74" t="str">
        <f>IF(A1135="","",INDEX(Tabela_Produto[Estoque Mínimo],MATCH(A1135,INDEX(Tabela_Produto[Nome do Produto],,1),0),1))</f>
        <v/>
      </c>
      <c r="E1135" s="74" t="str">
        <f t="shared" si="17"/>
        <v/>
      </c>
      <c r="F1135" s="74" t="str">
        <f>IFERROR(GETPIVOTDATA("Amount",#REF!,"Product Name",'tabelas-escondidas'!$A1135),"")</f>
        <v/>
      </c>
      <c r="G1135" s="74" t="str">
        <f>IFERROR(GETPIVOTDATA("Quantity",#REF!,"Product Name",'tabelas-escondidas'!$A1135),"")</f>
        <v/>
      </c>
    </row>
    <row r="1136" spans="1:7" x14ac:dyDescent="0.25">
      <c r="A1136" s="75" t="str">
        <f>IFERROR(INDEX(Tabela_Produto[[#Data],[Nome do Produto]],ROW(A1136)-ROW($A$3)),"")</f>
        <v/>
      </c>
      <c r="B1136" s="74" t="str">
        <f ca="1">IF(A1136="","",SUMIFS(Tabela_Ordens[[#Data],[Quantidade]],Tabela_Ordens[[#Data],[Produto]],A1136,Tabela_Ordens[[#Data],[Tipo da Ordem]],"Compra",Tabela_Ordens[[#Data],[Data esperada]],"&lt;="&amp;TODAY())-SUMIFS(Tabela_Ordens[[#Data],[Quantidade]],Tabela_Ordens[[#Data],[Produto]],A1136,Tabela_Ordens[[#Data],[Tipo da Ordem]],"Venda",Tabela_Ordens[[#Data],[Data esperada]],"&lt;="&amp;TODAY()))</f>
        <v/>
      </c>
      <c r="C1136" s="74" t="str">
        <f ca="1">IF(A1136="","",SUMIFS(Tabela_Ordens[[#Data],[Quantidade]],Tabela_Ordens[[#Data],[Produto]],A1136,Tabela_Ordens[[#Data],[Tipo da Ordem]],"Compra",Tabela_Ordens[[#Data],[Data esperada]],"&gt;"&amp;TODAY()))</f>
        <v/>
      </c>
      <c r="D1136" s="74" t="str">
        <f>IF(A1136="","",INDEX(Tabela_Produto[Estoque Mínimo],MATCH(A1136,INDEX(Tabela_Produto[Nome do Produto],,1),0),1))</f>
        <v/>
      </c>
      <c r="E1136" s="74" t="str">
        <f t="shared" si="17"/>
        <v/>
      </c>
      <c r="F1136" s="74" t="str">
        <f>IFERROR(GETPIVOTDATA("Amount",#REF!,"Product Name",'tabelas-escondidas'!$A1136),"")</f>
        <v/>
      </c>
      <c r="G1136" s="74" t="str">
        <f>IFERROR(GETPIVOTDATA("Quantity",#REF!,"Product Name",'tabelas-escondidas'!$A1136),"")</f>
        <v/>
      </c>
    </row>
    <row r="1137" spans="1:7" x14ac:dyDescent="0.25">
      <c r="A1137" s="75" t="str">
        <f>IFERROR(INDEX(Tabela_Produto[[#Data],[Nome do Produto]],ROW(A1137)-ROW($A$3)),"")</f>
        <v/>
      </c>
      <c r="B1137" s="74" t="str">
        <f ca="1">IF(A1137="","",SUMIFS(Tabela_Ordens[[#Data],[Quantidade]],Tabela_Ordens[[#Data],[Produto]],A1137,Tabela_Ordens[[#Data],[Tipo da Ordem]],"Compra",Tabela_Ordens[[#Data],[Data esperada]],"&lt;="&amp;TODAY())-SUMIFS(Tabela_Ordens[[#Data],[Quantidade]],Tabela_Ordens[[#Data],[Produto]],A1137,Tabela_Ordens[[#Data],[Tipo da Ordem]],"Venda",Tabela_Ordens[[#Data],[Data esperada]],"&lt;="&amp;TODAY()))</f>
        <v/>
      </c>
      <c r="C1137" s="74" t="str">
        <f ca="1">IF(A1137="","",SUMIFS(Tabela_Ordens[[#Data],[Quantidade]],Tabela_Ordens[[#Data],[Produto]],A1137,Tabela_Ordens[[#Data],[Tipo da Ordem]],"Compra",Tabela_Ordens[[#Data],[Data esperada]],"&gt;"&amp;TODAY()))</f>
        <v/>
      </c>
      <c r="D1137" s="74" t="str">
        <f>IF(A1137="","",INDEX(Tabela_Produto[Estoque Mínimo],MATCH(A1137,INDEX(Tabela_Produto[Nome do Produto],,1),0),1))</f>
        <v/>
      </c>
      <c r="E1137" s="74" t="str">
        <f t="shared" si="17"/>
        <v/>
      </c>
      <c r="F1137" s="74" t="str">
        <f>IFERROR(GETPIVOTDATA("Amount",#REF!,"Product Name",'tabelas-escondidas'!$A1137),"")</f>
        <v/>
      </c>
      <c r="G1137" s="74" t="str">
        <f>IFERROR(GETPIVOTDATA("Quantity",#REF!,"Product Name",'tabelas-escondidas'!$A1137),"")</f>
        <v/>
      </c>
    </row>
    <row r="1138" spans="1:7" x14ac:dyDescent="0.25">
      <c r="A1138" s="75" t="str">
        <f>IFERROR(INDEX(Tabela_Produto[[#Data],[Nome do Produto]],ROW(A1138)-ROW($A$3)),"")</f>
        <v/>
      </c>
      <c r="B1138" s="74" t="str">
        <f ca="1">IF(A1138="","",SUMIFS(Tabela_Ordens[[#Data],[Quantidade]],Tabela_Ordens[[#Data],[Produto]],A1138,Tabela_Ordens[[#Data],[Tipo da Ordem]],"Compra",Tabela_Ordens[[#Data],[Data esperada]],"&lt;="&amp;TODAY())-SUMIFS(Tabela_Ordens[[#Data],[Quantidade]],Tabela_Ordens[[#Data],[Produto]],A1138,Tabela_Ordens[[#Data],[Tipo da Ordem]],"Venda",Tabela_Ordens[[#Data],[Data esperada]],"&lt;="&amp;TODAY()))</f>
        <v/>
      </c>
      <c r="C1138" s="74" t="str">
        <f ca="1">IF(A1138="","",SUMIFS(Tabela_Ordens[[#Data],[Quantidade]],Tabela_Ordens[[#Data],[Produto]],A1138,Tabela_Ordens[[#Data],[Tipo da Ordem]],"Compra",Tabela_Ordens[[#Data],[Data esperada]],"&gt;"&amp;TODAY()))</f>
        <v/>
      </c>
      <c r="D1138" s="74" t="str">
        <f>IF(A1138="","",INDEX(Tabela_Produto[Estoque Mínimo],MATCH(A1138,INDEX(Tabela_Produto[Nome do Produto],,1),0),1))</f>
        <v/>
      </c>
      <c r="E1138" s="74" t="str">
        <f t="shared" si="17"/>
        <v/>
      </c>
      <c r="F1138" s="74" t="str">
        <f>IFERROR(GETPIVOTDATA("Amount",#REF!,"Product Name",'tabelas-escondidas'!$A1138),"")</f>
        <v/>
      </c>
      <c r="G1138" s="74" t="str">
        <f>IFERROR(GETPIVOTDATA("Quantity",#REF!,"Product Name",'tabelas-escondidas'!$A1138),"")</f>
        <v/>
      </c>
    </row>
    <row r="1139" spans="1:7" x14ac:dyDescent="0.25">
      <c r="A1139" s="75" t="str">
        <f>IFERROR(INDEX(Tabela_Produto[[#Data],[Nome do Produto]],ROW(A1139)-ROW($A$3)),"")</f>
        <v/>
      </c>
      <c r="B1139" s="74" t="str">
        <f ca="1">IF(A1139="","",SUMIFS(Tabela_Ordens[[#Data],[Quantidade]],Tabela_Ordens[[#Data],[Produto]],A1139,Tabela_Ordens[[#Data],[Tipo da Ordem]],"Compra",Tabela_Ordens[[#Data],[Data esperada]],"&lt;="&amp;TODAY())-SUMIFS(Tabela_Ordens[[#Data],[Quantidade]],Tabela_Ordens[[#Data],[Produto]],A1139,Tabela_Ordens[[#Data],[Tipo da Ordem]],"Venda",Tabela_Ordens[[#Data],[Data esperada]],"&lt;="&amp;TODAY()))</f>
        <v/>
      </c>
      <c r="C1139" s="74" t="str">
        <f ca="1">IF(A1139="","",SUMIFS(Tabela_Ordens[[#Data],[Quantidade]],Tabela_Ordens[[#Data],[Produto]],A1139,Tabela_Ordens[[#Data],[Tipo da Ordem]],"Compra",Tabela_Ordens[[#Data],[Data esperada]],"&gt;"&amp;TODAY()))</f>
        <v/>
      </c>
      <c r="D1139" s="74" t="str">
        <f>IF(A1139="","",INDEX(Tabela_Produto[Estoque Mínimo],MATCH(A1139,INDEX(Tabela_Produto[Nome do Produto],,1),0),1))</f>
        <v/>
      </c>
      <c r="E1139" s="74" t="str">
        <f t="shared" si="17"/>
        <v/>
      </c>
      <c r="F1139" s="74" t="str">
        <f>IFERROR(GETPIVOTDATA("Amount",#REF!,"Product Name",'tabelas-escondidas'!$A1139),"")</f>
        <v/>
      </c>
      <c r="G1139" s="74" t="str">
        <f>IFERROR(GETPIVOTDATA("Quantity",#REF!,"Product Name",'tabelas-escondidas'!$A1139),"")</f>
        <v/>
      </c>
    </row>
    <row r="1140" spans="1:7" x14ac:dyDescent="0.25">
      <c r="A1140" s="75" t="str">
        <f>IFERROR(INDEX(Tabela_Produto[[#Data],[Nome do Produto]],ROW(A1140)-ROW($A$3)),"")</f>
        <v/>
      </c>
      <c r="B1140" s="74" t="str">
        <f ca="1">IF(A1140="","",SUMIFS(Tabela_Ordens[[#Data],[Quantidade]],Tabela_Ordens[[#Data],[Produto]],A1140,Tabela_Ordens[[#Data],[Tipo da Ordem]],"Compra",Tabela_Ordens[[#Data],[Data esperada]],"&lt;="&amp;TODAY())-SUMIFS(Tabela_Ordens[[#Data],[Quantidade]],Tabela_Ordens[[#Data],[Produto]],A1140,Tabela_Ordens[[#Data],[Tipo da Ordem]],"Venda",Tabela_Ordens[[#Data],[Data esperada]],"&lt;="&amp;TODAY()))</f>
        <v/>
      </c>
      <c r="C1140" s="74" t="str">
        <f ca="1">IF(A1140="","",SUMIFS(Tabela_Ordens[[#Data],[Quantidade]],Tabela_Ordens[[#Data],[Produto]],A1140,Tabela_Ordens[[#Data],[Tipo da Ordem]],"Compra",Tabela_Ordens[[#Data],[Data esperada]],"&gt;"&amp;TODAY()))</f>
        <v/>
      </c>
      <c r="D1140" s="74" t="str">
        <f>IF(A1140="","",INDEX(Tabela_Produto[Estoque Mínimo],MATCH(A1140,INDEX(Tabela_Produto[Nome do Produto],,1),0),1))</f>
        <v/>
      </c>
      <c r="E1140" s="74" t="str">
        <f t="shared" si="17"/>
        <v/>
      </c>
      <c r="F1140" s="74" t="str">
        <f>IFERROR(GETPIVOTDATA("Amount",#REF!,"Product Name",'tabelas-escondidas'!$A1140),"")</f>
        <v/>
      </c>
      <c r="G1140" s="74" t="str">
        <f>IFERROR(GETPIVOTDATA("Quantity",#REF!,"Product Name",'tabelas-escondidas'!$A1140),"")</f>
        <v/>
      </c>
    </row>
    <row r="1141" spans="1:7" x14ac:dyDescent="0.25">
      <c r="A1141" s="75" t="str">
        <f>IFERROR(INDEX(Tabela_Produto[[#Data],[Nome do Produto]],ROW(A1141)-ROW($A$3)),"")</f>
        <v/>
      </c>
      <c r="B1141" s="74" t="str">
        <f ca="1">IF(A1141="","",SUMIFS(Tabela_Ordens[[#Data],[Quantidade]],Tabela_Ordens[[#Data],[Produto]],A1141,Tabela_Ordens[[#Data],[Tipo da Ordem]],"Compra",Tabela_Ordens[[#Data],[Data esperada]],"&lt;="&amp;TODAY())-SUMIFS(Tabela_Ordens[[#Data],[Quantidade]],Tabela_Ordens[[#Data],[Produto]],A1141,Tabela_Ordens[[#Data],[Tipo da Ordem]],"Venda",Tabela_Ordens[[#Data],[Data esperada]],"&lt;="&amp;TODAY()))</f>
        <v/>
      </c>
      <c r="C1141" s="74" t="str">
        <f ca="1">IF(A1141="","",SUMIFS(Tabela_Ordens[[#Data],[Quantidade]],Tabela_Ordens[[#Data],[Produto]],A1141,Tabela_Ordens[[#Data],[Tipo da Ordem]],"Compra",Tabela_Ordens[[#Data],[Data esperada]],"&gt;"&amp;TODAY()))</f>
        <v/>
      </c>
      <c r="D1141" s="74" t="str">
        <f>IF(A1141="","",INDEX(Tabela_Produto[Estoque Mínimo],MATCH(A1141,INDEX(Tabela_Produto[Nome do Produto],,1),0),1))</f>
        <v/>
      </c>
      <c r="E1141" s="74" t="str">
        <f t="shared" si="17"/>
        <v/>
      </c>
      <c r="F1141" s="74" t="str">
        <f>IFERROR(GETPIVOTDATA("Amount",#REF!,"Product Name",'tabelas-escondidas'!$A1141),"")</f>
        <v/>
      </c>
      <c r="G1141" s="74" t="str">
        <f>IFERROR(GETPIVOTDATA("Quantity",#REF!,"Product Name",'tabelas-escondidas'!$A1141),"")</f>
        <v/>
      </c>
    </row>
    <row r="1142" spans="1:7" x14ac:dyDescent="0.25">
      <c r="A1142" s="75" t="str">
        <f>IFERROR(INDEX(Tabela_Produto[[#Data],[Nome do Produto]],ROW(A1142)-ROW($A$3)),"")</f>
        <v/>
      </c>
      <c r="B1142" s="74" t="str">
        <f ca="1">IF(A1142="","",SUMIFS(Tabela_Ordens[[#Data],[Quantidade]],Tabela_Ordens[[#Data],[Produto]],A1142,Tabela_Ordens[[#Data],[Tipo da Ordem]],"Compra",Tabela_Ordens[[#Data],[Data esperada]],"&lt;="&amp;TODAY())-SUMIFS(Tabela_Ordens[[#Data],[Quantidade]],Tabela_Ordens[[#Data],[Produto]],A1142,Tabela_Ordens[[#Data],[Tipo da Ordem]],"Venda",Tabela_Ordens[[#Data],[Data esperada]],"&lt;="&amp;TODAY()))</f>
        <v/>
      </c>
      <c r="C1142" s="74" t="str">
        <f ca="1">IF(A1142="","",SUMIFS(Tabela_Ordens[[#Data],[Quantidade]],Tabela_Ordens[[#Data],[Produto]],A1142,Tabela_Ordens[[#Data],[Tipo da Ordem]],"Compra",Tabela_Ordens[[#Data],[Data esperada]],"&gt;"&amp;TODAY()))</f>
        <v/>
      </c>
      <c r="D1142" s="74" t="str">
        <f>IF(A1142="","",INDEX(Tabela_Produto[Estoque Mínimo],MATCH(A1142,INDEX(Tabela_Produto[Nome do Produto],,1),0),1))</f>
        <v/>
      </c>
      <c r="E1142" s="74" t="str">
        <f t="shared" si="17"/>
        <v/>
      </c>
      <c r="F1142" s="74" t="str">
        <f>IFERROR(GETPIVOTDATA("Amount",#REF!,"Product Name",'tabelas-escondidas'!$A1142),"")</f>
        <v/>
      </c>
      <c r="G1142" s="74" t="str">
        <f>IFERROR(GETPIVOTDATA("Quantity",#REF!,"Product Name",'tabelas-escondidas'!$A1142),"")</f>
        <v/>
      </c>
    </row>
    <row r="1143" spans="1:7" x14ac:dyDescent="0.25">
      <c r="A1143" s="75" t="str">
        <f>IFERROR(INDEX(Tabela_Produto[[#Data],[Nome do Produto]],ROW(A1143)-ROW($A$3)),"")</f>
        <v/>
      </c>
      <c r="B1143" s="74" t="str">
        <f ca="1">IF(A1143="","",SUMIFS(Tabela_Ordens[[#Data],[Quantidade]],Tabela_Ordens[[#Data],[Produto]],A1143,Tabela_Ordens[[#Data],[Tipo da Ordem]],"Compra",Tabela_Ordens[[#Data],[Data esperada]],"&lt;="&amp;TODAY())-SUMIFS(Tabela_Ordens[[#Data],[Quantidade]],Tabela_Ordens[[#Data],[Produto]],A1143,Tabela_Ordens[[#Data],[Tipo da Ordem]],"Venda",Tabela_Ordens[[#Data],[Data esperada]],"&lt;="&amp;TODAY()))</f>
        <v/>
      </c>
      <c r="C1143" s="74" t="str">
        <f ca="1">IF(A1143="","",SUMIFS(Tabela_Ordens[[#Data],[Quantidade]],Tabela_Ordens[[#Data],[Produto]],A1143,Tabela_Ordens[[#Data],[Tipo da Ordem]],"Compra",Tabela_Ordens[[#Data],[Data esperada]],"&gt;"&amp;TODAY()))</f>
        <v/>
      </c>
      <c r="D1143" s="74" t="str">
        <f>IF(A1143="","",INDEX(Tabela_Produto[Estoque Mínimo],MATCH(A1143,INDEX(Tabela_Produto[Nome do Produto],,1),0),1))</f>
        <v/>
      </c>
      <c r="E1143" s="74" t="str">
        <f t="shared" si="17"/>
        <v/>
      </c>
      <c r="F1143" s="74" t="str">
        <f>IFERROR(GETPIVOTDATA("Amount",#REF!,"Product Name",'tabelas-escondidas'!$A1143),"")</f>
        <v/>
      </c>
      <c r="G1143" s="74" t="str">
        <f>IFERROR(GETPIVOTDATA("Quantity",#REF!,"Product Name",'tabelas-escondidas'!$A1143),"")</f>
        <v/>
      </c>
    </row>
    <row r="1144" spans="1:7" x14ac:dyDescent="0.25">
      <c r="A1144" s="75" t="str">
        <f>IFERROR(INDEX(Tabela_Produto[[#Data],[Nome do Produto]],ROW(A1144)-ROW($A$3)),"")</f>
        <v/>
      </c>
      <c r="B1144" s="74" t="str">
        <f ca="1">IF(A1144="","",SUMIFS(Tabela_Ordens[[#Data],[Quantidade]],Tabela_Ordens[[#Data],[Produto]],A1144,Tabela_Ordens[[#Data],[Tipo da Ordem]],"Compra",Tabela_Ordens[[#Data],[Data esperada]],"&lt;="&amp;TODAY())-SUMIFS(Tabela_Ordens[[#Data],[Quantidade]],Tabela_Ordens[[#Data],[Produto]],A1144,Tabela_Ordens[[#Data],[Tipo da Ordem]],"Venda",Tabela_Ordens[[#Data],[Data esperada]],"&lt;="&amp;TODAY()))</f>
        <v/>
      </c>
      <c r="C1144" s="74" t="str">
        <f ca="1">IF(A1144="","",SUMIFS(Tabela_Ordens[[#Data],[Quantidade]],Tabela_Ordens[[#Data],[Produto]],A1144,Tabela_Ordens[[#Data],[Tipo da Ordem]],"Compra",Tabela_Ordens[[#Data],[Data esperada]],"&gt;"&amp;TODAY()))</f>
        <v/>
      </c>
      <c r="D1144" s="74" t="str">
        <f>IF(A1144="","",INDEX(Tabela_Produto[Estoque Mínimo],MATCH(A1144,INDEX(Tabela_Produto[Nome do Produto],,1),0),1))</f>
        <v/>
      </c>
      <c r="E1144" s="74" t="str">
        <f t="shared" si="17"/>
        <v/>
      </c>
      <c r="F1144" s="74" t="str">
        <f>IFERROR(GETPIVOTDATA("Amount",#REF!,"Product Name",'tabelas-escondidas'!$A1144),"")</f>
        <v/>
      </c>
      <c r="G1144" s="74" t="str">
        <f>IFERROR(GETPIVOTDATA("Quantity",#REF!,"Product Name",'tabelas-escondidas'!$A1144),"")</f>
        <v/>
      </c>
    </row>
    <row r="1145" spans="1:7" x14ac:dyDescent="0.25">
      <c r="A1145" s="75" t="str">
        <f>IFERROR(INDEX(Tabela_Produto[[#Data],[Nome do Produto]],ROW(A1145)-ROW($A$3)),"")</f>
        <v/>
      </c>
      <c r="B1145" s="74" t="str">
        <f ca="1">IF(A1145="","",SUMIFS(Tabela_Ordens[[#Data],[Quantidade]],Tabela_Ordens[[#Data],[Produto]],A1145,Tabela_Ordens[[#Data],[Tipo da Ordem]],"Compra",Tabela_Ordens[[#Data],[Data esperada]],"&lt;="&amp;TODAY())-SUMIFS(Tabela_Ordens[[#Data],[Quantidade]],Tabela_Ordens[[#Data],[Produto]],A1145,Tabela_Ordens[[#Data],[Tipo da Ordem]],"Venda",Tabela_Ordens[[#Data],[Data esperada]],"&lt;="&amp;TODAY()))</f>
        <v/>
      </c>
      <c r="C1145" s="74" t="str">
        <f ca="1">IF(A1145="","",SUMIFS(Tabela_Ordens[[#Data],[Quantidade]],Tabela_Ordens[[#Data],[Produto]],A1145,Tabela_Ordens[[#Data],[Tipo da Ordem]],"Compra",Tabela_Ordens[[#Data],[Data esperada]],"&gt;"&amp;TODAY()))</f>
        <v/>
      </c>
      <c r="D1145" s="74" t="str">
        <f>IF(A1145="","",INDEX(Tabela_Produto[Estoque Mínimo],MATCH(A1145,INDEX(Tabela_Produto[Nome do Produto],,1),0),1))</f>
        <v/>
      </c>
      <c r="E1145" s="74" t="str">
        <f t="shared" si="17"/>
        <v/>
      </c>
      <c r="F1145" s="74" t="str">
        <f>IFERROR(GETPIVOTDATA("Amount",#REF!,"Product Name",'tabelas-escondidas'!$A1145),"")</f>
        <v/>
      </c>
      <c r="G1145" s="74" t="str">
        <f>IFERROR(GETPIVOTDATA("Quantity",#REF!,"Product Name",'tabelas-escondidas'!$A1145),"")</f>
        <v/>
      </c>
    </row>
    <row r="1146" spans="1:7" x14ac:dyDescent="0.25">
      <c r="A1146" s="75" t="str">
        <f>IFERROR(INDEX(Tabela_Produto[[#Data],[Nome do Produto]],ROW(A1146)-ROW($A$3)),"")</f>
        <v/>
      </c>
      <c r="B1146" s="74" t="str">
        <f ca="1">IF(A1146="","",SUMIFS(Tabela_Ordens[[#Data],[Quantidade]],Tabela_Ordens[[#Data],[Produto]],A1146,Tabela_Ordens[[#Data],[Tipo da Ordem]],"Compra",Tabela_Ordens[[#Data],[Data esperada]],"&lt;="&amp;TODAY())-SUMIFS(Tabela_Ordens[[#Data],[Quantidade]],Tabela_Ordens[[#Data],[Produto]],A1146,Tabela_Ordens[[#Data],[Tipo da Ordem]],"Venda",Tabela_Ordens[[#Data],[Data esperada]],"&lt;="&amp;TODAY()))</f>
        <v/>
      </c>
      <c r="C1146" s="74" t="str">
        <f ca="1">IF(A1146="","",SUMIFS(Tabela_Ordens[[#Data],[Quantidade]],Tabela_Ordens[[#Data],[Produto]],A1146,Tabela_Ordens[[#Data],[Tipo da Ordem]],"Compra",Tabela_Ordens[[#Data],[Data esperada]],"&gt;"&amp;TODAY()))</f>
        <v/>
      </c>
      <c r="D1146" s="74" t="str">
        <f>IF(A1146="","",INDEX(Tabela_Produto[Estoque Mínimo],MATCH(A1146,INDEX(Tabela_Produto[Nome do Produto],,1),0),1))</f>
        <v/>
      </c>
      <c r="E1146" s="74" t="str">
        <f t="shared" si="17"/>
        <v/>
      </c>
      <c r="F1146" s="74" t="str">
        <f>IFERROR(GETPIVOTDATA("Amount",#REF!,"Product Name",'tabelas-escondidas'!$A1146),"")</f>
        <v/>
      </c>
      <c r="G1146" s="74" t="str">
        <f>IFERROR(GETPIVOTDATA("Quantity",#REF!,"Product Name",'tabelas-escondidas'!$A1146),"")</f>
        <v/>
      </c>
    </row>
    <row r="1147" spans="1:7" x14ac:dyDescent="0.25">
      <c r="A1147" s="75" t="str">
        <f>IFERROR(INDEX(Tabela_Produto[[#Data],[Nome do Produto]],ROW(A1147)-ROW($A$3)),"")</f>
        <v/>
      </c>
      <c r="B1147" s="74" t="str">
        <f ca="1">IF(A1147="","",SUMIFS(Tabela_Ordens[[#Data],[Quantidade]],Tabela_Ordens[[#Data],[Produto]],A1147,Tabela_Ordens[[#Data],[Tipo da Ordem]],"Compra",Tabela_Ordens[[#Data],[Data esperada]],"&lt;="&amp;TODAY())-SUMIFS(Tabela_Ordens[[#Data],[Quantidade]],Tabela_Ordens[[#Data],[Produto]],A1147,Tabela_Ordens[[#Data],[Tipo da Ordem]],"Venda",Tabela_Ordens[[#Data],[Data esperada]],"&lt;="&amp;TODAY()))</f>
        <v/>
      </c>
      <c r="C1147" s="74" t="str">
        <f ca="1">IF(A1147="","",SUMIFS(Tabela_Ordens[[#Data],[Quantidade]],Tabela_Ordens[[#Data],[Produto]],A1147,Tabela_Ordens[[#Data],[Tipo da Ordem]],"Compra",Tabela_Ordens[[#Data],[Data esperada]],"&gt;"&amp;TODAY()))</f>
        <v/>
      </c>
      <c r="D1147" s="74" t="str">
        <f>IF(A1147="","",INDEX(Tabela_Produto[Estoque Mínimo],MATCH(A1147,INDEX(Tabela_Produto[Nome do Produto],,1),0),1))</f>
        <v/>
      </c>
      <c r="E1147" s="74" t="str">
        <f t="shared" si="17"/>
        <v/>
      </c>
      <c r="F1147" s="74" t="str">
        <f>IFERROR(GETPIVOTDATA("Amount",#REF!,"Product Name",'tabelas-escondidas'!$A1147),"")</f>
        <v/>
      </c>
      <c r="G1147" s="74" t="str">
        <f>IFERROR(GETPIVOTDATA("Quantity",#REF!,"Product Name",'tabelas-escondidas'!$A1147),"")</f>
        <v/>
      </c>
    </row>
    <row r="1148" spans="1:7" x14ac:dyDescent="0.25">
      <c r="A1148" s="75" t="str">
        <f>IFERROR(INDEX(Tabela_Produto[[#Data],[Nome do Produto]],ROW(A1148)-ROW($A$3)),"")</f>
        <v/>
      </c>
      <c r="B1148" s="74" t="str">
        <f ca="1">IF(A1148="","",SUMIFS(Tabela_Ordens[[#Data],[Quantidade]],Tabela_Ordens[[#Data],[Produto]],A1148,Tabela_Ordens[[#Data],[Tipo da Ordem]],"Compra",Tabela_Ordens[[#Data],[Data esperada]],"&lt;="&amp;TODAY())-SUMIFS(Tabela_Ordens[[#Data],[Quantidade]],Tabela_Ordens[[#Data],[Produto]],A1148,Tabela_Ordens[[#Data],[Tipo da Ordem]],"Venda",Tabela_Ordens[[#Data],[Data esperada]],"&lt;="&amp;TODAY()))</f>
        <v/>
      </c>
      <c r="C1148" s="74" t="str">
        <f ca="1">IF(A1148="","",SUMIFS(Tabela_Ordens[[#Data],[Quantidade]],Tabela_Ordens[[#Data],[Produto]],A1148,Tabela_Ordens[[#Data],[Tipo da Ordem]],"Compra",Tabela_Ordens[[#Data],[Data esperada]],"&gt;"&amp;TODAY()))</f>
        <v/>
      </c>
      <c r="D1148" s="74" t="str">
        <f>IF(A1148="","",INDEX(Tabela_Produto[Estoque Mínimo],MATCH(A1148,INDEX(Tabela_Produto[Nome do Produto],,1),0),1))</f>
        <v/>
      </c>
      <c r="E1148" s="74" t="str">
        <f t="shared" si="17"/>
        <v/>
      </c>
      <c r="F1148" s="74" t="str">
        <f>IFERROR(GETPIVOTDATA("Amount",#REF!,"Product Name",'tabelas-escondidas'!$A1148),"")</f>
        <v/>
      </c>
      <c r="G1148" s="74" t="str">
        <f>IFERROR(GETPIVOTDATA("Quantity",#REF!,"Product Name",'tabelas-escondidas'!$A1148),"")</f>
        <v/>
      </c>
    </row>
    <row r="1149" spans="1:7" x14ac:dyDescent="0.25">
      <c r="A1149" s="75" t="str">
        <f>IFERROR(INDEX(Tabela_Produto[[#Data],[Nome do Produto]],ROW(A1149)-ROW($A$3)),"")</f>
        <v/>
      </c>
      <c r="B1149" s="74" t="str">
        <f ca="1">IF(A1149="","",SUMIFS(Tabela_Ordens[[#Data],[Quantidade]],Tabela_Ordens[[#Data],[Produto]],A1149,Tabela_Ordens[[#Data],[Tipo da Ordem]],"Compra",Tabela_Ordens[[#Data],[Data esperada]],"&lt;="&amp;TODAY())-SUMIFS(Tabela_Ordens[[#Data],[Quantidade]],Tabela_Ordens[[#Data],[Produto]],A1149,Tabela_Ordens[[#Data],[Tipo da Ordem]],"Venda",Tabela_Ordens[[#Data],[Data esperada]],"&lt;="&amp;TODAY()))</f>
        <v/>
      </c>
      <c r="C1149" s="74" t="str">
        <f ca="1">IF(A1149="","",SUMIFS(Tabela_Ordens[[#Data],[Quantidade]],Tabela_Ordens[[#Data],[Produto]],A1149,Tabela_Ordens[[#Data],[Tipo da Ordem]],"Compra",Tabela_Ordens[[#Data],[Data esperada]],"&gt;"&amp;TODAY()))</f>
        <v/>
      </c>
      <c r="D1149" s="74" t="str">
        <f>IF(A1149="","",INDEX(Tabela_Produto[Estoque Mínimo],MATCH(A1149,INDEX(Tabela_Produto[Nome do Produto],,1),0),1))</f>
        <v/>
      </c>
      <c r="E1149" s="74" t="str">
        <f t="shared" si="17"/>
        <v/>
      </c>
      <c r="F1149" s="74" t="str">
        <f>IFERROR(GETPIVOTDATA("Amount",#REF!,"Product Name",'tabelas-escondidas'!$A1149),"")</f>
        <v/>
      </c>
      <c r="G1149" s="74" t="str">
        <f>IFERROR(GETPIVOTDATA("Quantity",#REF!,"Product Name",'tabelas-escondidas'!$A1149),"")</f>
        <v/>
      </c>
    </row>
    <row r="1150" spans="1:7" x14ac:dyDescent="0.25">
      <c r="A1150" s="75" t="str">
        <f>IFERROR(INDEX(Tabela_Produto[[#Data],[Nome do Produto]],ROW(A1150)-ROW($A$3)),"")</f>
        <v/>
      </c>
      <c r="B1150" s="74" t="str">
        <f ca="1">IF(A1150="","",SUMIFS(Tabela_Ordens[[#Data],[Quantidade]],Tabela_Ordens[[#Data],[Produto]],A1150,Tabela_Ordens[[#Data],[Tipo da Ordem]],"Compra",Tabela_Ordens[[#Data],[Data esperada]],"&lt;="&amp;TODAY())-SUMIFS(Tabela_Ordens[[#Data],[Quantidade]],Tabela_Ordens[[#Data],[Produto]],A1150,Tabela_Ordens[[#Data],[Tipo da Ordem]],"Venda",Tabela_Ordens[[#Data],[Data esperada]],"&lt;="&amp;TODAY()))</f>
        <v/>
      </c>
      <c r="C1150" s="74" t="str">
        <f ca="1">IF(A1150="","",SUMIFS(Tabela_Ordens[[#Data],[Quantidade]],Tabela_Ordens[[#Data],[Produto]],A1150,Tabela_Ordens[[#Data],[Tipo da Ordem]],"Compra",Tabela_Ordens[[#Data],[Data esperada]],"&gt;"&amp;TODAY()))</f>
        <v/>
      </c>
      <c r="D1150" s="74" t="str">
        <f>IF(A1150="","",INDEX(Tabela_Produto[Estoque Mínimo],MATCH(A1150,INDEX(Tabela_Produto[Nome do Produto],,1),0),1))</f>
        <v/>
      </c>
      <c r="E1150" s="74" t="str">
        <f t="shared" si="17"/>
        <v/>
      </c>
      <c r="F1150" s="74" t="str">
        <f>IFERROR(GETPIVOTDATA("Amount",#REF!,"Product Name",'tabelas-escondidas'!$A1150),"")</f>
        <v/>
      </c>
      <c r="G1150" s="74" t="str">
        <f>IFERROR(GETPIVOTDATA("Quantity",#REF!,"Product Name",'tabelas-escondidas'!$A1150),"")</f>
        <v/>
      </c>
    </row>
    <row r="1151" spans="1:7" x14ac:dyDescent="0.25">
      <c r="A1151" s="75" t="str">
        <f>IFERROR(INDEX(Tabela_Produto[[#Data],[Nome do Produto]],ROW(A1151)-ROW($A$3)),"")</f>
        <v/>
      </c>
      <c r="B1151" s="74" t="str">
        <f ca="1">IF(A1151="","",SUMIFS(Tabela_Ordens[[#Data],[Quantidade]],Tabela_Ordens[[#Data],[Produto]],A1151,Tabela_Ordens[[#Data],[Tipo da Ordem]],"Compra",Tabela_Ordens[[#Data],[Data esperada]],"&lt;="&amp;TODAY())-SUMIFS(Tabela_Ordens[[#Data],[Quantidade]],Tabela_Ordens[[#Data],[Produto]],A1151,Tabela_Ordens[[#Data],[Tipo da Ordem]],"Venda",Tabela_Ordens[[#Data],[Data esperada]],"&lt;="&amp;TODAY()))</f>
        <v/>
      </c>
      <c r="C1151" s="74" t="str">
        <f ca="1">IF(A1151="","",SUMIFS(Tabela_Ordens[[#Data],[Quantidade]],Tabela_Ordens[[#Data],[Produto]],A1151,Tabela_Ordens[[#Data],[Tipo da Ordem]],"Compra",Tabela_Ordens[[#Data],[Data esperada]],"&gt;"&amp;TODAY()))</f>
        <v/>
      </c>
      <c r="D1151" s="74" t="str">
        <f>IF(A1151="","",INDEX(Tabela_Produto[Estoque Mínimo],MATCH(A1151,INDEX(Tabela_Produto[Nome do Produto],,1),0),1))</f>
        <v/>
      </c>
      <c r="E1151" s="74" t="str">
        <f t="shared" si="17"/>
        <v/>
      </c>
      <c r="F1151" s="74" t="str">
        <f>IFERROR(GETPIVOTDATA("Amount",#REF!,"Product Name",'tabelas-escondidas'!$A1151),"")</f>
        <v/>
      </c>
      <c r="G1151" s="74" t="str">
        <f>IFERROR(GETPIVOTDATA("Quantity",#REF!,"Product Name",'tabelas-escondidas'!$A1151),"")</f>
        <v/>
      </c>
    </row>
    <row r="1152" spans="1:7" x14ac:dyDescent="0.25">
      <c r="A1152" s="75" t="str">
        <f>IFERROR(INDEX(Tabela_Produto[[#Data],[Nome do Produto]],ROW(A1152)-ROW($A$3)),"")</f>
        <v/>
      </c>
      <c r="B1152" s="74" t="str">
        <f ca="1">IF(A1152="","",SUMIFS(Tabela_Ordens[[#Data],[Quantidade]],Tabela_Ordens[[#Data],[Produto]],A1152,Tabela_Ordens[[#Data],[Tipo da Ordem]],"Compra",Tabela_Ordens[[#Data],[Data esperada]],"&lt;="&amp;TODAY())-SUMIFS(Tabela_Ordens[[#Data],[Quantidade]],Tabela_Ordens[[#Data],[Produto]],A1152,Tabela_Ordens[[#Data],[Tipo da Ordem]],"Venda",Tabela_Ordens[[#Data],[Data esperada]],"&lt;="&amp;TODAY()))</f>
        <v/>
      </c>
      <c r="C1152" s="74" t="str">
        <f ca="1">IF(A1152="","",SUMIFS(Tabela_Ordens[[#Data],[Quantidade]],Tabela_Ordens[[#Data],[Produto]],A1152,Tabela_Ordens[[#Data],[Tipo da Ordem]],"Compra",Tabela_Ordens[[#Data],[Data esperada]],"&gt;"&amp;TODAY()))</f>
        <v/>
      </c>
      <c r="D1152" s="74" t="str">
        <f>IF(A1152="","",INDEX(Tabela_Produto[Estoque Mínimo],MATCH(A1152,INDEX(Tabela_Produto[Nome do Produto],,1),0),1))</f>
        <v/>
      </c>
      <c r="E1152" s="74" t="str">
        <f t="shared" si="17"/>
        <v/>
      </c>
      <c r="F1152" s="74" t="str">
        <f>IFERROR(GETPIVOTDATA("Amount",#REF!,"Product Name",'tabelas-escondidas'!$A1152),"")</f>
        <v/>
      </c>
      <c r="G1152" s="74" t="str">
        <f>IFERROR(GETPIVOTDATA("Quantity",#REF!,"Product Name",'tabelas-escondidas'!$A1152),"")</f>
        <v/>
      </c>
    </row>
    <row r="1153" spans="1:7" x14ac:dyDescent="0.25">
      <c r="A1153" s="75" t="str">
        <f>IFERROR(INDEX(Tabela_Produto[[#Data],[Nome do Produto]],ROW(A1153)-ROW($A$3)),"")</f>
        <v/>
      </c>
      <c r="B1153" s="74" t="str">
        <f ca="1">IF(A1153="","",SUMIFS(Tabela_Ordens[[#Data],[Quantidade]],Tabela_Ordens[[#Data],[Produto]],A1153,Tabela_Ordens[[#Data],[Tipo da Ordem]],"Compra",Tabela_Ordens[[#Data],[Data esperada]],"&lt;="&amp;TODAY())-SUMIFS(Tabela_Ordens[[#Data],[Quantidade]],Tabela_Ordens[[#Data],[Produto]],A1153,Tabela_Ordens[[#Data],[Tipo da Ordem]],"Venda",Tabela_Ordens[[#Data],[Data esperada]],"&lt;="&amp;TODAY()))</f>
        <v/>
      </c>
      <c r="C1153" s="74" t="str">
        <f ca="1">IF(A1153="","",SUMIFS(Tabela_Ordens[[#Data],[Quantidade]],Tabela_Ordens[[#Data],[Produto]],A1153,Tabela_Ordens[[#Data],[Tipo da Ordem]],"Compra",Tabela_Ordens[[#Data],[Data esperada]],"&gt;"&amp;TODAY()))</f>
        <v/>
      </c>
      <c r="D1153" s="74" t="str">
        <f>IF(A1153="","",INDEX(Tabela_Produto[Estoque Mínimo],MATCH(A1153,INDEX(Tabela_Produto[Nome do Produto],,1),0),1))</f>
        <v/>
      </c>
      <c r="E1153" s="74" t="str">
        <f t="shared" si="17"/>
        <v/>
      </c>
      <c r="F1153" s="74" t="str">
        <f>IFERROR(GETPIVOTDATA("Amount",#REF!,"Product Name",'tabelas-escondidas'!$A1153),"")</f>
        <v/>
      </c>
      <c r="G1153" s="74" t="str">
        <f>IFERROR(GETPIVOTDATA("Quantity",#REF!,"Product Name",'tabelas-escondidas'!$A1153),"")</f>
        <v/>
      </c>
    </row>
    <row r="1154" spans="1:7" x14ac:dyDescent="0.25">
      <c r="A1154" s="75" t="str">
        <f>IFERROR(INDEX(Tabela_Produto[[#Data],[Nome do Produto]],ROW(A1154)-ROW($A$3)),"")</f>
        <v/>
      </c>
      <c r="B1154" s="74" t="str">
        <f ca="1">IF(A1154="","",SUMIFS(Tabela_Ordens[[#Data],[Quantidade]],Tabela_Ordens[[#Data],[Produto]],A1154,Tabela_Ordens[[#Data],[Tipo da Ordem]],"Compra",Tabela_Ordens[[#Data],[Data esperada]],"&lt;="&amp;TODAY())-SUMIFS(Tabela_Ordens[[#Data],[Quantidade]],Tabela_Ordens[[#Data],[Produto]],A1154,Tabela_Ordens[[#Data],[Tipo da Ordem]],"Venda",Tabela_Ordens[[#Data],[Data esperada]],"&lt;="&amp;TODAY()))</f>
        <v/>
      </c>
      <c r="C1154" s="74" t="str">
        <f ca="1">IF(A1154="","",SUMIFS(Tabela_Ordens[[#Data],[Quantidade]],Tabela_Ordens[[#Data],[Produto]],A1154,Tabela_Ordens[[#Data],[Tipo da Ordem]],"Compra",Tabela_Ordens[[#Data],[Data esperada]],"&gt;"&amp;TODAY()))</f>
        <v/>
      </c>
      <c r="D1154" s="74" t="str">
        <f>IF(A1154="","",INDEX(Tabela_Produto[Estoque Mínimo],MATCH(A1154,INDEX(Tabela_Produto[Nome do Produto],,1),0),1))</f>
        <v/>
      </c>
      <c r="E1154" s="74" t="str">
        <f t="shared" si="17"/>
        <v/>
      </c>
      <c r="F1154" s="74" t="str">
        <f>IFERROR(GETPIVOTDATA("Amount",#REF!,"Product Name",'tabelas-escondidas'!$A1154),"")</f>
        <v/>
      </c>
      <c r="G1154" s="74" t="str">
        <f>IFERROR(GETPIVOTDATA("Quantity",#REF!,"Product Name",'tabelas-escondidas'!$A1154),"")</f>
        <v/>
      </c>
    </row>
    <row r="1155" spans="1:7" x14ac:dyDescent="0.25">
      <c r="A1155" s="75" t="str">
        <f>IFERROR(INDEX(Tabela_Produto[[#Data],[Nome do Produto]],ROW(A1155)-ROW($A$3)),"")</f>
        <v/>
      </c>
      <c r="B1155" s="74" t="str">
        <f ca="1">IF(A1155="","",SUMIFS(Tabela_Ordens[[#Data],[Quantidade]],Tabela_Ordens[[#Data],[Produto]],A1155,Tabela_Ordens[[#Data],[Tipo da Ordem]],"Compra",Tabela_Ordens[[#Data],[Data esperada]],"&lt;="&amp;TODAY())-SUMIFS(Tabela_Ordens[[#Data],[Quantidade]],Tabela_Ordens[[#Data],[Produto]],A1155,Tabela_Ordens[[#Data],[Tipo da Ordem]],"Venda",Tabela_Ordens[[#Data],[Data esperada]],"&lt;="&amp;TODAY()))</f>
        <v/>
      </c>
      <c r="C1155" s="74" t="str">
        <f ca="1">IF(A1155="","",SUMIFS(Tabela_Ordens[[#Data],[Quantidade]],Tabela_Ordens[[#Data],[Produto]],A1155,Tabela_Ordens[[#Data],[Tipo da Ordem]],"Compra",Tabela_Ordens[[#Data],[Data esperada]],"&gt;"&amp;TODAY()))</f>
        <v/>
      </c>
      <c r="D1155" s="74" t="str">
        <f>IF(A1155="","",INDEX(Tabela_Produto[Estoque Mínimo],MATCH(A1155,INDEX(Tabela_Produto[Nome do Produto],,1),0),1))</f>
        <v/>
      </c>
      <c r="E1155" s="74" t="str">
        <f t="shared" si="17"/>
        <v/>
      </c>
      <c r="F1155" s="74" t="str">
        <f>IFERROR(GETPIVOTDATA("Amount",#REF!,"Product Name",'tabelas-escondidas'!$A1155),"")</f>
        <v/>
      </c>
      <c r="G1155" s="74" t="str">
        <f>IFERROR(GETPIVOTDATA("Quantity",#REF!,"Product Name",'tabelas-escondidas'!$A1155),"")</f>
        <v/>
      </c>
    </row>
    <row r="1156" spans="1:7" x14ac:dyDescent="0.25">
      <c r="A1156" s="75" t="str">
        <f>IFERROR(INDEX(Tabela_Produto[[#Data],[Nome do Produto]],ROW(A1156)-ROW($A$3)),"")</f>
        <v/>
      </c>
      <c r="B1156" s="74" t="str">
        <f ca="1">IF(A1156="","",SUMIFS(Tabela_Ordens[[#Data],[Quantidade]],Tabela_Ordens[[#Data],[Produto]],A1156,Tabela_Ordens[[#Data],[Tipo da Ordem]],"Compra",Tabela_Ordens[[#Data],[Data esperada]],"&lt;="&amp;TODAY())-SUMIFS(Tabela_Ordens[[#Data],[Quantidade]],Tabela_Ordens[[#Data],[Produto]],A1156,Tabela_Ordens[[#Data],[Tipo da Ordem]],"Venda",Tabela_Ordens[[#Data],[Data esperada]],"&lt;="&amp;TODAY()))</f>
        <v/>
      </c>
      <c r="C1156" s="74" t="str">
        <f ca="1">IF(A1156="","",SUMIFS(Tabela_Ordens[[#Data],[Quantidade]],Tabela_Ordens[[#Data],[Produto]],A1156,Tabela_Ordens[[#Data],[Tipo da Ordem]],"Compra",Tabela_Ordens[[#Data],[Data esperada]],"&gt;"&amp;TODAY()))</f>
        <v/>
      </c>
      <c r="D1156" s="74" t="str">
        <f>IF(A1156="","",INDEX(Tabela_Produto[Estoque Mínimo],MATCH(A1156,INDEX(Tabela_Produto[Nome do Produto],,1),0),1))</f>
        <v/>
      </c>
      <c r="E1156" s="74" t="str">
        <f t="shared" si="17"/>
        <v/>
      </c>
      <c r="F1156" s="74" t="str">
        <f>IFERROR(GETPIVOTDATA("Amount",#REF!,"Product Name",'tabelas-escondidas'!$A1156),"")</f>
        <v/>
      </c>
      <c r="G1156" s="74" t="str">
        <f>IFERROR(GETPIVOTDATA("Quantity",#REF!,"Product Name",'tabelas-escondidas'!$A1156),"")</f>
        <v/>
      </c>
    </row>
    <row r="1157" spans="1:7" x14ac:dyDescent="0.25">
      <c r="A1157" s="75" t="str">
        <f>IFERROR(INDEX(Tabela_Produto[[#Data],[Nome do Produto]],ROW(A1157)-ROW($A$3)),"")</f>
        <v/>
      </c>
      <c r="B1157" s="74" t="str">
        <f ca="1">IF(A1157="","",SUMIFS(Tabela_Ordens[[#Data],[Quantidade]],Tabela_Ordens[[#Data],[Produto]],A1157,Tabela_Ordens[[#Data],[Tipo da Ordem]],"Compra",Tabela_Ordens[[#Data],[Data esperada]],"&lt;="&amp;TODAY())-SUMIFS(Tabela_Ordens[[#Data],[Quantidade]],Tabela_Ordens[[#Data],[Produto]],A1157,Tabela_Ordens[[#Data],[Tipo da Ordem]],"Venda",Tabela_Ordens[[#Data],[Data esperada]],"&lt;="&amp;TODAY()))</f>
        <v/>
      </c>
      <c r="C1157" s="74" t="str">
        <f ca="1">IF(A1157="","",SUMIFS(Tabela_Ordens[[#Data],[Quantidade]],Tabela_Ordens[[#Data],[Produto]],A1157,Tabela_Ordens[[#Data],[Tipo da Ordem]],"Compra",Tabela_Ordens[[#Data],[Data esperada]],"&gt;"&amp;TODAY()))</f>
        <v/>
      </c>
      <c r="D1157" s="74" t="str">
        <f>IF(A1157="","",INDEX(Tabela_Produto[Estoque Mínimo],MATCH(A1157,INDEX(Tabela_Produto[Nome do Produto],,1),0),1))</f>
        <v/>
      </c>
      <c r="E1157" s="74" t="str">
        <f t="shared" ref="E1157:E1220" si="18">IF(A1157="","",B1157-D1157)</f>
        <v/>
      </c>
      <c r="F1157" s="74" t="str">
        <f>IFERROR(GETPIVOTDATA("Amount",#REF!,"Product Name",'tabelas-escondidas'!$A1157),"")</f>
        <v/>
      </c>
      <c r="G1157" s="74" t="str">
        <f>IFERROR(GETPIVOTDATA("Quantity",#REF!,"Product Name",'tabelas-escondidas'!$A1157),"")</f>
        <v/>
      </c>
    </row>
    <row r="1158" spans="1:7" x14ac:dyDescent="0.25">
      <c r="A1158" s="75" t="str">
        <f>IFERROR(INDEX(Tabela_Produto[[#Data],[Nome do Produto]],ROW(A1158)-ROW($A$3)),"")</f>
        <v/>
      </c>
      <c r="B1158" s="74" t="str">
        <f ca="1">IF(A1158="","",SUMIFS(Tabela_Ordens[[#Data],[Quantidade]],Tabela_Ordens[[#Data],[Produto]],A1158,Tabela_Ordens[[#Data],[Tipo da Ordem]],"Compra",Tabela_Ordens[[#Data],[Data esperada]],"&lt;="&amp;TODAY())-SUMIFS(Tabela_Ordens[[#Data],[Quantidade]],Tabela_Ordens[[#Data],[Produto]],A1158,Tabela_Ordens[[#Data],[Tipo da Ordem]],"Venda",Tabela_Ordens[[#Data],[Data esperada]],"&lt;="&amp;TODAY()))</f>
        <v/>
      </c>
      <c r="C1158" s="74" t="str">
        <f ca="1">IF(A1158="","",SUMIFS(Tabela_Ordens[[#Data],[Quantidade]],Tabela_Ordens[[#Data],[Produto]],A1158,Tabela_Ordens[[#Data],[Tipo da Ordem]],"Compra",Tabela_Ordens[[#Data],[Data esperada]],"&gt;"&amp;TODAY()))</f>
        <v/>
      </c>
      <c r="D1158" s="74" t="str">
        <f>IF(A1158="","",INDEX(Tabela_Produto[Estoque Mínimo],MATCH(A1158,INDEX(Tabela_Produto[Nome do Produto],,1),0),1))</f>
        <v/>
      </c>
      <c r="E1158" s="74" t="str">
        <f t="shared" si="18"/>
        <v/>
      </c>
      <c r="F1158" s="74" t="str">
        <f>IFERROR(GETPIVOTDATA("Amount",#REF!,"Product Name",'tabelas-escondidas'!$A1158),"")</f>
        <v/>
      </c>
      <c r="G1158" s="74" t="str">
        <f>IFERROR(GETPIVOTDATA("Quantity",#REF!,"Product Name",'tabelas-escondidas'!$A1158),"")</f>
        <v/>
      </c>
    </row>
    <row r="1159" spans="1:7" x14ac:dyDescent="0.25">
      <c r="A1159" s="75" t="str">
        <f>IFERROR(INDEX(Tabela_Produto[[#Data],[Nome do Produto]],ROW(A1159)-ROW($A$3)),"")</f>
        <v/>
      </c>
      <c r="B1159" s="74" t="str">
        <f ca="1">IF(A1159="","",SUMIFS(Tabela_Ordens[[#Data],[Quantidade]],Tabela_Ordens[[#Data],[Produto]],A1159,Tabela_Ordens[[#Data],[Tipo da Ordem]],"Compra",Tabela_Ordens[[#Data],[Data esperada]],"&lt;="&amp;TODAY())-SUMIFS(Tabela_Ordens[[#Data],[Quantidade]],Tabela_Ordens[[#Data],[Produto]],A1159,Tabela_Ordens[[#Data],[Tipo da Ordem]],"Venda",Tabela_Ordens[[#Data],[Data esperada]],"&lt;="&amp;TODAY()))</f>
        <v/>
      </c>
      <c r="C1159" s="74" t="str">
        <f ca="1">IF(A1159="","",SUMIFS(Tabela_Ordens[[#Data],[Quantidade]],Tabela_Ordens[[#Data],[Produto]],A1159,Tabela_Ordens[[#Data],[Tipo da Ordem]],"Compra",Tabela_Ordens[[#Data],[Data esperada]],"&gt;"&amp;TODAY()))</f>
        <v/>
      </c>
      <c r="D1159" s="74" t="str">
        <f>IF(A1159="","",INDEX(Tabela_Produto[Estoque Mínimo],MATCH(A1159,INDEX(Tabela_Produto[Nome do Produto],,1),0),1))</f>
        <v/>
      </c>
      <c r="E1159" s="74" t="str">
        <f t="shared" si="18"/>
        <v/>
      </c>
      <c r="F1159" s="74" t="str">
        <f>IFERROR(GETPIVOTDATA("Amount",#REF!,"Product Name",'tabelas-escondidas'!$A1159),"")</f>
        <v/>
      </c>
      <c r="G1159" s="74" t="str">
        <f>IFERROR(GETPIVOTDATA("Quantity",#REF!,"Product Name",'tabelas-escondidas'!$A1159),"")</f>
        <v/>
      </c>
    </row>
    <row r="1160" spans="1:7" x14ac:dyDescent="0.25">
      <c r="A1160" s="75" t="str">
        <f>IFERROR(INDEX(Tabela_Produto[[#Data],[Nome do Produto]],ROW(A1160)-ROW($A$3)),"")</f>
        <v/>
      </c>
      <c r="B1160" s="74" t="str">
        <f ca="1">IF(A1160="","",SUMIFS(Tabela_Ordens[[#Data],[Quantidade]],Tabela_Ordens[[#Data],[Produto]],A1160,Tabela_Ordens[[#Data],[Tipo da Ordem]],"Compra",Tabela_Ordens[[#Data],[Data esperada]],"&lt;="&amp;TODAY())-SUMIFS(Tabela_Ordens[[#Data],[Quantidade]],Tabela_Ordens[[#Data],[Produto]],A1160,Tabela_Ordens[[#Data],[Tipo da Ordem]],"Venda",Tabela_Ordens[[#Data],[Data esperada]],"&lt;="&amp;TODAY()))</f>
        <v/>
      </c>
      <c r="C1160" s="74" t="str">
        <f ca="1">IF(A1160="","",SUMIFS(Tabela_Ordens[[#Data],[Quantidade]],Tabela_Ordens[[#Data],[Produto]],A1160,Tabela_Ordens[[#Data],[Tipo da Ordem]],"Compra",Tabela_Ordens[[#Data],[Data esperada]],"&gt;"&amp;TODAY()))</f>
        <v/>
      </c>
      <c r="D1160" s="74" t="str">
        <f>IF(A1160="","",INDEX(Tabela_Produto[Estoque Mínimo],MATCH(A1160,INDEX(Tabela_Produto[Nome do Produto],,1),0),1))</f>
        <v/>
      </c>
      <c r="E1160" s="74" t="str">
        <f t="shared" si="18"/>
        <v/>
      </c>
      <c r="F1160" s="74" t="str">
        <f>IFERROR(GETPIVOTDATA("Amount",#REF!,"Product Name",'tabelas-escondidas'!$A1160),"")</f>
        <v/>
      </c>
      <c r="G1160" s="74" t="str">
        <f>IFERROR(GETPIVOTDATA("Quantity",#REF!,"Product Name",'tabelas-escondidas'!$A1160),"")</f>
        <v/>
      </c>
    </row>
    <row r="1161" spans="1:7" x14ac:dyDescent="0.25">
      <c r="A1161" s="75" t="str">
        <f>IFERROR(INDEX(Tabela_Produto[[#Data],[Nome do Produto]],ROW(A1161)-ROW($A$3)),"")</f>
        <v/>
      </c>
      <c r="B1161" s="74" t="str">
        <f ca="1">IF(A1161="","",SUMIFS(Tabela_Ordens[[#Data],[Quantidade]],Tabela_Ordens[[#Data],[Produto]],A1161,Tabela_Ordens[[#Data],[Tipo da Ordem]],"Compra",Tabela_Ordens[[#Data],[Data esperada]],"&lt;="&amp;TODAY())-SUMIFS(Tabela_Ordens[[#Data],[Quantidade]],Tabela_Ordens[[#Data],[Produto]],A1161,Tabela_Ordens[[#Data],[Tipo da Ordem]],"Venda",Tabela_Ordens[[#Data],[Data esperada]],"&lt;="&amp;TODAY()))</f>
        <v/>
      </c>
      <c r="C1161" s="74" t="str">
        <f ca="1">IF(A1161="","",SUMIFS(Tabela_Ordens[[#Data],[Quantidade]],Tabela_Ordens[[#Data],[Produto]],A1161,Tabela_Ordens[[#Data],[Tipo da Ordem]],"Compra",Tabela_Ordens[[#Data],[Data esperada]],"&gt;"&amp;TODAY()))</f>
        <v/>
      </c>
      <c r="D1161" s="74" t="str">
        <f>IF(A1161="","",INDEX(Tabela_Produto[Estoque Mínimo],MATCH(A1161,INDEX(Tabela_Produto[Nome do Produto],,1),0),1))</f>
        <v/>
      </c>
      <c r="E1161" s="74" t="str">
        <f t="shared" si="18"/>
        <v/>
      </c>
      <c r="F1161" s="74" t="str">
        <f>IFERROR(GETPIVOTDATA("Amount",#REF!,"Product Name",'tabelas-escondidas'!$A1161),"")</f>
        <v/>
      </c>
      <c r="G1161" s="74" t="str">
        <f>IFERROR(GETPIVOTDATA("Quantity",#REF!,"Product Name",'tabelas-escondidas'!$A1161),"")</f>
        <v/>
      </c>
    </row>
    <row r="1162" spans="1:7" x14ac:dyDescent="0.25">
      <c r="A1162" s="75" t="str">
        <f>IFERROR(INDEX(Tabela_Produto[[#Data],[Nome do Produto]],ROW(A1162)-ROW($A$3)),"")</f>
        <v/>
      </c>
      <c r="B1162" s="74" t="str">
        <f ca="1">IF(A1162="","",SUMIFS(Tabela_Ordens[[#Data],[Quantidade]],Tabela_Ordens[[#Data],[Produto]],A1162,Tabela_Ordens[[#Data],[Tipo da Ordem]],"Compra",Tabela_Ordens[[#Data],[Data esperada]],"&lt;="&amp;TODAY())-SUMIFS(Tabela_Ordens[[#Data],[Quantidade]],Tabela_Ordens[[#Data],[Produto]],A1162,Tabela_Ordens[[#Data],[Tipo da Ordem]],"Venda",Tabela_Ordens[[#Data],[Data esperada]],"&lt;="&amp;TODAY()))</f>
        <v/>
      </c>
      <c r="C1162" s="74" t="str">
        <f ca="1">IF(A1162="","",SUMIFS(Tabela_Ordens[[#Data],[Quantidade]],Tabela_Ordens[[#Data],[Produto]],A1162,Tabela_Ordens[[#Data],[Tipo da Ordem]],"Compra",Tabela_Ordens[[#Data],[Data esperada]],"&gt;"&amp;TODAY()))</f>
        <v/>
      </c>
      <c r="D1162" s="74" t="str">
        <f>IF(A1162="","",INDEX(Tabela_Produto[Estoque Mínimo],MATCH(A1162,INDEX(Tabela_Produto[Nome do Produto],,1),0),1))</f>
        <v/>
      </c>
      <c r="E1162" s="74" t="str">
        <f t="shared" si="18"/>
        <v/>
      </c>
      <c r="F1162" s="74" t="str">
        <f>IFERROR(GETPIVOTDATA("Amount",#REF!,"Product Name",'tabelas-escondidas'!$A1162),"")</f>
        <v/>
      </c>
      <c r="G1162" s="74" t="str">
        <f>IFERROR(GETPIVOTDATA("Quantity",#REF!,"Product Name",'tabelas-escondidas'!$A1162),"")</f>
        <v/>
      </c>
    </row>
    <row r="1163" spans="1:7" x14ac:dyDescent="0.25">
      <c r="A1163" s="75" t="str">
        <f>IFERROR(INDEX(Tabela_Produto[[#Data],[Nome do Produto]],ROW(A1163)-ROW($A$3)),"")</f>
        <v/>
      </c>
      <c r="B1163" s="74" t="str">
        <f ca="1">IF(A1163="","",SUMIFS(Tabela_Ordens[[#Data],[Quantidade]],Tabela_Ordens[[#Data],[Produto]],A1163,Tabela_Ordens[[#Data],[Tipo da Ordem]],"Compra",Tabela_Ordens[[#Data],[Data esperada]],"&lt;="&amp;TODAY())-SUMIFS(Tabela_Ordens[[#Data],[Quantidade]],Tabela_Ordens[[#Data],[Produto]],A1163,Tabela_Ordens[[#Data],[Tipo da Ordem]],"Venda",Tabela_Ordens[[#Data],[Data esperada]],"&lt;="&amp;TODAY()))</f>
        <v/>
      </c>
      <c r="C1163" s="74" t="str">
        <f ca="1">IF(A1163="","",SUMIFS(Tabela_Ordens[[#Data],[Quantidade]],Tabela_Ordens[[#Data],[Produto]],A1163,Tabela_Ordens[[#Data],[Tipo da Ordem]],"Compra",Tabela_Ordens[[#Data],[Data esperada]],"&gt;"&amp;TODAY()))</f>
        <v/>
      </c>
      <c r="D1163" s="74" t="str">
        <f>IF(A1163="","",INDEX(Tabela_Produto[Estoque Mínimo],MATCH(A1163,INDEX(Tabela_Produto[Nome do Produto],,1),0),1))</f>
        <v/>
      </c>
      <c r="E1163" s="74" t="str">
        <f t="shared" si="18"/>
        <v/>
      </c>
      <c r="F1163" s="74" t="str">
        <f>IFERROR(GETPIVOTDATA("Amount",#REF!,"Product Name",'tabelas-escondidas'!$A1163),"")</f>
        <v/>
      </c>
      <c r="G1163" s="74" t="str">
        <f>IFERROR(GETPIVOTDATA("Quantity",#REF!,"Product Name",'tabelas-escondidas'!$A1163),"")</f>
        <v/>
      </c>
    </row>
    <row r="1164" spans="1:7" x14ac:dyDescent="0.25">
      <c r="A1164" s="75" t="str">
        <f>IFERROR(INDEX(Tabela_Produto[[#Data],[Nome do Produto]],ROW(A1164)-ROW($A$3)),"")</f>
        <v/>
      </c>
      <c r="B1164" s="74" t="str">
        <f ca="1">IF(A1164="","",SUMIFS(Tabela_Ordens[[#Data],[Quantidade]],Tabela_Ordens[[#Data],[Produto]],A1164,Tabela_Ordens[[#Data],[Tipo da Ordem]],"Compra",Tabela_Ordens[[#Data],[Data esperada]],"&lt;="&amp;TODAY())-SUMIFS(Tabela_Ordens[[#Data],[Quantidade]],Tabela_Ordens[[#Data],[Produto]],A1164,Tabela_Ordens[[#Data],[Tipo da Ordem]],"Venda",Tabela_Ordens[[#Data],[Data esperada]],"&lt;="&amp;TODAY()))</f>
        <v/>
      </c>
      <c r="C1164" s="74" t="str">
        <f ca="1">IF(A1164="","",SUMIFS(Tabela_Ordens[[#Data],[Quantidade]],Tabela_Ordens[[#Data],[Produto]],A1164,Tabela_Ordens[[#Data],[Tipo da Ordem]],"Compra",Tabela_Ordens[[#Data],[Data esperada]],"&gt;"&amp;TODAY()))</f>
        <v/>
      </c>
      <c r="D1164" s="74" t="str">
        <f>IF(A1164="","",INDEX(Tabela_Produto[Estoque Mínimo],MATCH(A1164,INDEX(Tabela_Produto[Nome do Produto],,1),0),1))</f>
        <v/>
      </c>
      <c r="E1164" s="74" t="str">
        <f t="shared" si="18"/>
        <v/>
      </c>
      <c r="F1164" s="74" t="str">
        <f>IFERROR(GETPIVOTDATA("Amount",#REF!,"Product Name",'tabelas-escondidas'!$A1164),"")</f>
        <v/>
      </c>
      <c r="G1164" s="74" t="str">
        <f>IFERROR(GETPIVOTDATA("Quantity",#REF!,"Product Name",'tabelas-escondidas'!$A1164),"")</f>
        <v/>
      </c>
    </row>
    <row r="1165" spans="1:7" x14ac:dyDescent="0.25">
      <c r="A1165" s="75" t="str">
        <f>IFERROR(INDEX(Tabela_Produto[[#Data],[Nome do Produto]],ROW(A1165)-ROW($A$3)),"")</f>
        <v/>
      </c>
      <c r="B1165" s="74" t="str">
        <f ca="1">IF(A1165="","",SUMIFS(Tabela_Ordens[[#Data],[Quantidade]],Tabela_Ordens[[#Data],[Produto]],A1165,Tabela_Ordens[[#Data],[Tipo da Ordem]],"Compra",Tabela_Ordens[[#Data],[Data esperada]],"&lt;="&amp;TODAY())-SUMIFS(Tabela_Ordens[[#Data],[Quantidade]],Tabela_Ordens[[#Data],[Produto]],A1165,Tabela_Ordens[[#Data],[Tipo da Ordem]],"Venda",Tabela_Ordens[[#Data],[Data esperada]],"&lt;="&amp;TODAY()))</f>
        <v/>
      </c>
      <c r="C1165" s="74" t="str">
        <f ca="1">IF(A1165="","",SUMIFS(Tabela_Ordens[[#Data],[Quantidade]],Tabela_Ordens[[#Data],[Produto]],A1165,Tabela_Ordens[[#Data],[Tipo da Ordem]],"Compra",Tabela_Ordens[[#Data],[Data esperada]],"&gt;"&amp;TODAY()))</f>
        <v/>
      </c>
      <c r="D1165" s="74" t="str">
        <f>IF(A1165="","",INDEX(Tabela_Produto[Estoque Mínimo],MATCH(A1165,INDEX(Tabela_Produto[Nome do Produto],,1),0),1))</f>
        <v/>
      </c>
      <c r="E1165" s="74" t="str">
        <f t="shared" si="18"/>
        <v/>
      </c>
      <c r="F1165" s="74" t="str">
        <f>IFERROR(GETPIVOTDATA("Amount",#REF!,"Product Name",'tabelas-escondidas'!$A1165),"")</f>
        <v/>
      </c>
      <c r="G1165" s="74" t="str">
        <f>IFERROR(GETPIVOTDATA("Quantity",#REF!,"Product Name",'tabelas-escondidas'!$A1165),"")</f>
        <v/>
      </c>
    </row>
    <row r="1166" spans="1:7" x14ac:dyDescent="0.25">
      <c r="A1166" s="75" t="str">
        <f>IFERROR(INDEX(Tabela_Produto[[#Data],[Nome do Produto]],ROW(A1166)-ROW($A$3)),"")</f>
        <v/>
      </c>
      <c r="B1166" s="74" t="str">
        <f ca="1">IF(A1166="","",SUMIFS(Tabela_Ordens[[#Data],[Quantidade]],Tabela_Ordens[[#Data],[Produto]],A1166,Tabela_Ordens[[#Data],[Tipo da Ordem]],"Compra",Tabela_Ordens[[#Data],[Data esperada]],"&lt;="&amp;TODAY())-SUMIFS(Tabela_Ordens[[#Data],[Quantidade]],Tabela_Ordens[[#Data],[Produto]],A1166,Tabela_Ordens[[#Data],[Tipo da Ordem]],"Venda",Tabela_Ordens[[#Data],[Data esperada]],"&lt;="&amp;TODAY()))</f>
        <v/>
      </c>
      <c r="C1166" s="74" t="str">
        <f ca="1">IF(A1166="","",SUMIFS(Tabela_Ordens[[#Data],[Quantidade]],Tabela_Ordens[[#Data],[Produto]],A1166,Tabela_Ordens[[#Data],[Tipo da Ordem]],"Compra",Tabela_Ordens[[#Data],[Data esperada]],"&gt;"&amp;TODAY()))</f>
        <v/>
      </c>
      <c r="D1166" s="74" t="str">
        <f>IF(A1166="","",INDEX(Tabela_Produto[Estoque Mínimo],MATCH(A1166,INDEX(Tabela_Produto[Nome do Produto],,1),0),1))</f>
        <v/>
      </c>
      <c r="E1166" s="74" t="str">
        <f t="shared" si="18"/>
        <v/>
      </c>
      <c r="F1166" s="74" t="str">
        <f>IFERROR(GETPIVOTDATA("Amount",#REF!,"Product Name",'tabelas-escondidas'!$A1166),"")</f>
        <v/>
      </c>
      <c r="G1166" s="74" t="str">
        <f>IFERROR(GETPIVOTDATA("Quantity",#REF!,"Product Name",'tabelas-escondidas'!$A1166),"")</f>
        <v/>
      </c>
    </row>
    <row r="1167" spans="1:7" x14ac:dyDescent="0.25">
      <c r="A1167" s="75" t="str">
        <f>IFERROR(INDEX(Tabela_Produto[[#Data],[Nome do Produto]],ROW(A1167)-ROW($A$3)),"")</f>
        <v/>
      </c>
      <c r="B1167" s="74" t="str">
        <f ca="1">IF(A1167="","",SUMIFS(Tabela_Ordens[[#Data],[Quantidade]],Tabela_Ordens[[#Data],[Produto]],A1167,Tabela_Ordens[[#Data],[Tipo da Ordem]],"Compra",Tabela_Ordens[[#Data],[Data esperada]],"&lt;="&amp;TODAY())-SUMIFS(Tabela_Ordens[[#Data],[Quantidade]],Tabela_Ordens[[#Data],[Produto]],A1167,Tabela_Ordens[[#Data],[Tipo da Ordem]],"Venda",Tabela_Ordens[[#Data],[Data esperada]],"&lt;="&amp;TODAY()))</f>
        <v/>
      </c>
      <c r="C1167" s="74" t="str">
        <f ca="1">IF(A1167="","",SUMIFS(Tabela_Ordens[[#Data],[Quantidade]],Tabela_Ordens[[#Data],[Produto]],A1167,Tabela_Ordens[[#Data],[Tipo da Ordem]],"Compra",Tabela_Ordens[[#Data],[Data esperada]],"&gt;"&amp;TODAY()))</f>
        <v/>
      </c>
      <c r="D1167" s="74" t="str">
        <f>IF(A1167="","",INDEX(Tabela_Produto[Estoque Mínimo],MATCH(A1167,INDEX(Tabela_Produto[Nome do Produto],,1),0),1))</f>
        <v/>
      </c>
      <c r="E1167" s="74" t="str">
        <f t="shared" si="18"/>
        <v/>
      </c>
      <c r="F1167" s="74" t="str">
        <f>IFERROR(GETPIVOTDATA("Amount",#REF!,"Product Name",'tabelas-escondidas'!$A1167),"")</f>
        <v/>
      </c>
      <c r="G1167" s="74" t="str">
        <f>IFERROR(GETPIVOTDATA("Quantity",#REF!,"Product Name",'tabelas-escondidas'!$A1167),"")</f>
        <v/>
      </c>
    </row>
    <row r="1168" spans="1:7" x14ac:dyDescent="0.25">
      <c r="A1168" s="75" t="str">
        <f>IFERROR(INDEX(Tabela_Produto[[#Data],[Nome do Produto]],ROW(A1168)-ROW($A$3)),"")</f>
        <v/>
      </c>
      <c r="B1168" s="74" t="str">
        <f ca="1">IF(A1168="","",SUMIFS(Tabela_Ordens[[#Data],[Quantidade]],Tabela_Ordens[[#Data],[Produto]],A1168,Tabela_Ordens[[#Data],[Tipo da Ordem]],"Compra",Tabela_Ordens[[#Data],[Data esperada]],"&lt;="&amp;TODAY())-SUMIFS(Tabela_Ordens[[#Data],[Quantidade]],Tabela_Ordens[[#Data],[Produto]],A1168,Tabela_Ordens[[#Data],[Tipo da Ordem]],"Venda",Tabela_Ordens[[#Data],[Data esperada]],"&lt;="&amp;TODAY()))</f>
        <v/>
      </c>
      <c r="C1168" s="74" t="str">
        <f ca="1">IF(A1168="","",SUMIFS(Tabela_Ordens[[#Data],[Quantidade]],Tabela_Ordens[[#Data],[Produto]],A1168,Tabela_Ordens[[#Data],[Tipo da Ordem]],"Compra",Tabela_Ordens[[#Data],[Data esperada]],"&gt;"&amp;TODAY()))</f>
        <v/>
      </c>
      <c r="D1168" s="74" t="str">
        <f>IF(A1168="","",INDEX(Tabela_Produto[Estoque Mínimo],MATCH(A1168,INDEX(Tabela_Produto[Nome do Produto],,1),0),1))</f>
        <v/>
      </c>
      <c r="E1168" s="74" t="str">
        <f t="shared" si="18"/>
        <v/>
      </c>
      <c r="F1168" s="74" t="str">
        <f>IFERROR(GETPIVOTDATA("Amount",#REF!,"Product Name",'tabelas-escondidas'!$A1168),"")</f>
        <v/>
      </c>
      <c r="G1168" s="74" t="str">
        <f>IFERROR(GETPIVOTDATA("Quantity",#REF!,"Product Name",'tabelas-escondidas'!$A1168),"")</f>
        <v/>
      </c>
    </row>
    <row r="1169" spans="1:7" x14ac:dyDescent="0.25">
      <c r="A1169" s="75" t="str">
        <f>IFERROR(INDEX(Tabela_Produto[[#Data],[Nome do Produto]],ROW(A1169)-ROW($A$3)),"")</f>
        <v/>
      </c>
      <c r="B1169" s="74" t="str">
        <f ca="1">IF(A1169="","",SUMIFS(Tabela_Ordens[[#Data],[Quantidade]],Tabela_Ordens[[#Data],[Produto]],A1169,Tabela_Ordens[[#Data],[Tipo da Ordem]],"Compra",Tabela_Ordens[[#Data],[Data esperada]],"&lt;="&amp;TODAY())-SUMIFS(Tabela_Ordens[[#Data],[Quantidade]],Tabela_Ordens[[#Data],[Produto]],A1169,Tabela_Ordens[[#Data],[Tipo da Ordem]],"Venda",Tabela_Ordens[[#Data],[Data esperada]],"&lt;="&amp;TODAY()))</f>
        <v/>
      </c>
      <c r="C1169" s="74" t="str">
        <f ca="1">IF(A1169="","",SUMIFS(Tabela_Ordens[[#Data],[Quantidade]],Tabela_Ordens[[#Data],[Produto]],A1169,Tabela_Ordens[[#Data],[Tipo da Ordem]],"Compra",Tabela_Ordens[[#Data],[Data esperada]],"&gt;"&amp;TODAY()))</f>
        <v/>
      </c>
      <c r="D1169" s="74" t="str">
        <f>IF(A1169="","",INDEX(Tabela_Produto[Estoque Mínimo],MATCH(A1169,INDEX(Tabela_Produto[Nome do Produto],,1),0),1))</f>
        <v/>
      </c>
      <c r="E1169" s="74" t="str">
        <f t="shared" si="18"/>
        <v/>
      </c>
      <c r="F1169" s="74" t="str">
        <f>IFERROR(GETPIVOTDATA("Amount",#REF!,"Product Name",'tabelas-escondidas'!$A1169),"")</f>
        <v/>
      </c>
      <c r="G1169" s="74" t="str">
        <f>IFERROR(GETPIVOTDATA("Quantity",#REF!,"Product Name",'tabelas-escondidas'!$A1169),"")</f>
        <v/>
      </c>
    </row>
    <row r="1170" spans="1:7" x14ac:dyDescent="0.25">
      <c r="A1170" s="75" t="str">
        <f>IFERROR(INDEX(Tabela_Produto[[#Data],[Nome do Produto]],ROW(A1170)-ROW($A$3)),"")</f>
        <v/>
      </c>
      <c r="B1170" s="74" t="str">
        <f ca="1">IF(A1170="","",SUMIFS(Tabela_Ordens[[#Data],[Quantidade]],Tabela_Ordens[[#Data],[Produto]],A1170,Tabela_Ordens[[#Data],[Tipo da Ordem]],"Compra",Tabela_Ordens[[#Data],[Data esperada]],"&lt;="&amp;TODAY())-SUMIFS(Tabela_Ordens[[#Data],[Quantidade]],Tabela_Ordens[[#Data],[Produto]],A1170,Tabela_Ordens[[#Data],[Tipo da Ordem]],"Venda",Tabela_Ordens[[#Data],[Data esperada]],"&lt;="&amp;TODAY()))</f>
        <v/>
      </c>
      <c r="C1170" s="74" t="str">
        <f ca="1">IF(A1170="","",SUMIFS(Tabela_Ordens[[#Data],[Quantidade]],Tabela_Ordens[[#Data],[Produto]],A1170,Tabela_Ordens[[#Data],[Tipo da Ordem]],"Compra",Tabela_Ordens[[#Data],[Data esperada]],"&gt;"&amp;TODAY()))</f>
        <v/>
      </c>
      <c r="D1170" s="74" t="str">
        <f>IF(A1170="","",INDEX(Tabela_Produto[Estoque Mínimo],MATCH(A1170,INDEX(Tabela_Produto[Nome do Produto],,1),0),1))</f>
        <v/>
      </c>
      <c r="E1170" s="74" t="str">
        <f t="shared" si="18"/>
        <v/>
      </c>
      <c r="F1170" s="74" t="str">
        <f>IFERROR(GETPIVOTDATA("Amount",#REF!,"Product Name",'tabelas-escondidas'!$A1170),"")</f>
        <v/>
      </c>
      <c r="G1170" s="74" t="str">
        <f>IFERROR(GETPIVOTDATA("Quantity",#REF!,"Product Name",'tabelas-escondidas'!$A1170),"")</f>
        <v/>
      </c>
    </row>
    <row r="1171" spans="1:7" x14ac:dyDescent="0.25">
      <c r="A1171" s="75" t="str">
        <f>IFERROR(INDEX(Tabela_Produto[[#Data],[Nome do Produto]],ROW(A1171)-ROW($A$3)),"")</f>
        <v/>
      </c>
      <c r="B1171" s="74" t="str">
        <f ca="1">IF(A1171="","",SUMIFS(Tabela_Ordens[[#Data],[Quantidade]],Tabela_Ordens[[#Data],[Produto]],A1171,Tabela_Ordens[[#Data],[Tipo da Ordem]],"Compra",Tabela_Ordens[[#Data],[Data esperada]],"&lt;="&amp;TODAY())-SUMIFS(Tabela_Ordens[[#Data],[Quantidade]],Tabela_Ordens[[#Data],[Produto]],A1171,Tabela_Ordens[[#Data],[Tipo da Ordem]],"Venda",Tabela_Ordens[[#Data],[Data esperada]],"&lt;="&amp;TODAY()))</f>
        <v/>
      </c>
      <c r="C1171" s="74" t="str">
        <f ca="1">IF(A1171="","",SUMIFS(Tabela_Ordens[[#Data],[Quantidade]],Tabela_Ordens[[#Data],[Produto]],A1171,Tabela_Ordens[[#Data],[Tipo da Ordem]],"Compra",Tabela_Ordens[[#Data],[Data esperada]],"&gt;"&amp;TODAY()))</f>
        <v/>
      </c>
      <c r="D1171" s="74" t="str">
        <f>IF(A1171="","",INDEX(Tabela_Produto[Estoque Mínimo],MATCH(A1171,INDEX(Tabela_Produto[Nome do Produto],,1),0),1))</f>
        <v/>
      </c>
      <c r="E1171" s="74" t="str">
        <f t="shared" si="18"/>
        <v/>
      </c>
      <c r="F1171" s="74" t="str">
        <f>IFERROR(GETPIVOTDATA("Amount",#REF!,"Product Name",'tabelas-escondidas'!$A1171),"")</f>
        <v/>
      </c>
      <c r="G1171" s="74" t="str">
        <f>IFERROR(GETPIVOTDATA("Quantity",#REF!,"Product Name",'tabelas-escondidas'!$A1171),"")</f>
        <v/>
      </c>
    </row>
    <row r="1172" spans="1:7" x14ac:dyDescent="0.25">
      <c r="A1172" s="75" t="str">
        <f>IFERROR(INDEX(Tabela_Produto[[#Data],[Nome do Produto]],ROW(A1172)-ROW($A$3)),"")</f>
        <v/>
      </c>
      <c r="B1172" s="74" t="str">
        <f ca="1">IF(A1172="","",SUMIFS(Tabela_Ordens[[#Data],[Quantidade]],Tabela_Ordens[[#Data],[Produto]],A1172,Tabela_Ordens[[#Data],[Tipo da Ordem]],"Compra",Tabela_Ordens[[#Data],[Data esperada]],"&lt;="&amp;TODAY())-SUMIFS(Tabela_Ordens[[#Data],[Quantidade]],Tabela_Ordens[[#Data],[Produto]],A1172,Tabela_Ordens[[#Data],[Tipo da Ordem]],"Venda",Tabela_Ordens[[#Data],[Data esperada]],"&lt;="&amp;TODAY()))</f>
        <v/>
      </c>
      <c r="C1172" s="74" t="str">
        <f ca="1">IF(A1172="","",SUMIFS(Tabela_Ordens[[#Data],[Quantidade]],Tabela_Ordens[[#Data],[Produto]],A1172,Tabela_Ordens[[#Data],[Tipo da Ordem]],"Compra",Tabela_Ordens[[#Data],[Data esperada]],"&gt;"&amp;TODAY()))</f>
        <v/>
      </c>
      <c r="D1172" s="74" t="str">
        <f>IF(A1172="","",INDEX(Tabela_Produto[Estoque Mínimo],MATCH(A1172,INDEX(Tabela_Produto[Nome do Produto],,1),0),1))</f>
        <v/>
      </c>
      <c r="E1172" s="74" t="str">
        <f t="shared" si="18"/>
        <v/>
      </c>
      <c r="F1172" s="74" t="str">
        <f>IFERROR(GETPIVOTDATA("Amount",#REF!,"Product Name",'tabelas-escondidas'!$A1172),"")</f>
        <v/>
      </c>
      <c r="G1172" s="74" t="str">
        <f>IFERROR(GETPIVOTDATA("Quantity",#REF!,"Product Name",'tabelas-escondidas'!$A1172),"")</f>
        <v/>
      </c>
    </row>
    <row r="1173" spans="1:7" x14ac:dyDescent="0.25">
      <c r="A1173" s="75" t="str">
        <f>IFERROR(INDEX(Tabela_Produto[[#Data],[Nome do Produto]],ROW(A1173)-ROW($A$3)),"")</f>
        <v/>
      </c>
      <c r="B1173" s="74" t="str">
        <f ca="1">IF(A1173="","",SUMIFS(Tabela_Ordens[[#Data],[Quantidade]],Tabela_Ordens[[#Data],[Produto]],A1173,Tabela_Ordens[[#Data],[Tipo da Ordem]],"Compra",Tabela_Ordens[[#Data],[Data esperada]],"&lt;="&amp;TODAY())-SUMIFS(Tabela_Ordens[[#Data],[Quantidade]],Tabela_Ordens[[#Data],[Produto]],A1173,Tabela_Ordens[[#Data],[Tipo da Ordem]],"Venda",Tabela_Ordens[[#Data],[Data esperada]],"&lt;="&amp;TODAY()))</f>
        <v/>
      </c>
      <c r="C1173" s="74" t="str">
        <f ca="1">IF(A1173="","",SUMIFS(Tabela_Ordens[[#Data],[Quantidade]],Tabela_Ordens[[#Data],[Produto]],A1173,Tabela_Ordens[[#Data],[Tipo da Ordem]],"Compra",Tabela_Ordens[[#Data],[Data esperada]],"&gt;"&amp;TODAY()))</f>
        <v/>
      </c>
      <c r="D1173" s="74" t="str">
        <f>IF(A1173="","",INDEX(Tabela_Produto[Estoque Mínimo],MATCH(A1173,INDEX(Tabela_Produto[Nome do Produto],,1),0),1))</f>
        <v/>
      </c>
      <c r="E1173" s="74" t="str">
        <f t="shared" si="18"/>
        <v/>
      </c>
      <c r="F1173" s="74" t="str">
        <f>IFERROR(GETPIVOTDATA("Amount",#REF!,"Product Name",'tabelas-escondidas'!$A1173),"")</f>
        <v/>
      </c>
      <c r="G1173" s="74" t="str">
        <f>IFERROR(GETPIVOTDATA("Quantity",#REF!,"Product Name",'tabelas-escondidas'!$A1173),"")</f>
        <v/>
      </c>
    </row>
    <row r="1174" spans="1:7" x14ac:dyDescent="0.25">
      <c r="A1174" s="75" t="str">
        <f>IFERROR(INDEX(Tabela_Produto[[#Data],[Nome do Produto]],ROW(A1174)-ROW($A$3)),"")</f>
        <v/>
      </c>
      <c r="B1174" s="74" t="str">
        <f ca="1">IF(A1174="","",SUMIFS(Tabela_Ordens[[#Data],[Quantidade]],Tabela_Ordens[[#Data],[Produto]],A1174,Tabela_Ordens[[#Data],[Tipo da Ordem]],"Compra",Tabela_Ordens[[#Data],[Data esperada]],"&lt;="&amp;TODAY())-SUMIFS(Tabela_Ordens[[#Data],[Quantidade]],Tabela_Ordens[[#Data],[Produto]],A1174,Tabela_Ordens[[#Data],[Tipo da Ordem]],"Venda",Tabela_Ordens[[#Data],[Data esperada]],"&lt;="&amp;TODAY()))</f>
        <v/>
      </c>
      <c r="C1174" s="74" t="str">
        <f ca="1">IF(A1174="","",SUMIFS(Tabela_Ordens[[#Data],[Quantidade]],Tabela_Ordens[[#Data],[Produto]],A1174,Tabela_Ordens[[#Data],[Tipo da Ordem]],"Compra",Tabela_Ordens[[#Data],[Data esperada]],"&gt;"&amp;TODAY()))</f>
        <v/>
      </c>
      <c r="D1174" s="74" t="str">
        <f>IF(A1174="","",INDEX(Tabela_Produto[Estoque Mínimo],MATCH(A1174,INDEX(Tabela_Produto[Nome do Produto],,1),0),1))</f>
        <v/>
      </c>
      <c r="E1174" s="74" t="str">
        <f t="shared" si="18"/>
        <v/>
      </c>
      <c r="F1174" s="74" t="str">
        <f>IFERROR(GETPIVOTDATA("Amount",#REF!,"Product Name",'tabelas-escondidas'!$A1174),"")</f>
        <v/>
      </c>
      <c r="G1174" s="74" t="str">
        <f>IFERROR(GETPIVOTDATA("Quantity",#REF!,"Product Name",'tabelas-escondidas'!$A1174),"")</f>
        <v/>
      </c>
    </row>
    <row r="1175" spans="1:7" x14ac:dyDescent="0.25">
      <c r="A1175" s="75" t="str">
        <f>IFERROR(INDEX(Tabela_Produto[[#Data],[Nome do Produto]],ROW(A1175)-ROW($A$3)),"")</f>
        <v/>
      </c>
      <c r="B1175" s="74" t="str">
        <f ca="1">IF(A1175="","",SUMIFS(Tabela_Ordens[[#Data],[Quantidade]],Tabela_Ordens[[#Data],[Produto]],A1175,Tabela_Ordens[[#Data],[Tipo da Ordem]],"Compra",Tabela_Ordens[[#Data],[Data esperada]],"&lt;="&amp;TODAY())-SUMIFS(Tabela_Ordens[[#Data],[Quantidade]],Tabela_Ordens[[#Data],[Produto]],A1175,Tabela_Ordens[[#Data],[Tipo da Ordem]],"Venda",Tabela_Ordens[[#Data],[Data esperada]],"&lt;="&amp;TODAY()))</f>
        <v/>
      </c>
      <c r="C1175" s="74" t="str">
        <f ca="1">IF(A1175="","",SUMIFS(Tabela_Ordens[[#Data],[Quantidade]],Tabela_Ordens[[#Data],[Produto]],A1175,Tabela_Ordens[[#Data],[Tipo da Ordem]],"Compra",Tabela_Ordens[[#Data],[Data esperada]],"&gt;"&amp;TODAY()))</f>
        <v/>
      </c>
      <c r="D1175" s="74" t="str">
        <f>IF(A1175="","",INDEX(Tabela_Produto[Estoque Mínimo],MATCH(A1175,INDEX(Tabela_Produto[Nome do Produto],,1),0),1))</f>
        <v/>
      </c>
      <c r="E1175" s="74" t="str">
        <f t="shared" si="18"/>
        <v/>
      </c>
      <c r="F1175" s="74" t="str">
        <f>IFERROR(GETPIVOTDATA("Amount",#REF!,"Product Name",'tabelas-escondidas'!$A1175),"")</f>
        <v/>
      </c>
      <c r="G1175" s="74" t="str">
        <f>IFERROR(GETPIVOTDATA("Quantity",#REF!,"Product Name",'tabelas-escondidas'!$A1175),"")</f>
        <v/>
      </c>
    </row>
    <row r="1176" spans="1:7" x14ac:dyDescent="0.25">
      <c r="A1176" s="75" t="str">
        <f>IFERROR(INDEX(Tabela_Produto[[#Data],[Nome do Produto]],ROW(A1176)-ROW($A$3)),"")</f>
        <v/>
      </c>
      <c r="B1176" s="74" t="str">
        <f ca="1">IF(A1176="","",SUMIFS(Tabela_Ordens[[#Data],[Quantidade]],Tabela_Ordens[[#Data],[Produto]],A1176,Tabela_Ordens[[#Data],[Tipo da Ordem]],"Compra",Tabela_Ordens[[#Data],[Data esperada]],"&lt;="&amp;TODAY())-SUMIFS(Tabela_Ordens[[#Data],[Quantidade]],Tabela_Ordens[[#Data],[Produto]],A1176,Tabela_Ordens[[#Data],[Tipo da Ordem]],"Venda",Tabela_Ordens[[#Data],[Data esperada]],"&lt;="&amp;TODAY()))</f>
        <v/>
      </c>
      <c r="C1176" s="74" t="str">
        <f ca="1">IF(A1176="","",SUMIFS(Tabela_Ordens[[#Data],[Quantidade]],Tabela_Ordens[[#Data],[Produto]],A1176,Tabela_Ordens[[#Data],[Tipo da Ordem]],"Compra",Tabela_Ordens[[#Data],[Data esperada]],"&gt;"&amp;TODAY()))</f>
        <v/>
      </c>
      <c r="D1176" s="74" t="str">
        <f>IF(A1176="","",INDEX(Tabela_Produto[Estoque Mínimo],MATCH(A1176,INDEX(Tabela_Produto[Nome do Produto],,1),0),1))</f>
        <v/>
      </c>
      <c r="E1176" s="74" t="str">
        <f t="shared" si="18"/>
        <v/>
      </c>
      <c r="F1176" s="74" t="str">
        <f>IFERROR(GETPIVOTDATA("Amount",#REF!,"Product Name",'tabelas-escondidas'!$A1176),"")</f>
        <v/>
      </c>
      <c r="G1176" s="74" t="str">
        <f>IFERROR(GETPIVOTDATA("Quantity",#REF!,"Product Name",'tabelas-escondidas'!$A1176),"")</f>
        <v/>
      </c>
    </row>
    <row r="1177" spans="1:7" x14ac:dyDescent="0.25">
      <c r="A1177" s="75" t="str">
        <f>IFERROR(INDEX(Tabela_Produto[[#Data],[Nome do Produto]],ROW(A1177)-ROW($A$3)),"")</f>
        <v/>
      </c>
      <c r="B1177" s="74" t="str">
        <f ca="1">IF(A1177="","",SUMIFS(Tabela_Ordens[[#Data],[Quantidade]],Tabela_Ordens[[#Data],[Produto]],A1177,Tabela_Ordens[[#Data],[Tipo da Ordem]],"Compra",Tabela_Ordens[[#Data],[Data esperada]],"&lt;="&amp;TODAY())-SUMIFS(Tabela_Ordens[[#Data],[Quantidade]],Tabela_Ordens[[#Data],[Produto]],A1177,Tabela_Ordens[[#Data],[Tipo da Ordem]],"Venda",Tabela_Ordens[[#Data],[Data esperada]],"&lt;="&amp;TODAY()))</f>
        <v/>
      </c>
      <c r="C1177" s="74" t="str">
        <f ca="1">IF(A1177="","",SUMIFS(Tabela_Ordens[[#Data],[Quantidade]],Tabela_Ordens[[#Data],[Produto]],A1177,Tabela_Ordens[[#Data],[Tipo da Ordem]],"Compra",Tabela_Ordens[[#Data],[Data esperada]],"&gt;"&amp;TODAY()))</f>
        <v/>
      </c>
      <c r="D1177" s="74" t="str">
        <f>IF(A1177="","",INDEX(Tabela_Produto[Estoque Mínimo],MATCH(A1177,INDEX(Tabela_Produto[Nome do Produto],,1),0),1))</f>
        <v/>
      </c>
      <c r="E1177" s="74" t="str">
        <f t="shared" si="18"/>
        <v/>
      </c>
      <c r="F1177" s="74" t="str">
        <f>IFERROR(GETPIVOTDATA("Amount",#REF!,"Product Name",'tabelas-escondidas'!$A1177),"")</f>
        <v/>
      </c>
      <c r="G1177" s="74" t="str">
        <f>IFERROR(GETPIVOTDATA("Quantity",#REF!,"Product Name",'tabelas-escondidas'!$A1177),"")</f>
        <v/>
      </c>
    </row>
    <row r="1178" spans="1:7" x14ac:dyDescent="0.25">
      <c r="A1178" s="75" t="str">
        <f>IFERROR(INDEX(Tabela_Produto[[#Data],[Nome do Produto]],ROW(A1178)-ROW($A$3)),"")</f>
        <v/>
      </c>
      <c r="B1178" s="74" t="str">
        <f ca="1">IF(A1178="","",SUMIFS(Tabela_Ordens[[#Data],[Quantidade]],Tabela_Ordens[[#Data],[Produto]],A1178,Tabela_Ordens[[#Data],[Tipo da Ordem]],"Compra",Tabela_Ordens[[#Data],[Data esperada]],"&lt;="&amp;TODAY())-SUMIFS(Tabela_Ordens[[#Data],[Quantidade]],Tabela_Ordens[[#Data],[Produto]],A1178,Tabela_Ordens[[#Data],[Tipo da Ordem]],"Venda",Tabela_Ordens[[#Data],[Data esperada]],"&lt;="&amp;TODAY()))</f>
        <v/>
      </c>
      <c r="C1178" s="74" t="str">
        <f ca="1">IF(A1178="","",SUMIFS(Tabela_Ordens[[#Data],[Quantidade]],Tabela_Ordens[[#Data],[Produto]],A1178,Tabela_Ordens[[#Data],[Tipo da Ordem]],"Compra",Tabela_Ordens[[#Data],[Data esperada]],"&gt;"&amp;TODAY()))</f>
        <v/>
      </c>
      <c r="D1178" s="74" t="str">
        <f>IF(A1178="","",INDEX(Tabela_Produto[Estoque Mínimo],MATCH(A1178,INDEX(Tabela_Produto[Nome do Produto],,1),0),1))</f>
        <v/>
      </c>
      <c r="E1178" s="74" t="str">
        <f t="shared" si="18"/>
        <v/>
      </c>
      <c r="F1178" s="74" t="str">
        <f>IFERROR(GETPIVOTDATA("Amount",#REF!,"Product Name",'tabelas-escondidas'!$A1178),"")</f>
        <v/>
      </c>
      <c r="G1178" s="74" t="str">
        <f>IFERROR(GETPIVOTDATA("Quantity",#REF!,"Product Name",'tabelas-escondidas'!$A1178),"")</f>
        <v/>
      </c>
    </row>
    <row r="1179" spans="1:7" x14ac:dyDescent="0.25">
      <c r="A1179" s="75" t="str">
        <f>IFERROR(INDEX(Tabela_Produto[[#Data],[Nome do Produto]],ROW(A1179)-ROW($A$3)),"")</f>
        <v/>
      </c>
      <c r="B1179" s="74" t="str">
        <f ca="1">IF(A1179="","",SUMIFS(Tabela_Ordens[[#Data],[Quantidade]],Tabela_Ordens[[#Data],[Produto]],A1179,Tabela_Ordens[[#Data],[Tipo da Ordem]],"Compra",Tabela_Ordens[[#Data],[Data esperada]],"&lt;="&amp;TODAY())-SUMIFS(Tabela_Ordens[[#Data],[Quantidade]],Tabela_Ordens[[#Data],[Produto]],A1179,Tabela_Ordens[[#Data],[Tipo da Ordem]],"Venda",Tabela_Ordens[[#Data],[Data esperada]],"&lt;="&amp;TODAY()))</f>
        <v/>
      </c>
      <c r="C1179" s="74" t="str">
        <f ca="1">IF(A1179="","",SUMIFS(Tabela_Ordens[[#Data],[Quantidade]],Tabela_Ordens[[#Data],[Produto]],A1179,Tabela_Ordens[[#Data],[Tipo da Ordem]],"Compra",Tabela_Ordens[[#Data],[Data esperada]],"&gt;"&amp;TODAY()))</f>
        <v/>
      </c>
      <c r="D1179" s="74" t="str">
        <f>IF(A1179="","",INDEX(Tabela_Produto[Estoque Mínimo],MATCH(A1179,INDEX(Tabela_Produto[Nome do Produto],,1),0),1))</f>
        <v/>
      </c>
      <c r="E1179" s="74" t="str">
        <f t="shared" si="18"/>
        <v/>
      </c>
      <c r="F1179" s="74" t="str">
        <f>IFERROR(GETPIVOTDATA("Amount",#REF!,"Product Name",'tabelas-escondidas'!$A1179),"")</f>
        <v/>
      </c>
      <c r="G1179" s="74" t="str">
        <f>IFERROR(GETPIVOTDATA("Quantity",#REF!,"Product Name",'tabelas-escondidas'!$A1179),"")</f>
        <v/>
      </c>
    </row>
    <row r="1180" spans="1:7" x14ac:dyDescent="0.25">
      <c r="A1180" s="75" t="str">
        <f>IFERROR(INDEX(Tabela_Produto[[#Data],[Nome do Produto]],ROW(A1180)-ROW($A$3)),"")</f>
        <v/>
      </c>
      <c r="B1180" s="74" t="str">
        <f ca="1">IF(A1180="","",SUMIFS(Tabela_Ordens[[#Data],[Quantidade]],Tabela_Ordens[[#Data],[Produto]],A1180,Tabela_Ordens[[#Data],[Tipo da Ordem]],"Compra",Tabela_Ordens[[#Data],[Data esperada]],"&lt;="&amp;TODAY())-SUMIFS(Tabela_Ordens[[#Data],[Quantidade]],Tabela_Ordens[[#Data],[Produto]],A1180,Tabela_Ordens[[#Data],[Tipo da Ordem]],"Venda",Tabela_Ordens[[#Data],[Data esperada]],"&lt;="&amp;TODAY()))</f>
        <v/>
      </c>
      <c r="C1180" s="74" t="str">
        <f ca="1">IF(A1180="","",SUMIFS(Tabela_Ordens[[#Data],[Quantidade]],Tabela_Ordens[[#Data],[Produto]],A1180,Tabela_Ordens[[#Data],[Tipo da Ordem]],"Compra",Tabela_Ordens[[#Data],[Data esperada]],"&gt;"&amp;TODAY()))</f>
        <v/>
      </c>
      <c r="D1180" s="74" t="str">
        <f>IF(A1180="","",INDEX(Tabela_Produto[Estoque Mínimo],MATCH(A1180,INDEX(Tabela_Produto[Nome do Produto],,1),0),1))</f>
        <v/>
      </c>
      <c r="E1180" s="74" t="str">
        <f t="shared" si="18"/>
        <v/>
      </c>
      <c r="F1180" s="74" t="str">
        <f>IFERROR(GETPIVOTDATA("Amount",#REF!,"Product Name",'tabelas-escondidas'!$A1180),"")</f>
        <v/>
      </c>
      <c r="G1180" s="74" t="str">
        <f>IFERROR(GETPIVOTDATA("Quantity",#REF!,"Product Name",'tabelas-escondidas'!$A1180),"")</f>
        <v/>
      </c>
    </row>
    <row r="1181" spans="1:7" x14ac:dyDescent="0.25">
      <c r="A1181" s="75" t="str">
        <f>IFERROR(INDEX(Tabela_Produto[[#Data],[Nome do Produto]],ROW(A1181)-ROW($A$3)),"")</f>
        <v/>
      </c>
      <c r="B1181" s="74" t="str">
        <f ca="1">IF(A1181="","",SUMIFS(Tabela_Ordens[[#Data],[Quantidade]],Tabela_Ordens[[#Data],[Produto]],A1181,Tabela_Ordens[[#Data],[Tipo da Ordem]],"Compra",Tabela_Ordens[[#Data],[Data esperada]],"&lt;="&amp;TODAY())-SUMIFS(Tabela_Ordens[[#Data],[Quantidade]],Tabela_Ordens[[#Data],[Produto]],A1181,Tabela_Ordens[[#Data],[Tipo da Ordem]],"Venda",Tabela_Ordens[[#Data],[Data esperada]],"&lt;="&amp;TODAY()))</f>
        <v/>
      </c>
      <c r="C1181" s="74" t="str">
        <f ca="1">IF(A1181="","",SUMIFS(Tabela_Ordens[[#Data],[Quantidade]],Tabela_Ordens[[#Data],[Produto]],A1181,Tabela_Ordens[[#Data],[Tipo da Ordem]],"Compra",Tabela_Ordens[[#Data],[Data esperada]],"&gt;"&amp;TODAY()))</f>
        <v/>
      </c>
      <c r="D1181" s="74" t="str">
        <f>IF(A1181="","",INDEX(Tabela_Produto[Estoque Mínimo],MATCH(A1181,INDEX(Tabela_Produto[Nome do Produto],,1),0),1))</f>
        <v/>
      </c>
      <c r="E1181" s="74" t="str">
        <f t="shared" si="18"/>
        <v/>
      </c>
      <c r="F1181" s="74" t="str">
        <f>IFERROR(GETPIVOTDATA("Amount",#REF!,"Product Name",'tabelas-escondidas'!$A1181),"")</f>
        <v/>
      </c>
      <c r="G1181" s="74" t="str">
        <f>IFERROR(GETPIVOTDATA("Quantity",#REF!,"Product Name",'tabelas-escondidas'!$A1181),"")</f>
        <v/>
      </c>
    </row>
    <row r="1182" spans="1:7" x14ac:dyDescent="0.25">
      <c r="A1182" s="75" t="str">
        <f>IFERROR(INDEX(Tabela_Produto[[#Data],[Nome do Produto]],ROW(A1182)-ROW($A$3)),"")</f>
        <v/>
      </c>
      <c r="B1182" s="74" t="str">
        <f ca="1">IF(A1182="","",SUMIFS(Tabela_Ordens[[#Data],[Quantidade]],Tabela_Ordens[[#Data],[Produto]],A1182,Tabela_Ordens[[#Data],[Tipo da Ordem]],"Compra",Tabela_Ordens[[#Data],[Data esperada]],"&lt;="&amp;TODAY())-SUMIFS(Tabela_Ordens[[#Data],[Quantidade]],Tabela_Ordens[[#Data],[Produto]],A1182,Tabela_Ordens[[#Data],[Tipo da Ordem]],"Venda",Tabela_Ordens[[#Data],[Data esperada]],"&lt;="&amp;TODAY()))</f>
        <v/>
      </c>
      <c r="C1182" s="74" t="str">
        <f ca="1">IF(A1182="","",SUMIFS(Tabela_Ordens[[#Data],[Quantidade]],Tabela_Ordens[[#Data],[Produto]],A1182,Tabela_Ordens[[#Data],[Tipo da Ordem]],"Compra",Tabela_Ordens[[#Data],[Data esperada]],"&gt;"&amp;TODAY()))</f>
        <v/>
      </c>
      <c r="D1182" s="74" t="str">
        <f>IF(A1182="","",INDEX(Tabela_Produto[Estoque Mínimo],MATCH(A1182,INDEX(Tabela_Produto[Nome do Produto],,1),0),1))</f>
        <v/>
      </c>
      <c r="E1182" s="74" t="str">
        <f t="shared" si="18"/>
        <v/>
      </c>
      <c r="F1182" s="74" t="str">
        <f>IFERROR(GETPIVOTDATA("Amount",#REF!,"Product Name",'tabelas-escondidas'!$A1182),"")</f>
        <v/>
      </c>
      <c r="G1182" s="74" t="str">
        <f>IFERROR(GETPIVOTDATA("Quantity",#REF!,"Product Name",'tabelas-escondidas'!$A1182),"")</f>
        <v/>
      </c>
    </row>
    <row r="1183" spans="1:7" x14ac:dyDescent="0.25">
      <c r="A1183" s="75" t="str">
        <f>IFERROR(INDEX(Tabela_Produto[[#Data],[Nome do Produto]],ROW(A1183)-ROW($A$3)),"")</f>
        <v/>
      </c>
      <c r="B1183" s="74" t="str">
        <f ca="1">IF(A1183="","",SUMIFS(Tabela_Ordens[[#Data],[Quantidade]],Tabela_Ordens[[#Data],[Produto]],A1183,Tabela_Ordens[[#Data],[Tipo da Ordem]],"Compra",Tabela_Ordens[[#Data],[Data esperada]],"&lt;="&amp;TODAY())-SUMIFS(Tabela_Ordens[[#Data],[Quantidade]],Tabela_Ordens[[#Data],[Produto]],A1183,Tabela_Ordens[[#Data],[Tipo da Ordem]],"Venda",Tabela_Ordens[[#Data],[Data esperada]],"&lt;="&amp;TODAY()))</f>
        <v/>
      </c>
      <c r="C1183" s="74" t="str">
        <f ca="1">IF(A1183="","",SUMIFS(Tabela_Ordens[[#Data],[Quantidade]],Tabela_Ordens[[#Data],[Produto]],A1183,Tabela_Ordens[[#Data],[Tipo da Ordem]],"Compra",Tabela_Ordens[[#Data],[Data esperada]],"&gt;"&amp;TODAY()))</f>
        <v/>
      </c>
      <c r="D1183" s="74" t="str">
        <f>IF(A1183="","",INDEX(Tabela_Produto[Estoque Mínimo],MATCH(A1183,INDEX(Tabela_Produto[Nome do Produto],,1),0),1))</f>
        <v/>
      </c>
      <c r="E1183" s="74" t="str">
        <f t="shared" si="18"/>
        <v/>
      </c>
      <c r="F1183" s="74" t="str">
        <f>IFERROR(GETPIVOTDATA("Amount",#REF!,"Product Name",'tabelas-escondidas'!$A1183),"")</f>
        <v/>
      </c>
      <c r="G1183" s="74" t="str">
        <f>IFERROR(GETPIVOTDATA("Quantity",#REF!,"Product Name",'tabelas-escondidas'!$A1183),"")</f>
        <v/>
      </c>
    </row>
    <row r="1184" spans="1:7" x14ac:dyDescent="0.25">
      <c r="A1184" s="75" t="str">
        <f>IFERROR(INDEX(Tabela_Produto[[#Data],[Nome do Produto]],ROW(A1184)-ROW($A$3)),"")</f>
        <v/>
      </c>
      <c r="B1184" s="74" t="str">
        <f ca="1">IF(A1184="","",SUMIFS(Tabela_Ordens[[#Data],[Quantidade]],Tabela_Ordens[[#Data],[Produto]],A1184,Tabela_Ordens[[#Data],[Tipo da Ordem]],"Compra",Tabela_Ordens[[#Data],[Data esperada]],"&lt;="&amp;TODAY())-SUMIFS(Tabela_Ordens[[#Data],[Quantidade]],Tabela_Ordens[[#Data],[Produto]],A1184,Tabela_Ordens[[#Data],[Tipo da Ordem]],"Venda",Tabela_Ordens[[#Data],[Data esperada]],"&lt;="&amp;TODAY()))</f>
        <v/>
      </c>
      <c r="C1184" s="74" t="str">
        <f ca="1">IF(A1184="","",SUMIFS(Tabela_Ordens[[#Data],[Quantidade]],Tabela_Ordens[[#Data],[Produto]],A1184,Tabela_Ordens[[#Data],[Tipo da Ordem]],"Compra",Tabela_Ordens[[#Data],[Data esperada]],"&gt;"&amp;TODAY()))</f>
        <v/>
      </c>
      <c r="D1184" s="74" t="str">
        <f>IF(A1184="","",INDEX(Tabela_Produto[Estoque Mínimo],MATCH(A1184,INDEX(Tabela_Produto[Nome do Produto],,1),0),1))</f>
        <v/>
      </c>
      <c r="E1184" s="74" t="str">
        <f t="shared" si="18"/>
        <v/>
      </c>
      <c r="F1184" s="74" t="str">
        <f>IFERROR(GETPIVOTDATA("Amount",#REF!,"Product Name",'tabelas-escondidas'!$A1184),"")</f>
        <v/>
      </c>
      <c r="G1184" s="74" t="str">
        <f>IFERROR(GETPIVOTDATA("Quantity",#REF!,"Product Name",'tabelas-escondidas'!$A1184),"")</f>
        <v/>
      </c>
    </row>
    <row r="1185" spans="1:7" x14ac:dyDescent="0.25">
      <c r="A1185" s="75" t="str">
        <f>IFERROR(INDEX(Tabela_Produto[[#Data],[Nome do Produto]],ROW(A1185)-ROW($A$3)),"")</f>
        <v/>
      </c>
      <c r="B1185" s="74" t="str">
        <f ca="1">IF(A1185="","",SUMIFS(Tabela_Ordens[[#Data],[Quantidade]],Tabela_Ordens[[#Data],[Produto]],A1185,Tabela_Ordens[[#Data],[Tipo da Ordem]],"Compra",Tabela_Ordens[[#Data],[Data esperada]],"&lt;="&amp;TODAY())-SUMIFS(Tabela_Ordens[[#Data],[Quantidade]],Tabela_Ordens[[#Data],[Produto]],A1185,Tabela_Ordens[[#Data],[Tipo da Ordem]],"Venda",Tabela_Ordens[[#Data],[Data esperada]],"&lt;="&amp;TODAY()))</f>
        <v/>
      </c>
      <c r="C1185" s="74" t="str">
        <f ca="1">IF(A1185="","",SUMIFS(Tabela_Ordens[[#Data],[Quantidade]],Tabela_Ordens[[#Data],[Produto]],A1185,Tabela_Ordens[[#Data],[Tipo da Ordem]],"Compra",Tabela_Ordens[[#Data],[Data esperada]],"&gt;"&amp;TODAY()))</f>
        <v/>
      </c>
      <c r="D1185" s="74" t="str">
        <f>IF(A1185="","",INDEX(Tabela_Produto[Estoque Mínimo],MATCH(A1185,INDEX(Tabela_Produto[Nome do Produto],,1),0),1))</f>
        <v/>
      </c>
      <c r="E1185" s="74" t="str">
        <f t="shared" si="18"/>
        <v/>
      </c>
      <c r="F1185" s="74" t="str">
        <f>IFERROR(GETPIVOTDATA("Amount",#REF!,"Product Name",'tabelas-escondidas'!$A1185),"")</f>
        <v/>
      </c>
      <c r="G1185" s="74" t="str">
        <f>IFERROR(GETPIVOTDATA("Quantity",#REF!,"Product Name",'tabelas-escondidas'!$A1185),"")</f>
        <v/>
      </c>
    </row>
    <row r="1186" spans="1:7" x14ac:dyDescent="0.25">
      <c r="A1186" s="75" t="str">
        <f>IFERROR(INDEX(Tabela_Produto[[#Data],[Nome do Produto]],ROW(A1186)-ROW($A$3)),"")</f>
        <v/>
      </c>
      <c r="B1186" s="74" t="str">
        <f ca="1">IF(A1186="","",SUMIFS(Tabela_Ordens[[#Data],[Quantidade]],Tabela_Ordens[[#Data],[Produto]],A1186,Tabela_Ordens[[#Data],[Tipo da Ordem]],"Compra",Tabela_Ordens[[#Data],[Data esperada]],"&lt;="&amp;TODAY())-SUMIFS(Tabela_Ordens[[#Data],[Quantidade]],Tabela_Ordens[[#Data],[Produto]],A1186,Tabela_Ordens[[#Data],[Tipo da Ordem]],"Venda",Tabela_Ordens[[#Data],[Data esperada]],"&lt;="&amp;TODAY()))</f>
        <v/>
      </c>
      <c r="C1186" s="74" t="str">
        <f ca="1">IF(A1186="","",SUMIFS(Tabela_Ordens[[#Data],[Quantidade]],Tabela_Ordens[[#Data],[Produto]],A1186,Tabela_Ordens[[#Data],[Tipo da Ordem]],"Compra",Tabela_Ordens[[#Data],[Data esperada]],"&gt;"&amp;TODAY()))</f>
        <v/>
      </c>
      <c r="D1186" s="74" t="str">
        <f>IF(A1186="","",INDEX(Tabela_Produto[Estoque Mínimo],MATCH(A1186,INDEX(Tabela_Produto[Nome do Produto],,1),0),1))</f>
        <v/>
      </c>
      <c r="E1186" s="74" t="str">
        <f t="shared" si="18"/>
        <v/>
      </c>
      <c r="F1186" s="74" t="str">
        <f>IFERROR(GETPIVOTDATA("Amount",#REF!,"Product Name",'tabelas-escondidas'!$A1186),"")</f>
        <v/>
      </c>
      <c r="G1186" s="74" t="str">
        <f>IFERROR(GETPIVOTDATA("Quantity",#REF!,"Product Name",'tabelas-escondidas'!$A1186),"")</f>
        <v/>
      </c>
    </row>
    <row r="1187" spans="1:7" x14ac:dyDescent="0.25">
      <c r="A1187" s="75" t="str">
        <f>IFERROR(INDEX(Tabela_Produto[[#Data],[Nome do Produto]],ROW(A1187)-ROW($A$3)),"")</f>
        <v/>
      </c>
      <c r="B1187" s="74" t="str">
        <f ca="1">IF(A1187="","",SUMIFS(Tabela_Ordens[[#Data],[Quantidade]],Tabela_Ordens[[#Data],[Produto]],A1187,Tabela_Ordens[[#Data],[Tipo da Ordem]],"Compra",Tabela_Ordens[[#Data],[Data esperada]],"&lt;="&amp;TODAY())-SUMIFS(Tabela_Ordens[[#Data],[Quantidade]],Tabela_Ordens[[#Data],[Produto]],A1187,Tabela_Ordens[[#Data],[Tipo da Ordem]],"Venda",Tabela_Ordens[[#Data],[Data esperada]],"&lt;="&amp;TODAY()))</f>
        <v/>
      </c>
      <c r="C1187" s="74" t="str">
        <f ca="1">IF(A1187="","",SUMIFS(Tabela_Ordens[[#Data],[Quantidade]],Tabela_Ordens[[#Data],[Produto]],A1187,Tabela_Ordens[[#Data],[Tipo da Ordem]],"Compra",Tabela_Ordens[[#Data],[Data esperada]],"&gt;"&amp;TODAY()))</f>
        <v/>
      </c>
      <c r="D1187" s="74" t="str">
        <f>IF(A1187="","",INDEX(Tabela_Produto[Estoque Mínimo],MATCH(A1187,INDEX(Tabela_Produto[Nome do Produto],,1),0),1))</f>
        <v/>
      </c>
      <c r="E1187" s="74" t="str">
        <f t="shared" si="18"/>
        <v/>
      </c>
      <c r="F1187" s="74" t="str">
        <f>IFERROR(GETPIVOTDATA("Amount",#REF!,"Product Name",'tabelas-escondidas'!$A1187),"")</f>
        <v/>
      </c>
      <c r="G1187" s="74" t="str">
        <f>IFERROR(GETPIVOTDATA("Quantity",#REF!,"Product Name",'tabelas-escondidas'!$A1187),"")</f>
        <v/>
      </c>
    </row>
    <row r="1188" spans="1:7" x14ac:dyDescent="0.25">
      <c r="A1188" s="75" t="str">
        <f>IFERROR(INDEX(Tabela_Produto[[#Data],[Nome do Produto]],ROW(A1188)-ROW($A$3)),"")</f>
        <v/>
      </c>
      <c r="B1188" s="74" t="str">
        <f ca="1">IF(A1188="","",SUMIFS(Tabela_Ordens[[#Data],[Quantidade]],Tabela_Ordens[[#Data],[Produto]],A1188,Tabela_Ordens[[#Data],[Tipo da Ordem]],"Compra",Tabela_Ordens[[#Data],[Data esperada]],"&lt;="&amp;TODAY())-SUMIFS(Tabela_Ordens[[#Data],[Quantidade]],Tabela_Ordens[[#Data],[Produto]],A1188,Tabela_Ordens[[#Data],[Tipo da Ordem]],"Venda",Tabela_Ordens[[#Data],[Data esperada]],"&lt;="&amp;TODAY()))</f>
        <v/>
      </c>
      <c r="C1188" s="74" t="str">
        <f ca="1">IF(A1188="","",SUMIFS(Tabela_Ordens[[#Data],[Quantidade]],Tabela_Ordens[[#Data],[Produto]],A1188,Tabela_Ordens[[#Data],[Tipo da Ordem]],"Compra",Tabela_Ordens[[#Data],[Data esperada]],"&gt;"&amp;TODAY()))</f>
        <v/>
      </c>
      <c r="D1188" s="74" t="str">
        <f>IF(A1188="","",INDEX(Tabela_Produto[Estoque Mínimo],MATCH(A1188,INDEX(Tabela_Produto[Nome do Produto],,1),0),1))</f>
        <v/>
      </c>
      <c r="E1188" s="74" t="str">
        <f t="shared" si="18"/>
        <v/>
      </c>
      <c r="F1188" s="74" t="str">
        <f>IFERROR(GETPIVOTDATA("Amount",#REF!,"Product Name",'tabelas-escondidas'!$A1188),"")</f>
        <v/>
      </c>
      <c r="G1188" s="74" t="str">
        <f>IFERROR(GETPIVOTDATA("Quantity",#REF!,"Product Name",'tabelas-escondidas'!$A1188),"")</f>
        <v/>
      </c>
    </row>
    <row r="1189" spans="1:7" x14ac:dyDescent="0.25">
      <c r="A1189" s="75" t="str">
        <f>IFERROR(INDEX(Tabela_Produto[[#Data],[Nome do Produto]],ROW(A1189)-ROW($A$3)),"")</f>
        <v/>
      </c>
      <c r="B1189" s="74" t="str">
        <f ca="1">IF(A1189="","",SUMIFS(Tabela_Ordens[[#Data],[Quantidade]],Tabela_Ordens[[#Data],[Produto]],A1189,Tabela_Ordens[[#Data],[Tipo da Ordem]],"Compra",Tabela_Ordens[[#Data],[Data esperada]],"&lt;="&amp;TODAY())-SUMIFS(Tabela_Ordens[[#Data],[Quantidade]],Tabela_Ordens[[#Data],[Produto]],A1189,Tabela_Ordens[[#Data],[Tipo da Ordem]],"Venda",Tabela_Ordens[[#Data],[Data esperada]],"&lt;="&amp;TODAY()))</f>
        <v/>
      </c>
      <c r="C1189" s="74" t="str">
        <f ca="1">IF(A1189="","",SUMIFS(Tabela_Ordens[[#Data],[Quantidade]],Tabela_Ordens[[#Data],[Produto]],A1189,Tabela_Ordens[[#Data],[Tipo da Ordem]],"Compra",Tabela_Ordens[[#Data],[Data esperada]],"&gt;"&amp;TODAY()))</f>
        <v/>
      </c>
      <c r="D1189" s="74" t="str">
        <f>IF(A1189="","",INDEX(Tabela_Produto[Estoque Mínimo],MATCH(A1189,INDEX(Tabela_Produto[Nome do Produto],,1),0),1))</f>
        <v/>
      </c>
      <c r="E1189" s="74" t="str">
        <f t="shared" si="18"/>
        <v/>
      </c>
      <c r="F1189" s="74" t="str">
        <f>IFERROR(GETPIVOTDATA("Amount",#REF!,"Product Name",'tabelas-escondidas'!$A1189),"")</f>
        <v/>
      </c>
      <c r="G1189" s="74" t="str">
        <f>IFERROR(GETPIVOTDATA("Quantity",#REF!,"Product Name",'tabelas-escondidas'!$A1189),"")</f>
        <v/>
      </c>
    </row>
    <row r="1190" spans="1:7" x14ac:dyDescent="0.25">
      <c r="A1190" s="75" t="str">
        <f>IFERROR(INDEX(Tabela_Produto[[#Data],[Nome do Produto]],ROW(A1190)-ROW($A$3)),"")</f>
        <v/>
      </c>
      <c r="B1190" s="74" t="str">
        <f ca="1">IF(A1190="","",SUMIFS(Tabela_Ordens[[#Data],[Quantidade]],Tabela_Ordens[[#Data],[Produto]],A1190,Tabela_Ordens[[#Data],[Tipo da Ordem]],"Compra",Tabela_Ordens[[#Data],[Data esperada]],"&lt;="&amp;TODAY())-SUMIFS(Tabela_Ordens[[#Data],[Quantidade]],Tabela_Ordens[[#Data],[Produto]],A1190,Tabela_Ordens[[#Data],[Tipo da Ordem]],"Venda",Tabela_Ordens[[#Data],[Data esperada]],"&lt;="&amp;TODAY()))</f>
        <v/>
      </c>
      <c r="C1190" s="74" t="str">
        <f ca="1">IF(A1190="","",SUMIFS(Tabela_Ordens[[#Data],[Quantidade]],Tabela_Ordens[[#Data],[Produto]],A1190,Tabela_Ordens[[#Data],[Tipo da Ordem]],"Compra",Tabela_Ordens[[#Data],[Data esperada]],"&gt;"&amp;TODAY()))</f>
        <v/>
      </c>
      <c r="D1190" s="74" t="str">
        <f>IF(A1190="","",INDEX(Tabela_Produto[Estoque Mínimo],MATCH(A1190,INDEX(Tabela_Produto[Nome do Produto],,1),0),1))</f>
        <v/>
      </c>
      <c r="E1190" s="74" t="str">
        <f t="shared" si="18"/>
        <v/>
      </c>
      <c r="F1190" s="74" t="str">
        <f>IFERROR(GETPIVOTDATA("Amount",#REF!,"Product Name",'tabelas-escondidas'!$A1190),"")</f>
        <v/>
      </c>
      <c r="G1190" s="74" t="str">
        <f>IFERROR(GETPIVOTDATA("Quantity",#REF!,"Product Name",'tabelas-escondidas'!$A1190),"")</f>
        <v/>
      </c>
    </row>
    <row r="1191" spans="1:7" x14ac:dyDescent="0.25">
      <c r="A1191" s="75" t="str">
        <f>IFERROR(INDEX(Tabela_Produto[[#Data],[Nome do Produto]],ROW(A1191)-ROW($A$3)),"")</f>
        <v/>
      </c>
      <c r="B1191" s="74" t="str">
        <f ca="1">IF(A1191="","",SUMIFS(Tabela_Ordens[[#Data],[Quantidade]],Tabela_Ordens[[#Data],[Produto]],A1191,Tabela_Ordens[[#Data],[Tipo da Ordem]],"Compra",Tabela_Ordens[[#Data],[Data esperada]],"&lt;="&amp;TODAY())-SUMIFS(Tabela_Ordens[[#Data],[Quantidade]],Tabela_Ordens[[#Data],[Produto]],A1191,Tabela_Ordens[[#Data],[Tipo da Ordem]],"Venda",Tabela_Ordens[[#Data],[Data esperada]],"&lt;="&amp;TODAY()))</f>
        <v/>
      </c>
      <c r="C1191" s="74" t="str">
        <f ca="1">IF(A1191="","",SUMIFS(Tabela_Ordens[[#Data],[Quantidade]],Tabela_Ordens[[#Data],[Produto]],A1191,Tabela_Ordens[[#Data],[Tipo da Ordem]],"Compra",Tabela_Ordens[[#Data],[Data esperada]],"&gt;"&amp;TODAY()))</f>
        <v/>
      </c>
      <c r="D1191" s="74" t="str">
        <f>IF(A1191="","",INDEX(Tabela_Produto[Estoque Mínimo],MATCH(A1191,INDEX(Tabela_Produto[Nome do Produto],,1),0),1))</f>
        <v/>
      </c>
      <c r="E1191" s="74" t="str">
        <f t="shared" si="18"/>
        <v/>
      </c>
      <c r="F1191" s="74" t="str">
        <f>IFERROR(GETPIVOTDATA("Amount",#REF!,"Product Name",'tabelas-escondidas'!$A1191),"")</f>
        <v/>
      </c>
      <c r="G1191" s="74" t="str">
        <f>IFERROR(GETPIVOTDATA("Quantity",#REF!,"Product Name",'tabelas-escondidas'!$A1191),"")</f>
        <v/>
      </c>
    </row>
    <row r="1192" spans="1:7" x14ac:dyDescent="0.25">
      <c r="A1192" s="75" t="str">
        <f>IFERROR(INDEX(Tabela_Produto[[#Data],[Nome do Produto]],ROW(A1192)-ROW($A$3)),"")</f>
        <v/>
      </c>
      <c r="B1192" s="74" t="str">
        <f ca="1">IF(A1192="","",SUMIFS(Tabela_Ordens[[#Data],[Quantidade]],Tabela_Ordens[[#Data],[Produto]],A1192,Tabela_Ordens[[#Data],[Tipo da Ordem]],"Compra",Tabela_Ordens[[#Data],[Data esperada]],"&lt;="&amp;TODAY())-SUMIFS(Tabela_Ordens[[#Data],[Quantidade]],Tabela_Ordens[[#Data],[Produto]],A1192,Tabela_Ordens[[#Data],[Tipo da Ordem]],"Venda",Tabela_Ordens[[#Data],[Data esperada]],"&lt;="&amp;TODAY()))</f>
        <v/>
      </c>
      <c r="C1192" s="74" t="str">
        <f ca="1">IF(A1192="","",SUMIFS(Tabela_Ordens[[#Data],[Quantidade]],Tabela_Ordens[[#Data],[Produto]],A1192,Tabela_Ordens[[#Data],[Tipo da Ordem]],"Compra",Tabela_Ordens[[#Data],[Data esperada]],"&gt;"&amp;TODAY()))</f>
        <v/>
      </c>
      <c r="D1192" s="74" t="str">
        <f>IF(A1192="","",INDEX(Tabela_Produto[Estoque Mínimo],MATCH(A1192,INDEX(Tabela_Produto[Nome do Produto],,1),0),1))</f>
        <v/>
      </c>
      <c r="E1192" s="74" t="str">
        <f t="shared" si="18"/>
        <v/>
      </c>
      <c r="F1192" s="74" t="str">
        <f>IFERROR(GETPIVOTDATA("Amount",#REF!,"Product Name",'tabelas-escondidas'!$A1192),"")</f>
        <v/>
      </c>
      <c r="G1192" s="74" t="str">
        <f>IFERROR(GETPIVOTDATA("Quantity",#REF!,"Product Name",'tabelas-escondidas'!$A1192),"")</f>
        <v/>
      </c>
    </row>
    <row r="1193" spans="1:7" x14ac:dyDescent="0.25">
      <c r="A1193" s="75" t="str">
        <f>IFERROR(INDEX(Tabela_Produto[[#Data],[Nome do Produto]],ROW(A1193)-ROW($A$3)),"")</f>
        <v/>
      </c>
      <c r="B1193" s="74" t="str">
        <f ca="1">IF(A1193="","",SUMIFS(Tabela_Ordens[[#Data],[Quantidade]],Tabela_Ordens[[#Data],[Produto]],A1193,Tabela_Ordens[[#Data],[Tipo da Ordem]],"Compra",Tabela_Ordens[[#Data],[Data esperada]],"&lt;="&amp;TODAY())-SUMIFS(Tabela_Ordens[[#Data],[Quantidade]],Tabela_Ordens[[#Data],[Produto]],A1193,Tabela_Ordens[[#Data],[Tipo da Ordem]],"Venda",Tabela_Ordens[[#Data],[Data esperada]],"&lt;="&amp;TODAY()))</f>
        <v/>
      </c>
      <c r="C1193" s="74" t="str">
        <f ca="1">IF(A1193="","",SUMIFS(Tabela_Ordens[[#Data],[Quantidade]],Tabela_Ordens[[#Data],[Produto]],A1193,Tabela_Ordens[[#Data],[Tipo da Ordem]],"Compra",Tabela_Ordens[[#Data],[Data esperada]],"&gt;"&amp;TODAY()))</f>
        <v/>
      </c>
      <c r="D1193" s="74" t="str">
        <f>IF(A1193="","",INDEX(Tabela_Produto[Estoque Mínimo],MATCH(A1193,INDEX(Tabela_Produto[Nome do Produto],,1),0),1))</f>
        <v/>
      </c>
      <c r="E1193" s="74" t="str">
        <f t="shared" si="18"/>
        <v/>
      </c>
      <c r="F1193" s="74" t="str">
        <f>IFERROR(GETPIVOTDATA("Amount",#REF!,"Product Name",'tabelas-escondidas'!$A1193),"")</f>
        <v/>
      </c>
      <c r="G1193" s="74" t="str">
        <f>IFERROR(GETPIVOTDATA("Quantity",#REF!,"Product Name",'tabelas-escondidas'!$A1193),"")</f>
        <v/>
      </c>
    </row>
    <row r="1194" spans="1:7" x14ac:dyDescent="0.25">
      <c r="A1194" s="75" t="str">
        <f>IFERROR(INDEX(Tabela_Produto[[#Data],[Nome do Produto]],ROW(A1194)-ROW($A$3)),"")</f>
        <v/>
      </c>
      <c r="B1194" s="74" t="str">
        <f ca="1">IF(A1194="","",SUMIFS(Tabela_Ordens[[#Data],[Quantidade]],Tabela_Ordens[[#Data],[Produto]],A1194,Tabela_Ordens[[#Data],[Tipo da Ordem]],"Compra",Tabela_Ordens[[#Data],[Data esperada]],"&lt;="&amp;TODAY())-SUMIFS(Tabela_Ordens[[#Data],[Quantidade]],Tabela_Ordens[[#Data],[Produto]],A1194,Tabela_Ordens[[#Data],[Tipo da Ordem]],"Venda",Tabela_Ordens[[#Data],[Data esperada]],"&lt;="&amp;TODAY()))</f>
        <v/>
      </c>
      <c r="C1194" s="74" t="str">
        <f ca="1">IF(A1194="","",SUMIFS(Tabela_Ordens[[#Data],[Quantidade]],Tabela_Ordens[[#Data],[Produto]],A1194,Tabela_Ordens[[#Data],[Tipo da Ordem]],"Compra",Tabela_Ordens[[#Data],[Data esperada]],"&gt;"&amp;TODAY()))</f>
        <v/>
      </c>
      <c r="D1194" s="74" t="str">
        <f>IF(A1194="","",INDEX(Tabela_Produto[Estoque Mínimo],MATCH(A1194,INDEX(Tabela_Produto[Nome do Produto],,1),0),1))</f>
        <v/>
      </c>
      <c r="E1194" s="74" t="str">
        <f t="shared" si="18"/>
        <v/>
      </c>
      <c r="F1194" s="74" t="str">
        <f>IFERROR(GETPIVOTDATA("Amount",#REF!,"Product Name",'tabelas-escondidas'!$A1194),"")</f>
        <v/>
      </c>
      <c r="G1194" s="74" t="str">
        <f>IFERROR(GETPIVOTDATA("Quantity",#REF!,"Product Name",'tabelas-escondidas'!$A1194),"")</f>
        <v/>
      </c>
    </row>
    <row r="1195" spans="1:7" x14ac:dyDescent="0.25">
      <c r="A1195" s="75" t="str">
        <f>IFERROR(INDEX(Tabela_Produto[[#Data],[Nome do Produto]],ROW(A1195)-ROW($A$3)),"")</f>
        <v/>
      </c>
      <c r="B1195" s="74" t="str">
        <f ca="1">IF(A1195="","",SUMIFS(Tabela_Ordens[[#Data],[Quantidade]],Tabela_Ordens[[#Data],[Produto]],A1195,Tabela_Ordens[[#Data],[Tipo da Ordem]],"Compra",Tabela_Ordens[[#Data],[Data esperada]],"&lt;="&amp;TODAY())-SUMIFS(Tabela_Ordens[[#Data],[Quantidade]],Tabela_Ordens[[#Data],[Produto]],A1195,Tabela_Ordens[[#Data],[Tipo da Ordem]],"Venda",Tabela_Ordens[[#Data],[Data esperada]],"&lt;="&amp;TODAY()))</f>
        <v/>
      </c>
      <c r="C1195" s="74" t="str">
        <f ca="1">IF(A1195="","",SUMIFS(Tabela_Ordens[[#Data],[Quantidade]],Tabela_Ordens[[#Data],[Produto]],A1195,Tabela_Ordens[[#Data],[Tipo da Ordem]],"Compra",Tabela_Ordens[[#Data],[Data esperada]],"&gt;"&amp;TODAY()))</f>
        <v/>
      </c>
      <c r="D1195" s="74" t="str">
        <f>IF(A1195="","",INDEX(Tabela_Produto[Estoque Mínimo],MATCH(A1195,INDEX(Tabela_Produto[Nome do Produto],,1),0),1))</f>
        <v/>
      </c>
      <c r="E1195" s="74" t="str">
        <f t="shared" si="18"/>
        <v/>
      </c>
      <c r="F1195" s="74" t="str">
        <f>IFERROR(GETPIVOTDATA("Amount",#REF!,"Product Name",'tabelas-escondidas'!$A1195),"")</f>
        <v/>
      </c>
      <c r="G1195" s="74" t="str">
        <f>IFERROR(GETPIVOTDATA("Quantity",#REF!,"Product Name",'tabelas-escondidas'!$A1195),"")</f>
        <v/>
      </c>
    </row>
    <row r="1196" spans="1:7" x14ac:dyDescent="0.25">
      <c r="A1196" s="75" t="str">
        <f>IFERROR(INDEX(Tabela_Produto[[#Data],[Nome do Produto]],ROW(A1196)-ROW($A$3)),"")</f>
        <v/>
      </c>
      <c r="B1196" s="74" t="str">
        <f ca="1">IF(A1196="","",SUMIFS(Tabela_Ordens[[#Data],[Quantidade]],Tabela_Ordens[[#Data],[Produto]],A1196,Tabela_Ordens[[#Data],[Tipo da Ordem]],"Compra",Tabela_Ordens[[#Data],[Data esperada]],"&lt;="&amp;TODAY())-SUMIFS(Tabela_Ordens[[#Data],[Quantidade]],Tabela_Ordens[[#Data],[Produto]],A1196,Tabela_Ordens[[#Data],[Tipo da Ordem]],"Venda",Tabela_Ordens[[#Data],[Data esperada]],"&lt;="&amp;TODAY()))</f>
        <v/>
      </c>
      <c r="C1196" s="74" t="str">
        <f ca="1">IF(A1196="","",SUMIFS(Tabela_Ordens[[#Data],[Quantidade]],Tabela_Ordens[[#Data],[Produto]],A1196,Tabela_Ordens[[#Data],[Tipo da Ordem]],"Compra",Tabela_Ordens[[#Data],[Data esperada]],"&gt;"&amp;TODAY()))</f>
        <v/>
      </c>
      <c r="D1196" s="74" t="str">
        <f>IF(A1196="","",INDEX(Tabela_Produto[Estoque Mínimo],MATCH(A1196,INDEX(Tabela_Produto[Nome do Produto],,1),0),1))</f>
        <v/>
      </c>
      <c r="E1196" s="74" t="str">
        <f t="shared" si="18"/>
        <v/>
      </c>
      <c r="F1196" s="74" t="str">
        <f>IFERROR(GETPIVOTDATA("Amount",#REF!,"Product Name",'tabelas-escondidas'!$A1196),"")</f>
        <v/>
      </c>
      <c r="G1196" s="74" t="str">
        <f>IFERROR(GETPIVOTDATA("Quantity",#REF!,"Product Name",'tabelas-escondidas'!$A1196),"")</f>
        <v/>
      </c>
    </row>
    <row r="1197" spans="1:7" x14ac:dyDescent="0.25">
      <c r="A1197" s="75" t="str">
        <f>IFERROR(INDEX(Tabela_Produto[[#Data],[Nome do Produto]],ROW(A1197)-ROW($A$3)),"")</f>
        <v/>
      </c>
      <c r="B1197" s="74" t="str">
        <f ca="1">IF(A1197="","",SUMIFS(Tabela_Ordens[[#Data],[Quantidade]],Tabela_Ordens[[#Data],[Produto]],A1197,Tabela_Ordens[[#Data],[Tipo da Ordem]],"Compra",Tabela_Ordens[[#Data],[Data esperada]],"&lt;="&amp;TODAY())-SUMIFS(Tabela_Ordens[[#Data],[Quantidade]],Tabela_Ordens[[#Data],[Produto]],A1197,Tabela_Ordens[[#Data],[Tipo da Ordem]],"Venda",Tabela_Ordens[[#Data],[Data esperada]],"&lt;="&amp;TODAY()))</f>
        <v/>
      </c>
      <c r="C1197" s="74" t="str">
        <f ca="1">IF(A1197="","",SUMIFS(Tabela_Ordens[[#Data],[Quantidade]],Tabela_Ordens[[#Data],[Produto]],A1197,Tabela_Ordens[[#Data],[Tipo da Ordem]],"Compra",Tabela_Ordens[[#Data],[Data esperada]],"&gt;"&amp;TODAY()))</f>
        <v/>
      </c>
      <c r="D1197" s="74" t="str">
        <f>IF(A1197="","",INDEX(Tabela_Produto[Estoque Mínimo],MATCH(A1197,INDEX(Tabela_Produto[Nome do Produto],,1),0),1))</f>
        <v/>
      </c>
      <c r="E1197" s="74" t="str">
        <f t="shared" si="18"/>
        <v/>
      </c>
      <c r="F1197" s="74" t="str">
        <f>IFERROR(GETPIVOTDATA("Amount",#REF!,"Product Name",'tabelas-escondidas'!$A1197),"")</f>
        <v/>
      </c>
      <c r="G1197" s="74" t="str">
        <f>IFERROR(GETPIVOTDATA("Quantity",#REF!,"Product Name",'tabelas-escondidas'!$A1197),"")</f>
        <v/>
      </c>
    </row>
    <row r="1198" spans="1:7" x14ac:dyDescent="0.25">
      <c r="A1198" s="75" t="str">
        <f>IFERROR(INDEX(Tabela_Produto[[#Data],[Nome do Produto]],ROW(A1198)-ROW($A$3)),"")</f>
        <v/>
      </c>
      <c r="B1198" s="74" t="str">
        <f ca="1">IF(A1198="","",SUMIFS(Tabela_Ordens[[#Data],[Quantidade]],Tabela_Ordens[[#Data],[Produto]],A1198,Tabela_Ordens[[#Data],[Tipo da Ordem]],"Compra",Tabela_Ordens[[#Data],[Data esperada]],"&lt;="&amp;TODAY())-SUMIFS(Tabela_Ordens[[#Data],[Quantidade]],Tabela_Ordens[[#Data],[Produto]],A1198,Tabela_Ordens[[#Data],[Tipo da Ordem]],"Venda",Tabela_Ordens[[#Data],[Data esperada]],"&lt;="&amp;TODAY()))</f>
        <v/>
      </c>
      <c r="C1198" s="74" t="str">
        <f ca="1">IF(A1198="","",SUMIFS(Tabela_Ordens[[#Data],[Quantidade]],Tabela_Ordens[[#Data],[Produto]],A1198,Tabela_Ordens[[#Data],[Tipo da Ordem]],"Compra",Tabela_Ordens[[#Data],[Data esperada]],"&gt;"&amp;TODAY()))</f>
        <v/>
      </c>
      <c r="D1198" s="74" t="str">
        <f>IF(A1198="","",INDEX(Tabela_Produto[Estoque Mínimo],MATCH(A1198,INDEX(Tabela_Produto[Nome do Produto],,1),0),1))</f>
        <v/>
      </c>
      <c r="E1198" s="74" t="str">
        <f t="shared" si="18"/>
        <v/>
      </c>
      <c r="F1198" s="74" t="str">
        <f>IFERROR(GETPIVOTDATA("Amount",#REF!,"Product Name",'tabelas-escondidas'!$A1198),"")</f>
        <v/>
      </c>
      <c r="G1198" s="74" t="str">
        <f>IFERROR(GETPIVOTDATA("Quantity",#REF!,"Product Name",'tabelas-escondidas'!$A1198),"")</f>
        <v/>
      </c>
    </row>
    <row r="1199" spans="1:7" x14ac:dyDescent="0.25">
      <c r="A1199" s="75" t="str">
        <f>IFERROR(INDEX(Tabela_Produto[[#Data],[Nome do Produto]],ROW(A1199)-ROW($A$3)),"")</f>
        <v/>
      </c>
      <c r="B1199" s="74" t="str">
        <f ca="1">IF(A1199="","",SUMIFS(Tabela_Ordens[[#Data],[Quantidade]],Tabela_Ordens[[#Data],[Produto]],A1199,Tabela_Ordens[[#Data],[Tipo da Ordem]],"Compra",Tabela_Ordens[[#Data],[Data esperada]],"&lt;="&amp;TODAY())-SUMIFS(Tabela_Ordens[[#Data],[Quantidade]],Tabela_Ordens[[#Data],[Produto]],A1199,Tabela_Ordens[[#Data],[Tipo da Ordem]],"Venda",Tabela_Ordens[[#Data],[Data esperada]],"&lt;="&amp;TODAY()))</f>
        <v/>
      </c>
      <c r="C1199" s="74" t="str">
        <f ca="1">IF(A1199="","",SUMIFS(Tabela_Ordens[[#Data],[Quantidade]],Tabela_Ordens[[#Data],[Produto]],A1199,Tabela_Ordens[[#Data],[Tipo da Ordem]],"Compra",Tabela_Ordens[[#Data],[Data esperada]],"&gt;"&amp;TODAY()))</f>
        <v/>
      </c>
      <c r="D1199" s="74" t="str">
        <f>IF(A1199="","",INDEX(Tabela_Produto[Estoque Mínimo],MATCH(A1199,INDEX(Tabela_Produto[Nome do Produto],,1),0),1))</f>
        <v/>
      </c>
      <c r="E1199" s="74" t="str">
        <f t="shared" si="18"/>
        <v/>
      </c>
      <c r="F1199" s="74" t="str">
        <f>IFERROR(GETPIVOTDATA("Amount",#REF!,"Product Name",'tabelas-escondidas'!$A1199),"")</f>
        <v/>
      </c>
      <c r="G1199" s="74" t="str">
        <f>IFERROR(GETPIVOTDATA("Quantity",#REF!,"Product Name",'tabelas-escondidas'!$A1199),"")</f>
        <v/>
      </c>
    </row>
    <row r="1200" spans="1:7" x14ac:dyDescent="0.25">
      <c r="A1200" s="75" t="str">
        <f>IFERROR(INDEX(Tabela_Produto[[#Data],[Nome do Produto]],ROW(A1200)-ROW($A$3)),"")</f>
        <v/>
      </c>
      <c r="B1200" s="74" t="str">
        <f ca="1">IF(A1200="","",SUMIFS(Tabela_Ordens[[#Data],[Quantidade]],Tabela_Ordens[[#Data],[Produto]],A1200,Tabela_Ordens[[#Data],[Tipo da Ordem]],"Compra",Tabela_Ordens[[#Data],[Data esperada]],"&lt;="&amp;TODAY())-SUMIFS(Tabela_Ordens[[#Data],[Quantidade]],Tabela_Ordens[[#Data],[Produto]],A1200,Tabela_Ordens[[#Data],[Tipo da Ordem]],"Venda",Tabela_Ordens[[#Data],[Data esperada]],"&lt;="&amp;TODAY()))</f>
        <v/>
      </c>
      <c r="C1200" s="74" t="str">
        <f ca="1">IF(A1200="","",SUMIFS(Tabela_Ordens[[#Data],[Quantidade]],Tabela_Ordens[[#Data],[Produto]],A1200,Tabela_Ordens[[#Data],[Tipo da Ordem]],"Compra",Tabela_Ordens[[#Data],[Data esperada]],"&gt;"&amp;TODAY()))</f>
        <v/>
      </c>
      <c r="D1200" s="74" t="str">
        <f>IF(A1200="","",INDEX(Tabela_Produto[Estoque Mínimo],MATCH(A1200,INDEX(Tabela_Produto[Nome do Produto],,1),0),1))</f>
        <v/>
      </c>
      <c r="E1200" s="74" t="str">
        <f t="shared" si="18"/>
        <v/>
      </c>
      <c r="F1200" s="74" t="str">
        <f>IFERROR(GETPIVOTDATA("Amount",#REF!,"Product Name",'tabelas-escondidas'!$A1200),"")</f>
        <v/>
      </c>
      <c r="G1200" s="74" t="str">
        <f>IFERROR(GETPIVOTDATA("Quantity",#REF!,"Product Name",'tabelas-escondidas'!$A1200),"")</f>
        <v/>
      </c>
    </row>
    <row r="1201" spans="1:7" x14ac:dyDescent="0.25">
      <c r="A1201" s="75" t="str">
        <f>IFERROR(INDEX(Tabela_Produto[[#Data],[Nome do Produto]],ROW(A1201)-ROW($A$3)),"")</f>
        <v/>
      </c>
      <c r="B1201" s="74" t="str">
        <f ca="1">IF(A1201="","",SUMIFS(Tabela_Ordens[[#Data],[Quantidade]],Tabela_Ordens[[#Data],[Produto]],A1201,Tabela_Ordens[[#Data],[Tipo da Ordem]],"Compra",Tabela_Ordens[[#Data],[Data esperada]],"&lt;="&amp;TODAY())-SUMIFS(Tabela_Ordens[[#Data],[Quantidade]],Tabela_Ordens[[#Data],[Produto]],A1201,Tabela_Ordens[[#Data],[Tipo da Ordem]],"Venda",Tabela_Ordens[[#Data],[Data esperada]],"&lt;="&amp;TODAY()))</f>
        <v/>
      </c>
      <c r="C1201" s="74" t="str">
        <f ca="1">IF(A1201="","",SUMIFS(Tabela_Ordens[[#Data],[Quantidade]],Tabela_Ordens[[#Data],[Produto]],A1201,Tabela_Ordens[[#Data],[Tipo da Ordem]],"Compra",Tabela_Ordens[[#Data],[Data esperada]],"&gt;"&amp;TODAY()))</f>
        <v/>
      </c>
      <c r="D1201" s="74" t="str">
        <f>IF(A1201="","",INDEX(Tabela_Produto[Estoque Mínimo],MATCH(A1201,INDEX(Tabela_Produto[Nome do Produto],,1),0),1))</f>
        <v/>
      </c>
      <c r="E1201" s="74" t="str">
        <f t="shared" si="18"/>
        <v/>
      </c>
      <c r="F1201" s="74" t="str">
        <f>IFERROR(GETPIVOTDATA("Amount",#REF!,"Product Name",'tabelas-escondidas'!$A1201),"")</f>
        <v/>
      </c>
      <c r="G1201" s="74" t="str">
        <f>IFERROR(GETPIVOTDATA("Quantity",#REF!,"Product Name",'tabelas-escondidas'!$A1201),"")</f>
        <v/>
      </c>
    </row>
    <row r="1202" spans="1:7" x14ac:dyDescent="0.25">
      <c r="A1202" s="75" t="str">
        <f>IFERROR(INDEX(Tabela_Produto[[#Data],[Nome do Produto]],ROW(A1202)-ROW($A$3)),"")</f>
        <v/>
      </c>
      <c r="B1202" s="74" t="str">
        <f ca="1">IF(A1202="","",SUMIFS(Tabela_Ordens[[#Data],[Quantidade]],Tabela_Ordens[[#Data],[Produto]],A1202,Tabela_Ordens[[#Data],[Tipo da Ordem]],"Compra",Tabela_Ordens[[#Data],[Data esperada]],"&lt;="&amp;TODAY())-SUMIFS(Tabela_Ordens[[#Data],[Quantidade]],Tabela_Ordens[[#Data],[Produto]],A1202,Tabela_Ordens[[#Data],[Tipo da Ordem]],"Venda",Tabela_Ordens[[#Data],[Data esperada]],"&lt;="&amp;TODAY()))</f>
        <v/>
      </c>
      <c r="C1202" s="74" t="str">
        <f ca="1">IF(A1202="","",SUMIFS(Tabela_Ordens[[#Data],[Quantidade]],Tabela_Ordens[[#Data],[Produto]],A1202,Tabela_Ordens[[#Data],[Tipo da Ordem]],"Compra",Tabela_Ordens[[#Data],[Data esperada]],"&gt;"&amp;TODAY()))</f>
        <v/>
      </c>
      <c r="D1202" s="74" t="str">
        <f>IF(A1202="","",INDEX(Tabela_Produto[Estoque Mínimo],MATCH(A1202,INDEX(Tabela_Produto[Nome do Produto],,1),0),1))</f>
        <v/>
      </c>
      <c r="E1202" s="74" t="str">
        <f t="shared" si="18"/>
        <v/>
      </c>
      <c r="F1202" s="74" t="str">
        <f>IFERROR(GETPIVOTDATA("Amount",#REF!,"Product Name",'tabelas-escondidas'!$A1202),"")</f>
        <v/>
      </c>
      <c r="G1202" s="74" t="str">
        <f>IFERROR(GETPIVOTDATA("Quantity",#REF!,"Product Name",'tabelas-escondidas'!$A1202),"")</f>
        <v/>
      </c>
    </row>
    <row r="1203" spans="1:7" x14ac:dyDescent="0.25">
      <c r="A1203" s="75" t="str">
        <f>IFERROR(INDEX(Tabela_Produto[[#Data],[Nome do Produto]],ROW(A1203)-ROW($A$3)),"")</f>
        <v/>
      </c>
      <c r="B1203" s="74" t="str">
        <f ca="1">IF(A1203="","",SUMIFS(Tabela_Ordens[[#Data],[Quantidade]],Tabela_Ordens[[#Data],[Produto]],A1203,Tabela_Ordens[[#Data],[Tipo da Ordem]],"Compra",Tabela_Ordens[[#Data],[Data esperada]],"&lt;="&amp;TODAY())-SUMIFS(Tabela_Ordens[[#Data],[Quantidade]],Tabela_Ordens[[#Data],[Produto]],A1203,Tabela_Ordens[[#Data],[Tipo da Ordem]],"Venda",Tabela_Ordens[[#Data],[Data esperada]],"&lt;="&amp;TODAY()))</f>
        <v/>
      </c>
      <c r="C1203" s="74" t="str">
        <f ca="1">IF(A1203="","",SUMIFS(Tabela_Ordens[[#Data],[Quantidade]],Tabela_Ordens[[#Data],[Produto]],A1203,Tabela_Ordens[[#Data],[Tipo da Ordem]],"Compra",Tabela_Ordens[[#Data],[Data esperada]],"&gt;"&amp;TODAY()))</f>
        <v/>
      </c>
      <c r="D1203" s="74" t="str">
        <f>IF(A1203="","",INDEX(Tabela_Produto[Estoque Mínimo],MATCH(A1203,INDEX(Tabela_Produto[Nome do Produto],,1),0),1))</f>
        <v/>
      </c>
      <c r="E1203" s="74" t="str">
        <f t="shared" si="18"/>
        <v/>
      </c>
      <c r="F1203" s="74" t="str">
        <f>IFERROR(GETPIVOTDATA("Amount",#REF!,"Product Name",'tabelas-escondidas'!$A1203),"")</f>
        <v/>
      </c>
      <c r="G1203" s="74" t="str">
        <f>IFERROR(GETPIVOTDATA("Quantity",#REF!,"Product Name",'tabelas-escondidas'!$A1203),"")</f>
        <v/>
      </c>
    </row>
    <row r="1204" spans="1:7" x14ac:dyDescent="0.25">
      <c r="A1204" s="75" t="str">
        <f>IFERROR(INDEX(Tabela_Produto[[#Data],[Nome do Produto]],ROW(A1204)-ROW($A$3)),"")</f>
        <v/>
      </c>
      <c r="B1204" s="74" t="str">
        <f ca="1">IF(A1204="","",SUMIFS(Tabela_Ordens[[#Data],[Quantidade]],Tabela_Ordens[[#Data],[Produto]],A1204,Tabela_Ordens[[#Data],[Tipo da Ordem]],"Compra",Tabela_Ordens[[#Data],[Data esperada]],"&lt;="&amp;TODAY())-SUMIFS(Tabela_Ordens[[#Data],[Quantidade]],Tabela_Ordens[[#Data],[Produto]],A1204,Tabela_Ordens[[#Data],[Tipo da Ordem]],"Venda",Tabela_Ordens[[#Data],[Data esperada]],"&lt;="&amp;TODAY()))</f>
        <v/>
      </c>
      <c r="C1204" s="74" t="str">
        <f ca="1">IF(A1204="","",SUMIFS(Tabela_Ordens[[#Data],[Quantidade]],Tabela_Ordens[[#Data],[Produto]],A1204,Tabela_Ordens[[#Data],[Tipo da Ordem]],"Compra",Tabela_Ordens[[#Data],[Data esperada]],"&gt;"&amp;TODAY()))</f>
        <v/>
      </c>
      <c r="D1204" s="74" t="str">
        <f>IF(A1204="","",INDEX(Tabela_Produto[Estoque Mínimo],MATCH(A1204,INDEX(Tabela_Produto[Nome do Produto],,1),0),1))</f>
        <v/>
      </c>
      <c r="E1204" s="74" t="str">
        <f t="shared" si="18"/>
        <v/>
      </c>
      <c r="F1204" s="74" t="str">
        <f>IFERROR(GETPIVOTDATA("Amount",#REF!,"Product Name",'tabelas-escondidas'!$A1204),"")</f>
        <v/>
      </c>
      <c r="G1204" s="74" t="str">
        <f>IFERROR(GETPIVOTDATA("Quantity",#REF!,"Product Name",'tabelas-escondidas'!$A1204),"")</f>
        <v/>
      </c>
    </row>
    <row r="1205" spans="1:7" x14ac:dyDescent="0.25">
      <c r="A1205" s="75" t="str">
        <f>IFERROR(INDEX(Tabela_Produto[[#Data],[Nome do Produto]],ROW(A1205)-ROW($A$3)),"")</f>
        <v/>
      </c>
      <c r="B1205" s="74" t="str">
        <f ca="1">IF(A1205="","",SUMIFS(Tabela_Ordens[[#Data],[Quantidade]],Tabela_Ordens[[#Data],[Produto]],A1205,Tabela_Ordens[[#Data],[Tipo da Ordem]],"Compra",Tabela_Ordens[[#Data],[Data esperada]],"&lt;="&amp;TODAY())-SUMIFS(Tabela_Ordens[[#Data],[Quantidade]],Tabela_Ordens[[#Data],[Produto]],A1205,Tabela_Ordens[[#Data],[Tipo da Ordem]],"Venda",Tabela_Ordens[[#Data],[Data esperada]],"&lt;="&amp;TODAY()))</f>
        <v/>
      </c>
      <c r="C1205" s="74" t="str">
        <f ca="1">IF(A1205="","",SUMIFS(Tabela_Ordens[[#Data],[Quantidade]],Tabela_Ordens[[#Data],[Produto]],A1205,Tabela_Ordens[[#Data],[Tipo da Ordem]],"Compra",Tabela_Ordens[[#Data],[Data esperada]],"&gt;"&amp;TODAY()))</f>
        <v/>
      </c>
      <c r="D1205" s="74" t="str">
        <f>IF(A1205="","",INDEX(Tabela_Produto[Estoque Mínimo],MATCH(A1205,INDEX(Tabela_Produto[Nome do Produto],,1),0),1))</f>
        <v/>
      </c>
      <c r="E1205" s="74" t="str">
        <f t="shared" si="18"/>
        <v/>
      </c>
      <c r="F1205" s="74" t="str">
        <f>IFERROR(GETPIVOTDATA("Amount",#REF!,"Product Name",'tabelas-escondidas'!$A1205),"")</f>
        <v/>
      </c>
      <c r="G1205" s="74" t="str">
        <f>IFERROR(GETPIVOTDATA("Quantity",#REF!,"Product Name",'tabelas-escondidas'!$A1205),"")</f>
        <v/>
      </c>
    </row>
    <row r="1206" spans="1:7" x14ac:dyDescent="0.25">
      <c r="A1206" s="75" t="str">
        <f>IFERROR(INDEX(Tabela_Produto[[#Data],[Nome do Produto]],ROW(A1206)-ROW($A$3)),"")</f>
        <v/>
      </c>
      <c r="B1206" s="74" t="str">
        <f ca="1">IF(A1206="","",SUMIFS(Tabela_Ordens[[#Data],[Quantidade]],Tabela_Ordens[[#Data],[Produto]],A1206,Tabela_Ordens[[#Data],[Tipo da Ordem]],"Compra",Tabela_Ordens[[#Data],[Data esperada]],"&lt;="&amp;TODAY())-SUMIFS(Tabela_Ordens[[#Data],[Quantidade]],Tabela_Ordens[[#Data],[Produto]],A1206,Tabela_Ordens[[#Data],[Tipo da Ordem]],"Venda",Tabela_Ordens[[#Data],[Data esperada]],"&lt;="&amp;TODAY()))</f>
        <v/>
      </c>
      <c r="C1206" s="74" t="str">
        <f ca="1">IF(A1206="","",SUMIFS(Tabela_Ordens[[#Data],[Quantidade]],Tabela_Ordens[[#Data],[Produto]],A1206,Tabela_Ordens[[#Data],[Tipo da Ordem]],"Compra",Tabela_Ordens[[#Data],[Data esperada]],"&gt;"&amp;TODAY()))</f>
        <v/>
      </c>
      <c r="D1206" s="74" t="str">
        <f>IF(A1206="","",INDEX(Tabela_Produto[Estoque Mínimo],MATCH(A1206,INDEX(Tabela_Produto[Nome do Produto],,1),0),1))</f>
        <v/>
      </c>
      <c r="E1206" s="74" t="str">
        <f t="shared" si="18"/>
        <v/>
      </c>
      <c r="F1206" s="74" t="str">
        <f>IFERROR(GETPIVOTDATA("Amount",#REF!,"Product Name",'tabelas-escondidas'!$A1206),"")</f>
        <v/>
      </c>
      <c r="G1206" s="74" t="str">
        <f>IFERROR(GETPIVOTDATA("Quantity",#REF!,"Product Name",'tabelas-escondidas'!$A1206),"")</f>
        <v/>
      </c>
    </row>
    <row r="1207" spans="1:7" x14ac:dyDescent="0.25">
      <c r="A1207" s="75" t="str">
        <f>IFERROR(INDEX(Tabela_Produto[[#Data],[Nome do Produto]],ROW(A1207)-ROW($A$3)),"")</f>
        <v/>
      </c>
      <c r="B1207" s="74" t="str">
        <f ca="1">IF(A1207="","",SUMIFS(Tabela_Ordens[[#Data],[Quantidade]],Tabela_Ordens[[#Data],[Produto]],A1207,Tabela_Ordens[[#Data],[Tipo da Ordem]],"Compra",Tabela_Ordens[[#Data],[Data esperada]],"&lt;="&amp;TODAY())-SUMIFS(Tabela_Ordens[[#Data],[Quantidade]],Tabela_Ordens[[#Data],[Produto]],A1207,Tabela_Ordens[[#Data],[Tipo da Ordem]],"Venda",Tabela_Ordens[[#Data],[Data esperada]],"&lt;="&amp;TODAY()))</f>
        <v/>
      </c>
      <c r="C1207" s="74" t="str">
        <f ca="1">IF(A1207="","",SUMIFS(Tabela_Ordens[[#Data],[Quantidade]],Tabela_Ordens[[#Data],[Produto]],A1207,Tabela_Ordens[[#Data],[Tipo da Ordem]],"Compra",Tabela_Ordens[[#Data],[Data esperada]],"&gt;"&amp;TODAY()))</f>
        <v/>
      </c>
      <c r="D1207" s="74" t="str">
        <f>IF(A1207="","",INDEX(Tabela_Produto[Estoque Mínimo],MATCH(A1207,INDEX(Tabela_Produto[Nome do Produto],,1),0),1))</f>
        <v/>
      </c>
      <c r="E1207" s="74" t="str">
        <f t="shared" si="18"/>
        <v/>
      </c>
      <c r="F1207" s="74" t="str">
        <f>IFERROR(GETPIVOTDATA("Amount",#REF!,"Product Name",'tabelas-escondidas'!$A1207),"")</f>
        <v/>
      </c>
      <c r="G1207" s="74" t="str">
        <f>IFERROR(GETPIVOTDATA("Quantity",#REF!,"Product Name",'tabelas-escondidas'!$A1207),"")</f>
        <v/>
      </c>
    </row>
    <row r="1208" spans="1:7" x14ac:dyDescent="0.25">
      <c r="A1208" s="75" t="str">
        <f>IFERROR(INDEX(Tabela_Produto[[#Data],[Nome do Produto]],ROW(A1208)-ROW($A$3)),"")</f>
        <v/>
      </c>
      <c r="B1208" s="74" t="str">
        <f ca="1">IF(A1208="","",SUMIFS(Tabela_Ordens[[#Data],[Quantidade]],Tabela_Ordens[[#Data],[Produto]],A1208,Tabela_Ordens[[#Data],[Tipo da Ordem]],"Compra",Tabela_Ordens[[#Data],[Data esperada]],"&lt;="&amp;TODAY())-SUMIFS(Tabela_Ordens[[#Data],[Quantidade]],Tabela_Ordens[[#Data],[Produto]],A1208,Tabela_Ordens[[#Data],[Tipo da Ordem]],"Venda",Tabela_Ordens[[#Data],[Data esperada]],"&lt;="&amp;TODAY()))</f>
        <v/>
      </c>
      <c r="C1208" s="74" t="str">
        <f ca="1">IF(A1208="","",SUMIFS(Tabela_Ordens[[#Data],[Quantidade]],Tabela_Ordens[[#Data],[Produto]],A1208,Tabela_Ordens[[#Data],[Tipo da Ordem]],"Compra",Tabela_Ordens[[#Data],[Data esperada]],"&gt;"&amp;TODAY()))</f>
        <v/>
      </c>
      <c r="D1208" s="74" t="str">
        <f>IF(A1208="","",INDEX(Tabela_Produto[Estoque Mínimo],MATCH(A1208,INDEX(Tabela_Produto[Nome do Produto],,1),0),1))</f>
        <v/>
      </c>
      <c r="E1208" s="74" t="str">
        <f t="shared" si="18"/>
        <v/>
      </c>
      <c r="F1208" s="74" t="str">
        <f>IFERROR(GETPIVOTDATA("Amount",#REF!,"Product Name",'tabelas-escondidas'!$A1208),"")</f>
        <v/>
      </c>
      <c r="G1208" s="74" t="str">
        <f>IFERROR(GETPIVOTDATA("Quantity",#REF!,"Product Name",'tabelas-escondidas'!$A1208),"")</f>
        <v/>
      </c>
    </row>
    <row r="1209" spans="1:7" x14ac:dyDescent="0.25">
      <c r="A1209" s="75" t="str">
        <f>IFERROR(INDEX(Tabela_Produto[[#Data],[Nome do Produto]],ROW(A1209)-ROW($A$3)),"")</f>
        <v/>
      </c>
      <c r="B1209" s="74" t="str">
        <f ca="1">IF(A1209="","",SUMIFS(Tabela_Ordens[[#Data],[Quantidade]],Tabela_Ordens[[#Data],[Produto]],A1209,Tabela_Ordens[[#Data],[Tipo da Ordem]],"Compra",Tabela_Ordens[[#Data],[Data esperada]],"&lt;="&amp;TODAY())-SUMIFS(Tabela_Ordens[[#Data],[Quantidade]],Tabela_Ordens[[#Data],[Produto]],A1209,Tabela_Ordens[[#Data],[Tipo da Ordem]],"Venda",Tabela_Ordens[[#Data],[Data esperada]],"&lt;="&amp;TODAY()))</f>
        <v/>
      </c>
      <c r="C1209" s="74" t="str">
        <f ca="1">IF(A1209="","",SUMIFS(Tabela_Ordens[[#Data],[Quantidade]],Tabela_Ordens[[#Data],[Produto]],A1209,Tabela_Ordens[[#Data],[Tipo da Ordem]],"Compra",Tabela_Ordens[[#Data],[Data esperada]],"&gt;"&amp;TODAY()))</f>
        <v/>
      </c>
      <c r="D1209" s="74" t="str">
        <f>IF(A1209="","",INDEX(Tabela_Produto[Estoque Mínimo],MATCH(A1209,INDEX(Tabela_Produto[Nome do Produto],,1),0),1))</f>
        <v/>
      </c>
      <c r="E1209" s="74" t="str">
        <f t="shared" si="18"/>
        <v/>
      </c>
      <c r="F1209" s="74" t="str">
        <f>IFERROR(GETPIVOTDATA("Amount",#REF!,"Product Name",'tabelas-escondidas'!$A1209),"")</f>
        <v/>
      </c>
      <c r="G1209" s="74" t="str">
        <f>IFERROR(GETPIVOTDATA("Quantity",#REF!,"Product Name",'tabelas-escondidas'!$A1209),"")</f>
        <v/>
      </c>
    </row>
    <row r="1210" spans="1:7" x14ac:dyDescent="0.25">
      <c r="A1210" s="75" t="str">
        <f>IFERROR(INDEX(Tabela_Produto[[#Data],[Nome do Produto]],ROW(A1210)-ROW($A$3)),"")</f>
        <v/>
      </c>
      <c r="B1210" s="74" t="str">
        <f ca="1">IF(A1210="","",SUMIFS(Tabela_Ordens[[#Data],[Quantidade]],Tabela_Ordens[[#Data],[Produto]],A1210,Tabela_Ordens[[#Data],[Tipo da Ordem]],"Compra",Tabela_Ordens[[#Data],[Data esperada]],"&lt;="&amp;TODAY())-SUMIFS(Tabela_Ordens[[#Data],[Quantidade]],Tabela_Ordens[[#Data],[Produto]],A1210,Tabela_Ordens[[#Data],[Tipo da Ordem]],"Venda",Tabela_Ordens[[#Data],[Data esperada]],"&lt;="&amp;TODAY()))</f>
        <v/>
      </c>
      <c r="C1210" s="74" t="str">
        <f ca="1">IF(A1210="","",SUMIFS(Tabela_Ordens[[#Data],[Quantidade]],Tabela_Ordens[[#Data],[Produto]],A1210,Tabela_Ordens[[#Data],[Tipo da Ordem]],"Compra",Tabela_Ordens[[#Data],[Data esperada]],"&gt;"&amp;TODAY()))</f>
        <v/>
      </c>
      <c r="D1210" s="74" t="str">
        <f>IF(A1210="","",INDEX(Tabela_Produto[Estoque Mínimo],MATCH(A1210,INDEX(Tabela_Produto[Nome do Produto],,1),0),1))</f>
        <v/>
      </c>
      <c r="E1210" s="74" t="str">
        <f t="shared" si="18"/>
        <v/>
      </c>
      <c r="F1210" s="74" t="str">
        <f>IFERROR(GETPIVOTDATA("Amount",#REF!,"Product Name",'tabelas-escondidas'!$A1210),"")</f>
        <v/>
      </c>
      <c r="G1210" s="74" t="str">
        <f>IFERROR(GETPIVOTDATA("Quantity",#REF!,"Product Name",'tabelas-escondidas'!$A1210),"")</f>
        <v/>
      </c>
    </row>
    <row r="1211" spans="1:7" x14ac:dyDescent="0.25">
      <c r="A1211" s="75" t="str">
        <f>IFERROR(INDEX(Tabela_Produto[[#Data],[Nome do Produto]],ROW(A1211)-ROW($A$3)),"")</f>
        <v/>
      </c>
      <c r="B1211" s="74" t="str">
        <f ca="1">IF(A1211="","",SUMIFS(Tabela_Ordens[[#Data],[Quantidade]],Tabela_Ordens[[#Data],[Produto]],A1211,Tabela_Ordens[[#Data],[Tipo da Ordem]],"Compra",Tabela_Ordens[[#Data],[Data esperada]],"&lt;="&amp;TODAY())-SUMIFS(Tabela_Ordens[[#Data],[Quantidade]],Tabela_Ordens[[#Data],[Produto]],A1211,Tabela_Ordens[[#Data],[Tipo da Ordem]],"Venda",Tabela_Ordens[[#Data],[Data esperada]],"&lt;="&amp;TODAY()))</f>
        <v/>
      </c>
      <c r="C1211" s="74" t="str">
        <f ca="1">IF(A1211="","",SUMIFS(Tabela_Ordens[[#Data],[Quantidade]],Tabela_Ordens[[#Data],[Produto]],A1211,Tabela_Ordens[[#Data],[Tipo da Ordem]],"Compra",Tabela_Ordens[[#Data],[Data esperada]],"&gt;"&amp;TODAY()))</f>
        <v/>
      </c>
      <c r="D1211" s="74" t="str">
        <f>IF(A1211="","",INDEX(Tabela_Produto[Estoque Mínimo],MATCH(A1211,INDEX(Tabela_Produto[Nome do Produto],,1),0),1))</f>
        <v/>
      </c>
      <c r="E1211" s="74" t="str">
        <f t="shared" si="18"/>
        <v/>
      </c>
      <c r="F1211" s="74" t="str">
        <f>IFERROR(GETPIVOTDATA("Amount",#REF!,"Product Name",'tabelas-escondidas'!$A1211),"")</f>
        <v/>
      </c>
      <c r="G1211" s="74" t="str">
        <f>IFERROR(GETPIVOTDATA("Quantity",#REF!,"Product Name",'tabelas-escondidas'!$A1211),"")</f>
        <v/>
      </c>
    </row>
    <row r="1212" spans="1:7" x14ac:dyDescent="0.25">
      <c r="A1212" s="75" t="str">
        <f>IFERROR(INDEX(Tabela_Produto[[#Data],[Nome do Produto]],ROW(A1212)-ROW($A$3)),"")</f>
        <v/>
      </c>
      <c r="B1212" s="74" t="str">
        <f ca="1">IF(A1212="","",SUMIFS(Tabela_Ordens[[#Data],[Quantidade]],Tabela_Ordens[[#Data],[Produto]],A1212,Tabela_Ordens[[#Data],[Tipo da Ordem]],"Compra",Tabela_Ordens[[#Data],[Data esperada]],"&lt;="&amp;TODAY())-SUMIFS(Tabela_Ordens[[#Data],[Quantidade]],Tabela_Ordens[[#Data],[Produto]],A1212,Tabela_Ordens[[#Data],[Tipo da Ordem]],"Venda",Tabela_Ordens[[#Data],[Data esperada]],"&lt;="&amp;TODAY()))</f>
        <v/>
      </c>
      <c r="C1212" s="74" t="str">
        <f ca="1">IF(A1212="","",SUMIFS(Tabela_Ordens[[#Data],[Quantidade]],Tabela_Ordens[[#Data],[Produto]],A1212,Tabela_Ordens[[#Data],[Tipo da Ordem]],"Compra",Tabela_Ordens[[#Data],[Data esperada]],"&gt;"&amp;TODAY()))</f>
        <v/>
      </c>
      <c r="D1212" s="74" t="str">
        <f>IF(A1212="","",INDEX(Tabela_Produto[Estoque Mínimo],MATCH(A1212,INDEX(Tabela_Produto[Nome do Produto],,1),0),1))</f>
        <v/>
      </c>
      <c r="E1212" s="74" t="str">
        <f t="shared" si="18"/>
        <v/>
      </c>
      <c r="F1212" s="74" t="str">
        <f>IFERROR(GETPIVOTDATA("Amount",#REF!,"Product Name",'tabelas-escondidas'!$A1212),"")</f>
        <v/>
      </c>
      <c r="G1212" s="74" t="str">
        <f>IFERROR(GETPIVOTDATA("Quantity",#REF!,"Product Name",'tabelas-escondidas'!$A1212),"")</f>
        <v/>
      </c>
    </row>
    <row r="1213" spans="1:7" x14ac:dyDescent="0.25">
      <c r="A1213" s="75" t="str">
        <f>IFERROR(INDEX(Tabela_Produto[[#Data],[Nome do Produto]],ROW(A1213)-ROW($A$3)),"")</f>
        <v/>
      </c>
      <c r="B1213" s="74" t="str">
        <f ca="1">IF(A1213="","",SUMIFS(Tabela_Ordens[[#Data],[Quantidade]],Tabela_Ordens[[#Data],[Produto]],A1213,Tabela_Ordens[[#Data],[Tipo da Ordem]],"Compra",Tabela_Ordens[[#Data],[Data esperada]],"&lt;="&amp;TODAY())-SUMIFS(Tabela_Ordens[[#Data],[Quantidade]],Tabela_Ordens[[#Data],[Produto]],A1213,Tabela_Ordens[[#Data],[Tipo da Ordem]],"Venda",Tabela_Ordens[[#Data],[Data esperada]],"&lt;="&amp;TODAY()))</f>
        <v/>
      </c>
      <c r="C1213" s="74" t="str">
        <f ca="1">IF(A1213="","",SUMIFS(Tabela_Ordens[[#Data],[Quantidade]],Tabela_Ordens[[#Data],[Produto]],A1213,Tabela_Ordens[[#Data],[Tipo da Ordem]],"Compra",Tabela_Ordens[[#Data],[Data esperada]],"&gt;"&amp;TODAY()))</f>
        <v/>
      </c>
      <c r="D1213" s="74" t="str">
        <f>IF(A1213="","",INDEX(Tabela_Produto[Estoque Mínimo],MATCH(A1213,INDEX(Tabela_Produto[Nome do Produto],,1),0),1))</f>
        <v/>
      </c>
      <c r="E1213" s="74" t="str">
        <f t="shared" si="18"/>
        <v/>
      </c>
      <c r="F1213" s="74" t="str">
        <f>IFERROR(GETPIVOTDATA("Amount",#REF!,"Product Name",'tabelas-escondidas'!$A1213),"")</f>
        <v/>
      </c>
      <c r="G1213" s="74" t="str">
        <f>IFERROR(GETPIVOTDATA("Quantity",#REF!,"Product Name",'tabelas-escondidas'!$A1213),"")</f>
        <v/>
      </c>
    </row>
    <row r="1214" spans="1:7" x14ac:dyDescent="0.25">
      <c r="A1214" s="75" t="str">
        <f>IFERROR(INDEX(Tabela_Produto[[#Data],[Nome do Produto]],ROW(A1214)-ROW($A$3)),"")</f>
        <v/>
      </c>
      <c r="B1214" s="74" t="str">
        <f ca="1">IF(A1214="","",SUMIFS(Tabela_Ordens[[#Data],[Quantidade]],Tabela_Ordens[[#Data],[Produto]],A1214,Tabela_Ordens[[#Data],[Tipo da Ordem]],"Compra",Tabela_Ordens[[#Data],[Data esperada]],"&lt;="&amp;TODAY())-SUMIFS(Tabela_Ordens[[#Data],[Quantidade]],Tabela_Ordens[[#Data],[Produto]],A1214,Tabela_Ordens[[#Data],[Tipo da Ordem]],"Venda",Tabela_Ordens[[#Data],[Data esperada]],"&lt;="&amp;TODAY()))</f>
        <v/>
      </c>
      <c r="C1214" s="74" t="str">
        <f ca="1">IF(A1214="","",SUMIFS(Tabela_Ordens[[#Data],[Quantidade]],Tabela_Ordens[[#Data],[Produto]],A1214,Tabela_Ordens[[#Data],[Tipo da Ordem]],"Compra",Tabela_Ordens[[#Data],[Data esperada]],"&gt;"&amp;TODAY()))</f>
        <v/>
      </c>
      <c r="D1214" s="74" t="str">
        <f>IF(A1214="","",INDEX(Tabela_Produto[Estoque Mínimo],MATCH(A1214,INDEX(Tabela_Produto[Nome do Produto],,1),0),1))</f>
        <v/>
      </c>
      <c r="E1214" s="74" t="str">
        <f t="shared" si="18"/>
        <v/>
      </c>
      <c r="F1214" s="74" t="str">
        <f>IFERROR(GETPIVOTDATA("Amount",#REF!,"Product Name",'tabelas-escondidas'!$A1214),"")</f>
        <v/>
      </c>
      <c r="G1214" s="74" t="str">
        <f>IFERROR(GETPIVOTDATA("Quantity",#REF!,"Product Name",'tabelas-escondidas'!$A1214),"")</f>
        <v/>
      </c>
    </row>
    <row r="1215" spans="1:7" x14ac:dyDescent="0.25">
      <c r="A1215" s="75" t="str">
        <f>IFERROR(INDEX(Tabela_Produto[[#Data],[Nome do Produto]],ROW(A1215)-ROW($A$3)),"")</f>
        <v/>
      </c>
      <c r="B1215" s="74" t="str">
        <f ca="1">IF(A1215="","",SUMIFS(Tabela_Ordens[[#Data],[Quantidade]],Tabela_Ordens[[#Data],[Produto]],A1215,Tabela_Ordens[[#Data],[Tipo da Ordem]],"Compra",Tabela_Ordens[[#Data],[Data esperada]],"&lt;="&amp;TODAY())-SUMIFS(Tabela_Ordens[[#Data],[Quantidade]],Tabela_Ordens[[#Data],[Produto]],A1215,Tabela_Ordens[[#Data],[Tipo da Ordem]],"Venda",Tabela_Ordens[[#Data],[Data esperada]],"&lt;="&amp;TODAY()))</f>
        <v/>
      </c>
      <c r="C1215" s="74" t="str">
        <f ca="1">IF(A1215="","",SUMIFS(Tabela_Ordens[[#Data],[Quantidade]],Tabela_Ordens[[#Data],[Produto]],A1215,Tabela_Ordens[[#Data],[Tipo da Ordem]],"Compra",Tabela_Ordens[[#Data],[Data esperada]],"&gt;"&amp;TODAY()))</f>
        <v/>
      </c>
      <c r="D1215" s="74" t="str">
        <f>IF(A1215="","",INDEX(Tabela_Produto[Estoque Mínimo],MATCH(A1215,INDEX(Tabela_Produto[Nome do Produto],,1),0),1))</f>
        <v/>
      </c>
      <c r="E1215" s="74" t="str">
        <f t="shared" si="18"/>
        <v/>
      </c>
      <c r="F1215" s="74" t="str">
        <f>IFERROR(GETPIVOTDATA("Amount",#REF!,"Product Name",'tabelas-escondidas'!$A1215),"")</f>
        <v/>
      </c>
      <c r="G1215" s="74" t="str">
        <f>IFERROR(GETPIVOTDATA("Quantity",#REF!,"Product Name",'tabelas-escondidas'!$A1215),"")</f>
        <v/>
      </c>
    </row>
    <row r="1216" spans="1:7" x14ac:dyDescent="0.25">
      <c r="A1216" s="75" t="str">
        <f>IFERROR(INDEX(Tabela_Produto[[#Data],[Nome do Produto]],ROW(A1216)-ROW($A$3)),"")</f>
        <v/>
      </c>
      <c r="B1216" s="74" t="str">
        <f ca="1">IF(A1216="","",SUMIFS(Tabela_Ordens[[#Data],[Quantidade]],Tabela_Ordens[[#Data],[Produto]],A1216,Tabela_Ordens[[#Data],[Tipo da Ordem]],"Compra",Tabela_Ordens[[#Data],[Data esperada]],"&lt;="&amp;TODAY())-SUMIFS(Tabela_Ordens[[#Data],[Quantidade]],Tabela_Ordens[[#Data],[Produto]],A1216,Tabela_Ordens[[#Data],[Tipo da Ordem]],"Venda",Tabela_Ordens[[#Data],[Data esperada]],"&lt;="&amp;TODAY()))</f>
        <v/>
      </c>
      <c r="C1216" s="74" t="str">
        <f ca="1">IF(A1216="","",SUMIFS(Tabela_Ordens[[#Data],[Quantidade]],Tabela_Ordens[[#Data],[Produto]],A1216,Tabela_Ordens[[#Data],[Tipo da Ordem]],"Compra",Tabela_Ordens[[#Data],[Data esperada]],"&gt;"&amp;TODAY()))</f>
        <v/>
      </c>
      <c r="D1216" s="74" t="str">
        <f>IF(A1216="","",INDEX(Tabela_Produto[Estoque Mínimo],MATCH(A1216,INDEX(Tabela_Produto[Nome do Produto],,1),0),1))</f>
        <v/>
      </c>
      <c r="E1216" s="74" t="str">
        <f t="shared" si="18"/>
        <v/>
      </c>
      <c r="F1216" s="74" t="str">
        <f>IFERROR(GETPIVOTDATA("Amount",#REF!,"Product Name",'tabelas-escondidas'!$A1216),"")</f>
        <v/>
      </c>
      <c r="G1216" s="74" t="str">
        <f>IFERROR(GETPIVOTDATA("Quantity",#REF!,"Product Name",'tabelas-escondidas'!$A1216),"")</f>
        <v/>
      </c>
    </row>
    <row r="1217" spans="1:7" x14ac:dyDescent="0.25">
      <c r="A1217" s="75" t="str">
        <f>IFERROR(INDEX(Tabela_Produto[[#Data],[Nome do Produto]],ROW(A1217)-ROW($A$3)),"")</f>
        <v/>
      </c>
      <c r="B1217" s="74" t="str">
        <f ca="1">IF(A1217="","",SUMIFS(Tabela_Ordens[[#Data],[Quantidade]],Tabela_Ordens[[#Data],[Produto]],A1217,Tabela_Ordens[[#Data],[Tipo da Ordem]],"Compra",Tabela_Ordens[[#Data],[Data esperada]],"&lt;="&amp;TODAY())-SUMIFS(Tabela_Ordens[[#Data],[Quantidade]],Tabela_Ordens[[#Data],[Produto]],A1217,Tabela_Ordens[[#Data],[Tipo da Ordem]],"Venda",Tabela_Ordens[[#Data],[Data esperada]],"&lt;="&amp;TODAY()))</f>
        <v/>
      </c>
      <c r="C1217" s="74" t="str">
        <f ca="1">IF(A1217="","",SUMIFS(Tabela_Ordens[[#Data],[Quantidade]],Tabela_Ordens[[#Data],[Produto]],A1217,Tabela_Ordens[[#Data],[Tipo da Ordem]],"Compra",Tabela_Ordens[[#Data],[Data esperada]],"&gt;"&amp;TODAY()))</f>
        <v/>
      </c>
      <c r="D1217" s="74" t="str">
        <f>IF(A1217="","",INDEX(Tabela_Produto[Estoque Mínimo],MATCH(A1217,INDEX(Tabela_Produto[Nome do Produto],,1),0),1))</f>
        <v/>
      </c>
      <c r="E1217" s="74" t="str">
        <f t="shared" si="18"/>
        <v/>
      </c>
      <c r="F1217" s="74" t="str">
        <f>IFERROR(GETPIVOTDATA("Amount",#REF!,"Product Name",'tabelas-escondidas'!$A1217),"")</f>
        <v/>
      </c>
      <c r="G1217" s="74" t="str">
        <f>IFERROR(GETPIVOTDATA("Quantity",#REF!,"Product Name",'tabelas-escondidas'!$A1217),"")</f>
        <v/>
      </c>
    </row>
    <row r="1218" spans="1:7" x14ac:dyDescent="0.25">
      <c r="A1218" s="75" t="str">
        <f>IFERROR(INDEX(Tabela_Produto[[#Data],[Nome do Produto]],ROW(A1218)-ROW($A$3)),"")</f>
        <v/>
      </c>
      <c r="B1218" s="74" t="str">
        <f ca="1">IF(A1218="","",SUMIFS(Tabela_Ordens[[#Data],[Quantidade]],Tabela_Ordens[[#Data],[Produto]],A1218,Tabela_Ordens[[#Data],[Tipo da Ordem]],"Compra",Tabela_Ordens[[#Data],[Data esperada]],"&lt;="&amp;TODAY())-SUMIFS(Tabela_Ordens[[#Data],[Quantidade]],Tabela_Ordens[[#Data],[Produto]],A1218,Tabela_Ordens[[#Data],[Tipo da Ordem]],"Venda",Tabela_Ordens[[#Data],[Data esperada]],"&lt;="&amp;TODAY()))</f>
        <v/>
      </c>
      <c r="C1218" s="74" t="str">
        <f ca="1">IF(A1218="","",SUMIFS(Tabela_Ordens[[#Data],[Quantidade]],Tabela_Ordens[[#Data],[Produto]],A1218,Tabela_Ordens[[#Data],[Tipo da Ordem]],"Compra",Tabela_Ordens[[#Data],[Data esperada]],"&gt;"&amp;TODAY()))</f>
        <v/>
      </c>
      <c r="D1218" s="74" t="str">
        <f>IF(A1218="","",INDEX(Tabela_Produto[Estoque Mínimo],MATCH(A1218,INDEX(Tabela_Produto[Nome do Produto],,1),0),1))</f>
        <v/>
      </c>
      <c r="E1218" s="74" t="str">
        <f t="shared" si="18"/>
        <v/>
      </c>
      <c r="F1218" s="74" t="str">
        <f>IFERROR(GETPIVOTDATA("Amount",#REF!,"Product Name",'tabelas-escondidas'!$A1218),"")</f>
        <v/>
      </c>
      <c r="G1218" s="74" t="str">
        <f>IFERROR(GETPIVOTDATA("Quantity",#REF!,"Product Name",'tabelas-escondidas'!$A1218),"")</f>
        <v/>
      </c>
    </row>
    <row r="1219" spans="1:7" x14ac:dyDescent="0.25">
      <c r="A1219" s="75" t="str">
        <f>IFERROR(INDEX(Tabela_Produto[[#Data],[Nome do Produto]],ROW(A1219)-ROW($A$3)),"")</f>
        <v/>
      </c>
      <c r="B1219" s="74" t="str">
        <f ca="1">IF(A1219="","",SUMIFS(Tabela_Ordens[[#Data],[Quantidade]],Tabela_Ordens[[#Data],[Produto]],A1219,Tabela_Ordens[[#Data],[Tipo da Ordem]],"Compra",Tabela_Ordens[[#Data],[Data esperada]],"&lt;="&amp;TODAY())-SUMIFS(Tabela_Ordens[[#Data],[Quantidade]],Tabela_Ordens[[#Data],[Produto]],A1219,Tabela_Ordens[[#Data],[Tipo da Ordem]],"Venda",Tabela_Ordens[[#Data],[Data esperada]],"&lt;="&amp;TODAY()))</f>
        <v/>
      </c>
      <c r="C1219" s="74" t="str">
        <f ca="1">IF(A1219="","",SUMIFS(Tabela_Ordens[[#Data],[Quantidade]],Tabela_Ordens[[#Data],[Produto]],A1219,Tabela_Ordens[[#Data],[Tipo da Ordem]],"Compra",Tabela_Ordens[[#Data],[Data esperada]],"&gt;"&amp;TODAY()))</f>
        <v/>
      </c>
      <c r="D1219" s="74" t="str">
        <f>IF(A1219="","",INDEX(Tabela_Produto[Estoque Mínimo],MATCH(A1219,INDEX(Tabela_Produto[Nome do Produto],,1),0),1))</f>
        <v/>
      </c>
      <c r="E1219" s="74" t="str">
        <f t="shared" si="18"/>
        <v/>
      </c>
      <c r="F1219" s="74" t="str">
        <f>IFERROR(GETPIVOTDATA("Amount",#REF!,"Product Name",'tabelas-escondidas'!$A1219),"")</f>
        <v/>
      </c>
      <c r="G1219" s="74" t="str">
        <f>IFERROR(GETPIVOTDATA("Quantity",#REF!,"Product Name",'tabelas-escondidas'!$A1219),"")</f>
        <v/>
      </c>
    </row>
    <row r="1220" spans="1:7" x14ac:dyDescent="0.25">
      <c r="A1220" s="75" t="str">
        <f>IFERROR(INDEX(Tabela_Produto[[#Data],[Nome do Produto]],ROW(A1220)-ROW($A$3)),"")</f>
        <v/>
      </c>
      <c r="B1220" s="74" t="str">
        <f ca="1">IF(A1220="","",SUMIFS(Tabela_Ordens[[#Data],[Quantidade]],Tabela_Ordens[[#Data],[Produto]],A1220,Tabela_Ordens[[#Data],[Tipo da Ordem]],"Compra",Tabela_Ordens[[#Data],[Data esperada]],"&lt;="&amp;TODAY())-SUMIFS(Tabela_Ordens[[#Data],[Quantidade]],Tabela_Ordens[[#Data],[Produto]],A1220,Tabela_Ordens[[#Data],[Tipo da Ordem]],"Venda",Tabela_Ordens[[#Data],[Data esperada]],"&lt;="&amp;TODAY()))</f>
        <v/>
      </c>
      <c r="C1220" s="74" t="str">
        <f ca="1">IF(A1220="","",SUMIFS(Tabela_Ordens[[#Data],[Quantidade]],Tabela_Ordens[[#Data],[Produto]],A1220,Tabela_Ordens[[#Data],[Tipo da Ordem]],"Compra",Tabela_Ordens[[#Data],[Data esperada]],"&gt;"&amp;TODAY()))</f>
        <v/>
      </c>
      <c r="D1220" s="74" t="str">
        <f>IF(A1220="","",INDEX(Tabela_Produto[Estoque Mínimo],MATCH(A1220,INDEX(Tabela_Produto[Nome do Produto],,1),0),1))</f>
        <v/>
      </c>
      <c r="E1220" s="74" t="str">
        <f t="shared" si="18"/>
        <v/>
      </c>
      <c r="F1220" s="74" t="str">
        <f>IFERROR(GETPIVOTDATA("Amount",#REF!,"Product Name",'tabelas-escondidas'!$A1220),"")</f>
        <v/>
      </c>
      <c r="G1220" s="74" t="str">
        <f>IFERROR(GETPIVOTDATA("Quantity",#REF!,"Product Name",'tabelas-escondidas'!$A1220),"")</f>
        <v/>
      </c>
    </row>
    <row r="1221" spans="1:7" x14ac:dyDescent="0.25">
      <c r="A1221" s="75" t="str">
        <f>IFERROR(INDEX(Tabela_Produto[[#Data],[Nome do Produto]],ROW(A1221)-ROW($A$3)),"")</f>
        <v/>
      </c>
      <c r="B1221" s="74" t="str">
        <f ca="1">IF(A1221="","",SUMIFS(Tabela_Ordens[[#Data],[Quantidade]],Tabela_Ordens[[#Data],[Produto]],A1221,Tabela_Ordens[[#Data],[Tipo da Ordem]],"Compra",Tabela_Ordens[[#Data],[Data esperada]],"&lt;="&amp;TODAY())-SUMIFS(Tabela_Ordens[[#Data],[Quantidade]],Tabela_Ordens[[#Data],[Produto]],A1221,Tabela_Ordens[[#Data],[Tipo da Ordem]],"Venda",Tabela_Ordens[[#Data],[Data esperada]],"&lt;="&amp;TODAY()))</f>
        <v/>
      </c>
      <c r="C1221" s="74" t="str">
        <f ca="1">IF(A1221="","",SUMIFS(Tabela_Ordens[[#Data],[Quantidade]],Tabela_Ordens[[#Data],[Produto]],A1221,Tabela_Ordens[[#Data],[Tipo da Ordem]],"Compra",Tabela_Ordens[[#Data],[Data esperada]],"&gt;"&amp;TODAY()))</f>
        <v/>
      </c>
      <c r="D1221" s="74" t="str">
        <f>IF(A1221="","",INDEX(Tabela_Produto[Estoque Mínimo],MATCH(A1221,INDEX(Tabela_Produto[Nome do Produto],,1),0),1))</f>
        <v/>
      </c>
      <c r="E1221" s="74" t="str">
        <f t="shared" ref="E1221:E1284" si="19">IF(A1221="","",B1221-D1221)</f>
        <v/>
      </c>
      <c r="F1221" s="74" t="str">
        <f>IFERROR(GETPIVOTDATA("Amount",#REF!,"Product Name",'tabelas-escondidas'!$A1221),"")</f>
        <v/>
      </c>
      <c r="G1221" s="74" t="str">
        <f>IFERROR(GETPIVOTDATA("Quantity",#REF!,"Product Name",'tabelas-escondidas'!$A1221),"")</f>
        <v/>
      </c>
    </row>
    <row r="1222" spans="1:7" x14ac:dyDescent="0.25">
      <c r="A1222" s="75" t="str">
        <f>IFERROR(INDEX(Tabela_Produto[[#Data],[Nome do Produto]],ROW(A1222)-ROW($A$3)),"")</f>
        <v/>
      </c>
      <c r="B1222" s="74" t="str">
        <f ca="1">IF(A1222="","",SUMIFS(Tabela_Ordens[[#Data],[Quantidade]],Tabela_Ordens[[#Data],[Produto]],A1222,Tabela_Ordens[[#Data],[Tipo da Ordem]],"Compra",Tabela_Ordens[[#Data],[Data esperada]],"&lt;="&amp;TODAY())-SUMIFS(Tabela_Ordens[[#Data],[Quantidade]],Tabela_Ordens[[#Data],[Produto]],A1222,Tabela_Ordens[[#Data],[Tipo da Ordem]],"Venda",Tabela_Ordens[[#Data],[Data esperada]],"&lt;="&amp;TODAY()))</f>
        <v/>
      </c>
      <c r="C1222" s="74" t="str">
        <f ca="1">IF(A1222="","",SUMIFS(Tabela_Ordens[[#Data],[Quantidade]],Tabela_Ordens[[#Data],[Produto]],A1222,Tabela_Ordens[[#Data],[Tipo da Ordem]],"Compra",Tabela_Ordens[[#Data],[Data esperada]],"&gt;"&amp;TODAY()))</f>
        <v/>
      </c>
      <c r="D1222" s="74" t="str">
        <f>IF(A1222="","",INDEX(Tabela_Produto[Estoque Mínimo],MATCH(A1222,INDEX(Tabela_Produto[Nome do Produto],,1),0),1))</f>
        <v/>
      </c>
      <c r="E1222" s="74" t="str">
        <f t="shared" si="19"/>
        <v/>
      </c>
      <c r="F1222" s="74" t="str">
        <f>IFERROR(GETPIVOTDATA("Amount",#REF!,"Product Name",'tabelas-escondidas'!$A1222),"")</f>
        <v/>
      </c>
      <c r="G1222" s="74" t="str">
        <f>IFERROR(GETPIVOTDATA("Quantity",#REF!,"Product Name",'tabelas-escondidas'!$A1222),"")</f>
        <v/>
      </c>
    </row>
    <row r="1223" spans="1:7" x14ac:dyDescent="0.25">
      <c r="A1223" s="75" t="str">
        <f>IFERROR(INDEX(Tabela_Produto[[#Data],[Nome do Produto]],ROW(A1223)-ROW($A$3)),"")</f>
        <v/>
      </c>
      <c r="B1223" s="74" t="str">
        <f ca="1">IF(A1223="","",SUMIFS(Tabela_Ordens[[#Data],[Quantidade]],Tabela_Ordens[[#Data],[Produto]],A1223,Tabela_Ordens[[#Data],[Tipo da Ordem]],"Compra",Tabela_Ordens[[#Data],[Data esperada]],"&lt;="&amp;TODAY())-SUMIFS(Tabela_Ordens[[#Data],[Quantidade]],Tabela_Ordens[[#Data],[Produto]],A1223,Tabela_Ordens[[#Data],[Tipo da Ordem]],"Venda",Tabela_Ordens[[#Data],[Data esperada]],"&lt;="&amp;TODAY()))</f>
        <v/>
      </c>
      <c r="C1223" s="74" t="str">
        <f ca="1">IF(A1223="","",SUMIFS(Tabela_Ordens[[#Data],[Quantidade]],Tabela_Ordens[[#Data],[Produto]],A1223,Tabela_Ordens[[#Data],[Tipo da Ordem]],"Compra",Tabela_Ordens[[#Data],[Data esperada]],"&gt;"&amp;TODAY()))</f>
        <v/>
      </c>
      <c r="D1223" s="74" t="str">
        <f>IF(A1223="","",INDEX(Tabela_Produto[Estoque Mínimo],MATCH(A1223,INDEX(Tabela_Produto[Nome do Produto],,1),0),1))</f>
        <v/>
      </c>
      <c r="E1223" s="74" t="str">
        <f t="shared" si="19"/>
        <v/>
      </c>
      <c r="F1223" s="74" t="str">
        <f>IFERROR(GETPIVOTDATA("Amount",#REF!,"Product Name",'tabelas-escondidas'!$A1223),"")</f>
        <v/>
      </c>
      <c r="G1223" s="74" t="str">
        <f>IFERROR(GETPIVOTDATA("Quantity",#REF!,"Product Name",'tabelas-escondidas'!$A1223),"")</f>
        <v/>
      </c>
    </row>
    <row r="1224" spans="1:7" x14ac:dyDescent="0.25">
      <c r="A1224" s="75" t="str">
        <f>IFERROR(INDEX(Tabela_Produto[[#Data],[Nome do Produto]],ROW(A1224)-ROW($A$3)),"")</f>
        <v/>
      </c>
      <c r="B1224" s="74" t="str">
        <f ca="1">IF(A1224="","",SUMIFS(Tabela_Ordens[[#Data],[Quantidade]],Tabela_Ordens[[#Data],[Produto]],A1224,Tabela_Ordens[[#Data],[Tipo da Ordem]],"Compra",Tabela_Ordens[[#Data],[Data esperada]],"&lt;="&amp;TODAY())-SUMIFS(Tabela_Ordens[[#Data],[Quantidade]],Tabela_Ordens[[#Data],[Produto]],A1224,Tabela_Ordens[[#Data],[Tipo da Ordem]],"Venda",Tabela_Ordens[[#Data],[Data esperada]],"&lt;="&amp;TODAY()))</f>
        <v/>
      </c>
      <c r="C1224" s="74" t="str">
        <f ca="1">IF(A1224="","",SUMIFS(Tabela_Ordens[[#Data],[Quantidade]],Tabela_Ordens[[#Data],[Produto]],A1224,Tabela_Ordens[[#Data],[Tipo da Ordem]],"Compra",Tabela_Ordens[[#Data],[Data esperada]],"&gt;"&amp;TODAY()))</f>
        <v/>
      </c>
      <c r="D1224" s="74" t="str">
        <f>IF(A1224="","",INDEX(Tabela_Produto[Estoque Mínimo],MATCH(A1224,INDEX(Tabela_Produto[Nome do Produto],,1),0),1))</f>
        <v/>
      </c>
      <c r="E1224" s="74" t="str">
        <f t="shared" si="19"/>
        <v/>
      </c>
      <c r="F1224" s="74" t="str">
        <f>IFERROR(GETPIVOTDATA("Amount",#REF!,"Product Name",'tabelas-escondidas'!$A1224),"")</f>
        <v/>
      </c>
      <c r="G1224" s="74" t="str">
        <f>IFERROR(GETPIVOTDATA("Quantity",#REF!,"Product Name",'tabelas-escondidas'!$A1224),"")</f>
        <v/>
      </c>
    </row>
    <row r="1225" spans="1:7" x14ac:dyDescent="0.25">
      <c r="A1225" s="75" t="str">
        <f>IFERROR(INDEX(Tabela_Produto[[#Data],[Nome do Produto]],ROW(A1225)-ROW($A$3)),"")</f>
        <v/>
      </c>
      <c r="B1225" s="74" t="str">
        <f ca="1">IF(A1225="","",SUMIFS(Tabela_Ordens[[#Data],[Quantidade]],Tabela_Ordens[[#Data],[Produto]],A1225,Tabela_Ordens[[#Data],[Tipo da Ordem]],"Compra",Tabela_Ordens[[#Data],[Data esperada]],"&lt;="&amp;TODAY())-SUMIFS(Tabela_Ordens[[#Data],[Quantidade]],Tabela_Ordens[[#Data],[Produto]],A1225,Tabela_Ordens[[#Data],[Tipo da Ordem]],"Venda",Tabela_Ordens[[#Data],[Data esperada]],"&lt;="&amp;TODAY()))</f>
        <v/>
      </c>
      <c r="C1225" s="74" t="str">
        <f ca="1">IF(A1225="","",SUMIFS(Tabela_Ordens[[#Data],[Quantidade]],Tabela_Ordens[[#Data],[Produto]],A1225,Tabela_Ordens[[#Data],[Tipo da Ordem]],"Compra",Tabela_Ordens[[#Data],[Data esperada]],"&gt;"&amp;TODAY()))</f>
        <v/>
      </c>
      <c r="D1225" s="74" t="str">
        <f>IF(A1225="","",INDEX(Tabela_Produto[Estoque Mínimo],MATCH(A1225,INDEX(Tabela_Produto[Nome do Produto],,1),0),1))</f>
        <v/>
      </c>
      <c r="E1225" s="74" t="str">
        <f t="shared" si="19"/>
        <v/>
      </c>
      <c r="F1225" s="74" t="str">
        <f>IFERROR(GETPIVOTDATA("Amount",#REF!,"Product Name",'tabelas-escondidas'!$A1225),"")</f>
        <v/>
      </c>
      <c r="G1225" s="74" t="str">
        <f>IFERROR(GETPIVOTDATA("Quantity",#REF!,"Product Name",'tabelas-escondidas'!$A1225),"")</f>
        <v/>
      </c>
    </row>
    <row r="1226" spans="1:7" x14ac:dyDescent="0.25">
      <c r="A1226" s="75" t="str">
        <f>IFERROR(INDEX(Tabela_Produto[[#Data],[Nome do Produto]],ROW(A1226)-ROW($A$3)),"")</f>
        <v/>
      </c>
      <c r="B1226" s="74" t="str">
        <f ca="1">IF(A1226="","",SUMIFS(Tabela_Ordens[[#Data],[Quantidade]],Tabela_Ordens[[#Data],[Produto]],A1226,Tabela_Ordens[[#Data],[Tipo da Ordem]],"Compra",Tabela_Ordens[[#Data],[Data esperada]],"&lt;="&amp;TODAY())-SUMIFS(Tabela_Ordens[[#Data],[Quantidade]],Tabela_Ordens[[#Data],[Produto]],A1226,Tabela_Ordens[[#Data],[Tipo da Ordem]],"Venda",Tabela_Ordens[[#Data],[Data esperada]],"&lt;="&amp;TODAY()))</f>
        <v/>
      </c>
      <c r="C1226" s="74" t="str">
        <f ca="1">IF(A1226="","",SUMIFS(Tabela_Ordens[[#Data],[Quantidade]],Tabela_Ordens[[#Data],[Produto]],A1226,Tabela_Ordens[[#Data],[Tipo da Ordem]],"Compra",Tabela_Ordens[[#Data],[Data esperada]],"&gt;"&amp;TODAY()))</f>
        <v/>
      </c>
      <c r="D1226" s="74" t="str">
        <f>IF(A1226="","",INDEX(Tabela_Produto[Estoque Mínimo],MATCH(A1226,INDEX(Tabela_Produto[Nome do Produto],,1),0),1))</f>
        <v/>
      </c>
      <c r="E1226" s="74" t="str">
        <f t="shared" si="19"/>
        <v/>
      </c>
      <c r="F1226" s="74" t="str">
        <f>IFERROR(GETPIVOTDATA("Amount",#REF!,"Product Name",'tabelas-escondidas'!$A1226),"")</f>
        <v/>
      </c>
      <c r="G1226" s="74" t="str">
        <f>IFERROR(GETPIVOTDATA("Quantity",#REF!,"Product Name",'tabelas-escondidas'!$A1226),"")</f>
        <v/>
      </c>
    </row>
    <row r="1227" spans="1:7" x14ac:dyDescent="0.25">
      <c r="A1227" s="75" t="str">
        <f>IFERROR(INDEX(Tabela_Produto[[#Data],[Nome do Produto]],ROW(A1227)-ROW($A$3)),"")</f>
        <v/>
      </c>
      <c r="B1227" s="74" t="str">
        <f ca="1">IF(A1227="","",SUMIFS(Tabela_Ordens[[#Data],[Quantidade]],Tabela_Ordens[[#Data],[Produto]],A1227,Tabela_Ordens[[#Data],[Tipo da Ordem]],"Compra",Tabela_Ordens[[#Data],[Data esperada]],"&lt;="&amp;TODAY())-SUMIFS(Tabela_Ordens[[#Data],[Quantidade]],Tabela_Ordens[[#Data],[Produto]],A1227,Tabela_Ordens[[#Data],[Tipo da Ordem]],"Venda",Tabela_Ordens[[#Data],[Data esperada]],"&lt;="&amp;TODAY()))</f>
        <v/>
      </c>
      <c r="C1227" s="74" t="str">
        <f ca="1">IF(A1227="","",SUMIFS(Tabela_Ordens[[#Data],[Quantidade]],Tabela_Ordens[[#Data],[Produto]],A1227,Tabela_Ordens[[#Data],[Tipo da Ordem]],"Compra",Tabela_Ordens[[#Data],[Data esperada]],"&gt;"&amp;TODAY()))</f>
        <v/>
      </c>
      <c r="D1227" s="74" t="str">
        <f>IF(A1227="","",INDEX(Tabela_Produto[Estoque Mínimo],MATCH(A1227,INDEX(Tabela_Produto[Nome do Produto],,1),0),1))</f>
        <v/>
      </c>
      <c r="E1227" s="74" t="str">
        <f t="shared" si="19"/>
        <v/>
      </c>
      <c r="F1227" s="74" t="str">
        <f>IFERROR(GETPIVOTDATA("Amount",#REF!,"Product Name",'tabelas-escondidas'!$A1227),"")</f>
        <v/>
      </c>
      <c r="G1227" s="74" t="str">
        <f>IFERROR(GETPIVOTDATA("Quantity",#REF!,"Product Name",'tabelas-escondidas'!$A1227),"")</f>
        <v/>
      </c>
    </row>
    <row r="1228" spans="1:7" x14ac:dyDescent="0.25">
      <c r="A1228" s="75" t="str">
        <f>IFERROR(INDEX(Tabela_Produto[[#Data],[Nome do Produto]],ROW(A1228)-ROW($A$3)),"")</f>
        <v/>
      </c>
      <c r="B1228" s="74" t="str">
        <f ca="1">IF(A1228="","",SUMIFS(Tabela_Ordens[[#Data],[Quantidade]],Tabela_Ordens[[#Data],[Produto]],A1228,Tabela_Ordens[[#Data],[Tipo da Ordem]],"Compra",Tabela_Ordens[[#Data],[Data esperada]],"&lt;="&amp;TODAY())-SUMIFS(Tabela_Ordens[[#Data],[Quantidade]],Tabela_Ordens[[#Data],[Produto]],A1228,Tabela_Ordens[[#Data],[Tipo da Ordem]],"Venda",Tabela_Ordens[[#Data],[Data esperada]],"&lt;="&amp;TODAY()))</f>
        <v/>
      </c>
      <c r="C1228" s="74" t="str">
        <f ca="1">IF(A1228="","",SUMIFS(Tabela_Ordens[[#Data],[Quantidade]],Tabela_Ordens[[#Data],[Produto]],A1228,Tabela_Ordens[[#Data],[Tipo da Ordem]],"Compra",Tabela_Ordens[[#Data],[Data esperada]],"&gt;"&amp;TODAY()))</f>
        <v/>
      </c>
      <c r="D1228" s="74" t="str">
        <f>IF(A1228="","",INDEX(Tabela_Produto[Estoque Mínimo],MATCH(A1228,INDEX(Tabela_Produto[Nome do Produto],,1),0),1))</f>
        <v/>
      </c>
      <c r="E1228" s="74" t="str">
        <f t="shared" si="19"/>
        <v/>
      </c>
      <c r="F1228" s="74" t="str">
        <f>IFERROR(GETPIVOTDATA("Amount",#REF!,"Product Name",'tabelas-escondidas'!$A1228),"")</f>
        <v/>
      </c>
      <c r="G1228" s="74" t="str">
        <f>IFERROR(GETPIVOTDATA("Quantity",#REF!,"Product Name",'tabelas-escondidas'!$A1228),"")</f>
        <v/>
      </c>
    </row>
    <row r="1229" spans="1:7" x14ac:dyDescent="0.25">
      <c r="A1229" s="75" t="str">
        <f>IFERROR(INDEX(Tabela_Produto[[#Data],[Nome do Produto]],ROW(A1229)-ROW($A$3)),"")</f>
        <v/>
      </c>
      <c r="B1229" s="74" t="str">
        <f ca="1">IF(A1229="","",SUMIFS(Tabela_Ordens[[#Data],[Quantidade]],Tabela_Ordens[[#Data],[Produto]],A1229,Tabela_Ordens[[#Data],[Tipo da Ordem]],"Compra",Tabela_Ordens[[#Data],[Data esperada]],"&lt;="&amp;TODAY())-SUMIFS(Tabela_Ordens[[#Data],[Quantidade]],Tabela_Ordens[[#Data],[Produto]],A1229,Tabela_Ordens[[#Data],[Tipo da Ordem]],"Venda",Tabela_Ordens[[#Data],[Data esperada]],"&lt;="&amp;TODAY()))</f>
        <v/>
      </c>
      <c r="C1229" s="74" t="str">
        <f ca="1">IF(A1229="","",SUMIFS(Tabela_Ordens[[#Data],[Quantidade]],Tabela_Ordens[[#Data],[Produto]],A1229,Tabela_Ordens[[#Data],[Tipo da Ordem]],"Compra",Tabela_Ordens[[#Data],[Data esperada]],"&gt;"&amp;TODAY()))</f>
        <v/>
      </c>
      <c r="D1229" s="74" t="str">
        <f>IF(A1229="","",INDEX(Tabela_Produto[Estoque Mínimo],MATCH(A1229,INDEX(Tabela_Produto[Nome do Produto],,1),0),1))</f>
        <v/>
      </c>
      <c r="E1229" s="74" t="str">
        <f t="shared" si="19"/>
        <v/>
      </c>
      <c r="F1229" s="74" t="str">
        <f>IFERROR(GETPIVOTDATA("Amount",#REF!,"Product Name",'tabelas-escondidas'!$A1229),"")</f>
        <v/>
      </c>
      <c r="G1229" s="74" t="str">
        <f>IFERROR(GETPIVOTDATA("Quantity",#REF!,"Product Name",'tabelas-escondidas'!$A1229),"")</f>
        <v/>
      </c>
    </row>
    <row r="1230" spans="1:7" x14ac:dyDescent="0.25">
      <c r="A1230" s="75" t="str">
        <f>IFERROR(INDEX(Tabela_Produto[[#Data],[Nome do Produto]],ROW(A1230)-ROW($A$3)),"")</f>
        <v/>
      </c>
      <c r="B1230" s="74" t="str">
        <f ca="1">IF(A1230="","",SUMIFS(Tabela_Ordens[[#Data],[Quantidade]],Tabela_Ordens[[#Data],[Produto]],A1230,Tabela_Ordens[[#Data],[Tipo da Ordem]],"Compra",Tabela_Ordens[[#Data],[Data esperada]],"&lt;="&amp;TODAY())-SUMIFS(Tabela_Ordens[[#Data],[Quantidade]],Tabela_Ordens[[#Data],[Produto]],A1230,Tabela_Ordens[[#Data],[Tipo da Ordem]],"Venda",Tabela_Ordens[[#Data],[Data esperada]],"&lt;="&amp;TODAY()))</f>
        <v/>
      </c>
      <c r="C1230" s="74" t="str">
        <f ca="1">IF(A1230="","",SUMIFS(Tabela_Ordens[[#Data],[Quantidade]],Tabela_Ordens[[#Data],[Produto]],A1230,Tabela_Ordens[[#Data],[Tipo da Ordem]],"Compra",Tabela_Ordens[[#Data],[Data esperada]],"&gt;"&amp;TODAY()))</f>
        <v/>
      </c>
      <c r="D1230" s="74" t="str">
        <f>IF(A1230="","",INDEX(Tabela_Produto[Estoque Mínimo],MATCH(A1230,INDEX(Tabela_Produto[Nome do Produto],,1),0),1))</f>
        <v/>
      </c>
      <c r="E1230" s="74" t="str">
        <f t="shared" si="19"/>
        <v/>
      </c>
      <c r="F1230" s="74" t="str">
        <f>IFERROR(GETPIVOTDATA("Amount",#REF!,"Product Name",'tabelas-escondidas'!$A1230),"")</f>
        <v/>
      </c>
      <c r="G1230" s="74" t="str">
        <f>IFERROR(GETPIVOTDATA("Quantity",#REF!,"Product Name",'tabelas-escondidas'!$A1230),"")</f>
        <v/>
      </c>
    </row>
    <row r="1231" spans="1:7" x14ac:dyDescent="0.25">
      <c r="A1231" s="75" t="str">
        <f>IFERROR(INDEX(Tabela_Produto[[#Data],[Nome do Produto]],ROW(A1231)-ROW($A$3)),"")</f>
        <v/>
      </c>
      <c r="B1231" s="74" t="str">
        <f ca="1">IF(A1231="","",SUMIFS(Tabela_Ordens[[#Data],[Quantidade]],Tabela_Ordens[[#Data],[Produto]],A1231,Tabela_Ordens[[#Data],[Tipo da Ordem]],"Compra",Tabela_Ordens[[#Data],[Data esperada]],"&lt;="&amp;TODAY())-SUMIFS(Tabela_Ordens[[#Data],[Quantidade]],Tabela_Ordens[[#Data],[Produto]],A1231,Tabela_Ordens[[#Data],[Tipo da Ordem]],"Venda",Tabela_Ordens[[#Data],[Data esperada]],"&lt;="&amp;TODAY()))</f>
        <v/>
      </c>
      <c r="C1231" s="74" t="str">
        <f ca="1">IF(A1231="","",SUMIFS(Tabela_Ordens[[#Data],[Quantidade]],Tabela_Ordens[[#Data],[Produto]],A1231,Tabela_Ordens[[#Data],[Tipo da Ordem]],"Compra",Tabela_Ordens[[#Data],[Data esperada]],"&gt;"&amp;TODAY()))</f>
        <v/>
      </c>
      <c r="D1231" s="74" t="str">
        <f>IF(A1231="","",INDEX(Tabela_Produto[Estoque Mínimo],MATCH(A1231,INDEX(Tabela_Produto[Nome do Produto],,1),0),1))</f>
        <v/>
      </c>
      <c r="E1231" s="74" t="str">
        <f t="shared" si="19"/>
        <v/>
      </c>
      <c r="F1231" s="74" t="str">
        <f>IFERROR(GETPIVOTDATA("Amount",#REF!,"Product Name",'tabelas-escondidas'!$A1231),"")</f>
        <v/>
      </c>
      <c r="G1231" s="74" t="str">
        <f>IFERROR(GETPIVOTDATA("Quantity",#REF!,"Product Name",'tabelas-escondidas'!$A1231),"")</f>
        <v/>
      </c>
    </row>
    <row r="1232" spans="1:7" x14ac:dyDescent="0.25">
      <c r="A1232" s="75" t="str">
        <f>IFERROR(INDEX(Tabela_Produto[[#Data],[Nome do Produto]],ROW(A1232)-ROW($A$3)),"")</f>
        <v/>
      </c>
      <c r="B1232" s="74" t="str">
        <f ca="1">IF(A1232="","",SUMIFS(Tabela_Ordens[[#Data],[Quantidade]],Tabela_Ordens[[#Data],[Produto]],A1232,Tabela_Ordens[[#Data],[Tipo da Ordem]],"Compra",Tabela_Ordens[[#Data],[Data esperada]],"&lt;="&amp;TODAY())-SUMIFS(Tabela_Ordens[[#Data],[Quantidade]],Tabela_Ordens[[#Data],[Produto]],A1232,Tabela_Ordens[[#Data],[Tipo da Ordem]],"Venda",Tabela_Ordens[[#Data],[Data esperada]],"&lt;="&amp;TODAY()))</f>
        <v/>
      </c>
      <c r="C1232" s="74" t="str">
        <f ca="1">IF(A1232="","",SUMIFS(Tabela_Ordens[[#Data],[Quantidade]],Tabela_Ordens[[#Data],[Produto]],A1232,Tabela_Ordens[[#Data],[Tipo da Ordem]],"Compra",Tabela_Ordens[[#Data],[Data esperada]],"&gt;"&amp;TODAY()))</f>
        <v/>
      </c>
      <c r="D1232" s="74" t="str">
        <f>IF(A1232="","",INDEX(Tabela_Produto[Estoque Mínimo],MATCH(A1232,INDEX(Tabela_Produto[Nome do Produto],,1),0),1))</f>
        <v/>
      </c>
      <c r="E1232" s="74" t="str">
        <f t="shared" si="19"/>
        <v/>
      </c>
      <c r="F1232" s="74" t="str">
        <f>IFERROR(GETPIVOTDATA("Amount",#REF!,"Product Name",'tabelas-escondidas'!$A1232),"")</f>
        <v/>
      </c>
      <c r="G1232" s="74" t="str">
        <f>IFERROR(GETPIVOTDATA("Quantity",#REF!,"Product Name",'tabelas-escondidas'!$A1232),"")</f>
        <v/>
      </c>
    </row>
    <row r="1233" spans="1:7" x14ac:dyDescent="0.25">
      <c r="A1233" s="75" t="str">
        <f>IFERROR(INDEX(Tabela_Produto[[#Data],[Nome do Produto]],ROW(A1233)-ROW($A$3)),"")</f>
        <v/>
      </c>
      <c r="B1233" s="74" t="str">
        <f ca="1">IF(A1233="","",SUMIFS(Tabela_Ordens[[#Data],[Quantidade]],Tabela_Ordens[[#Data],[Produto]],A1233,Tabela_Ordens[[#Data],[Tipo da Ordem]],"Compra",Tabela_Ordens[[#Data],[Data esperada]],"&lt;="&amp;TODAY())-SUMIFS(Tabela_Ordens[[#Data],[Quantidade]],Tabela_Ordens[[#Data],[Produto]],A1233,Tabela_Ordens[[#Data],[Tipo da Ordem]],"Venda",Tabela_Ordens[[#Data],[Data esperada]],"&lt;="&amp;TODAY()))</f>
        <v/>
      </c>
      <c r="C1233" s="74" t="str">
        <f ca="1">IF(A1233="","",SUMIFS(Tabela_Ordens[[#Data],[Quantidade]],Tabela_Ordens[[#Data],[Produto]],A1233,Tabela_Ordens[[#Data],[Tipo da Ordem]],"Compra",Tabela_Ordens[[#Data],[Data esperada]],"&gt;"&amp;TODAY()))</f>
        <v/>
      </c>
      <c r="D1233" s="74" t="str">
        <f>IF(A1233="","",INDEX(Tabela_Produto[Estoque Mínimo],MATCH(A1233,INDEX(Tabela_Produto[Nome do Produto],,1),0),1))</f>
        <v/>
      </c>
      <c r="E1233" s="74" t="str">
        <f t="shared" si="19"/>
        <v/>
      </c>
      <c r="F1233" s="74" t="str">
        <f>IFERROR(GETPIVOTDATA("Amount",#REF!,"Product Name",'tabelas-escondidas'!$A1233),"")</f>
        <v/>
      </c>
      <c r="G1233" s="74" t="str">
        <f>IFERROR(GETPIVOTDATA("Quantity",#REF!,"Product Name",'tabelas-escondidas'!$A1233),"")</f>
        <v/>
      </c>
    </row>
    <row r="1234" spans="1:7" x14ac:dyDescent="0.25">
      <c r="A1234" s="75" t="str">
        <f>IFERROR(INDEX(Tabela_Produto[[#Data],[Nome do Produto]],ROW(A1234)-ROW($A$3)),"")</f>
        <v/>
      </c>
      <c r="B1234" s="74" t="str">
        <f ca="1">IF(A1234="","",SUMIFS(Tabela_Ordens[[#Data],[Quantidade]],Tabela_Ordens[[#Data],[Produto]],A1234,Tabela_Ordens[[#Data],[Tipo da Ordem]],"Compra",Tabela_Ordens[[#Data],[Data esperada]],"&lt;="&amp;TODAY())-SUMIFS(Tabela_Ordens[[#Data],[Quantidade]],Tabela_Ordens[[#Data],[Produto]],A1234,Tabela_Ordens[[#Data],[Tipo da Ordem]],"Venda",Tabela_Ordens[[#Data],[Data esperada]],"&lt;="&amp;TODAY()))</f>
        <v/>
      </c>
      <c r="C1234" s="74" t="str">
        <f ca="1">IF(A1234="","",SUMIFS(Tabela_Ordens[[#Data],[Quantidade]],Tabela_Ordens[[#Data],[Produto]],A1234,Tabela_Ordens[[#Data],[Tipo da Ordem]],"Compra",Tabela_Ordens[[#Data],[Data esperada]],"&gt;"&amp;TODAY()))</f>
        <v/>
      </c>
      <c r="D1234" s="74" t="str">
        <f>IF(A1234="","",INDEX(Tabela_Produto[Estoque Mínimo],MATCH(A1234,INDEX(Tabela_Produto[Nome do Produto],,1),0),1))</f>
        <v/>
      </c>
      <c r="E1234" s="74" t="str">
        <f t="shared" si="19"/>
        <v/>
      </c>
      <c r="F1234" s="74" t="str">
        <f>IFERROR(GETPIVOTDATA("Amount",#REF!,"Product Name",'tabelas-escondidas'!$A1234),"")</f>
        <v/>
      </c>
      <c r="G1234" s="74" t="str">
        <f>IFERROR(GETPIVOTDATA("Quantity",#REF!,"Product Name",'tabelas-escondidas'!$A1234),"")</f>
        <v/>
      </c>
    </row>
    <row r="1235" spans="1:7" x14ac:dyDescent="0.25">
      <c r="A1235" s="75" t="str">
        <f>IFERROR(INDEX(Tabela_Produto[[#Data],[Nome do Produto]],ROW(A1235)-ROW($A$3)),"")</f>
        <v/>
      </c>
      <c r="B1235" s="74" t="str">
        <f ca="1">IF(A1235="","",SUMIFS(Tabela_Ordens[[#Data],[Quantidade]],Tabela_Ordens[[#Data],[Produto]],A1235,Tabela_Ordens[[#Data],[Tipo da Ordem]],"Compra",Tabela_Ordens[[#Data],[Data esperada]],"&lt;="&amp;TODAY())-SUMIFS(Tabela_Ordens[[#Data],[Quantidade]],Tabela_Ordens[[#Data],[Produto]],A1235,Tabela_Ordens[[#Data],[Tipo da Ordem]],"Venda",Tabela_Ordens[[#Data],[Data esperada]],"&lt;="&amp;TODAY()))</f>
        <v/>
      </c>
      <c r="C1235" s="74" t="str">
        <f ca="1">IF(A1235="","",SUMIFS(Tabela_Ordens[[#Data],[Quantidade]],Tabela_Ordens[[#Data],[Produto]],A1235,Tabela_Ordens[[#Data],[Tipo da Ordem]],"Compra",Tabela_Ordens[[#Data],[Data esperada]],"&gt;"&amp;TODAY()))</f>
        <v/>
      </c>
      <c r="D1235" s="74" t="str">
        <f>IF(A1235="","",INDEX(Tabela_Produto[Estoque Mínimo],MATCH(A1235,INDEX(Tabela_Produto[Nome do Produto],,1),0),1))</f>
        <v/>
      </c>
      <c r="E1235" s="74" t="str">
        <f t="shared" si="19"/>
        <v/>
      </c>
      <c r="F1235" s="74" t="str">
        <f>IFERROR(GETPIVOTDATA("Amount",#REF!,"Product Name",'tabelas-escondidas'!$A1235),"")</f>
        <v/>
      </c>
      <c r="G1235" s="74" t="str">
        <f>IFERROR(GETPIVOTDATA("Quantity",#REF!,"Product Name",'tabelas-escondidas'!$A1235),"")</f>
        <v/>
      </c>
    </row>
    <row r="1236" spans="1:7" x14ac:dyDescent="0.25">
      <c r="A1236" s="75" t="str">
        <f>IFERROR(INDEX(Tabela_Produto[[#Data],[Nome do Produto]],ROW(A1236)-ROW($A$3)),"")</f>
        <v/>
      </c>
      <c r="B1236" s="74" t="str">
        <f ca="1">IF(A1236="","",SUMIFS(Tabela_Ordens[[#Data],[Quantidade]],Tabela_Ordens[[#Data],[Produto]],A1236,Tabela_Ordens[[#Data],[Tipo da Ordem]],"Compra",Tabela_Ordens[[#Data],[Data esperada]],"&lt;="&amp;TODAY())-SUMIFS(Tabela_Ordens[[#Data],[Quantidade]],Tabela_Ordens[[#Data],[Produto]],A1236,Tabela_Ordens[[#Data],[Tipo da Ordem]],"Venda",Tabela_Ordens[[#Data],[Data esperada]],"&lt;="&amp;TODAY()))</f>
        <v/>
      </c>
      <c r="C1236" s="74" t="str">
        <f ca="1">IF(A1236="","",SUMIFS(Tabela_Ordens[[#Data],[Quantidade]],Tabela_Ordens[[#Data],[Produto]],A1236,Tabela_Ordens[[#Data],[Tipo da Ordem]],"Compra",Tabela_Ordens[[#Data],[Data esperada]],"&gt;"&amp;TODAY()))</f>
        <v/>
      </c>
      <c r="D1236" s="74" t="str">
        <f>IF(A1236="","",INDEX(Tabela_Produto[Estoque Mínimo],MATCH(A1236,INDEX(Tabela_Produto[Nome do Produto],,1),0),1))</f>
        <v/>
      </c>
      <c r="E1236" s="74" t="str">
        <f t="shared" si="19"/>
        <v/>
      </c>
      <c r="F1236" s="74" t="str">
        <f>IFERROR(GETPIVOTDATA("Amount",#REF!,"Product Name",'tabelas-escondidas'!$A1236),"")</f>
        <v/>
      </c>
      <c r="G1236" s="74" t="str">
        <f>IFERROR(GETPIVOTDATA("Quantity",#REF!,"Product Name",'tabelas-escondidas'!$A1236),"")</f>
        <v/>
      </c>
    </row>
    <row r="1237" spans="1:7" x14ac:dyDescent="0.25">
      <c r="A1237" s="75" t="str">
        <f>IFERROR(INDEX(Tabela_Produto[[#Data],[Nome do Produto]],ROW(A1237)-ROW($A$3)),"")</f>
        <v/>
      </c>
      <c r="B1237" s="74" t="str">
        <f ca="1">IF(A1237="","",SUMIFS(Tabela_Ordens[[#Data],[Quantidade]],Tabela_Ordens[[#Data],[Produto]],A1237,Tabela_Ordens[[#Data],[Tipo da Ordem]],"Compra",Tabela_Ordens[[#Data],[Data esperada]],"&lt;="&amp;TODAY())-SUMIFS(Tabela_Ordens[[#Data],[Quantidade]],Tabela_Ordens[[#Data],[Produto]],A1237,Tabela_Ordens[[#Data],[Tipo da Ordem]],"Venda",Tabela_Ordens[[#Data],[Data esperada]],"&lt;="&amp;TODAY()))</f>
        <v/>
      </c>
      <c r="C1237" s="74" t="str">
        <f ca="1">IF(A1237="","",SUMIFS(Tabela_Ordens[[#Data],[Quantidade]],Tabela_Ordens[[#Data],[Produto]],A1237,Tabela_Ordens[[#Data],[Tipo da Ordem]],"Compra",Tabela_Ordens[[#Data],[Data esperada]],"&gt;"&amp;TODAY()))</f>
        <v/>
      </c>
      <c r="D1237" s="74" t="str">
        <f>IF(A1237="","",INDEX(Tabela_Produto[Estoque Mínimo],MATCH(A1237,INDEX(Tabela_Produto[Nome do Produto],,1),0),1))</f>
        <v/>
      </c>
      <c r="E1237" s="74" t="str">
        <f t="shared" si="19"/>
        <v/>
      </c>
      <c r="F1237" s="74" t="str">
        <f>IFERROR(GETPIVOTDATA("Amount",#REF!,"Product Name",'tabelas-escondidas'!$A1237),"")</f>
        <v/>
      </c>
      <c r="G1237" s="74" t="str">
        <f>IFERROR(GETPIVOTDATA("Quantity",#REF!,"Product Name",'tabelas-escondidas'!$A1237),"")</f>
        <v/>
      </c>
    </row>
    <row r="1238" spans="1:7" x14ac:dyDescent="0.25">
      <c r="A1238" s="75" t="str">
        <f>IFERROR(INDEX(Tabela_Produto[[#Data],[Nome do Produto]],ROW(A1238)-ROW($A$3)),"")</f>
        <v/>
      </c>
      <c r="B1238" s="74" t="str">
        <f ca="1">IF(A1238="","",SUMIFS(Tabela_Ordens[[#Data],[Quantidade]],Tabela_Ordens[[#Data],[Produto]],A1238,Tabela_Ordens[[#Data],[Tipo da Ordem]],"Compra",Tabela_Ordens[[#Data],[Data esperada]],"&lt;="&amp;TODAY())-SUMIFS(Tabela_Ordens[[#Data],[Quantidade]],Tabela_Ordens[[#Data],[Produto]],A1238,Tabela_Ordens[[#Data],[Tipo da Ordem]],"Venda",Tabela_Ordens[[#Data],[Data esperada]],"&lt;="&amp;TODAY()))</f>
        <v/>
      </c>
      <c r="C1238" s="74" t="str">
        <f ca="1">IF(A1238="","",SUMIFS(Tabela_Ordens[[#Data],[Quantidade]],Tabela_Ordens[[#Data],[Produto]],A1238,Tabela_Ordens[[#Data],[Tipo da Ordem]],"Compra",Tabela_Ordens[[#Data],[Data esperada]],"&gt;"&amp;TODAY()))</f>
        <v/>
      </c>
      <c r="D1238" s="74" t="str">
        <f>IF(A1238="","",INDEX(Tabela_Produto[Estoque Mínimo],MATCH(A1238,INDEX(Tabela_Produto[Nome do Produto],,1),0),1))</f>
        <v/>
      </c>
      <c r="E1238" s="74" t="str">
        <f t="shared" si="19"/>
        <v/>
      </c>
      <c r="F1238" s="74" t="str">
        <f>IFERROR(GETPIVOTDATA("Amount",#REF!,"Product Name",'tabelas-escondidas'!$A1238),"")</f>
        <v/>
      </c>
      <c r="G1238" s="74" t="str">
        <f>IFERROR(GETPIVOTDATA("Quantity",#REF!,"Product Name",'tabelas-escondidas'!$A1238),"")</f>
        <v/>
      </c>
    </row>
    <row r="1239" spans="1:7" x14ac:dyDescent="0.25">
      <c r="A1239" s="75" t="str">
        <f>IFERROR(INDEX(Tabela_Produto[[#Data],[Nome do Produto]],ROW(A1239)-ROW($A$3)),"")</f>
        <v/>
      </c>
      <c r="B1239" s="74" t="str">
        <f ca="1">IF(A1239="","",SUMIFS(Tabela_Ordens[[#Data],[Quantidade]],Tabela_Ordens[[#Data],[Produto]],A1239,Tabela_Ordens[[#Data],[Tipo da Ordem]],"Compra",Tabela_Ordens[[#Data],[Data esperada]],"&lt;="&amp;TODAY())-SUMIFS(Tabela_Ordens[[#Data],[Quantidade]],Tabela_Ordens[[#Data],[Produto]],A1239,Tabela_Ordens[[#Data],[Tipo da Ordem]],"Venda",Tabela_Ordens[[#Data],[Data esperada]],"&lt;="&amp;TODAY()))</f>
        <v/>
      </c>
      <c r="C1239" s="74" t="str">
        <f ca="1">IF(A1239="","",SUMIFS(Tabela_Ordens[[#Data],[Quantidade]],Tabela_Ordens[[#Data],[Produto]],A1239,Tabela_Ordens[[#Data],[Tipo da Ordem]],"Compra",Tabela_Ordens[[#Data],[Data esperada]],"&gt;"&amp;TODAY()))</f>
        <v/>
      </c>
      <c r="D1239" s="74" t="str">
        <f>IF(A1239="","",INDEX(Tabela_Produto[Estoque Mínimo],MATCH(A1239,INDEX(Tabela_Produto[Nome do Produto],,1),0),1))</f>
        <v/>
      </c>
      <c r="E1239" s="74" t="str">
        <f t="shared" si="19"/>
        <v/>
      </c>
      <c r="F1239" s="74" t="str">
        <f>IFERROR(GETPIVOTDATA("Amount",#REF!,"Product Name",'tabelas-escondidas'!$A1239),"")</f>
        <v/>
      </c>
      <c r="G1239" s="74" t="str">
        <f>IFERROR(GETPIVOTDATA("Quantity",#REF!,"Product Name",'tabelas-escondidas'!$A1239),"")</f>
        <v/>
      </c>
    </row>
    <row r="1240" spans="1:7" x14ac:dyDescent="0.25">
      <c r="A1240" s="75" t="str">
        <f>IFERROR(INDEX(Tabela_Produto[[#Data],[Nome do Produto]],ROW(A1240)-ROW($A$3)),"")</f>
        <v/>
      </c>
      <c r="B1240" s="74" t="str">
        <f ca="1">IF(A1240="","",SUMIFS(Tabela_Ordens[[#Data],[Quantidade]],Tabela_Ordens[[#Data],[Produto]],A1240,Tabela_Ordens[[#Data],[Tipo da Ordem]],"Compra",Tabela_Ordens[[#Data],[Data esperada]],"&lt;="&amp;TODAY())-SUMIFS(Tabela_Ordens[[#Data],[Quantidade]],Tabela_Ordens[[#Data],[Produto]],A1240,Tabela_Ordens[[#Data],[Tipo da Ordem]],"Venda",Tabela_Ordens[[#Data],[Data esperada]],"&lt;="&amp;TODAY()))</f>
        <v/>
      </c>
      <c r="C1240" s="74" t="str">
        <f ca="1">IF(A1240="","",SUMIFS(Tabela_Ordens[[#Data],[Quantidade]],Tabela_Ordens[[#Data],[Produto]],A1240,Tabela_Ordens[[#Data],[Tipo da Ordem]],"Compra",Tabela_Ordens[[#Data],[Data esperada]],"&gt;"&amp;TODAY()))</f>
        <v/>
      </c>
      <c r="D1240" s="74" t="str">
        <f>IF(A1240="","",INDEX(Tabela_Produto[Estoque Mínimo],MATCH(A1240,INDEX(Tabela_Produto[Nome do Produto],,1),0),1))</f>
        <v/>
      </c>
      <c r="E1240" s="74" t="str">
        <f t="shared" si="19"/>
        <v/>
      </c>
      <c r="F1240" s="74" t="str">
        <f>IFERROR(GETPIVOTDATA("Amount",#REF!,"Product Name",'tabelas-escondidas'!$A1240),"")</f>
        <v/>
      </c>
      <c r="G1240" s="74" t="str">
        <f>IFERROR(GETPIVOTDATA("Quantity",#REF!,"Product Name",'tabelas-escondidas'!$A1240),"")</f>
        <v/>
      </c>
    </row>
    <row r="1241" spans="1:7" x14ac:dyDescent="0.25">
      <c r="A1241" s="75" t="str">
        <f>IFERROR(INDEX(Tabela_Produto[[#Data],[Nome do Produto]],ROW(A1241)-ROW($A$3)),"")</f>
        <v/>
      </c>
      <c r="B1241" s="74" t="str">
        <f ca="1">IF(A1241="","",SUMIFS(Tabela_Ordens[[#Data],[Quantidade]],Tabela_Ordens[[#Data],[Produto]],A1241,Tabela_Ordens[[#Data],[Tipo da Ordem]],"Compra",Tabela_Ordens[[#Data],[Data esperada]],"&lt;="&amp;TODAY())-SUMIFS(Tabela_Ordens[[#Data],[Quantidade]],Tabela_Ordens[[#Data],[Produto]],A1241,Tabela_Ordens[[#Data],[Tipo da Ordem]],"Venda",Tabela_Ordens[[#Data],[Data esperada]],"&lt;="&amp;TODAY()))</f>
        <v/>
      </c>
      <c r="C1241" s="74" t="str">
        <f ca="1">IF(A1241="","",SUMIFS(Tabela_Ordens[[#Data],[Quantidade]],Tabela_Ordens[[#Data],[Produto]],A1241,Tabela_Ordens[[#Data],[Tipo da Ordem]],"Compra",Tabela_Ordens[[#Data],[Data esperada]],"&gt;"&amp;TODAY()))</f>
        <v/>
      </c>
      <c r="D1241" s="74" t="str">
        <f>IF(A1241="","",INDEX(Tabela_Produto[Estoque Mínimo],MATCH(A1241,INDEX(Tabela_Produto[Nome do Produto],,1),0),1))</f>
        <v/>
      </c>
      <c r="E1241" s="74" t="str">
        <f t="shared" si="19"/>
        <v/>
      </c>
      <c r="F1241" s="74" t="str">
        <f>IFERROR(GETPIVOTDATA("Amount",#REF!,"Product Name",'tabelas-escondidas'!$A1241),"")</f>
        <v/>
      </c>
      <c r="G1241" s="74" t="str">
        <f>IFERROR(GETPIVOTDATA("Quantity",#REF!,"Product Name",'tabelas-escondidas'!$A1241),"")</f>
        <v/>
      </c>
    </row>
    <row r="1242" spans="1:7" x14ac:dyDescent="0.25">
      <c r="A1242" s="75" t="str">
        <f>IFERROR(INDEX(Tabela_Produto[[#Data],[Nome do Produto]],ROW(A1242)-ROW($A$3)),"")</f>
        <v/>
      </c>
      <c r="B1242" s="74" t="str">
        <f ca="1">IF(A1242="","",SUMIFS(Tabela_Ordens[[#Data],[Quantidade]],Tabela_Ordens[[#Data],[Produto]],A1242,Tabela_Ordens[[#Data],[Tipo da Ordem]],"Compra",Tabela_Ordens[[#Data],[Data esperada]],"&lt;="&amp;TODAY())-SUMIFS(Tabela_Ordens[[#Data],[Quantidade]],Tabela_Ordens[[#Data],[Produto]],A1242,Tabela_Ordens[[#Data],[Tipo da Ordem]],"Venda",Tabela_Ordens[[#Data],[Data esperada]],"&lt;="&amp;TODAY()))</f>
        <v/>
      </c>
      <c r="C1242" s="74" t="str">
        <f ca="1">IF(A1242="","",SUMIFS(Tabela_Ordens[[#Data],[Quantidade]],Tabela_Ordens[[#Data],[Produto]],A1242,Tabela_Ordens[[#Data],[Tipo da Ordem]],"Compra",Tabela_Ordens[[#Data],[Data esperada]],"&gt;"&amp;TODAY()))</f>
        <v/>
      </c>
      <c r="D1242" s="74" t="str">
        <f>IF(A1242="","",INDEX(Tabela_Produto[Estoque Mínimo],MATCH(A1242,INDEX(Tabela_Produto[Nome do Produto],,1),0),1))</f>
        <v/>
      </c>
      <c r="E1242" s="74" t="str">
        <f t="shared" si="19"/>
        <v/>
      </c>
      <c r="F1242" s="74" t="str">
        <f>IFERROR(GETPIVOTDATA("Amount",#REF!,"Product Name",'tabelas-escondidas'!$A1242),"")</f>
        <v/>
      </c>
      <c r="G1242" s="74" t="str">
        <f>IFERROR(GETPIVOTDATA("Quantity",#REF!,"Product Name",'tabelas-escondidas'!$A1242),"")</f>
        <v/>
      </c>
    </row>
    <row r="1243" spans="1:7" x14ac:dyDescent="0.25">
      <c r="A1243" s="75" t="str">
        <f>IFERROR(INDEX(Tabela_Produto[[#Data],[Nome do Produto]],ROW(A1243)-ROW($A$3)),"")</f>
        <v/>
      </c>
      <c r="B1243" s="74" t="str">
        <f ca="1">IF(A1243="","",SUMIFS(Tabela_Ordens[[#Data],[Quantidade]],Tabela_Ordens[[#Data],[Produto]],A1243,Tabela_Ordens[[#Data],[Tipo da Ordem]],"Compra",Tabela_Ordens[[#Data],[Data esperada]],"&lt;="&amp;TODAY())-SUMIFS(Tabela_Ordens[[#Data],[Quantidade]],Tabela_Ordens[[#Data],[Produto]],A1243,Tabela_Ordens[[#Data],[Tipo da Ordem]],"Venda",Tabela_Ordens[[#Data],[Data esperada]],"&lt;="&amp;TODAY()))</f>
        <v/>
      </c>
      <c r="C1243" s="74" t="str">
        <f ca="1">IF(A1243="","",SUMIFS(Tabela_Ordens[[#Data],[Quantidade]],Tabela_Ordens[[#Data],[Produto]],A1243,Tabela_Ordens[[#Data],[Tipo da Ordem]],"Compra",Tabela_Ordens[[#Data],[Data esperada]],"&gt;"&amp;TODAY()))</f>
        <v/>
      </c>
      <c r="D1243" s="74" t="str">
        <f>IF(A1243="","",INDEX(Tabela_Produto[Estoque Mínimo],MATCH(A1243,INDEX(Tabela_Produto[Nome do Produto],,1),0),1))</f>
        <v/>
      </c>
      <c r="E1243" s="74" t="str">
        <f t="shared" si="19"/>
        <v/>
      </c>
      <c r="F1243" s="74" t="str">
        <f>IFERROR(GETPIVOTDATA("Amount",#REF!,"Product Name",'tabelas-escondidas'!$A1243),"")</f>
        <v/>
      </c>
      <c r="G1243" s="74" t="str">
        <f>IFERROR(GETPIVOTDATA("Quantity",#REF!,"Product Name",'tabelas-escondidas'!$A1243),"")</f>
        <v/>
      </c>
    </row>
    <row r="1244" spans="1:7" x14ac:dyDescent="0.25">
      <c r="A1244" s="75" t="str">
        <f>IFERROR(INDEX(Tabela_Produto[[#Data],[Nome do Produto]],ROW(A1244)-ROW($A$3)),"")</f>
        <v/>
      </c>
      <c r="B1244" s="74" t="str">
        <f ca="1">IF(A1244="","",SUMIFS(Tabela_Ordens[[#Data],[Quantidade]],Tabela_Ordens[[#Data],[Produto]],A1244,Tabela_Ordens[[#Data],[Tipo da Ordem]],"Compra",Tabela_Ordens[[#Data],[Data esperada]],"&lt;="&amp;TODAY())-SUMIFS(Tabela_Ordens[[#Data],[Quantidade]],Tabela_Ordens[[#Data],[Produto]],A1244,Tabela_Ordens[[#Data],[Tipo da Ordem]],"Venda",Tabela_Ordens[[#Data],[Data esperada]],"&lt;="&amp;TODAY()))</f>
        <v/>
      </c>
      <c r="C1244" s="74" t="str">
        <f ca="1">IF(A1244="","",SUMIFS(Tabela_Ordens[[#Data],[Quantidade]],Tabela_Ordens[[#Data],[Produto]],A1244,Tabela_Ordens[[#Data],[Tipo da Ordem]],"Compra",Tabela_Ordens[[#Data],[Data esperada]],"&gt;"&amp;TODAY()))</f>
        <v/>
      </c>
      <c r="D1244" s="74" t="str">
        <f>IF(A1244="","",INDEX(Tabela_Produto[Estoque Mínimo],MATCH(A1244,INDEX(Tabela_Produto[Nome do Produto],,1),0),1))</f>
        <v/>
      </c>
      <c r="E1244" s="74" t="str">
        <f t="shared" si="19"/>
        <v/>
      </c>
      <c r="F1244" s="74" t="str">
        <f>IFERROR(GETPIVOTDATA("Amount",#REF!,"Product Name",'tabelas-escondidas'!$A1244),"")</f>
        <v/>
      </c>
      <c r="G1244" s="74" t="str">
        <f>IFERROR(GETPIVOTDATA("Quantity",#REF!,"Product Name",'tabelas-escondidas'!$A1244),"")</f>
        <v/>
      </c>
    </row>
    <row r="1245" spans="1:7" x14ac:dyDescent="0.25">
      <c r="A1245" s="75" t="str">
        <f>IFERROR(INDEX(Tabela_Produto[[#Data],[Nome do Produto]],ROW(A1245)-ROW($A$3)),"")</f>
        <v/>
      </c>
      <c r="B1245" s="74" t="str">
        <f ca="1">IF(A1245="","",SUMIFS(Tabela_Ordens[[#Data],[Quantidade]],Tabela_Ordens[[#Data],[Produto]],A1245,Tabela_Ordens[[#Data],[Tipo da Ordem]],"Compra",Tabela_Ordens[[#Data],[Data esperada]],"&lt;="&amp;TODAY())-SUMIFS(Tabela_Ordens[[#Data],[Quantidade]],Tabela_Ordens[[#Data],[Produto]],A1245,Tabela_Ordens[[#Data],[Tipo da Ordem]],"Venda",Tabela_Ordens[[#Data],[Data esperada]],"&lt;="&amp;TODAY()))</f>
        <v/>
      </c>
      <c r="C1245" s="74" t="str">
        <f ca="1">IF(A1245="","",SUMIFS(Tabela_Ordens[[#Data],[Quantidade]],Tabela_Ordens[[#Data],[Produto]],A1245,Tabela_Ordens[[#Data],[Tipo da Ordem]],"Compra",Tabela_Ordens[[#Data],[Data esperada]],"&gt;"&amp;TODAY()))</f>
        <v/>
      </c>
      <c r="D1245" s="74" t="str">
        <f>IF(A1245="","",INDEX(Tabela_Produto[Estoque Mínimo],MATCH(A1245,INDEX(Tabela_Produto[Nome do Produto],,1),0),1))</f>
        <v/>
      </c>
      <c r="E1245" s="74" t="str">
        <f t="shared" si="19"/>
        <v/>
      </c>
      <c r="F1245" s="74" t="str">
        <f>IFERROR(GETPIVOTDATA("Amount",#REF!,"Product Name",'tabelas-escondidas'!$A1245),"")</f>
        <v/>
      </c>
      <c r="G1245" s="74" t="str">
        <f>IFERROR(GETPIVOTDATA("Quantity",#REF!,"Product Name",'tabelas-escondidas'!$A1245),"")</f>
        <v/>
      </c>
    </row>
    <row r="1246" spans="1:7" x14ac:dyDescent="0.25">
      <c r="A1246" s="75" t="str">
        <f>IFERROR(INDEX(Tabela_Produto[[#Data],[Nome do Produto]],ROW(A1246)-ROW($A$3)),"")</f>
        <v/>
      </c>
      <c r="B1246" s="74" t="str">
        <f ca="1">IF(A1246="","",SUMIFS(Tabela_Ordens[[#Data],[Quantidade]],Tabela_Ordens[[#Data],[Produto]],A1246,Tabela_Ordens[[#Data],[Tipo da Ordem]],"Compra",Tabela_Ordens[[#Data],[Data esperada]],"&lt;="&amp;TODAY())-SUMIFS(Tabela_Ordens[[#Data],[Quantidade]],Tabela_Ordens[[#Data],[Produto]],A1246,Tabela_Ordens[[#Data],[Tipo da Ordem]],"Venda",Tabela_Ordens[[#Data],[Data esperada]],"&lt;="&amp;TODAY()))</f>
        <v/>
      </c>
      <c r="C1246" s="74" t="str">
        <f ca="1">IF(A1246="","",SUMIFS(Tabela_Ordens[[#Data],[Quantidade]],Tabela_Ordens[[#Data],[Produto]],A1246,Tabela_Ordens[[#Data],[Tipo da Ordem]],"Compra",Tabela_Ordens[[#Data],[Data esperada]],"&gt;"&amp;TODAY()))</f>
        <v/>
      </c>
      <c r="D1246" s="74" t="str">
        <f>IF(A1246="","",INDEX(Tabela_Produto[Estoque Mínimo],MATCH(A1246,INDEX(Tabela_Produto[Nome do Produto],,1),0),1))</f>
        <v/>
      </c>
      <c r="E1246" s="74" t="str">
        <f t="shared" si="19"/>
        <v/>
      </c>
      <c r="F1246" s="74" t="str">
        <f>IFERROR(GETPIVOTDATA("Amount",#REF!,"Product Name",'tabelas-escondidas'!$A1246),"")</f>
        <v/>
      </c>
      <c r="G1246" s="74" t="str">
        <f>IFERROR(GETPIVOTDATA("Quantity",#REF!,"Product Name",'tabelas-escondidas'!$A1246),"")</f>
        <v/>
      </c>
    </row>
    <row r="1247" spans="1:7" x14ac:dyDescent="0.25">
      <c r="A1247" s="75" t="str">
        <f>IFERROR(INDEX(Tabela_Produto[[#Data],[Nome do Produto]],ROW(A1247)-ROW($A$3)),"")</f>
        <v/>
      </c>
      <c r="B1247" s="74" t="str">
        <f ca="1">IF(A1247="","",SUMIFS(Tabela_Ordens[[#Data],[Quantidade]],Tabela_Ordens[[#Data],[Produto]],A1247,Tabela_Ordens[[#Data],[Tipo da Ordem]],"Compra",Tabela_Ordens[[#Data],[Data esperada]],"&lt;="&amp;TODAY())-SUMIFS(Tabela_Ordens[[#Data],[Quantidade]],Tabela_Ordens[[#Data],[Produto]],A1247,Tabela_Ordens[[#Data],[Tipo da Ordem]],"Venda",Tabela_Ordens[[#Data],[Data esperada]],"&lt;="&amp;TODAY()))</f>
        <v/>
      </c>
      <c r="C1247" s="74" t="str">
        <f ca="1">IF(A1247="","",SUMIFS(Tabela_Ordens[[#Data],[Quantidade]],Tabela_Ordens[[#Data],[Produto]],A1247,Tabela_Ordens[[#Data],[Tipo da Ordem]],"Compra",Tabela_Ordens[[#Data],[Data esperada]],"&gt;"&amp;TODAY()))</f>
        <v/>
      </c>
      <c r="D1247" s="74" t="str">
        <f>IF(A1247="","",INDEX(Tabela_Produto[Estoque Mínimo],MATCH(A1247,INDEX(Tabela_Produto[Nome do Produto],,1),0),1))</f>
        <v/>
      </c>
      <c r="E1247" s="74" t="str">
        <f t="shared" si="19"/>
        <v/>
      </c>
      <c r="F1247" s="74" t="str">
        <f>IFERROR(GETPIVOTDATA("Amount",#REF!,"Product Name",'tabelas-escondidas'!$A1247),"")</f>
        <v/>
      </c>
      <c r="G1247" s="74" t="str">
        <f>IFERROR(GETPIVOTDATA("Quantity",#REF!,"Product Name",'tabelas-escondidas'!$A1247),"")</f>
        <v/>
      </c>
    </row>
    <row r="1248" spans="1:7" x14ac:dyDescent="0.25">
      <c r="A1248" s="75" t="str">
        <f>IFERROR(INDEX(Tabela_Produto[[#Data],[Nome do Produto]],ROW(A1248)-ROW($A$3)),"")</f>
        <v/>
      </c>
      <c r="B1248" s="74" t="str">
        <f ca="1">IF(A1248="","",SUMIFS(Tabela_Ordens[[#Data],[Quantidade]],Tabela_Ordens[[#Data],[Produto]],A1248,Tabela_Ordens[[#Data],[Tipo da Ordem]],"Compra",Tabela_Ordens[[#Data],[Data esperada]],"&lt;="&amp;TODAY())-SUMIFS(Tabela_Ordens[[#Data],[Quantidade]],Tabela_Ordens[[#Data],[Produto]],A1248,Tabela_Ordens[[#Data],[Tipo da Ordem]],"Venda",Tabela_Ordens[[#Data],[Data esperada]],"&lt;="&amp;TODAY()))</f>
        <v/>
      </c>
      <c r="C1248" s="74" t="str">
        <f ca="1">IF(A1248="","",SUMIFS(Tabela_Ordens[[#Data],[Quantidade]],Tabela_Ordens[[#Data],[Produto]],A1248,Tabela_Ordens[[#Data],[Tipo da Ordem]],"Compra",Tabela_Ordens[[#Data],[Data esperada]],"&gt;"&amp;TODAY()))</f>
        <v/>
      </c>
      <c r="D1248" s="74" t="str">
        <f>IF(A1248="","",INDEX(Tabela_Produto[Estoque Mínimo],MATCH(A1248,INDEX(Tabela_Produto[Nome do Produto],,1),0),1))</f>
        <v/>
      </c>
      <c r="E1248" s="74" t="str">
        <f t="shared" si="19"/>
        <v/>
      </c>
      <c r="F1248" s="74" t="str">
        <f>IFERROR(GETPIVOTDATA("Amount",#REF!,"Product Name",'tabelas-escondidas'!$A1248),"")</f>
        <v/>
      </c>
      <c r="G1248" s="74" t="str">
        <f>IFERROR(GETPIVOTDATA("Quantity",#REF!,"Product Name",'tabelas-escondidas'!$A1248),"")</f>
        <v/>
      </c>
    </row>
    <row r="1249" spans="1:7" x14ac:dyDescent="0.25">
      <c r="A1249" s="75" t="str">
        <f>IFERROR(INDEX(Tabela_Produto[[#Data],[Nome do Produto]],ROW(A1249)-ROW($A$3)),"")</f>
        <v/>
      </c>
      <c r="B1249" s="74" t="str">
        <f ca="1">IF(A1249="","",SUMIFS(Tabela_Ordens[[#Data],[Quantidade]],Tabela_Ordens[[#Data],[Produto]],A1249,Tabela_Ordens[[#Data],[Tipo da Ordem]],"Compra",Tabela_Ordens[[#Data],[Data esperada]],"&lt;="&amp;TODAY())-SUMIFS(Tabela_Ordens[[#Data],[Quantidade]],Tabela_Ordens[[#Data],[Produto]],A1249,Tabela_Ordens[[#Data],[Tipo da Ordem]],"Venda",Tabela_Ordens[[#Data],[Data esperada]],"&lt;="&amp;TODAY()))</f>
        <v/>
      </c>
      <c r="C1249" s="74" t="str">
        <f ca="1">IF(A1249="","",SUMIFS(Tabela_Ordens[[#Data],[Quantidade]],Tabela_Ordens[[#Data],[Produto]],A1249,Tabela_Ordens[[#Data],[Tipo da Ordem]],"Compra",Tabela_Ordens[[#Data],[Data esperada]],"&gt;"&amp;TODAY()))</f>
        <v/>
      </c>
      <c r="D1249" s="74" t="str">
        <f>IF(A1249="","",INDEX(Tabela_Produto[Estoque Mínimo],MATCH(A1249,INDEX(Tabela_Produto[Nome do Produto],,1),0),1))</f>
        <v/>
      </c>
      <c r="E1249" s="74" t="str">
        <f t="shared" si="19"/>
        <v/>
      </c>
      <c r="F1249" s="74" t="str">
        <f>IFERROR(GETPIVOTDATA("Amount",#REF!,"Product Name",'tabelas-escondidas'!$A1249),"")</f>
        <v/>
      </c>
      <c r="G1249" s="74" t="str">
        <f>IFERROR(GETPIVOTDATA("Quantity",#REF!,"Product Name",'tabelas-escondidas'!$A1249),"")</f>
        <v/>
      </c>
    </row>
    <row r="1250" spans="1:7" x14ac:dyDescent="0.25">
      <c r="A1250" s="75" t="str">
        <f>IFERROR(INDEX(Tabela_Produto[[#Data],[Nome do Produto]],ROW(A1250)-ROW($A$3)),"")</f>
        <v/>
      </c>
      <c r="B1250" s="74" t="str">
        <f ca="1">IF(A1250="","",SUMIFS(Tabela_Ordens[[#Data],[Quantidade]],Tabela_Ordens[[#Data],[Produto]],A1250,Tabela_Ordens[[#Data],[Tipo da Ordem]],"Compra",Tabela_Ordens[[#Data],[Data esperada]],"&lt;="&amp;TODAY())-SUMIFS(Tabela_Ordens[[#Data],[Quantidade]],Tabela_Ordens[[#Data],[Produto]],A1250,Tabela_Ordens[[#Data],[Tipo da Ordem]],"Venda",Tabela_Ordens[[#Data],[Data esperada]],"&lt;="&amp;TODAY()))</f>
        <v/>
      </c>
      <c r="C1250" s="74" t="str">
        <f ca="1">IF(A1250="","",SUMIFS(Tabela_Ordens[[#Data],[Quantidade]],Tabela_Ordens[[#Data],[Produto]],A1250,Tabela_Ordens[[#Data],[Tipo da Ordem]],"Compra",Tabela_Ordens[[#Data],[Data esperada]],"&gt;"&amp;TODAY()))</f>
        <v/>
      </c>
      <c r="D1250" s="74" t="str">
        <f>IF(A1250="","",INDEX(Tabela_Produto[Estoque Mínimo],MATCH(A1250,INDEX(Tabela_Produto[Nome do Produto],,1),0),1))</f>
        <v/>
      </c>
      <c r="E1250" s="74" t="str">
        <f t="shared" si="19"/>
        <v/>
      </c>
      <c r="F1250" s="74" t="str">
        <f>IFERROR(GETPIVOTDATA("Amount",#REF!,"Product Name",'tabelas-escondidas'!$A1250),"")</f>
        <v/>
      </c>
      <c r="G1250" s="74" t="str">
        <f>IFERROR(GETPIVOTDATA("Quantity",#REF!,"Product Name",'tabelas-escondidas'!$A1250),"")</f>
        <v/>
      </c>
    </row>
    <row r="1251" spans="1:7" x14ac:dyDescent="0.25">
      <c r="A1251" s="75" t="str">
        <f>IFERROR(INDEX(Tabela_Produto[[#Data],[Nome do Produto]],ROW(A1251)-ROW($A$3)),"")</f>
        <v/>
      </c>
      <c r="B1251" s="74" t="str">
        <f ca="1">IF(A1251="","",SUMIFS(Tabela_Ordens[[#Data],[Quantidade]],Tabela_Ordens[[#Data],[Produto]],A1251,Tabela_Ordens[[#Data],[Tipo da Ordem]],"Compra",Tabela_Ordens[[#Data],[Data esperada]],"&lt;="&amp;TODAY())-SUMIFS(Tabela_Ordens[[#Data],[Quantidade]],Tabela_Ordens[[#Data],[Produto]],A1251,Tabela_Ordens[[#Data],[Tipo da Ordem]],"Venda",Tabela_Ordens[[#Data],[Data esperada]],"&lt;="&amp;TODAY()))</f>
        <v/>
      </c>
      <c r="C1251" s="74" t="str">
        <f ca="1">IF(A1251="","",SUMIFS(Tabela_Ordens[[#Data],[Quantidade]],Tabela_Ordens[[#Data],[Produto]],A1251,Tabela_Ordens[[#Data],[Tipo da Ordem]],"Compra",Tabela_Ordens[[#Data],[Data esperada]],"&gt;"&amp;TODAY()))</f>
        <v/>
      </c>
      <c r="D1251" s="74" t="str">
        <f>IF(A1251="","",INDEX(Tabela_Produto[Estoque Mínimo],MATCH(A1251,INDEX(Tabela_Produto[Nome do Produto],,1),0),1))</f>
        <v/>
      </c>
      <c r="E1251" s="74" t="str">
        <f t="shared" si="19"/>
        <v/>
      </c>
      <c r="F1251" s="74" t="str">
        <f>IFERROR(GETPIVOTDATA("Amount",#REF!,"Product Name",'tabelas-escondidas'!$A1251),"")</f>
        <v/>
      </c>
      <c r="G1251" s="74" t="str">
        <f>IFERROR(GETPIVOTDATA("Quantity",#REF!,"Product Name",'tabelas-escondidas'!$A1251),"")</f>
        <v/>
      </c>
    </row>
    <row r="1252" spans="1:7" x14ac:dyDescent="0.25">
      <c r="A1252" s="75" t="str">
        <f>IFERROR(INDEX(Tabela_Produto[[#Data],[Nome do Produto]],ROW(A1252)-ROW($A$3)),"")</f>
        <v/>
      </c>
      <c r="B1252" s="74" t="str">
        <f ca="1">IF(A1252="","",SUMIFS(Tabela_Ordens[[#Data],[Quantidade]],Tabela_Ordens[[#Data],[Produto]],A1252,Tabela_Ordens[[#Data],[Tipo da Ordem]],"Compra",Tabela_Ordens[[#Data],[Data esperada]],"&lt;="&amp;TODAY())-SUMIFS(Tabela_Ordens[[#Data],[Quantidade]],Tabela_Ordens[[#Data],[Produto]],A1252,Tabela_Ordens[[#Data],[Tipo da Ordem]],"Venda",Tabela_Ordens[[#Data],[Data esperada]],"&lt;="&amp;TODAY()))</f>
        <v/>
      </c>
      <c r="C1252" s="74" t="str">
        <f ca="1">IF(A1252="","",SUMIFS(Tabela_Ordens[[#Data],[Quantidade]],Tabela_Ordens[[#Data],[Produto]],A1252,Tabela_Ordens[[#Data],[Tipo da Ordem]],"Compra",Tabela_Ordens[[#Data],[Data esperada]],"&gt;"&amp;TODAY()))</f>
        <v/>
      </c>
      <c r="D1252" s="74" t="str">
        <f>IF(A1252="","",INDEX(Tabela_Produto[Estoque Mínimo],MATCH(A1252,INDEX(Tabela_Produto[Nome do Produto],,1),0),1))</f>
        <v/>
      </c>
      <c r="E1252" s="74" t="str">
        <f t="shared" si="19"/>
        <v/>
      </c>
      <c r="F1252" s="74" t="str">
        <f>IFERROR(GETPIVOTDATA("Amount",#REF!,"Product Name",'tabelas-escondidas'!$A1252),"")</f>
        <v/>
      </c>
      <c r="G1252" s="74" t="str">
        <f>IFERROR(GETPIVOTDATA("Quantity",#REF!,"Product Name",'tabelas-escondidas'!$A1252),"")</f>
        <v/>
      </c>
    </row>
    <row r="1253" spans="1:7" x14ac:dyDescent="0.25">
      <c r="A1253" s="75" t="str">
        <f>IFERROR(INDEX(Tabela_Produto[[#Data],[Nome do Produto]],ROW(A1253)-ROW($A$3)),"")</f>
        <v/>
      </c>
      <c r="B1253" s="74" t="str">
        <f ca="1">IF(A1253="","",SUMIFS(Tabela_Ordens[[#Data],[Quantidade]],Tabela_Ordens[[#Data],[Produto]],A1253,Tabela_Ordens[[#Data],[Tipo da Ordem]],"Compra",Tabela_Ordens[[#Data],[Data esperada]],"&lt;="&amp;TODAY())-SUMIFS(Tabela_Ordens[[#Data],[Quantidade]],Tabela_Ordens[[#Data],[Produto]],A1253,Tabela_Ordens[[#Data],[Tipo da Ordem]],"Venda",Tabela_Ordens[[#Data],[Data esperada]],"&lt;="&amp;TODAY()))</f>
        <v/>
      </c>
      <c r="C1253" s="74" t="str">
        <f ca="1">IF(A1253="","",SUMIFS(Tabela_Ordens[[#Data],[Quantidade]],Tabela_Ordens[[#Data],[Produto]],A1253,Tabela_Ordens[[#Data],[Tipo da Ordem]],"Compra",Tabela_Ordens[[#Data],[Data esperada]],"&gt;"&amp;TODAY()))</f>
        <v/>
      </c>
      <c r="D1253" s="74" t="str">
        <f>IF(A1253="","",INDEX(Tabela_Produto[Estoque Mínimo],MATCH(A1253,INDEX(Tabela_Produto[Nome do Produto],,1),0),1))</f>
        <v/>
      </c>
      <c r="E1253" s="74" t="str">
        <f t="shared" si="19"/>
        <v/>
      </c>
      <c r="F1253" s="74" t="str">
        <f>IFERROR(GETPIVOTDATA("Amount",#REF!,"Product Name",'tabelas-escondidas'!$A1253),"")</f>
        <v/>
      </c>
      <c r="G1253" s="74" t="str">
        <f>IFERROR(GETPIVOTDATA("Quantity",#REF!,"Product Name",'tabelas-escondidas'!$A1253),"")</f>
        <v/>
      </c>
    </row>
    <row r="1254" spans="1:7" x14ac:dyDescent="0.25">
      <c r="A1254" s="75" t="str">
        <f>IFERROR(INDEX(Tabela_Produto[[#Data],[Nome do Produto]],ROW(A1254)-ROW($A$3)),"")</f>
        <v/>
      </c>
      <c r="B1254" s="74" t="str">
        <f ca="1">IF(A1254="","",SUMIFS(Tabela_Ordens[[#Data],[Quantidade]],Tabela_Ordens[[#Data],[Produto]],A1254,Tabela_Ordens[[#Data],[Tipo da Ordem]],"Compra",Tabela_Ordens[[#Data],[Data esperada]],"&lt;="&amp;TODAY())-SUMIFS(Tabela_Ordens[[#Data],[Quantidade]],Tabela_Ordens[[#Data],[Produto]],A1254,Tabela_Ordens[[#Data],[Tipo da Ordem]],"Venda",Tabela_Ordens[[#Data],[Data esperada]],"&lt;="&amp;TODAY()))</f>
        <v/>
      </c>
      <c r="C1254" s="74" t="str">
        <f ca="1">IF(A1254="","",SUMIFS(Tabela_Ordens[[#Data],[Quantidade]],Tabela_Ordens[[#Data],[Produto]],A1254,Tabela_Ordens[[#Data],[Tipo da Ordem]],"Compra",Tabela_Ordens[[#Data],[Data esperada]],"&gt;"&amp;TODAY()))</f>
        <v/>
      </c>
      <c r="D1254" s="74" t="str">
        <f>IF(A1254="","",INDEX(Tabela_Produto[Estoque Mínimo],MATCH(A1254,INDEX(Tabela_Produto[Nome do Produto],,1),0),1))</f>
        <v/>
      </c>
      <c r="E1254" s="74" t="str">
        <f t="shared" si="19"/>
        <v/>
      </c>
      <c r="F1254" s="74" t="str">
        <f>IFERROR(GETPIVOTDATA("Amount",#REF!,"Product Name",'tabelas-escondidas'!$A1254),"")</f>
        <v/>
      </c>
      <c r="G1254" s="74" t="str">
        <f>IFERROR(GETPIVOTDATA("Quantity",#REF!,"Product Name",'tabelas-escondidas'!$A1254),"")</f>
        <v/>
      </c>
    </row>
    <row r="1255" spans="1:7" x14ac:dyDescent="0.25">
      <c r="A1255" s="75" t="str">
        <f>IFERROR(INDEX(Tabela_Produto[[#Data],[Nome do Produto]],ROW(A1255)-ROW($A$3)),"")</f>
        <v/>
      </c>
      <c r="B1255" s="74" t="str">
        <f ca="1">IF(A1255="","",SUMIFS(Tabela_Ordens[[#Data],[Quantidade]],Tabela_Ordens[[#Data],[Produto]],A1255,Tabela_Ordens[[#Data],[Tipo da Ordem]],"Compra",Tabela_Ordens[[#Data],[Data esperada]],"&lt;="&amp;TODAY())-SUMIFS(Tabela_Ordens[[#Data],[Quantidade]],Tabela_Ordens[[#Data],[Produto]],A1255,Tabela_Ordens[[#Data],[Tipo da Ordem]],"Venda",Tabela_Ordens[[#Data],[Data esperada]],"&lt;="&amp;TODAY()))</f>
        <v/>
      </c>
      <c r="C1255" s="74" t="str">
        <f ca="1">IF(A1255="","",SUMIFS(Tabela_Ordens[[#Data],[Quantidade]],Tabela_Ordens[[#Data],[Produto]],A1255,Tabela_Ordens[[#Data],[Tipo da Ordem]],"Compra",Tabela_Ordens[[#Data],[Data esperada]],"&gt;"&amp;TODAY()))</f>
        <v/>
      </c>
      <c r="D1255" s="74" t="str">
        <f>IF(A1255="","",INDEX(Tabela_Produto[Estoque Mínimo],MATCH(A1255,INDEX(Tabela_Produto[Nome do Produto],,1),0),1))</f>
        <v/>
      </c>
      <c r="E1255" s="74" t="str">
        <f t="shared" si="19"/>
        <v/>
      </c>
      <c r="F1255" s="74" t="str">
        <f>IFERROR(GETPIVOTDATA("Amount",#REF!,"Product Name",'tabelas-escondidas'!$A1255),"")</f>
        <v/>
      </c>
      <c r="G1255" s="74" t="str">
        <f>IFERROR(GETPIVOTDATA("Quantity",#REF!,"Product Name",'tabelas-escondidas'!$A1255),"")</f>
        <v/>
      </c>
    </row>
    <row r="1256" spans="1:7" x14ac:dyDescent="0.25">
      <c r="A1256" s="75" t="str">
        <f>IFERROR(INDEX(Tabela_Produto[[#Data],[Nome do Produto]],ROW(A1256)-ROW($A$3)),"")</f>
        <v/>
      </c>
      <c r="B1256" s="74" t="str">
        <f ca="1">IF(A1256="","",SUMIFS(Tabela_Ordens[[#Data],[Quantidade]],Tabela_Ordens[[#Data],[Produto]],A1256,Tabela_Ordens[[#Data],[Tipo da Ordem]],"Compra",Tabela_Ordens[[#Data],[Data esperada]],"&lt;="&amp;TODAY())-SUMIFS(Tabela_Ordens[[#Data],[Quantidade]],Tabela_Ordens[[#Data],[Produto]],A1256,Tabela_Ordens[[#Data],[Tipo da Ordem]],"Venda",Tabela_Ordens[[#Data],[Data esperada]],"&lt;="&amp;TODAY()))</f>
        <v/>
      </c>
      <c r="C1256" s="74" t="str">
        <f ca="1">IF(A1256="","",SUMIFS(Tabela_Ordens[[#Data],[Quantidade]],Tabela_Ordens[[#Data],[Produto]],A1256,Tabela_Ordens[[#Data],[Tipo da Ordem]],"Compra",Tabela_Ordens[[#Data],[Data esperada]],"&gt;"&amp;TODAY()))</f>
        <v/>
      </c>
      <c r="D1256" s="74" t="str">
        <f>IF(A1256="","",INDEX(Tabela_Produto[Estoque Mínimo],MATCH(A1256,INDEX(Tabela_Produto[Nome do Produto],,1),0),1))</f>
        <v/>
      </c>
      <c r="E1256" s="74" t="str">
        <f t="shared" si="19"/>
        <v/>
      </c>
      <c r="F1256" s="74" t="str">
        <f>IFERROR(GETPIVOTDATA("Amount",#REF!,"Product Name",'tabelas-escondidas'!$A1256),"")</f>
        <v/>
      </c>
      <c r="G1256" s="74" t="str">
        <f>IFERROR(GETPIVOTDATA("Quantity",#REF!,"Product Name",'tabelas-escondidas'!$A1256),"")</f>
        <v/>
      </c>
    </row>
    <row r="1257" spans="1:7" x14ac:dyDescent="0.25">
      <c r="A1257" s="75" t="str">
        <f>IFERROR(INDEX(Tabela_Produto[[#Data],[Nome do Produto]],ROW(A1257)-ROW($A$3)),"")</f>
        <v/>
      </c>
      <c r="B1257" s="74" t="str">
        <f ca="1">IF(A1257="","",SUMIFS(Tabela_Ordens[[#Data],[Quantidade]],Tabela_Ordens[[#Data],[Produto]],A1257,Tabela_Ordens[[#Data],[Tipo da Ordem]],"Compra",Tabela_Ordens[[#Data],[Data esperada]],"&lt;="&amp;TODAY())-SUMIFS(Tabela_Ordens[[#Data],[Quantidade]],Tabela_Ordens[[#Data],[Produto]],A1257,Tabela_Ordens[[#Data],[Tipo da Ordem]],"Venda",Tabela_Ordens[[#Data],[Data esperada]],"&lt;="&amp;TODAY()))</f>
        <v/>
      </c>
      <c r="C1257" s="74" t="str">
        <f ca="1">IF(A1257="","",SUMIFS(Tabela_Ordens[[#Data],[Quantidade]],Tabela_Ordens[[#Data],[Produto]],A1257,Tabela_Ordens[[#Data],[Tipo da Ordem]],"Compra",Tabela_Ordens[[#Data],[Data esperada]],"&gt;"&amp;TODAY()))</f>
        <v/>
      </c>
      <c r="D1257" s="74" t="str">
        <f>IF(A1257="","",INDEX(Tabela_Produto[Estoque Mínimo],MATCH(A1257,INDEX(Tabela_Produto[Nome do Produto],,1),0),1))</f>
        <v/>
      </c>
      <c r="E1257" s="74" t="str">
        <f t="shared" si="19"/>
        <v/>
      </c>
      <c r="F1257" s="74" t="str">
        <f>IFERROR(GETPIVOTDATA("Amount",#REF!,"Product Name",'tabelas-escondidas'!$A1257),"")</f>
        <v/>
      </c>
      <c r="G1257" s="74" t="str">
        <f>IFERROR(GETPIVOTDATA("Quantity",#REF!,"Product Name",'tabelas-escondidas'!$A1257),"")</f>
        <v/>
      </c>
    </row>
    <row r="1258" spans="1:7" x14ac:dyDescent="0.25">
      <c r="A1258" s="75" t="str">
        <f>IFERROR(INDEX(Tabela_Produto[[#Data],[Nome do Produto]],ROW(A1258)-ROW($A$3)),"")</f>
        <v/>
      </c>
      <c r="B1258" s="74" t="str">
        <f ca="1">IF(A1258="","",SUMIFS(Tabela_Ordens[[#Data],[Quantidade]],Tabela_Ordens[[#Data],[Produto]],A1258,Tabela_Ordens[[#Data],[Tipo da Ordem]],"Compra",Tabela_Ordens[[#Data],[Data esperada]],"&lt;="&amp;TODAY())-SUMIFS(Tabela_Ordens[[#Data],[Quantidade]],Tabela_Ordens[[#Data],[Produto]],A1258,Tabela_Ordens[[#Data],[Tipo da Ordem]],"Venda",Tabela_Ordens[[#Data],[Data esperada]],"&lt;="&amp;TODAY()))</f>
        <v/>
      </c>
      <c r="C1258" s="74" t="str">
        <f ca="1">IF(A1258="","",SUMIFS(Tabela_Ordens[[#Data],[Quantidade]],Tabela_Ordens[[#Data],[Produto]],A1258,Tabela_Ordens[[#Data],[Tipo da Ordem]],"Compra",Tabela_Ordens[[#Data],[Data esperada]],"&gt;"&amp;TODAY()))</f>
        <v/>
      </c>
      <c r="D1258" s="74" t="str">
        <f>IF(A1258="","",INDEX(Tabela_Produto[Estoque Mínimo],MATCH(A1258,INDEX(Tabela_Produto[Nome do Produto],,1),0),1))</f>
        <v/>
      </c>
      <c r="E1258" s="74" t="str">
        <f t="shared" si="19"/>
        <v/>
      </c>
      <c r="F1258" s="74" t="str">
        <f>IFERROR(GETPIVOTDATA("Amount",#REF!,"Product Name",'tabelas-escondidas'!$A1258),"")</f>
        <v/>
      </c>
      <c r="G1258" s="74" t="str">
        <f>IFERROR(GETPIVOTDATA("Quantity",#REF!,"Product Name",'tabelas-escondidas'!$A1258),"")</f>
        <v/>
      </c>
    </row>
    <row r="1259" spans="1:7" x14ac:dyDescent="0.25">
      <c r="A1259" s="75" t="str">
        <f>IFERROR(INDEX(Tabela_Produto[[#Data],[Nome do Produto]],ROW(A1259)-ROW($A$3)),"")</f>
        <v/>
      </c>
      <c r="B1259" s="74" t="str">
        <f ca="1">IF(A1259="","",SUMIFS(Tabela_Ordens[[#Data],[Quantidade]],Tabela_Ordens[[#Data],[Produto]],A1259,Tabela_Ordens[[#Data],[Tipo da Ordem]],"Compra",Tabela_Ordens[[#Data],[Data esperada]],"&lt;="&amp;TODAY())-SUMIFS(Tabela_Ordens[[#Data],[Quantidade]],Tabela_Ordens[[#Data],[Produto]],A1259,Tabela_Ordens[[#Data],[Tipo da Ordem]],"Venda",Tabela_Ordens[[#Data],[Data esperada]],"&lt;="&amp;TODAY()))</f>
        <v/>
      </c>
      <c r="C1259" s="74" t="str">
        <f ca="1">IF(A1259="","",SUMIFS(Tabela_Ordens[[#Data],[Quantidade]],Tabela_Ordens[[#Data],[Produto]],A1259,Tabela_Ordens[[#Data],[Tipo da Ordem]],"Compra",Tabela_Ordens[[#Data],[Data esperada]],"&gt;"&amp;TODAY()))</f>
        <v/>
      </c>
      <c r="D1259" s="74" t="str">
        <f>IF(A1259="","",INDEX(Tabela_Produto[Estoque Mínimo],MATCH(A1259,INDEX(Tabela_Produto[Nome do Produto],,1),0),1))</f>
        <v/>
      </c>
      <c r="E1259" s="74" t="str">
        <f t="shared" si="19"/>
        <v/>
      </c>
      <c r="F1259" s="74" t="str">
        <f>IFERROR(GETPIVOTDATA("Amount",#REF!,"Product Name",'tabelas-escondidas'!$A1259),"")</f>
        <v/>
      </c>
      <c r="G1259" s="74" t="str">
        <f>IFERROR(GETPIVOTDATA("Quantity",#REF!,"Product Name",'tabelas-escondidas'!$A1259),"")</f>
        <v/>
      </c>
    </row>
    <row r="1260" spans="1:7" x14ac:dyDescent="0.25">
      <c r="A1260" s="75" t="str">
        <f>IFERROR(INDEX(Tabela_Produto[[#Data],[Nome do Produto]],ROW(A1260)-ROW($A$3)),"")</f>
        <v/>
      </c>
      <c r="B1260" s="74" t="str">
        <f ca="1">IF(A1260="","",SUMIFS(Tabela_Ordens[[#Data],[Quantidade]],Tabela_Ordens[[#Data],[Produto]],A1260,Tabela_Ordens[[#Data],[Tipo da Ordem]],"Compra",Tabela_Ordens[[#Data],[Data esperada]],"&lt;="&amp;TODAY())-SUMIFS(Tabela_Ordens[[#Data],[Quantidade]],Tabela_Ordens[[#Data],[Produto]],A1260,Tabela_Ordens[[#Data],[Tipo da Ordem]],"Venda",Tabela_Ordens[[#Data],[Data esperada]],"&lt;="&amp;TODAY()))</f>
        <v/>
      </c>
      <c r="C1260" s="74" t="str">
        <f ca="1">IF(A1260="","",SUMIFS(Tabela_Ordens[[#Data],[Quantidade]],Tabela_Ordens[[#Data],[Produto]],A1260,Tabela_Ordens[[#Data],[Tipo da Ordem]],"Compra",Tabela_Ordens[[#Data],[Data esperada]],"&gt;"&amp;TODAY()))</f>
        <v/>
      </c>
      <c r="D1260" s="74" t="str">
        <f>IF(A1260="","",INDEX(Tabela_Produto[Estoque Mínimo],MATCH(A1260,INDEX(Tabela_Produto[Nome do Produto],,1),0),1))</f>
        <v/>
      </c>
      <c r="E1260" s="74" t="str">
        <f t="shared" si="19"/>
        <v/>
      </c>
      <c r="F1260" s="74" t="str">
        <f>IFERROR(GETPIVOTDATA("Amount",#REF!,"Product Name",'tabelas-escondidas'!$A1260),"")</f>
        <v/>
      </c>
      <c r="G1260" s="74" t="str">
        <f>IFERROR(GETPIVOTDATA("Quantity",#REF!,"Product Name",'tabelas-escondidas'!$A1260),"")</f>
        <v/>
      </c>
    </row>
    <row r="1261" spans="1:7" x14ac:dyDescent="0.25">
      <c r="A1261" s="75" t="str">
        <f>IFERROR(INDEX(Tabela_Produto[[#Data],[Nome do Produto]],ROW(A1261)-ROW($A$3)),"")</f>
        <v/>
      </c>
      <c r="B1261" s="74" t="str">
        <f ca="1">IF(A1261="","",SUMIFS(Tabela_Ordens[[#Data],[Quantidade]],Tabela_Ordens[[#Data],[Produto]],A1261,Tabela_Ordens[[#Data],[Tipo da Ordem]],"Compra",Tabela_Ordens[[#Data],[Data esperada]],"&lt;="&amp;TODAY())-SUMIFS(Tabela_Ordens[[#Data],[Quantidade]],Tabela_Ordens[[#Data],[Produto]],A1261,Tabela_Ordens[[#Data],[Tipo da Ordem]],"Venda",Tabela_Ordens[[#Data],[Data esperada]],"&lt;="&amp;TODAY()))</f>
        <v/>
      </c>
      <c r="C1261" s="74" t="str">
        <f ca="1">IF(A1261="","",SUMIFS(Tabela_Ordens[[#Data],[Quantidade]],Tabela_Ordens[[#Data],[Produto]],A1261,Tabela_Ordens[[#Data],[Tipo da Ordem]],"Compra",Tabela_Ordens[[#Data],[Data esperada]],"&gt;"&amp;TODAY()))</f>
        <v/>
      </c>
      <c r="D1261" s="74" t="str">
        <f>IF(A1261="","",INDEX(Tabela_Produto[Estoque Mínimo],MATCH(A1261,INDEX(Tabela_Produto[Nome do Produto],,1),0),1))</f>
        <v/>
      </c>
      <c r="E1261" s="74" t="str">
        <f t="shared" si="19"/>
        <v/>
      </c>
      <c r="F1261" s="74" t="str">
        <f>IFERROR(GETPIVOTDATA("Amount",#REF!,"Product Name",'tabelas-escondidas'!$A1261),"")</f>
        <v/>
      </c>
      <c r="G1261" s="74" t="str">
        <f>IFERROR(GETPIVOTDATA("Quantity",#REF!,"Product Name",'tabelas-escondidas'!$A1261),"")</f>
        <v/>
      </c>
    </row>
    <row r="1262" spans="1:7" x14ac:dyDescent="0.25">
      <c r="A1262" s="75" t="str">
        <f>IFERROR(INDEX(Tabela_Produto[[#Data],[Nome do Produto]],ROW(A1262)-ROW($A$3)),"")</f>
        <v/>
      </c>
      <c r="B1262" s="74" t="str">
        <f ca="1">IF(A1262="","",SUMIFS(Tabela_Ordens[[#Data],[Quantidade]],Tabela_Ordens[[#Data],[Produto]],A1262,Tabela_Ordens[[#Data],[Tipo da Ordem]],"Compra",Tabela_Ordens[[#Data],[Data esperada]],"&lt;="&amp;TODAY())-SUMIFS(Tabela_Ordens[[#Data],[Quantidade]],Tabela_Ordens[[#Data],[Produto]],A1262,Tabela_Ordens[[#Data],[Tipo da Ordem]],"Venda",Tabela_Ordens[[#Data],[Data esperada]],"&lt;="&amp;TODAY()))</f>
        <v/>
      </c>
      <c r="C1262" s="74" t="str">
        <f ca="1">IF(A1262="","",SUMIFS(Tabela_Ordens[[#Data],[Quantidade]],Tabela_Ordens[[#Data],[Produto]],A1262,Tabela_Ordens[[#Data],[Tipo da Ordem]],"Compra",Tabela_Ordens[[#Data],[Data esperada]],"&gt;"&amp;TODAY()))</f>
        <v/>
      </c>
      <c r="D1262" s="74" t="str">
        <f>IF(A1262="","",INDEX(Tabela_Produto[Estoque Mínimo],MATCH(A1262,INDEX(Tabela_Produto[Nome do Produto],,1),0),1))</f>
        <v/>
      </c>
      <c r="E1262" s="74" t="str">
        <f t="shared" si="19"/>
        <v/>
      </c>
      <c r="F1262" s="74" t="str">
        <f>IFERROR(GETPIVOTDATA("Amount",#REF!,"Product Name",'tabelas-escondidas'!$A1262),"")</f>
        <v/>
      </c>
      <c r="G1262" s="74" t="str">
        <f>IFERROR(GETPIVOTDATA("Quantity",#REF!,"Product Name",'tabelas-escondidas'!$A1262),"")</f>
        <v/>
      </c>
    </row>
    <row r="1263" spans="1:7" x14ac:dyDescent="0.25">
      <c r="A1263" s="75" t="str">
        <f>IFERROR(INDEX(Tabela_Produto[[#Data],[Nome do Produto]],ROW(A1263)-ROW($A$3)),"")</f>
        <v/>
      </c>
      <c r="B1263" s="74" t="str">
        <f ca="1">IF(A1263="","",SUMIFS(Tabela_Ordens[[#Data],[Quantidade]],Tabela_Ordens[[#Data],[Produto]],A1263,Tabela_Ordens[[#Data],[Tipo da Ordem]],"Compra",Tabela_Ordens[[#Data],[Data esperada]],"&lt;="&amp;TODAY())-SUMIFS(Tabela_Ordens[[#Data],[Quantidade]],Tabela_Ordens[[#Data],[Produto]],A1263,Tabela_Ordens[[#Data],[Tipo da Ordem]],"Venda",Tabela_Ordens[[#Data],[Data esperada]],"&lt;="&amp;TODAY()))</f>
        <v/>
      </c>
      <c r="C1263" s="74" t="str">
        <f ca="1">IF(A1263="","",SUMIFS(Tabela_Ordens[[#Data],[Quantidade]],Tabela_Ordens[[#Data],[Produto]],A1263,Tabela_Ordens[[#Data],[Tipo da Ordem]],"Compra",Tabela_Ordens[[#Data],[Data esperada]],"&gt;"&amp;TODAY()))</f>
        <v/>
      </c>
      <c r="D1263" s="74" t="str">
        <f>IF(A1263="","",INDEX(Tabela_Produto[Estoque Mínimo],MATCH(A1263,INDEX(Tabela_Produto[Nome do Produto],,1),0),1))</f>
        <v/>
      </c>
      <c r="E1263" s="74" t="str">
        <f t="shared" si="19"/>
        <v/>
      </c>
      <c r="F1263" s="74" t="str">
        <f>IFERROR(GETPIVOTDATA("Amount",#REF!,"Product Name",'tabelas-escondidas'!$A1263),"")</f>
        <v/>
      </c>
      <c r="G1263" s="74" t="str">
        <f>IFERROR(GETPIVOTDATA("Quantity",#REF!,"Product Name",'tabelas-escondidas'!$A1263),"")</f>
        <v/>
      </c>
    </row>
    <row r="1264" spans="1:7" x14ac:dyDescent="0.25">
      <c r="A1264" s="75" t="str">
        <f>IFERROR(INDEX(Tabela_Produto[[#Data],[Nome do Produto]],ROW(A1264)-ROW($A$3)),"")</f>
        <v/>
      </c>
      <c r="B1264" s="74" t="str">
        <f ca="1">IF(A1264="","",SUMIFS(Tabela_Ordens[[#Data],[Quantidade]],Tabela_Ordens[[#Data],[Produto]],A1264,Tabela_Ordens[[#Data],[Tipo da Ordem]],"Compra",Tabela_Ordens[[#Data],[Data esperada]],"&lt;="&amp;TODAY())-SUMIFS(Tabela_Ordens[[#Data],[Quantidade]],Tabela_Ordens[[#Data],[Produto]],A1264,Tabela_Ordens[[#Data],[Tipo da Ordem]],"Venda",Tabela_Ordens[[#Data],[Data esperada]],"&lt;="&amp;TODAY()))</f>
        <v/>
      </c>
      <c r="C1264" s="74" t="str">
        <f ca="1">IF(A1264="","",SUMIFS(Tabela_Ordens[[#Data],[Quantidade]],Tabela_Ordens[[#Data],[Produto]],A1264,Tabela_Ordens[[#Data],[Tipo da Ordem]],"Compra",Tabela_Ordens[[#Data],[Data esperada]],"&gt;"&amp;TODAY()))</f>
        <v/>
      </c>
      <c r="D1264" s="74" t="str">
        <f>IF(A1264="","",INDEX(Tabela_Produto[Estoque Mínimo],MATCH(A1264,INDEX(Tabela_Produto[Nome do Produto],,1),0),1))</f>
        <v/>
      </c>
      <c r="E1264" s="74" t="str">
        <f t="shared" si="19"/>
        <v/>
      </c>
      <c r="F1264" s="74" t="str">
        <f>IFERROR(GETPIVOTDATA("Amount",#REF!,"Product Name",'tabelas-escondidas'!$A1264),"")</f>
        <v/>
      </c>
      <c r="G1264" s="74" t="str">
        <f>IFERROR(GETPIVOTDATA("Quantity",#REF!,"Product Name",'tabelas-escondidas'!$A1264),"")</f>
        <v/>
      </c>
    </row>
    <row r="1265" spans="1:7" x14ac:dyDescent="0.25">
      <c r="A1265" s="75" t="str">
        <f>IFERROR(INDEX(Tabela_Produto[[#Data],[Nome do Produto]],ROW(A1265)-ROW($A$3)),"")</f>
        <v/>
      </c>
      <c r="B1265" s="74" t="str">
        <f ca="1">IF(A1265="","",SUMIFS(Tabela_Ordens[[#Data],[Quantidade]],Tabela_Ordens[[#Data],[Produto]],A1265,Tabela_Ordens[[#Data],[Tipo da Ordem]],"Compra",Tabela_Ordens[[#Data],[Data esperada]],"&lt;="&amp;TODAY())-SUMIFS(Tabela_Ordens[[#Data],[Quantidade]],Tabela_Ordens[[#Data],[Produto]],A1265,Tabela_Ordens[[#Data],[Tipo da Ordem]],"Venda",Tabela_Ordens[[#Data],[Data esperada]],"&lt;="&amp;TODAY()))</f>
        <v/>
      </c>
      <c r="C1265" s="74" t="str">
        <f ca="1">IF(A1265="","",SUMIFS(Tabela_Ordens[[#Data],[Quantidade]],Tabela_Ordens[[#Data],[Produto]],A1265,Tabela_Ordens[[#Data],[Tipo da Ordem]],"Compra",Tabela_Ordens[[#Data],[Data esperada]],"&gt;"&amp;TODAY()))</f>
        <v/>
      </c>
      <c r="D1265" s="74" t="str">
        <f>IF(A1265="","",INDEX(Tabela_Produto[Estoque Mínimo],MATCH(A1265,INDEX(Tabela_Produto[Nome do Produto],,1),0),1))</f>
        <v/>
      </c>
      <c r="E1265" s="74" t="str">
        <f t="shared" si="19"/>
        <v/>
      </c>
      <c r="F1265" s="74" t="str">
        <f>IFERROR(GETPIVOTDATA("Amount",#REF!,"Product Name",'tabelas-escondidas'!$A1265),"")</f>
        <v/>
      </c>
      <c r="G1265" s="74" t="str">
        <f>IFERROR(GETPIVOTDATA("Quantity",#REF!,"Product Name",'tabelas-escondidas'!$A1265),"")</f>
        <v/>
      </c>
    </row>
    <row r="1266" spans="1:7" x14ac:dyDescent="0.25">
      <c r="A1266" s="75" t="str">
        <f>IFERROR(INDEX(Tabela_Produto[[#Data],[Nome do Produto]],ROW(A1266)-ROW($A$3)),"")</f>
        <v/>
      </c>
      <c r="B1266" s="74" t="str">
        <f ca="1">IF(A1266="","",SUMIFS(Tabela_Ordens[[#Data],[Quantidade]],Tabela_Ordens[[#Data],[Produto]],A1266,Tabela_Ordens[[#Data],[Tipo da Ordem]],"Compra",Tabela_Ordens[[#Data],[Data esperada]],"&lt;="&amp;TODAY())-SUMIFS(Tabela_Ordens[[#Data],[Quantidade]],Tabela_Ordens[[#Data],[Produto]],A1266,Tabela_Ordens[[#Data],[Tipo da Ordem]],"Venda",Tabela_Ordens[[#Data],[Data esperada]],"&lt;="&amp;TODAY()))</f>
        <v/>
      </c>
      <c r="C1266" s="74" t="str">
        <f ca="1">IF(A1266="","",SUMIFS(Tabela_Ordens[[#Data],[Quantidade]],Tabela_Ordens[[#Data],[Produto]],A1266,Tabela_Ordens[[#Data],[Tipo da Ordem]],"Compra",Tabela_Ordens[[#Data],[Data esperada]],"&gt;"&amp;TODAY()))</f>
        <v/>
      </c>
      <c r="D1266" s="74" t="str">
        <f>IF(A1266="","",INDEX(Tabela_Produto[Estoque Mínimo],MATCH(A1266,INDEX(Tabela_Produto[Nome do Produto],,1),0),1))</f>
        <v/>
      </c>
      <c r="E1266" s="74" t="str">
        <f t="shared" si="19"/>
        <v/>
      </c>
      <c r="F1266" s="74" t="str">
        <f>IFERROR(GETPIVOTDATA("Amount",#REF!,"Product Name",'tabelas-escondidas'!$A1266),"")</f>
        <v/>
      </c>
      <c r="G1266" s="74" t="str">
        <f>IFERROR(GETPIVOTDATA("Quantity",#REF!,"Product Name",'tabelas-escondidas'!$A1266),"")</f>
        <v/>
      </c>
    </row>
    <row r="1267" spans="1:7" x14ac:dyDescent="0.25">
      <c r="A1267" s="75" t="str">
        <f>IFERROR(INDEX(Tabela_Produto[[#Data],[Nome do Produto]],ROW(A1267)-ROW($A$3)),"")</f>
        <v/>
      </c>
      <c r="B1267" s="74" t="str">
        <f ca="1">IF(A1267="","",SUMIFS(Tabela_Ordens[[#Data],[Quantidade]],Tabela_Ordens[[#Data],[Produto]],A1267,Tabela_Ordens[[#Data],[Tipo da Ordem]],"Compra",Tabela_Ordens[[#Data],[Data esperada]],"&lt;="&amp;TODAY())-SUMIFS(Tabela_Ordens[[#Data],[Quantidade]],Tabela_Ordens[[#Data],[Produto]],A1267,Tabela_Ordens[[#Data],[Tipo da Ordem]],"Venda",Tabela_Ordens[[#Data],[Data esperada]],"&lt;="&amp;TODAY()))</f>
        <v/>
      </c>
      <c r="C1267" s="74" t="str">
        <f ca="1">IF(A1267="","",SUMIFS(Tabela_Ordens[[#Data],[Quantidade]],Tabela_Ordens[[#Data],[Produto]],A1267,Tabela_Ordens[[#Data],[Tipo da Ordem]],"Compra",Tabela_Ordens[[#Data],[Data esperada]],"&gt;"&amp;TODAY()))</f>
        <v/>
      </c>
      <c r="D1267" s="74" t="str">
        <f>IF(A1267="","",INDEX(Tabela_Produto[Estoque Mínimo],MATCH(A1267,INDEX(Tabela_Produto[Nome do Produto],,1),0),1))</f>
        <v/>
      </c>
      <c r="E1267" s="74" t="str">
        <f t="shared" si="19"/>
        <v/>
      </c>
      <c r="F1267" s="74" t="str">
        <f>IFERROR(GETPIVOTDATA("Amount",#REF!,"Product Name",'tabelas-escondidas'!$A1267),"")</f>
        <v/>
      </c>
      <c r="G1267" s="74" t="str">
        <f>IFERROR(GETPIVOTDATA("Quantity",#REF!,"Product Name",'tabelas-escondidas'!$A1267),"")</f>
        <v/>
      </c>
    </row>
    <row r="1268" spans="1:7" x14ac:dyDescent="0.25">
      <c r="A1268" s="75" t="str">
        <f>IFERROR(INDEX(Tabela_Produto[[#Data],[Nome do Produto]],ROW(A1268)-ROW($A$3)),"")</f>
        <v/>
      </c>
      <c r="B1268" s="74" t="str">
        <f ca="1">IF(A1268="","",SUMIFS(Tabela_Ordens[[#Data],[Quantidade]],Tabela_Ordens[[#Data],[Produto]],A1268,Tabela_Ordens[[#Data],[Tipo da Ordem]],"Compra",Tabela_Ordens[[#Data],[Data esperada]],"&lt;="&amp;TODAY())-SUMIFS(Tabela_Ordens[[#Data],[Quantidade]],Tabela_Ordens[[#Data],[Produto]],A1268,Tabela_Ordens[[#Data],[Tipo da Ordem]],"Venda",Tabela_Ordens[[#Data],[Data esperada]],"&lt;="&amp;TODAY()))</f>
        <v/>
      </c>
      <c r="C1268" s="74" t="str">
        <f ca="1">IF(A1268="","",SUMIFS(Tabela_Ordens[[#Data],[Quantidade]],Tabela_Ordens[[#Data],[Produto]],A1268,Tabela_Ordens[[#Data],[Tipo da Ordem]],"Compra",Tabela_Ordens[[#Data],[Data esperada]],"&gt;"&amp;TODAY()))</f>
        <v/>
      </c>
      <c r="D1268" s="74" t="str">
        <f>IF(A1268="","",INDEX(Tabela_Produto[Estoque Mínimo],MATCH(A1268,INDEX(Tabela_Produto[Nome do Produto],,1),0),1))</f>
        <v/>
      </c>
      <c r="E1268" s="74" t="str">
        <f t="shared" si="19"/>
        <v/>
      </c>
      <c r="F1268" s="74" t="str">
        <f>IFERROR(GETPIVOTDATA("Amount",#REF!,"Product Name",'tabelas-escondidas'!$A1268),"")</f>
        <v/>
      </c>
      <c r="G1268" s="74" t="str">
        <f>IFERROR(GETPIVOTDATA("Quantity",#REF!,"Product Name",'tabelas-escondidas'!$A1268),"")</f>
        <v/>
      </c>
    </row>
    <row r="1269" spans="1:7" x14ac:dyDescent="0.25">
      <c r="A1269" s="75" t="str">
        <f>IFERROR(INDEX(Tabela_Produto[[#Data],[Nome do Produto]],ROW(A1269)-ROW($A$3)),"")</f>
        <v/>
      </c>
      <c r="B1269" s="74" t="str">
        <f ca="1">IF(A1269="","",SUMIFS(Tabela_Ordens[[#Data],[Quantidade]],Tabela_Ordens[[#Data],[Produto]],A1269,Tabela_Ordens[[#Data],[Tipo da Ordem]],"Compra",Tabela_Ordens[[#Data],[Data esperada]],"&lt;="&amp;TODAY())-SUMIFS(Tabela_Ordens[[#Data],[Quantidade]],Tabela_Ordens[[#Data],[Produto]],A1269,Tabela_Ordens[[#Data],[Tipo da Ordem]],"Venda",Tabela_Ordens[[#Data],[Data esperada]],"&lt;="&amp;TODAY()))</f>
        <v/>
      </c>
      <c r="C1269" s="74" t="str">
        <f ca="1">IF(A1269="","",SUMIFS(Tabela_Ordens[[#Data],[Quantidade]],Tabela_Ordens[[#Data],[Produto]],A1269,Tabela_Ordens[[#Data],[Tipo da Ordem]],"Compra",Tabela_Ordens[[#Data],[Data esperada]],"&gt;"&amp;TODAY()))</f>
        <v/>
      </c>
      <c r="D1269" s="74" t="str">
        <f>IF(A1269="","",INDEX(Tabela_Produto[Estoque Mínimo],MATCH(A1269,INDEX(Tabela_Produto[Nome do Produto],,1),0),1))</f>
        <v/>
      </c>
      <c r="E1269" s="74" t="str">
        <f t="shared" si="19"/>
        <v/>
      </c>
      <c r="F1269" s="74" t="str">
        <f>IFERROR(GETPIVOTDATA("Amount",#REF!,"Product Name",'tabelas-escondidas'!$A1269),"")</f>
        <v/>
      </c>
      <c r="G1269" s="74" t="str">
        <f>IFERROR(GETPIVOTDATA("Quantity",#REF!,"Product Name",'tabelas-escondidas'!$A1269),"")</f>
        <v/>
      </c>
    </row>
    <row r="1270" spans="1:7" x14ac:dyDescent="0.25">
      <c r="A1270" s="75" t="str">
        <f>IFERROR(INDEX(Tabela_Produto[[#Data],[Nome do Produto]],ROW(A1270)-ROW($A$3)),"")</f>
        <v/>
      </c>
      <c r="B1270" s="74" t="str">
        <f ca="1">IF(A1270="","",SUMIFS(Tabela_Ordens[[#Data],[Quantidade]],Tabela_Ordens[[#Data],[Produto]],A1270,Tabela_Ordens[[#Data],[Tipo da Ordem]],"Compra",Tabela_Ordens[[#Data],[Data esperada]],"&lt;="&amp;TODAY())-SUMIFS(Tabela_Ordens[[#Data],[Quantidade]],Tabela_Ordens[[#Data],[Produto]],A1270,Tabela_Ordens[[#Data],[Tipo da Ordem]],"Venda",Tabela_Ordens[[#Data],[Data esperada]],"&lt;="&amp;TODAY()))</f>
        <v/>
      </c>
      <c r="C1270" s="74" t="str">
        <f ca="1">IF(A1270="","",SUMIFS(Tabela_Ordens[[#Data],[Quantidade]],Tabela_Ordens[[#Data],[Produto]],A1270,Tabela_Ordens[[#Data],[Tipo da Ordem]],"Compra",Tabela_Ordens[[#Data],[Data esperada]],"&gt;"&amp;TODAY()))</f>
        <v/>
      </c>
      <c r="D1270" s="74" t="str">
        <f>IF(A1270="","",INDEX(Tabela_Produto[Estoque Mínimo],MATCH(A1270,INDEX(Tabela_Produto[Nome do Produto],,1),0),1))</f>
        <v/>
      </c>
      <c r="E1270" s="74" t="str">
        <f t="shared" si="19"/>
        <v/>
      </c>
      <c r="F1270" s="74" t="str">
        <f>IFERROR(GETPIVOTDATA("Amount",#REF!,"Product Name",'tabelas-escondidas'!$A1270),"")</f>
        <v/>
      </c>
      <c r="G1270" s="74" t="str">
        <f>IFERROR(GETPIVOTDATA("Quantity",#REF!,"Product Name",'tabelas-escondidas'!$A1270),"")</f>
        <v/>
      </c>
    </row>
    <row r="1271" spans="1:7" x14ac:dyDescent="0.25">
      <c r="A1271" s="75" t="str">
        <f>IFERROR(INDEX(Tabela_Produto[[#Data],[Nome do Produto]],ROW(A1271)-ROW($A$3)),"")</f>
        <v/>
      </c>
      <c r="B1271" s="74" t="str">
        <f ca="1">IF(A1271="","",SUMIFS(Tabela_Ordens[[#Data],[Quantidade]],Tabela_Ordens[[#Data],[Produto]],A1271,Tabela_Ordens[[#Data],[Tipo da Ordem]],"Compra",Tabela_Ordens[[#Data],[Data esperada]],"&lt;="&amp;TODAY())-SUMIFS(Tabela_Ordens[[#Data],[Quantidade]],Tabela_Ordens[[#Data],[Produto]],A1271,Tabela_Ordens[[#Data],[Tipo da Ordem]],"Venda",Tabela_Ordens[[#Data],[Data esperada]],"&lt;="&amp;TODAY()))</f>
        <v/>
      </c>
      <c r="C1271" s="74" t="str">
        <f ca="1">IF(A1271="","",SUMIFS(Tabela_Ordens[[#Data],[Quantidade]],Tabela_Ordens[[#Data],[Produto]],A1271,Tabela_Ordens[[#Data],[Tipo da Ordem]],"Compra",Tabela_Ordens[[#Data],[Data esperada]],"&gt;"&amp;TODAY()))</f>
        <v/>
      </c>
      <c r="D1271" s="74" t="str">
        <f>IF(A1271="","",INDEX(Tabela_Produto[Estoque Mínimo],MATCH(A1271,INDEX(Tabela_Produto[Nome do Produto],,1),0),1))</f>
        <v/>
      </c>
      <c r="E1271" s="74" t="str">
        <f t="shared" si="19"/>
        <v/>
      </c>
      <c r="F1271" s="74" t="str">
        <f>IFERROR(GETPIVOTDATA("Amount",#REF!,"Product Name",'tabelas-escondidas'!$A1271),"")</f>
        <v/>
      </c>
      <c r="G1271" s="74" t="str">
        <f>IFERROR(GETPIVOTDATA("Quantity",#REF!,"Product Name",'tabelas-escondidas'!$A1271),"")</f>
        <v/>
      </c>
    </row>
    <row r="1272" spans="1:7" x14ac:dyDescent="0.25">
      <c r="A1272" s="75" t="str">
        <f>IFERROR(INDEX(Tabela_Produto[[#Data],[Nome do Produto]],ROW(A1272)-ROW($A$3)),"")</f>
        <v/>
      </c>
      <c r="B1272" s="74" t="str">
        <f ca="1">IF(A1272="","",SUMIFS(Tabela_Ordens[[#Data],[Quantidade]],Tabela_Ordens[[#Data],[Produto]],A1272,Tabela_Ordens[[#Data],[Tipo da Ordem]],"Compra",Tabela_Ordens[[#Data],[Data esperada]],"&lt;="&amp;TODAY())-SUMIFS(Tabela_Ordens[[#Data],[Quantidade]],Tabela_Ordens[[#Data],[Produto]],A1272,Tabela_Ordens[[#Data],[Tipo da Ordem]],"Venda",Tabela_Ordens[[#Data],[Data esperada]],"&lt;="&amp;TODAY()))</f>
        <v/>
      </c>
      <c r="C1272" s="74" t="str">
        <f ca="1">IF(A1272="","",SUMIFS(Tabela_Ordens[[#Data],[Quantidade]],Tabela_Ordens[[#Data],[Produto]],A1272,Tabela_Ordens[[#Data],[Tipo da Ordem]],"Compra",Tabela_Ordens[[#Data],[Data esperada]],"&gt;"&amp;TODAY()))</f>
        <v/>
      </c>
      <c r="D1272" s="74" t="str">
        <f>IF(A1272="","",INDEX(Tabela_Produto[Estoque Mínimo],MATCH(A1272,INDEX(Tabela_Produto[Nome do Produto],,1),0),1))</f>
        <v/>
      </c>
      <c r="E1272" s="74" t="str">
        <f t="shared" si="19"/>
        <v/>
      </c>
      <c r="F1272" s="74" t="str">
        <f>IFERROR(GETPIVOTDATA("Amount",#REF!,"Product Name",'tabelas-escondidas'!$A1272),"")</f>
        <v/>
      </c>
      <c r="G1272" s="74" t="str">
        <f>IFERROR(GETPIVOTDATA("Quantity",#REF!,"Product Name",'tabelas-escondidas'!$A1272),"")</f>
        <v/>
      </c>
    </row>
    <row r="1273" spans="1:7" x14ac:dyDescent="0.25">
      <c r="A1273" s="75" t="str">
        <f>IFERROR(INDEX(Tabela_Produto[[#Data],[Nome do Produto]],ROW(A1273)-ROW($A$3)),"")</f>
        <v/>
      </c>
      <c r="B1273" s="74" t="str">
        <f ca="1">IF(A1273="","",SUMIFS(Tabela_Ordens[[#Data],[Quantidade]],Tabela_Ordens[[#Data],[Produto]],A1273,Tabela_Ordens[[#Data],[Tipo da Ordem]],"Compra",Tabela_Ordens[[#Data],[Data esperada]],"&lt;="&amp;TODAY())-SUMIFS(Tabela_Ordens[[#Data],[Quantidade]],Tabela_Ordens[[#Data],[Produto]],A1273,Tabela_Ordens[[#Data],[Tipo da Ordem]],"Venda",Tabela_Ordens[[#Data],[Data esperada]],"&lt;="&amp;TODAY()))</f>
        <v/>
      </c>
      <c r="C1273" s="74" t="str">
        <f ca="1">IF(A1273="","",SUMIFS(Tabela_Ordens[[#Data],[Quantidade]],Tabela_Ordens[[#Data],[Produto]],A1273,Tabela_Ordens[[#Data],[Tipo da Ordem]],"Compra",Tabela_Ordens[[#Data],[Data esperada]],"&gt;"&amp;TODAY()))</f>
        <v/>
      </c>
      <c r="D1273" s="74" t="str">
        <f>IF(A1273="","",INDEX(Tabela_Produto[Estoque Mínimo],MATCH(A1273,INDEX(Tabela_Produto[Nome do Produto],,1),0),1))</f>
        <v/>
      </c>
      <c r="E1273" s="74" t="str">
        <f t="shared" si="19"/>
        <v/>
      </c>
      <c r="F1273" s="74" t="str">
        <f>IFERROR(GETPIVOTDATA("Amount",#REF!,"Product Name",'tabelas-escondidas'!$A1273),"")</f>
        <v/>
      </c>
      <c r="G1273" s="74" t="str">
        <f>IFERROR(GETPIVOTDATA("Quantity",#REF!,"Product Name",'tabelas-escondidas'!$A1273),"")</f>
        <v/>
      </c>
    </row>
    <row r="1274" spans="1:7" x14ac:dyDescent="0.25">
      <c r="A1274" s="75" t="str">
        <f>IFERROR(INDEX(Tabela_Produto[[#Data],[Nome do Produto]],ROW(A1274)-ROW($A$3)),"")</f>
        <v/>
      </c>
      <c r="B1274" s="74" t="str">
        <f ca="1">IF(A1274="","",SUMIFS(Tabela_Ordens[[#Data],[Quantidade]],Tabela_Ordens[[#Data],[Produto]],A1274,Tabela_Ordens[[#Data],[Tipo da Ordem]],"Compra",Tabela_Ordens[[#Data],[Data esperada]],"&lt;="&amp;TODAY())-SUMIFS(Tabela_Ordens[[#Data],[Quantidade]],Tabela_Ordens[[#Data],[Produto]],A1274,Tabela_Ordens[[#Data],[Tipo da Ordem]],"Venda",Tabela_Ordens[[#Data],[Data esperada]],"&lt;="&amp;TODAY()))</f>
        <v/>
      </c>
      <c r="C1274" s="74" t="str">
        <f ca="1">IF(A1274="","",SUMIFS(Tabela_Ordens[[#Data],[Quantidade]],Tabela_Ordens[[#Data],[Produto]],A1274,Tabela_Ordens[[#Data],[Tipo da Ordem]],"Compra",Tabela_Ordens[[#Data],[Data esperada]],"&gt;"&amp;TODAY()))</f>
        <v/>
      </c>
      <c r="D1274" s="74" t="str">
        <f>IF(A1274="","",INDEX(Tabela_Produto[Estoque Mínimo],MATCH(A1274,INDEX(Tabela_Produto[Nome do Produto],,1),0),1))</f>
        <v/>
      </c>
      <c r="E1274" s="74" t="str">
        <f t="shared" si="19"/>
        <v/>
      </c>
      <c r="F1274" s="74" t="str">
        <f>IFERROR(GETPIVOTDATA("Amount",#REF!,"Product Name",'tabelas-escondidas'!$A1274),"")</f>
        <v/>
      </c>
      <c r="G1274" s="74" t="str">
        <f>IFERROR(GETPIVOTDATA("Quantity",#REF!,"Product Name",'tabelas-escondidas'!$A1274),"")</f>
        <v/>
      </c>
    </row>
    <row r="1275" spans="1:7" x14ac:dyDescent="0.25">
      <c r="A1275" s="75" t="str">
        <f>IFERROR(INDEX(Tabela_Produto[[#Data],[Nome do Produto]],ROW(A1275)-ROW($A$3)),"")</f>
        <v/>
      </c>
      <c r="B1275" s="74" t="str">
        <f ca="1">IF(A1275="","",SUMIFS(Tabela_Ordens[[#Data],[Quantidade]],Tabela_Ordens[[#Data],[Produto]],A1275,Tabela_Ordens[[#Data],[Tipo da Ordem]],"Compra",Tabela_Ordens[[#Data],[Data esperada]],"&lt;="&amp;TODAY())-SUMIFS(Tabela_Ordens[[#Data],[Quantidade]],Tabela_Ordens[[#Data],[Produto]],A1275,Tabela_Ordens[[#Data],[Tipo da Ordem]],"Venda",Tabela_Ordens[[#Data],[Data esperada]],"&lt;="&amp;TODAY()))</f>
        <v/>
      </c>
      <c r="C1275" s="74" t="str">
        <f ca="1">IF(A1275="","",SUMIFS(Tabela_Ordens[[#Data],[Quantidade]],Tabela_Ordens[[#Data],[Produto]],A1275,Tabela_Ordens[[#Data],[Tipo da Ordem]],"Compra",Tabela_Ordens[[#Data],[Data esperada]],"&gt;"&amp;TODAY()))</f>
        <v/>
      </c>
      <c r="D1275" s="74" t="str">
        <f>IF(A1275="","",INDEX(Tabela_Produto[Estoque Mínimo],MATCH(A1275,INDEX(Tabela_Produto[Nome do Produto],,1),0),1))</f>
        <v/>
      </c>
      <c r="E1275" s="74" t="str">
        <f t="shared" si="19"/>
        <v/>
      </c>
      <c r="F1275" s="74" t="str">
        <f>IFERROR(GETPIVOTDATA("Amount",#REF!,"Product Name",'tabelas-escondidas'!$A1275),"")</f>
        <v/>
      </c>
      <c r="G1275" s="74" t="str">
        <f>IFERROR(GETPIVOTDATA("Quantity",#REF!,"Product Name",'tabelas-escondidas'!$A1275),"")</f>
        <v/>
      </c>
    </row>
    <row r="1276" spans="1:7" x14ac:dyDescent="0.25">
      <c r="A1276" s="75" t="str">
        <f>IFERROR(INDEX(Tabela_Produto[[#Data],[Nome do Produto]],ROW(A1276)-ROW($A$3)),"")</f>
        <v/>
      </c>
      <c r="B1276" s="74" t="str">
        <f ca="1">IF(A1276="","",SUMIFS(Tabela_Ordens[[#Data],[Quantidade]],Tabela_Ordens[[#Data],[Produto]],A1276,Tabela_Ordens[[#Data],[Tipo da Ordem]],"Compra",Tabela_Ordens[[#Data],[Data esperada]],"&lt;="&amp;TODAY())-SUMIFS(Tabela_Ordens[[#Data],[Quantidade]],Tabela_Ordens[[#Data],[Produto]],A1276,Tabela_Ordens[[#Data],[Tipo da Ordem]],"Venda",Tabela_Ordens[[#Data],[Data esperada]],"&lt;="&amp;TODAY()))</f>
        <v/>
      </c>
      <c r="C1276" s="74" t="str">
        <f ca="1">IF(A1276="","",SUMIFS(Tabela_Ordens[[#Data],[Quantidade]],Tabela_Ordens[[#Data],[Produto]],A1276,Tabela_Ordens[[#Data],[Tipo da Ordem]],"Compra",Tabela_Ordens[[#Data],[Data esperada]],"&gt;"&amp;TODAY()))</f>
        <v/>
      </c>
      <c r="D1276" s="74" t="str">
        <f>IF(A1276="","",INDEX(Tabela_Produto[Estoque Mínimo],MATCH(A1276,INDEX(Tabela_Produto[Nome do Produto],,1),0),1))</f>
        <v/>
      </c>
      <c r="E1276" s="74" t="str">
        <f t="shared" si="19"/>
        <v/>
      </c>
      <c r="F1276" s="74" t="str">
        <f>IFERROR(GETPIVOTDATA("Amount",#REF!,"Product Name",'tabelas-escondidas'!$A1276),"")</f>
        <v/>
      </c>
      <c r="G1276" s="74" t="str">
        <f>IFERROR(GETPIVOTDATA("Quantity",#REF!,"Product Name",'tabelas-escondidas'!$A1276),"")</f>
        <v/>
      </c>
    </row>
    <row r="1277" spans="1:7" x14ac:dyDescent="0.25">
      <c r="A1277" s="75" t="str">
        <f>IFERROR(INDEX(Tabela_Produto[[#Data],[Nome do Produto]],ROW(A1277)-ROW($A$3)),"")</f>
        <v/>
      </c>
      <c r="B1277" s="74" t="str">
        <f ca="1">IF(A1277="","",SUMIFS(Tabela_Ordens[[#Data],[Quantidade]],Tabela_Ordens[[#Data],[Produto]],A1277,Tabela_Ordens[[#Data],[Tipo da Ordem]],"Compra",Tabela_Ordens[[#Data],[Data esperada]],"&lt;="&amp;TODAY())-SUMIFS(Tabela_Ordens[[#Data],[Quantidade]],Tabela_Ordens[[#Data],[Produto]],A1277,Tabela_Ordens[[#Data],[Tipo da Ordem]],"Venda",Tabela_Ordens[[#Data],[Data esperada]],"&lt;="&amp;TODAY()))</f>
        <v/>
      </c>
      <c r="C1277" s="74" t="str">
        <f ca="1">IF(A1277="","",SUMIFS(Tabela_Ordens[[#Data],[Quantidade]],Tabela_Ordens[[#Data],[Produto]],A1277,Tabela_Ordens[[#Data],[Tipo da Ordem]],"Compra",Tabela_Ordens[[#Data],[Data esperada]],"&gt;"&amp;TODAY()))</f>
        <v/>
      </c>
      <c r="D1277" s="74" t="str">
        <f>IF(A1277="","",INDEX(Tabela_Produto[Estoque Mínimo],MATCH(A1277,INDEX(Tabela_Produto[Nome do Produto],,1),0),1))</f>
        <v/>
      </c>
      <c r="E1277" s="74" t="str">
        <f t="shared" si="19"/>
        <v/>
      </c>
      <c r="F1277" s="74" t="str">
        <f>IFERROR(GETPIVOTDATA("Amount",#REF!,"Product Name",'tabelas-escondidas'!$A1277),"")</f>
        <v/>
      </c>
      <c r="G1277" s="74" t="str">
        <f>IFERROR(GETPIVOTDATA("Quantity",#REF!,"Product Name",'tabelas-escondidas'!$A1277),"")</f>
        <v/>
      </c>
    </row>
    <row r="1278" spans="1:7" x14ac:dyDescent="0.25">
      <c r="A1278" s="75" t="str">
        <f>IFERROR(INDEX(Tabela_Produto[[#Data],[Nome do Produto]],ROW(A1278)-ROW($A$3)),"")</f>
        <v/>
      </c>
      <c r="B1278" s="74" t="str">
        <f ca="1">IF(A1278="","",SUMIFS(Tabela_Ordens[[#Data],[Quantidade]],Tabela_Ordens[[#Data],[Produto]],A1278,Tabela_Ordens[[#Data],[Tipo da Ordem]],"Compra",Tabela_Ordens[[#Data],[Data esperada]],"&lt;="&amp;TODAY())-SUMIFS(Tabela_Ordens[[#Data],[Quantidade]],Tabela_Ordens[[#Data],[Produto]],A1278,Tabela_Ordens[[#Data],[Tipo da Ordem]],"Venda",Tabela_Ordens[[#Data],[Data esperada]],"&lt;="&amp;TODAY()))</f>
        <v/>
      </c>
      <c r="C1278" s="74" t="str">
        <f ca="1">IF(A1278="","",SUMIFS(Tabela_Ordens[[#Data],[Quantidade]],Tabela_Ordens[[#Data],[Produto]],A1278,Tabela_Ordens[[#Data],[Tipo da Ordem]],"Compra",Tabela_Ordens[[#Data],[Data esperada]],"&gt;"&amp;TODAY()))</f>
        <v/>
      </c>
      <c r="D1278" s="74" t="str">
        <f>IF(A1278="","",INDEX(Tabela_Produto[Estoque Mínimo],MATCH(A1278,INDEX(Tabela_Produto[Nome do Produto],,1),0),1))</f>
        <v/>
      </c>
      <c r="E1278" s="74" t="str">
        <f t="shared" si="19"/>
        <v/>
      </c>
      <c r="F1278" s="74" t="str">
        <f>IFERROR(GETPIVOTDATA("Amount",#REF!,"Product Name",'tabelas-escondidas'!$A1278),"")</f>
        <v/>
      </c>
      <c r="G1278" s="74" t="str">
        <f>IFERROR(GETPIVOTDATA("Quantity",#REF!,"Product Name",'tabelas-escondidas'!$A1278),"")</f>
        <v/>
      </c>
    </row>
    <row r="1279" spans="1:7" x14ac:dyDescent="0.25">
      <c r="A1279" s="75" t="str">
        <f>IFERROR(INDEX(Tabela_Produto[[#Data],[Nome do Produto]],ROW(A1279)-ROW($A$3)),"")</f>
        <v/>
      </c>
      <c r="B1279" s="74" t="str">
        <f ca="1">IF(A1279="","",SUMIFS(Tabela_Ordens[[#Data],[Quantidade]],Tabela_Ordens[[#Data],[Produto]],A1279,Tabela_Ordens[[#Data],[Tipo da Ordem]],"Compra",Tabela_Ordens[[#Data],[Data esperada]],"&lt;="&amp;TODAY())-SUMIFS(Tabela_Ordens[[#Data],[Quantidade]],Tabela_Ordens[[#Data],[Produto]],A1279,Tabela_Ordens[[#Data],[Tipo da Ordem]],"Venda",Tabela_Ordens[[#Data],[Data esperada]],"&lt;="&amp;TODAY()))</f>
        <v/>
      </c>
      <c r="C1279" s="74" t="str">
        <f ca="1">IF(A1279="","",SUMIFS(Tabela_Ordens[[#Data],[Quantidade]],Tabela_Ordens[[#Data],[Produto]],A1279,Tabela_Ordens[[#Data],[Tipo da Ordem]],"Compra",Tabela_Ordens[[#Data],[Data esperada]],"&gt;"&amp;TODAY()))</f>
        <v/>
      </c>
      <c r="D1279" s="74" t="str">
        <f>IF(A1279="","",INDEX(Tabela_Produto[Estoque Mínimo],MATCH(A1279,INDEX(Tabela_Produto[Nome do Produto],,1),0),1))</f>
        <v/>
      </c>
      <c r="E1279" s="74" t="str">
        <f t="shared" si="19"/>
        <v/>
      </c>
      <c r="F1279" s="74" t="str">
        <f>IFERROR(GETPIVOTDATA("Amount",#REF!,"Product Name",'tabelas-escondidas'!$A1279),"")</f>
        <v/>
      </c>
      <c r="G1279" s="74" t="str">
        <f>IFERROR(GETPIVOTDATA("Quantity",#REF!,"Product Name",'tabelas-escondidas'!$A1279),"")</f>
        <v/>
      </c>
    </row>
    <row r="1280" spans="1:7" x14ac:dyDescent="0.25">
      <c r="A1280" s="75" t="str">
        <f>IFERROR(INDEX(Tabela_Produto[[#Data],[Nome do Produto]],ROW(A1280)-ROW($A$3)),"")</f>
        <v/>
      </c>
      <c r="B1280" s="74" t="str">
        <f ca="1">IF(A1280="","",SUMIFS(Tabela_Ordens[[#Data],[Quantidade]],Tabela_Ordens[[#Data],[Produto]],A1280,Tabela_Ordens[[#Data],[Tipo da Ordem]],"Compra",Tabela_Ordens[[#Data],[Data esperada]],"&lt;="&amp;TODAY())-SUMIFS(Tabela_Ordens[[#Data],[Quantidade]],Tabela_Ordens[[#Data],[Produto]],A1280,Tabela_Ordens[[#Data],[Tipo da Ordem]],"Venda",Tabela_Ordens[[#Data],[Data esperada]],"&lt;="&amp;TODAY()))</f>
        <v/>
      </c>
      <c r="C1280" s="74" t="str">
        <f ca="1">IF(A1280="","",SUMIFS(Tabela_Ordens[[#Data],[Quantidade]],Tabela_Ordens[[#Data],[Produto]],A1280,Tabela_Ordens[[#Data],[Tipo da Ordem]],"Compra",Tabela_Ordens[[#Data],[Data esperada]],"&gt;"&amp;TODAY()))</f>
        <v/>
      </c>
      <c r="D1280" s="74" t="str">
        <f>IF(A1280="","",INDEX(Tabela_Produto[Estoque Mínimo],MATCH(A1280,INDEX(Tabela_Produto[Nome do Produto],,1),0),1))</f>
        <v/>
      </c>
      <c r="E1280" s="74" t="str">
        <f t="shared" si="19"/>
        <v/>
      </c>
      <c r="F1280" s="74" t="str">
        <f>IFERROR(GETPIVOTDATA("Amount",#REF!,"Product Name",'tabelas-escondidas'!$A1280),"")</f>
        <v/>
      </c>
      <c r="G1280" s="74" t="str">
        <f>IFERROR(GETPIVOTDATA("Quantity",#REF!,"Product Name",'tabelas-escondidas'!$A1280),"")</f>
        <v/>
      </c>
    </row>
    <row r="1281" spans="1:7" x14ac:dyDescent="0.25">
      <c r="A1281" s="75" t="str">
        <f>IFERROR(INDEX(Tabela_Produto[[#Data],[Nome do Produto]],ROW(A1281)-ROW($A$3)),"")</f>
        <v/>
      </c>
      <c r="B1281" s="74" t="str">
        <f ca="1">IF(A1281="","",SUMIFS(Tabela_Ordens[[#Data],[Quantidade]],Tabela_Ordens[[#Data],[Produto]],A1281,Tabela_Ordens[[#Data],[Tipo da Ordem]],"Compra",Tabela_Ordens[[#Data],[Data esperada]],"&lt;="&amp;TODAY())-SUMIFS(Tabela_Ordens[[#Data],[Quantidade]],Tabela_Ordens[[#Data],[Produto]],A1281,Tabela_Ordens[[#Data],[Tipo da Ordem]],"Venda",Tabela_Ordens[[#Data],[Data esperada]],"&lt;="&amp;TODAY()))</f>
        <v/>
      </c>
      <c r="C1281" s="74" t="str">
        <f ca="1">IF(A1281="","",SUMIFS(Tabela_Ordens[[#Data],[Quantidade]],Tabela_Ordens[[#Data],[Produto]],A1281,Tabela_Ordens[[#Data],[Tipo da Ordem]],"Compra",Tabela_Ordens[[#Data],[Data esperada]],"&gt;"&amp;TODAY()))</f>
        <v/>
      </c>
      <c r="D1281" s="74" t="str">
        <f>IF(A1281="","",INDEX(Tabela_Produto[Estoque Mínimo],MATCH(A1281,INDEX(Tabela_Produto[Nome do Produto],,1),0),1))</f>
        <v/>
      </c>
      <c r="E1281" s="74" t="str">
        <f t="shared" si="19"/>
        <v/>
      </c>
      <c r="F1281" s="74" t="str">
        <f>IFERROR(GETPIVOTDATA("Amount",#REF!,"Product Name",'tabelas-escondidas'!$A1281),"")</f>
        <v/>
      </c>
      <c r="G1281" s="74" t="str">
        <f>IFERROR(GETPIVOTDATA("Quantity",#REF!,"Product Name",'tabelas-escondidas'!$A1281),"")</f>
        <v/>
      </c>
    </row>
    <row r="1282" spans="1:7" x14ac:dyDescent="0.25">
      <c r="A1282" s="75" t="str">
        <f>IFERROR(INDEX(Tabela_Produto[[#Data],[Nome do Produto]],ROW(A1282)-ROW($A$3)),"")</f>
        <v/>
      </c>
      <c r="B1282" s="74" t="str">
        <f ca="1">IF(A1282="","",SUMIFS(Tabela_Ordens[[#Data],[Quantidade]],Tabela_Ordens[[#Data],[Produto]],A1282,Tabela_Ordens[[#Data],[Tipo da Ordem]],"Compra",Tabela_Ordens[[#Data],[Data esperada]],"&lt;="&amp;TODAY())-SUMIFS(Tabela_Ordens[[#Data],[Quantidade]],Tabela_Ordens[[#Data],[Produto]],A1282,Tabela_Ordens[[#Data],[Tipo da Ordem]],"Venda",Tabela_Ordens[[#Data],[Data esperada]],"&lt;="&amp;TODAY()))</f>
        <v/>
      </c>
      <c r="C1282" s="74" t="str">
        <f ca="1">IF(A1282="","",SUMIFS(Tabela_Ordens[[#Data],[Quantidade]],Tabela_Ordens[[#Data],[Produto]],A1282,Tabela_Ordens[[#Data],[Tipo da Ordem]],"Compra",Tabela_Ordens[[#Data],[Data esperada]],"&gt;"&amp;TODAY()))</f>
        <v/>
      </c>
      <c r="D1282" s="74" t="str">
        <f>IF(A1282="","",INDEX(Tabela_Produto[Estoque Mínimo],MATCH(A1282,INDEX(Tabela_Produto[Nome do Produto],,1),0),1))</f>
        <v/>
      </c>
      <c r="E1282" s="74" t="str">
        <f t="shared" si="19"/>
        <v/>
      </c>
      <c r="F1282" s="74" t="str">
        <f>IFERROR(GETPIVOTDATA("Amount",#REF!,"Product Name",'tabelas-escondidas'!$A1282),"")</f>
        <v/>
      </c>
      <c r="G1282" s="74" t="str">
        <f>IFERROR(GETPIVOTDATA("Quantity",#REF!,"Product Name",'tabelas-escondidas'!$A1282),"")</f>
        <v/>
      </c>
    </row>
    <row r="1283" spans="1:7" x14ac:dyDescent="0.25">
      <c r="A1283" s="75" t="str">
        <f>IFERROR(INDEX(Tabela_Produto[[#Data],[Nome do Produto]],ROW(A1283)-ROW($A$3)),"")</f>
        <v/>
      </c>
      <c r="B1283" s="74" t="str">
        <f ca="1">IF(A1283="","",SUMIFS(Tabela_Ordens[[#Data],[Quantidade]],Tabela_Ordens[[#Data],[Produto]],A1283,Tabela_Ordens[[#Data],[Tipo da Ordem]],"Compra",Tabela_Ordens[[#Data],[Data esperada]],"&lt;="&amp;TODAY())-SUMIFS(Tabela_Ordens[[#Data],[Quantidade]],Tabela_Ordens[[#Data],[Produto]],A1283,Tabela_Ordens[[#Data],[Tipo da Ordem]],"Venda",Tabela_Ordens[[#Data],[Data esperada]],"&lt;="&amp;TODAY()))</f>
        <v/>
      </c>
      <c r="C1283" s="74" t="str">
        <f ca="1">IF(A1283="","",SUMIFS(Tabela_Ordens[[#Data],[Quantidade]],Tabela_Ordens[[#Data],[Produto]],A1283,Tabela_Ordens[[#Data],[Tipo da Ordem]],"Compra",Tabela_Ordens[[#Data],[Data esperada]],"&gt;"&amp;TODAY()))</f>
        <v/>
      </c>
      <c r="D1283" s="74" t="str">
        <f>IF(A1283="","",INDEX(Tabela_Produto[Estoque Mínimo],MATCH(A1283,INDEX(Tabela_Produto[Nome do Produto],,1),0),1))</f>
        <v/>
      </c>
      <c r="E1283" s="74" t="str">
        <f t="shared" si="19"/>
        <v/>
      </c>
      <c r="F1283" s="74" t="str">
        <f>IFERROR(GETPIVOTDATA("Amount",#REF!,"Product Name",'tabelas-escondidas'!$A1283),"")</f>
        <v/>
      </c>
      <c r="G1283" s="74" t="str">
        <f>IFERROR(GETPIVOTDATA("Quantity",#REF!,"Product Name",'tabelas-escondidas'!$A1283),"")</f>
        <v/>
      </c>
    </row>
    <row r="1284" spans="1:7" x14ac:dyDescent="0.25">
      <c r="A1284" s="75" t="str">
        <f>IFERROR(INDEX(Tabela_Produto[[#Data],[Nome do Produto]],ROW(A1284)-ROW($A$3)),"")</f>
        <v/>
      </c>
      <c r="B1284" s="74" t="str">
        <f ca="1">IF(A1284="","",SUMIFS(Tabela_Ordens[[#Data],[Quantidade]],Tabela_Ordens[[#Data],[Produto]],A1284,Tabela_Ordens[[#Data],[Tipo da Ordem]],"Compra",Tabela_Ordens[[#Data],[Data esperada]],"&lt;="&amp;TODAY())-SUMIFS(Tabela_Ordens[[#Data],[Quantidade]],Tabela_Ordens[[#Data],[Produto]],A1284,Tabela_Ordens[[#Data],[Tipo da Ordem]],"Venda",Tabela_Ordens[[#Data],[Data esperada]],"&lt;="&amp;TODAY()))</f>
        <v/>
      </c>
      <c r="C1284" s="74" t="str">
        <f ca="1">IF(A1284="","",SUMIFS(Tabela_Ordens[[#Data],[Quantidade]],Tabela_Ordens[[#Data],[Produto]],A1284,Tabela_Ordens[[#Data],[Tipo da Ordem]],"Compra",Tabela_Ordens[[#Data],[Data esperada]],"&gt;"&amp;TODAY()))</f>
        <v/>
      </c>
      <c r="D1284" s="74" t="str">
        <f>IF(A1284="","",INDEX(Tabela_Produto[Estoque Mínimo],MATCH(A1284,INDEX(Tabela_Produto[Nome do Produto],,1),0),1))</f>
        <v/>
      </c>
      <c r="E1284" s="74" t="str">
        <f t="shared" si="19"/>
        <v/>
      </c>
      <c r="F1284" s="74" t="str">
        <f>IFERROR(GETPIVOTDATA("Amount",#REF!,"Product Name",'tabelas-escondidas'!$A1284),"")</f>
        <v/>
      </c>
      <c r="G1284" s="74" t="str">
        <f>IFERROR(GETPIVOTDATA("Quantity",#REF!,"Product Name",'tabelas-escondidas'!$A1284),"")</f>
        <v/>
      </c>
    </row>
    <row r="1285" spans="1:7" x14ac:dyDescent="0.25">
      <c r="A1285" s="75" t="str">
        <f>IFERROR(INDEX(Tabela_Produto[[#Data],[Nome do Produto]],ROW(A1285)-ROW($A$3)),"")</f>
        <v/>
      </c>
      <c r="B1285" s="74" t="str">
        <f ca="1">IF(A1285="","",SUMIFS(Tabela_Ordens[[#Data],[Quantidade]],Tabela_Ordens[[#Data],[Produto]],A1285,Tabela_Ordens[[#Data],[Tipo da Ordem]],"Compra",Tabela_Ordens[[#Data],[Data esperada]],"&lt;="&amp;TODAY())-SUMIFS(Tabela_Ordens[[#Data],[Quantidade]],Tabela_Ordens[[#Data],[Produto]],A1285,Tabela_Ordens[[#Data],[Tipo da Ordem]],"Venda",Tabela_Ordens[[#Data],[Data esperada]],"&lt;="&amp;TODAY()))</f>
        <v/>
      </c>
      <c r="C1285" s="74" t="str">
        <f ca="1">IF(A1285="","",SUMIFS(Tabela_Ordens[[#Data],[Quantidade]],Tabela_Ordens[[#Data],[Produto]],A1285,Tabela_Ordens[[#Data],[Tipo da Ordem]],"Compra",Tabela_Ordens[[#Data],[Data esperada]],"&gt;"&amp;TODAY()))</f>
        <v/>
      </c>
      <c r="D1285" s="74" t="str">
        <f>IF(A1285="","",INDEX(Tabela_Produto[Estoque Mínimo],MATCH(A1285,INDEX(Tabela_Produto[Nome do Produto],,1),0),1))</f>
        <v/>
      </c>
      <c r="E1285" s="74" t="str">
        <f t="shared" ref="E1285:E1348" si="20">IF(A1285="","",B1285-D1285)</f>
        <v/>
      </c>
      <c r="F1285" s="74" t="str">
        <f>IFERROR(GETPIVOTDATA("Amount",#REF!,"Product Name",'tabelas-escondidas'!$A1285),"")</f>
        <v/>
      </c>
      <c r="G1285" s="74" t="str">
        <f>IFERROR(GETPIVOTDATA("Quantity",#REF!,"Product Name",'tabelas-escondidas'!$A1285),"")</f>
        <v/>
      </c>
    </row>
    <row r="1286" spans="1:7" x14ac:dyDescent="0.25">
      <c r="A1286" s="75" t="str">
        <f>IFERROR(INDEX(Tabela_Produto[[#Data],[Nome do Produto]],ROW(A1286)-ROW($A$3)),"")</f>
        <v/>
      </c>
      <c r="B1286" s="74" t="str">
        <f ca="1">IF(A1286="","",SUMIFS(Tabela_Ordens[[#Data],[Quantidade]],Tabela_Ordens[[#Data],[Produto]],A1286,Tabela_Ordens[[#Data],[Tipo da Ordem]],"Compra",Tabela_Ordens[[#Data],[Data esperada]],"&lt;="&amp;TODAY())-SUMIFS(Tabela_Ordens[[#Data],[Quantidade]],Tabela_Ordens[[#Data],[Produto]],A1286,Tabela_Ordens[[#Data],[Tipo da Ordem]],"Venda",Tabela_Ordens[[#Data],[Data esperada]],"&lt;="&amp;TODAY()))</f>
        <v/>
      </c>
      <c r="C1286" s="74" t="str">
        <f ca="1">IF(A1286="","",SUMIFS(Tabela_Ordens[[#Data],[Quantidade]],Tabela_Ordens[[#Data],[Produto]],A1286,Tabela_Ordens[[#Data],[Tipo da Ordem]],"Compra",Tabela_Ordens[[#Data],[Data esperada]],"&gt;"&amp;TODAY()))</f>
        <v/>
      </c>
      <c r="D1286" s="74" t="str">
        <f>IF(A1286="","",INDEX(Tabela_Produto[Estoque Mínimo],MATCH(A1286,INDEX(Tabela_Produto[Nome do Produto],,1),0),1))</f>
        <v/>
      </c>
      <c r="E1286" s="74" t="str">
        <f t="shared" si="20"/>
        <v/>
      </c>
      <c r="F1286" s="74" t="str">
        <f>IFERROR(GETPIVOTDATA("Amount",#REF!,"Product Name",'tabelas-escondidas'!$A1286),"")</f>
        <v/>
      </c>
      <c r="G1286" s="74" t="str">
        <f>IFERROR(GETPIVOTDATA("Quantity",#REF!,"Product Name",'tabelas-escondidas'!$A1286),"")</f>
        <v/>
      </c>
    </row>
    <row r="1287" spans="1:7" x14ac:dyDescent="0.25">
      <c r="A1287" s="75" t="str">
        <f>IFERROR(INDEX(Tabela_Produto[[#Data],[Nome do Produto]],ROW(A1287)-ROW($A$3)),"")</f>
        <v/>
      </c>
      <c r="B1287" s="74" t="str">
        <f ca="1">IF(A1287="","",SUMIFS(Tabela_Ordens[[#Data],[Quantidade]],Tabela_Ordens[[#Data],[Produto]],A1287,Tabela_Ordens[[#Data],[Tipo da Ordem]],"Compra",Tabela_Ordens[[#Data],[Data esperada]],"&lt;="&amp;TODAY())-SUMIFS(Tabela_Ordens[[#Data],[Quantidade]],Tabela_Ordens[[#Data],[Produto]],A1287,Tabela_Ordens[[#Data],[Tipo da Ordem]],"Venda",Tabela_Ordens[[#Data],[Data esperada]],"&lt;="&amp;TODAY()))</f>
        <v/>
      </c>
      <c r="C1287" s="74" t="str">
        <f ca="1">IF(A1287="","",SUMIFS(Tabela_Ordens[[#Data],[Quantidade]],Tabela_Ordens[[#Data],[Produto]],A1287,Tabela_Ordens[[#Data],[Tipo da Ordem]],"Compra",Tabela_Ordens[[#Data],[Data esperada]],"&gt;"&amp;TODAY()))</f>
        <v/>
      </c>
      <c r="D1287" s="74" t="str">
        <f>IF(A1287="","",INDEX(Tabela_Produto[Estoque Mínimo],MATCH(A1287,INDEX(Tabela_Produto[Nome do Produto],,1),0),1))</f>
        <v/>
      </c>
      <c r="E1287" s="74" t="str">
        <f t="shared" si="20"/>
        <v/>
      </c>
      <c r="F1287" s="74" t="str">
        <f>IFERROR(GETPIVOTDATA("Amount",#REF!,"Product Name",'tabelas-escondidas'!$A1287),"")</f>
        <v/>
      </c>
      <c r="G1287" s="74" t="str">
        <f>IFERROR(GETPIVOTDATA("Quantity",#REF!,"Product Name",'tabelas-escondidas'!$A1287),"")</f>
        <v/>
      </c>
    </row>
    <row r="1288" spans="1:7" x14ac:dyDescent="0.25">
      <c r="A1288" s="75" t="str">
        <f>IFERROR(INDEX(Tabela_Produto[[#Data],[Nome do Produto]],ROW(A1288)-ROW($A$3)),"")</f>
        <v/>
      </c>
      <c r="B1288" s="74" t="str">
        <f ca="1">IF(A1288="","",SUMIFS(Tabela_Ordens[[#Data],[Quantidade]],Tabela_Ordens[[#Data],[Produto]],A1288,Tabela_Ordens[[#Data],[Tipo da Ordem]],"Compra",Tabela_Ordens[[#Data],[Data esperada]],"&lt;="&amp;TODAY())-SUMIFS(Tabela_Ordens[[#Data],[Quantidade]],Tabela_Ordens[[#Data],[Produto]],A1288,Tabela_Ordens[[#Data],[Tipo da Ordem]],"Venda",Tabela_Ordens[[#Data],[Data esperada]],"&lt;="&amp;TODAY()))</f>
        <v/>
      </c>
      <c r="C1288" s="74" t="str">
        <f ca="1">IF(A1288="","",SUMIFS(Tabela_Ordens[[#Data],[Quantidade]],Tabela_Ordens[[#Data],[Produto]],A1288,Tabela_Ordens[[#Data],[Tipo da Ordem]],"Compra",Tabela_Ordens[[#Data],[Data esperada]],"&gt;"&amp;TODAY()))</f>
        <v/>
      </c>
      <c r="D1288" s="74" t="str">
        <f>IF(A1288="","",INDEX(Tabela_Produto[Estoque Mínimo],MATCH(A1288,INDEX(Tabela_Produto[Nome do Produto],,1),0),1))</f>
        <v/>
      </c>
      <c r="E1288" s="74" t="str">
        <f t="shared" si="20"/>
        <v/>
      </c>
      <c r="F1288" s="74" t="str">
        <f>IFERROR(GETPIVOTDATA("Amount",#REF!,"Product Name",'tabelas-escondidas'!$A1288),"")</f>
        <v/>
      </c>
      <c r="G1288" s="74" t="str">
        <f>IFERROR(GETPIVOTDATA("Quantity",#REF!,"Product Name",'tabelas-escondidas'!$A1288),"")</f>
        <v/>
      </c>
    </row>
    <row r="1289" spans="1:7" x14ac:dyDescent="0.25">
      <c r="A1289" s="75" t="str">
        <f>IFERROR(INDEX(Tabela_Produto[[#Data],[Nome do Produto]],ROW(A1289)-ROW($A$3)),"")</f>
        <v/>
      </c>
      <c r="B1289" s="74" t="str">
        <f ca="1">IF(A1289="","",SUMIFS(Tabela_Ordens[[#Data],[Quantidade]],Tabela_Ordens[[#Data],[Produto]],A1289,Tabela_Ordens[[#Data],[Tipo da Ordem]],"Compra",Tabela_Ordens[[#Data],[Data esperada]],"&lt;="&amp;TODAY())-SUMIFS(Tabela_Ordens[[#Data],[Quantidade]],Tabela_Ordens[[#Data],[Produto]],A1289,Tabela_Ordens[[#Data],[Tipo da Ordem]],"Venda",Tabela_Ordens[[#Data],[Data esperada]],"&lt;="&amp;TODAY()))</f>
        <v/>
      </c>
      <c r="C1289" s="74" t="str">
        <f ca="1">IF(A1289="","",SUMIFS(Tabela_Ordens[[#Data],[Quantidade]],Tabela_Ordens[[#Data],[Produto]],A1289,Tabela_Ordens[[#Data],[Tipo da Ordem]],"Compra",Tabela_Ordens[[#Data],[Data esperada]],"&gt;"&amp;TODAY()))</f>
        <v/>
      </c>
      <c r="D1289" s="74" t="str">
        <f>IF(A1289="","",INDEX(Tabela_Produto[Estoque Mínimo],MATCH(A1289,INDEX(Tabela_Produto[Nome do Produto],,1),0),1))</f>
        <v/>
      </c>
      <c r="E1289" s="74" t="str">
        <f t="shared" si="20"/>
        <v/>
      </c>
      <c r="F1289" s="74" t="str">
        <f>IFERROR(GETPIVOTDATA("Amount",#REF!,"Product Name",'tabelas-escondidas'!$A1289),"")</f>
        <v/>
      </c>
      <c r="G1289" s="74" t="str">
        <f>IFERROR(GETPIVOTDATA("Quantity",#REF!,"Product Name",'tabelas-escondidas'!$A1289),"")</f>
        <v/>
      </c>
    </row>
    <row r="1290" spans="1:7" x14ac:dyDescent="0.25">
      <c r="A1290" s="75" t="str">
        <f>IFERROR(INDEX(Tabela_Produto[[#Data],[Nome do Produto]],ROW(A1290)-ROW($A$3)),"")</f>
        <v/>
      </c>
      <c r="B1290" s="74" t="str">
        <f ca="1">IF(A1290="","",SUMIFS(Tabela_Ordens[[#Data],[Quantidade]],Tabela_Ordens[[#Data],[Produto]],A1290,Tabela_Ordens[[#Data],[Tipo da Ordem]],"Compra",Tabela_Ordens[[#Data],[Data esperada]],"&lt;="&amp;TODAY())-SUMIFS(Tabela_Ordens[[#Data],[Quantidade]],Tabela_Ordens[[#Data],[Produto]],A1290,Tabela_Ordens[[#Data],[Tipo da Ordem]],"Venda",Tabela_Ordens[[#Data],[Data esperada]],"&lt;="&amp;TODAY()))</f>
        <v/>
      </c>
      <c r="C1290" s="74" t="str">
        <f ca="1">IF(A1290="","",SUMIFS(Tabela_Ordens[[#Data],[Quantidade]],Tabela_Ordens[[#Data],[Produto]],A1290,Tabela_Ordens[[#Data],[Tipo da Ordem]],"Compra",Tabela_Ordens[[#Data],[Data esperada]],"&gt;"&amp;TODAY()))</f>
        <v/>
      </c>
      <c r="D1290" s="74" t="str">
        <f>IF(A1290="","",INDEX(Tabela_Produto[Estoque Mínimo],MATCH(A1290,INDEX(Tabela_Produto[Nome do Produto],,1),0),1))</f>
        <v/>
      </c>
      <c r="E1290" s="74" t="str">
        <f t="shared" si="20"/>
        <v/>
      </c>
      <c r="F1290" s="74" t="str">
        <f>IFERROR(GETPIVOTDATA("Amount",#REF!,"Product Name",'tabelas-escondidas'!$A1290),"")</f>
        <v/>
      </c>
      <c r="G1290" s="74" t="str">
        <f>IFERROR(GETPIVOTDATA("Quantity",#REF!,"Product Name",'tabelas-escondidas'!$A1290),"")</f>
        <v/>
      </c>
    </row>
    <row r="1291" spans="1:7" x14ac:dyDescent="0.25">
      <c r="A1291" s="75" t="str">
        <f>IFERROR(INDEX(Tabela_Produto[[#Data],[Nome do Produto]],ROW(A1291)-ROW($A$3)),"")</f>
        <v/>
      </c>
      <c r="B1291" s="74" t="str">
        <f ca="1">IF(A1291="","",SUMIFS(Tabela_Ordens[[#Data],[Quantidade]],Tabela_Ordens[[#Data],[Produto]],A1291,Tabela_Ordens[[#Data],[Tipo da Ordem]],"Compra",Tabela_Ordens[[#Data],[Data esperada]],"&lt;="&amp;TODAY())-SUMIFS(Tabela_Ordens[[#Data],[Quantidade]],Tabela_Ordens[[#Data],[Produto]],A1291,Tabela_Ordens[[#Data],[Tipo da Ordem]],"Venda",Tabela_Ordens[[#Data],[Data esperada]],"&lt;="&amp;TODAY()))</f>
        <v/>
      </c>
      <c r="C1291" s="74" t="str">
        <f ca="1">IF(A1291="","",SUMIFS(Tabela_Ordens[[#Data],[Quantidade]],Tabela_Ordens[[#Data],[Produto]],A1291,Tabela_Ordens[[#Data],[Tipo da Ordem]],"Compra",Tabela_Ordens[[#Data],[Data esperada]],"&gt;"&amp;TODAY()))</f>
        <v/>
      </c>
      <c r="D1291" s="74" t="str">
        <f>IF(A1291="","",INDEX(Tabela_Produto[Estoque Mínimo],MATCH(A1291,INDEX(Tabela_Produto[Nome do Produto],,1),0),1))</f>
        <v/>
      </c>
      <c r="E1291" s="74" t="str">
        <f t="shared" si="20"/>
        <v/>
      </c>
      <c r="F1291" s="74" t="str">
        <f>IFERROR(GETPIVOTDATA("Amount",#REF!,"Product Name",'tabelas-escondidas'!$A1291),"")</f>
        <v/>
      </c>
      <c r="G1291" s="74" t="str">
        <f>IFERROR(GETPIVOTDATA("Quantity",#REF!,"Product Name",'tabelas-escondidas'!$A1291),"")</f>
        <v/>
      </c>
    </row>
    <row r="1292" spans="1:7" x14ac:dyDescent="0.25">
      <c r="A1292" s="75" t="str">
        <f>IFERROR(INDEX(Tabela_Produto[[#Data],[Nome do Produto]],ROW(A1292)-ROW($A$3)),"")</f>
        <v/>
      </c>
      <c r="B1292" s="74" t="str">
        <f ca="1">IF(A1292="","",SUMIFS(Tabela_Ordens[[#Data],[Quantidade]],Tabela_Ordens[[#Data],[Produto]],A1292,Tabela_Ordens[[#Data],[Tipo da Ordem]],"Compra",Tabela_Ordens[[#Data],[Data esperada]],"&lt;="&amp;TODAY())-SUMIFS(Tabela_Ordens[[#Data],[Quantidade]],Tabela_Ordens[[#Data],[Produto]],A1292,Tabela_Ordens[[#Data],[Tipo da Ordem]],"Venda",Tabela_Ordens[[#Data],[Data esperada]],"&lt;="&amp;TODAY()))</f>
        <v/>
      </c>
      <c r="C1292" s="74" t="str">
        <f ca="1">IF(A1292="","",SUMIFS(Tabela_Ordens[[#Data],[Quantidade]],Tabela_Ordens[[#Data],[Produto]],A1292,Tabela_Ordens[[#Data],[Tipo da Ordem]],"Compra",Tabela_Ordens[[#Data],[Data esperada]],"&gt;"&amp;TODAY()))</f>
        <v/>
      </c>
      <c r="D1292" s="74" t="str">
        <f>IF(A1292="","",INDEX(Tabela_Produto[Estoque Mínimo],MATCH(A1292,INDEX(Tabela_Produto[Nome do Produto],,1),0),1))</f>
        <v/>
      </c>
      <c r="E1292" s="74" t="str">
        <f t="shared" si="20"/>
        <v/>
      </c>
      <c r="F1292" s="74" t="str">
        <f>IFERROR(GETPIVOTDATA("Amount",#REF!,"Product Name",'tabelas-escondidas'!$A1292),"")</f>
        <v/>
      </c>
      <c r="G1292" s="74" t="str">
        <f>IFERROR(GETPIVOTDATA("Quantity",#REF!,"Product Name",'tabelas-escondidas'!$A1292),"")</f>
        <v/>
      </c>
    </row>
    <row r="1293" spans="1:7" x14ac:dyDescent="0.25">
      <c r="A1293" s="75" t="str">
        <f>IFERROR(INDEX(Tabela_Produto[[#Data],[Nome do Produto]],ROW(A1293)-ROW($A$3)),"")</f>
        <v/>
      </c>
      <c r="B1293" s="74" t="str">
        <f ca="1">IF(A1293="","",SUMIFS(Tabela_Ordens[[#Data],[Quantidade]],Tabela_Ordens[[#Data],[Produto]],A1293,Tabela_Ordens[[#Data],[Tipo da Ordem]],"Compra",Tabela_Ordens[[#Data],[Data esperada]],"&lt;="&amp;TODAY())-SUMIFS(Tabela_Ordens[[#Data],[Quantidade]],Tabela_Ordens[[#Data],[Produto]],A1293,Tabela_Ordens[[#Data],[Tipo da Ordem]],"Venda",Tabela_Ordens[[#Data],[Data esperada]],"&lt;="&amp;TODAY()))</f>
        <v/>
      </c>
      <c r="C1293" s="74" t="str">
        <f ca="1">IF(A1293="","",SUMIFS(Tabela_Ordens[[#Data],[Quantidade]],Tabela_Ordens[[#Data],[Produto]],A1293,Tabela_Ordens[[#Data],[Tipo da Ordem]],"Compra",Tabela_Ordens[[#Data],[Data esperada]],"&gt;"&amp;TODAY()))</f>
        <v/>
      </c>
      <c r="D1293" s="74" t="str">
        <f>IF(A1293="","",INDEX(Tabela_Produto[Estoque Mínimo],MATCH(A1293,INDEX(Tabela_Produto[Nome do Produto],,1),0),1))</f>
        <v/>
      </c>
      <c r="E1293" s="74" t="str">
        <f t="shared" si="20"/>
        <v/>
      </c>
      <c r="F1293" s="74" t="str">
        <f>IFERROR(GETPIVOTDATA("Amount",#REF!,"Product Name",'tabelas-escondidas'!$A1293),"")</f>
        <v/>
      </c>
      <c r="G1293" s="74" t="str">
        <f>IFERROR(GETPIVOTDATA("Quantity",#REF!,"Product Name",'tabelas-escondidas'!$A1293),"")</f>
        <v/>
      </c>
    </row>
    <row r="1294" spans="1:7" x14ac:dyDescent="0.25">
      <c r="A1294" s="75" t="str">
        <f>IFERROR(INDEX(Tabela_Produto[[#Data],[Nome do Produto]],ROW(A1294)-ROW($A$3)),"")</f>
        <v/>
      </c>
      <c r="B1294" s="74" t="str">
        <f ca="1">IF(A1294="","",SUMIFS(Tabela_Ordens[[#Data],[Quantidade]],Tabela_Ordens[[#Data],[Produto]],A1294,Tabela_Ordens[[#Data],[Tipo da Ordem]],"Compra",Tabela_Ordens[[#Data],[Data esperada]],"&lt;="&amp;TODAY())-SUMIFS(Tabela_Ordens[[#Data],[Quantidade]],Tabela_Ordens[[#Data],[Produto]],A1294,Tabela_Ordens[[#Data],[Tipo da Ordem]],"Venda",Tabela_Ordens[[#Data],[Data esperada]],"&lt;="&amp;TODAY()))</f>
        <v/>
      </c>
      <c r="C1294" s="74" t="str">
        <f ca="1">IF(A1294="","",SUMIFS(Tabela_Ordens[[#Data],[Quantidade]],Tabela_Ordens[[#Data],[Produto]],A1294,Tabela_Ordens[[#Data],[Tipo da Ordem]],"Compra",Tabela_Ordens[[#Data],[Data esperada]],"&gt;"&amp;TODAY()))</f>
        <v/>
      </c>
      <c r="D1294" s="74" t="str">
        <f>IF(A1294="","",INDEX(Tabela_Produto[Estoque Mínimo],MATCH(A1294,INDEX(Tabela_Produto[Nome do Produto],,1),0),1))</f>
        <v/>
      </c>
      <c r="E1294" s="74" t="str">
        <f t="shared" si="20"/>
        <v/>
      </c>
      <c r="F1294" s="74" t="str">
        <f>IFERROR(GETPIVOTDATA("Amount",#REF!,"Product Name",'tabelas-escondidas'!$A1294),"")</f>
        <v/>
      </c>
      <c r="G1294" s="74" t="str">
        <f>IFERROR(GETPIVOTDATA("Quantity",#REF!,"Product Name",'tabelas-escondidas'!$A1294),"")</f>
        <v/>
      </c>
    </row>
    <row r="1295" spans="1:7" x14ac:dyDescent="0.25">
      <c r="A1295" s="75" t="str">
        <f>IFERROR(INDEX(Tabela_Produto[[#Data],[Nome do Produto]],ROW(A1295)-ROW($A$3)),"")</f>
        <v/>
      </c>
      <c r="B1295" s="74" t="str">
        <f ca="1">IF(A1295="","",SUMIFS(Tabela_Ordens[[#Data],[Quantidade]],Tabela_Ordens[[#Data],[Produto]],A1295,Tabela_Ordens[[#Data],[Tipo da Ordem]],"Compra",Tabela_Ordens[[#Data],[Data esperada]],"&lt;="&amp;TODAY())-SUMIFS(Tabela_Ordens[[#Data],[Quantidade]],Tabela_Ordens[[#Data],[Produto]],A1295,Tabela_Ordens[[#Data],[Tipo da Ordem]],"Venda",Tabela_Ordens[[#Data],[Data esperada]],"&lt;="&amp;TODAY()))</f>
        <v/>
      </c>
      <c r="C1295" s="74" t="str">
        <f ca="1">IF(A1295="","",SUMIFS(Tabela_Ordens[[#Data],[Quantidade]],Tabela_Ordens[[#Data],[Produto]],A1295,Tabela_Ordens[[#Data],[Tipo da Ordem]],"Compra",Tabela_Ordens[[#Data],[Data esperada]],"&gt;"&amp;TODAY()))</f>
        <v/>
      </c>
      <c r="D1295" s="74" t="str">
        <f>IF(A1295="","",INDEX(Tabela_Produto[Estoque Mínimo],MATCH(A1295,INDEX(Tabela_Produto[Nome do Produto],,1),0),1))</f>
        <v/>
      </c>
      <c r="E1295" s="74" t="str">
        <f t="shared" si="20"/>
        <v/>
      </c>
      <c r="F1295" s="74" t="str">
        <f>IFERROR(GETPIVOTDATA("Amount",#REF!,"Product Name",'tabelas-escondidas'!$A1295),"")</f>
        <v/>
      </c>
      <c r="G1295" s="74" t="str">
        <f>IFERROR(GETPIVOTDATA("Quantity",#REF!,"Product Name",'tabelas-escondidas'!$A1295),"")</f>
        <v/>
      </c>
    </row>
    <row r="1296" spans="1:7" x14ac:dyDescent="0.25">
      <c r="A1296" s="75" t="str">
        <f>IFERROR(INDEX(Tabela_Produto[[#Data],[Nome do Produto]],ROW(A1296)-ROW($A$3)),"")</f>
        <v/>
      </c>
      <c r="B1296" s="74" t="str">
        <f ca="1">IF(A1296="","",SUMIFS(Tabela_Ordens[[#Data],[Quantidade]],Tabela_Ordens[[#Data],[Produto]],A1296,Tabela_Ordens[[#Data],[Tipo da Ordem]],"Compra",Tabela_Ordens[[#Data],[Data esperada]],"&lt;="&amp;TODAY())-SUMIFS(Tabela_Ordens[[#Data],[Quantidade]],Tabela_Ordens[[#Data],[Produto]],A1296,Tabela_Ordens[[#Data],[Tipo da Ordem]],"Venda",Tabela_Ordens[[#Data],[Data esperada]],"&lt;="&amp;TODAY()))</f>
        <v/>
      </c>
      <c r="C1296" s="74" t="str">
        <f ca="1">IF(A1296="","",SUMIFS(Tabela_Ordens[[#Data],[Quantidade]],Tabela_Ordens[[#Data],[Produto]],A1296,Tabela_Ordens[[#Data],[Tipo da Ordem]],"Compra",Tabela_Ordens[[#Data],[Data esperada]],"&gt;"&amp;TODAY()))</f>
        <v/>
      </c>
      <c r="D1296" s="74" t="str">
        <f>IF(A1296="","",INDEX(Tabela_Produto[Estoque Mínimo],MATCH(A1296,INDEX(Tabela_Produto[Nome do Produto],,1),0),1))</f>
        <v/>
      </c>
      <c r="E1296" s="74" t="str">
        <f t="shared" si="20"/>
        <v/>
      </c>
      <c r="F1296" s="74" t="str">
        <f>IFERROR(GETPIVOTDATA("Amount",#REF!,"Product Name",'tabelas-escondidas'!$A1296),"")</f>
        <v/>
      </c>
      <c r="G1296" s="74" t="str">
        <f>IFERROR(GETPIVOTDATA("Quantity",#REF!,"Product Name",'tabelas-escondidas'!$A1296),"")</f>
        <v/>
      </c>
    </row>
    <row r="1297" spans="1:7" x14ac:dyDescent="0.25">
      <c r="A1297" s="75" t="str">
        <f>IFERROR(INDEX(Tabela_Produto[[#Data],[Nome do Produto]],ROW(A1297)-ROW($A$3)),"")</f>
        <v/>
      </c>
      <c r="B1297" s="74" t="str">
        <f ca="1">IF(A1297="","",SUMIFS(Tabela_Ordens[[#Data],[Quantidade]],Tabela_Ordens[[#Data],[Produto]],A1297,Tabela_Ordens[[#Data],[Tipo da Ordem]],"Compra",Tabela_Ordens[[#Data],[Data esperada]],"&lt;="&amp;TODAY())-SUMIFS(Tabela_Ordens[[#Data],[Quantidade]],Tabela_Ordens[[#Data],[Produto]],A1297,Tabela_Ordens[[#Data],[Tipo da Ordem]],"Venda",Tabela_Ordens[[#Data],[Data esperada]],"&lt;="&amp;TODAY()))</f>
        <v/>
      </c>
      <c r="C1297" s="74" t="str">
        <f ca="1">IF(A1297="","",SUMIFS(Tabela_Ordens[[#Data],[Quantidade]],Tabela_Ordens[[#Data],[Produto]],A1297,Tabela_Ordens[[#Data],[Tipo da Ordem]],"Compra",Tabela_Ordens[[#Data],[Data esperada]],"&gt;"&amp;TODAY()))</f>
        <v/>
      </c>
      <c r="D1297" s="74" t="str">
        <f>IF(A1297="","",INDEX(Tabela_Produto[Estoque Mínimo],MATCH(A1297,INDEX(Tabela_Produto[Nome do Produto],,1),0),1))</f>
        <v/>
      </c>
      <c r="E1297" s="74" t="str">
        <f t="shared" si="20"/>
        <v/>
      </c>
      <c r="F1297" s="74" t="str">
        <f>IFERROR(GETPIVOTDATA("Amount",#REF!,"Product Name",'tabelas-escondidas'!$A1297),"")</f>
        <v/>
      </c>
      <c r="G1297" s="74" t="str">
        <f>IFERROR(GETPIVOTDATA("Quantity",#REF!,"Product Name",'tabelas-escondidas'!$A1297),"")</f>
        <v/>
      </c>
    </row>
    <row r="1298" spans="1:7" x14ac:dyDescent="0.25">
      <c r="A1298" s="75" t="str">
        <f>IFERROR(INDEX(Tabela_Produto[[#Data],[Nome do Produto]],ROW(A1298)-ROW($A$3)),"")</f>
        <v/>
      </c>
      <c r="B1298" s="74" t="str">
        <f ca="1">IF(A1298="","",SUMIFS(Tabela_Ordens[[#Data],[Quantidade]],Tabela_Ordens[[#Data],[Produto]],A1298,Tabela_Ordens[[#Data],[Tipo da Ordem]],"Compra",Tabela_Ordens[[#Data],[Data esperada]],"&lt;="&amp;TODAY())-SUMIFS(Tabela_Ordens[[#Data],[Quantidade]],Tabela_Ordens[[#Data],[Produto]],A1298,Tabela_Ordens[[#Data],[Tipo da Ordem]],"Venda",Tabela_Ordens[[#Data],[Data esperada]],"&lt;="&amp;TODAY()))</f>
        <v/>
      </c>
      <c r="C1298" s="74" t="str">
        <f ca="1">IF(A1298="","",SUMIFS(Tabela_Ordens[[#Data],[Quantidade]],Tabela_Ordens[[#Data],[Produto]],A1298,Tabela_Ordens[[#Data],[Tipo da Ordem]],"Compra",Tabela_Ordens[[#Data],[Data esperada]],"&gt;"&amp;TODAY()))</f>
        <v/>
      </c>
      <c r="D1298" s="74" t="str">
        <f>IF(A1298="","",INDEX(Tabela_Produto[Estoque Mínimo],MATCH(A1298,INDEX(Tabela_Produto[Nome do Produto],,1),0),1))</f>
        <v/>
      </c>
      <c r="E1298" s="74" t="str">
        <f t="shared" si="20"/>
        <v/>
      </c>
      <c r="F1298" s="74" t="str">
        <f>IFERROR(GETPIVOTDATA("Amount",#REF!,"Product Name",'tabelas-escondidas'!$A1298),"")</f>
        <v/>
      </c>
      <c r="G1298" s="74" t="str">
        <f>IFERROR(GETPIVOTDATA("Quantity",#REF!,"Product Name",'tabelas-escondidas'!$A1298),"")</f>
        <v/>
      </c>
    </row>
    <row r="1299" spans="1:7" x14ac:dyDescent="0.25">
      <c r="A1299" s="75" t="str">
        <f>IFERROR(INDEX(Tabela_Produto[[#Data],[Nome do Produto]],ROW(A1299)-ROW($A$3)),"")</f>
        <v/>
      </c>
      <c r="B1299" s="74" t="str">
        <f ca="1">IF(A1299="","",SUMIFS(Tabela_Ordens[[#Data],[Quantidade]],Tabela_Ordens[[#Data],[Produto]],A1299,Tabela_Ordens[[#Data],[Tipo da Ordem]],"Compra",Tabela_Ordens[[#Data],[Data esperada]],"&lt;="&amp;TODAY())-SUMIFS(Tabela_Ordens[[#Data],[Quantidade]],Tabela_Ordens[[#Data],[Produto]],A1299,Tabela_Ordens[[#Data],[Tipo da Ordem]],"Venda",Tabela_Ordens[[#Data],[Data esperada]],"&lt;="&amp;TODAY()))</f>
        <v/>
      </c>
      <c r="C1299" s="74" t="str">
        <f ca="1">IF(A1299="","",SUMIFS(Tabela_Ordens[[#Data],[Quantidade]],Tabela_Ordens[[#Data],[Produto]],A1299,Tabela_Ordens[[#Data],[Tipo da Ordem]],"Compra",Tabela_Ordens[[#Data],[Data esperada]],"&gt;"&amp;TODAY()))</f>
        <v/>
      </c>
      <c r="D1299" s="74" t="str">
        <f>IF(A1299="","",INDEX(Tabela_Produto[Estoque Mínimo],MATCH(A1299,INDEX(Tabela_Produto[Nome do Produto],,1),0),1))</f>
        <v/>
      </c>
      <c r="E1299" s="74" t="str">
        <f t="shared" si="20"/>
        <v/>
      </c>
      <c r="F1299" s="74" t="str">
        <f>IFERROR(GETPIVOTDATA("Amount",#REF!,"Product Name",'tabelas-escondidas'!$A1299),"")</f>
        <v/>
      </c>
      <c r="G1299" s="74" t="str">
        <f>IFERROR(GETPIVOTDATA("Quantity",#REF!,"Product Name",'tabelas-escondidas'!$A1299),"")</f>
        <v/>
      </c>
    </row>
    <row r="1300" spans="1:7" x14ac:dyDescent="0.25">
      <c r="A1300" s="75" t="str">
        <f>IFERROR(INDEX(Tabela_Produto[[#Data],[Nome do Produto]],ROW(A1300)-ROW($A$3)),"")</f>
        <v/>
      </c>
      <c r="B1300" s="74" t="str">
        <f ca="1">IF(A1300="","",SUMIFS(Tabela_Ordens[[#Data],[Quantidade]],Tabela_Ordens[[#Data],[Produto]],A1300,Tabela_Ordens[[#Data],[Tipo da Ordem]],"Compra",Tabela_Ordens[[#Data],[Data esperada]],"&lt;="&amp;TODAY())-SUMIFS(Tabela_Ordens[[#Data],[Quantidade]],Tabela_Ordens[[#Data],[Produto]],A1300,Tabela_Ordens[[#Data],[Tipo da Ordem]],"Venda",Tabela_Ordens[[#Data],[Data esperada]],"&lt;="&amp;TODAY()))</f>
        <v/>
      </c>
      <c r="C1300" s="74" t="str">
        <f ca="1">IF(A1300="","",SUMIFS(Tabela_Ordens[[#Data],[Quantidade]],Tabela_Ordens[[#Data],[Produto]],A1300,Tabela_Ordens[[#Data],[Tipo da Ordem]],"Compra",Tabela_Ordens[[#Data],[Data esperada]],"&gt;"&amp;TODAY()))</f>
        <v/>
      </c>
      <c r="D1300" s="74" t="str">
        <f>IF(A1300="","",INDEX(Tabela_Produto[Estoque Mínimo],MATCH(A1300,INDEX(Tabela_Produto[Nome do Produto],,1),0),1))</f>
        <v/>
      </c>
      <c r="E1300" s="74" t="str">
        <f t="shared" si="20"/>
        <v/>
      </c>
      <c r="F1300" s="74" t="str">
        <f>IFERROR(GETPIVOTDATA("Amount",#REF!,"Product Name",'tabelas-escondidas'!$A1300),"")</f>
        <v/>
      </c>
      <c r="G1300" s="74" t="str">
        <f>IFERROR(GETPIVOTDATA("Quantity",#REF!,"Product Name",'tabelas-escondidas'!$A1300),"")</f>
        <v/>
      </c>
    </row>
    <row r="1301" spans="1:7" x14ac:dyDescent="0.25">
      <c r="A1301" s="75" t="str">
        <f>IFERROR(INDEX(Tabela_Produto[[#Data],[Nome do Produto]],ROW(A1301)-ROW($A$3)),"")</f>
        <v/>
      </c>
      <c r="B1301" s="74" t="str">
        <f ca="1">IF(A1301="","",SUMIFS(Tabela_Ordens[[#Data],[Quantidade]],Tabela_Ordens[[#Data],[Produto]],A1301,Tabela_Ordens[[#Data],[Tipo da Ordem]],"Compra",Tabela_Ordens[[#Data],[Data esperada]],"&lt;="&amp;TODAY())-SUMIFS(Tabela_Ordens[[#Data],[Quantidade]],Tabela_Ordens[[#Data],[Produto]],A1301,Tabela_Ordens[[#Data],[Tipo da Ordem]],"Venda",Tabela_Ordens[[#Data],[Data esperada]],"&lt;="&amp;TODAY()))</f>
        <v/>
      </c>
      <c r="C1301" s="74" t="str">
        <f ca="1">IF(A1301="","",SUMIFS(Tabela_Ordens[[#Data],[Quantidade]],Tabela_Ordens[[#Data],[Produto]],A1301,Tabela_Ordens[[#Data],[Tipo da Ordem]],"Compra",Tabela_Ordens[[#Data],[Data esperada]],"&gt;"&amp;TODAY()))</f>
        <v/>
      </c>
      <c r="D1301" s="74" t="str">
        <f>IF(A1301="","",INDEX(Tabela_Produto[Estoque Mínimo],MATCH(A1301,INDEX(Tabela_Produto[Nome do Produto],,1),0),1))</f>
        <v/>
      </c>
      <c r="E1301" s="74" t="str">
        <f t="shared" si="20"/>
        <v/>
      </c>
      <c r="F1301" s="74" t="str">
        <f>IFERROR(GETPIVOTDATA("Amount",#REF!,"Product Name",'tabelas-escondidas'!$A1301),"")</f>
        <v/>
      </c>
      <c r="G1301" s="74" t="str">
        <f>IFERROR(GETPIVOTDATA("Quantity",#REF!,"Product Name",'tabelas-escondidas'!$A1301),"")</f>
        <v/>
      </c>
    </row>
    <row r="1302" spans="1:7" x14ac:dyDescent="0.25">
      <c r="A1302" s="75" t="str">
        <f>IFERROR(INDEX(Tabela_Produto[[#Data],[Nome do Produto]],ROW(A1302)-ROW($A$3)),"")</f>
        <v/>
      </c>
      <c r="B1302" s="74" t="str">
        <f ca="1">IF(A1302="","",SUMIFS(Tabela_Ordens[[#Data],[Quantidade]],Tabela_Ordens[[#Data],[Produto]],A1302,Tabela_Ordens[[#Data],[Tipo da Ordem]],"Compra",Tabela_Ordens[[#Data],[Data esperada]],"&lt;="&amp;TODAY())-SUMIFS(Tabela_Ordens[[#Data],[Quantidade]],Tabela_Ordens[[#Data],[Produto]],A1302,Tabela_Ordens[[#Data],[Tipo da Ordem]],"Venda",Tabela_Ordens[[#Data],[Data esperada]],"&lt;="&amp;TODAY()))</f>
        <v/>
      </c>
      <c r="C1302" s="74" t="str">
        <f ca="1">IF(A1302="","",SUMIFS(Tabela_Ordens[[#Data],[Quantidade]],Tabela_Ordens[[#Data],[Produto]],A1302,Tabela_Ordens[[#Data],[Tipo da Ordem]],"Compra",Tabela_Ordens[[#Data],[Data esperada]],"&gt;"&amp;TODAY()))</f>
        <v/>
      </c>
      <c r="D1302" s="74" t="str">
        <f>IF(A1302="","",INDEX(Tabela_Produto[Estoque Mínimo],MATCH(A1302,INDEX(Tabela_Produto[Nome do Produto],,1),0),1))</f>
        <v/>
      </c>
      <c r="E1302" s="74" t="str">
        <f t="shared" si="20"/>
        <v/>
      </c>
      <c r="F1302" s="74" t="str">
        <f>IFERROR(GETPIVOTDATA("Amount",#REF!,"Product Name",'tabelas-escondidas'!$A1302),"")</f>
        <v/>
      </c>
      <c r="G1302" s="74" t="str">
        <f>IFERROR(GETPIVOTDATA("Quantity",#REF!,"Product Name",'tabelas-escondidas'!$A1302),"")</f>
        <v/>
      </c>
    </row>
    <row r="1303" spans="1:7" x14ac:dyDescent="0.25">
      <c r="A1303" s="75" t="str">
        <f>IFERROR(INDEX(Tabela_Produto[[#Data],[Nome do Produto]],ROW(A1303)-ROW($A$3)),"")</f>
        <v/>
      </c>
      <c r="B1303" s="74" t="str">
        <f ca="1">IF(A1303="","",SUMIFS(Tabela_Ordens[[#Data],[Quantidade]],Tabela_Ordens[[#Data],[Produto]],A1303,Tabela_Ordens[[#Data],[Tipo da Ordem]],"Compra",Tabela_Ordens[[#Data],[Data esperada]],"&lt;="&amp;TODAY())-SUMIFS(Tabela_Ordens[[#Data],[Quantidade]],Tabela_Ordens[[#Data],[Produto]],A1303,Tabela_Ordens[[#Data],[Tipo da Ordem]],"Venda",Tabela_Ordens[[#Data],[Data esperada]],"&lt;="&amp;TODAY()))</f>
        <v/>
      </c>
      <c r="C1303" s="74" t="str">
        <f ca="1">IF(A1303="","",SUMIFS(Tabela_Ordens[[#Data],[Quantidade]],Tabela_Ordens[[#Data],[Produto]],A1303,Tabela_Ordens[[#Data],[Tipo da Ordem]],"Compra",Tabela_Ordens[[#Data],[Data esperada]],"&gt;"&amp;TODAY()))</f>
        <v/>
      </c>
      <c r="D1303" s="74" t="str">
        <f>IF(A1303="","",INDEX(Tabela_Produto[Estoque Mínimo],MATCH(A1303,INDEX(Tabela_Produto[Nome do Produto],,1),0),1))</f>
        <v/>
      </c>
      <c r="E1303" s="74" t="str">
        <f t="shared" si="20"/>
        <v/>
      </c>
      <c r="F1303" s="74" t="str">
        <f>IFERROR(GETPIVOTDATA("Amount",#REF!,"Product Name",'tabelas-escondidas'!$A1303),"")</f>
        <v/>
      </c>
      <c r="G1303" s="74" t="str">
        <f>IFERROR(GETPIVOTDATA("Quantity",#REF!,"Product Name",'tabelas-escondidas'!$A1303),"")</f>
        <v/>
      </c>
    </row>
    <row r="1304" spans="1:7" x14ac:dyDescent="0.25">
      <c r="A1304" s="75" t="str">
        <f>IFERROR(INDEX(Tabela_Produto[[#Data],[Nome do Produto]],ROW(A1304)-ROW($A$3)),"")</f>
        <v/>
      </c>
      <c r="B1304" s="74" t="str">
        <f ca="1">IF(A1304="","",SUMIFS(Tabela_Ordens[[#Data],[Quantidade]],Tabela_Ordens[[#Data],[Produto]],A1304,Tabela_Ordens[[#Data],[Tipo da Ordem]],"Compra",Tabela_Ordens[[#Data],[Data esperada]],"&lt;="&amp;TODAY())-SUMIFS(Tabela_Ordens[[#Data],[Quantidade]],Tabela_Ordens[[#Data],[Produto]],A1304,Tabela_Ordens[[#Data],[Tipo da Ordem]],"Venda",Tabela_Ordens[[#Data],[Data esperada]],"&lt;="&amp;TODAY()))</f>
        <v/>
      </c>
      <c r="C1304" s="74" t="str">
        <f ca="1">IF(A1304="","",SUMIFS(Tabela_Ordens[[#Data],[Quantidade]],Tabela_Ordens[[#Data],[Produto]],A1304,Tabela_Ordens[[#Data],[Tipo da Ordem]],"Compra",Tabela_Ordens[[#Data],[Data esperada]],"&gt;"&amp;TODAY()))</f>
        <v/>
      </c>
      <c r="D1304" s="74" t="str">
        <f>IF(A1304="","",INDEX(Tabela_Produto[Estoque Mínimo],MATCH(A1304,INDEX(Tabela_Produto[Nome do Produto],,1),0),1))</f>
        <v/>
      </c>
      <c r="E1304" s="74" t="str">
        <f t="shared" si="20"/>
        <v/>
      </c>
      <c r="F1304" s="74" t="str">
        <f>IFERROR(GETPIVOTDATA("Amount",#REF!,"Product Name",'tabelas-escondidas'!$A1304),"")</f>
        <v/>
      </c>
      <c r="G1304" s="74" t="str">
        <f>IFERROR(GETPIVOTDATA("Quantity",#REF!,"Product Name",'tabelas-escondidas'!$A1304),"")</f>
        <v/>
      </c>
    </row>
    <row r="1305" spans="1:7" x14ac:dyDescent="0.25">
      <c r="A1305" s="75" t="str">
        <f>IFERROR(INDEX(Tabela_Produto[[#Data],[Nome do Produto]],ROW(A1305)-ROW($A$3)),"")</f>
        <v/>
      </c>
      <c r="B1305" s="74" t="str">
        <f ca="1">IF(A1305="","",SUMIFS(Tabela_Ordens[[#Data],[Quantidade]],Tabela_Ordens[[#Data],[Produto]],A1305,Tabela_Ordens[[#Data],[Tipo da Ordem]],"Compra",Tabela_Ordens[[#Data],[Data esperada]],"&lt;="&amp;TODAY())-SUMIFS(Tabela_Ordens[[#Data],[Quantidade]],Tabela_Ordens[[#Data],[Produto]],A1305,Tabela_Ordens[[#Data],[Tipo da Ordem]],"Venda",Tabela_Ordens[[#Data],[Data esperada]],"&lt;="&amp;TODAY()))</f>
        <v/>
      </c>
      <c r="C1305" s="74" t="str">
        <f ca="1">IF(A1305="","",SUMIFS(Tabela_Ordens[[#Data],[Quantidade]],Tabela_Ordens[[#Data],[Produto]],A1305,Tabela_Ordens[[#Data],[Tipo da Ordem]],"Compra",Tabela_Ordens[[#Data],[Data esperada]],"&gt;"&amp;TODAY()))</f>
        <v/>
      </c>
      <c r="D1305" s="74" t="str">
        <f>IF(A1305="","",INDEX(Tabela_Produto[Estoque Mínimo],MATCH(A1305,INDEX(Tabela_Produto[Nome do Produto],,1),0),1))</f>
        <v/>
      </c>
      <c r="E1305" s="74" t="str">
        <f t="shared" si="20"/>
        <v/>
      </c>
      <c r="F1305" s="74" t="str">
        <f>IFERROR(GETPIVOTDATA("Amount",#REF!,"Product Name",'tabelas-escondidas'!$A1305),"")</f>
        <v/>
      </c>
      <c r="G1305" s="74" t="str">
        <f>IFERROR(GETPIVOTDATA("Quantity",#REF!,"Product Name",'tabelas-escondidas'!$A1305),"")</f>
        <v/>
      </c>
    </row>
    <row r="1306" spans="1:7" x14ac:dyDescent="0.25">
      <c r="A1306" s="75" t="str">
        <f>IFERROR(INDEX(Tabela_Produto[[#Data],[Nome do Produto]],ROW(A1306)-ROW($A$3)),"")</f>
        <v/>
      </c>
      <c r="B1306" s="74" t="str">
        <f ca="1">IF(A1306="","",SUMIFS(Tabela_Ordens[[#Data],[Quantidade]],Tabela_Ordens[[#Data],[Produto]],A1306,Tabela_Ordens[[#Data],[Tipo da Ordem]],"Compra",Tabela_Ordens[[#Data],[Data esperada]],"&lt;="&amp;TODAY())-SUMIFS(Tabela_Ordens[[#Data],[Quantidade]],Tabela_Ordens[[#Data],[Produto]],A1306,Tabela_Ordens[[#Data],[Tipo da Ordem]],"Venda",Tabela_Ordens[[#Data],[Data esperada]],"&lt;="&amp;TODAY()))</f>
        <v/>
      </c>
      <c r="C1306" s="74" t="str">
        <f ca="1">IF(A1306="","",SUMIFS(Tabela_Ordens[[#Data],[Quantidade]],Tabela_Ordens[[#Data],[Produto]],A1306,Tabela_Ordens[[#Data],[Tipo da Ordem]],"Compra",Tabela_Ordens[[#Data],[Data esperada]],"&gt;"&amp;TODAY()))</f>
        <v/>
      </c>
      <c r="D1306" s="74" t="str">
        <f>IF(A1306="","",INDEX(Tabela_Produto[Estoque Mínimo],MATCH(A1306,INDEX(Tabela_Produto[Nome do Produto],,1),0),1))</f>
        <v/>
      </c>
      <c r="E1306" s="74" t="str">
        <f t="shared" si="20"/>
        <v/>
      </c>
      <c r="F1306" s="74" t="str">
        <f>IFERROR(GETPIVOTDATA("Amount",#REF!,"Product Name",'tabelas-escondidas'!$A1306),"")</f>
        <v/>
      </c>
      <c r="G1306" s="74" t="str">
        <f>IFERROR(GETPIVOTDATA("Quantity",#REF!,"Product Name",'tabelas-escondidas'!$A1306),"")</f>
        <v/>
      </c>
    </row>
    <row r="1307" spans="1:7" x14ac:dyDescent="0.25">
      <c r="A1307" s="75" t="str">
        <f>IFERROR(INDEX(Tabela_Produto[[#Data],[Nome do Produto]],ROW(A1307)-ROW($A$3)),"")</f>
        <v/>
      </c>
      <c r="B1307" s="74" t="str">
        <f ca="1">IF(A1307="","",SUMIFS(Tabela_Ordens[[#Data],[Quantidade]],Tabela_Ordens[[#Data],[Produto]],A1307,Tabela_Ordens[[#Data],[Tipo da Ordem]],"Compra",Tabela_Ordens[[#Data],[Data esperada]],"&lt;="&amp;TODAY())-SUMIFS(Tabela_Ordens[[#Data],[Quantidade]],Tabela_Ordens[[#Data],[Produto]],A1307,Tabela_Ordens[[#Data],[Tipo da Ordem]],"Venda",Tabela_Ordens[[#Data],[Data esperada]],"&lt;="&amp;TODAY()))</f>
        <v/>
      </c>
      <c r="C1307" s="74" t="str">
        <f ca="1">IF(A1307="","",SUMIFS(Tabela_Ordens[[#Data],[Quantidade]],Tabela_Ordens[[#Data],[Produto]],A1307,Tabela_Ordens[[#Data],[Tipo da Ordem]],"Compra",Tabela_Ordens[[#Data],[Data esperada]],"&gt;"&amp;TODAY()))</f>
        <v/>
      </c>
      <c r="D1307" s="74" t="str">
        <f>IF(A1307="","",INDEX(Tabela_Produto[Estoque Mínimo],MATCH(A1307,INDEX(Tabela_Produto[Nome do Produto],,1),0),1))</f>
        <v/>
      </c>
      <c r="E1307" s="74" t="str">
        <f t="shared" si="20"/>
        <v/>
      </c>
      <c r="F1307" s="74" t="str">
        <f>IFERROR(GETPIVOTDATA("Amount",#REF!,"Product Name",'tabelas-escondidas'!$A1307),"")</f>
        <v/>
      </c>
      <c r="G1307" s="74" t="str">
        <f>IFERROR(GETPIVOTDATA("Quantity",#REF!,"Product Name",'tabelas-escondidas'!$A1307),"")</f>
        <v/>
      </c>
    </row>
    <row r="1308" spans="1:7" x14ac:dyDescent="0.25">
      <c r="A1308" s="75" t="str">
        <f>IFERROR(INDEX(Tabela_Produto[[#Data],[Nome do Produto]],ROW(A1308)-ROW($A$3)),"")</f>
        <v/>
      </c>
      <c r="B1308" s="74" t="str">
        <f ca="1">IF(A1308="","",SUMIFS(Tabela_Ordens[[#Data],[Quantidade]],Tabela_Ordens[[#Data],[Produto]],A1308,Tabela_Ordens[[#Data],[Tipo da Ordem]],"Compra",Tabela_Ordens[[#Data],[Data esperada]],"&lt;="&amp;TODAY())-SUMIFS(Tabela_Ordens[[#Data],[Quantidade]],Tabela_Ordens[[#Data],[Produto]],A1308,Tabela_Ordens[[#Data],[Tipo da Ordem]],"Venda",Tabela_Ordens[[#Data],[Data esperada]],"&lt;="&amp;TODAY()))</f>
        <v/>
      </c>
      <c r="C1308" s="74" t="str">
        <f ca="1">IF(A1308="","",SUMIFS(Tabela_Ordens[[#Data],[Quantidade]],Tabela_Ordens[[#Data],[Produto]],A1308,Tabela_Ordens[[#Data],[Tipo da Ordem]],"Compra",Tabela_Ordens[[#Data],[Data esperada]],"&gt;"&amp;TODAY()))</f>
        <v/>
      </c>
      <c r="D1308" s="74" t="str">
        <f>IF(A1308="","",INDEX(Tabela_Produto[Estoque Mínimo],MATCH(A1308,INDEX(Tabela_Produto[Nome do Produto],,1),0),1))</f>
        <v/>
      </c>
      <c r="E1308" s="74" t="str">
        <f t="shared" si="20"/>
        <v/>
      </c>
      <c r="F1308" s="74" t="str">
        <f>IFERROR(GETPIVOTDATA("Amount",#REF!,"Product Name",'tabelas-escondidas'!$A1308),"")</f>
        <v/>
      </c>
      <c r="G1308" s="74" t="str">
        <f>IFERROR(GETPIVOTDATA("Quantity",#REF!,"Product Name",'tabelas-escondidas'!$A1308),"")</f>
        <v/>
      </c>
    </row>
    <row r="1309" spans="1:7" x14ac:dyDescent="0.25">
      <c r="A1309" s="75" t="str">
        <f>IFERROR(INDEX(Tabela_Produto[[#Data],[Nome do Produto]],ROW(A1309)-ROW($A$3)),"")</f>
        <v/>
      </c>
      <c r="B1309" s="74" t="str">
        <f ca="1">IF(A1309="","",SUMIFS(Tabela_Ordens[[#Data],[Quantidade]],Tabela_Ordens[[#Data],[Produto]],A1309,Tabela_Ordens[[#Data],[Tipo da Ordem]],"Compra",Tabela_Ordens[[#Data],[Data esperada]],"&lt;="&amp;TODAY())-SUMIFS(Tabela_Ordens[[#Data],[Quantidade]],Tabela_Ordens[[#Data],[Produto]],A1309,Tabela_Ordens[[#Data],[Tipo da Ordem]],"Venda",Tabela_Ordens[[#Data],[Data esperada]],"&lt;="&amp;TODAY()))</f>
        <v/>
      </c>
      <c r="C1309" s="74" t="str">
        <f ca="1">IF(A1309="","",SUMIFS(Tabela_Ordens[[#Data],[Quantidade]],Tabela_Ordens[[#Data],[Produto]],A1309,Tabela_Ordens[[#Data],[Tipo da Ordem]],"Compra",Tabela_Ordens[[#Data],[Data esperada]],"&gt;"&amp;TODAY()))</f>
        <v/>
      </c>
      <c r="D1309" s="74" t="str">
        <f>IF(A1309="","",INDEX(Tabela_Produto[Estoque Mínimo],MATCH(A1309,INDEX(Tabela_Produto[Nome do Produto],,1),0),1))</f>
        <v/>
      </c>
      <c r="E1309" s="74" t="str">
        <f t="shared" si="20"/>
        <v/>
      </c>
      <c r="F1309" s="74" t="str">
        <f>IFERROR(GETPIVOTDATA("Amount",#REF!,"Product Name",'tabelas-escondidas'!$A1309),"")</f>
        <v/>
      </c>
      <c r="G1309" s="74" t="str">
        <f>IFERROR(GETPIVOTDATA("Quantity",#REF!,"Product Name",'tabelas-escondidas'!$A1309),"")</f>
        <v/>
      </c>
    </row>
    <row r="1310" spans="1:7" x14ac:dyDescent="0.25">
      <c r="A1310" s="75" t="str">
        <f>IFERROR(INDEX(Tabela_Produto[[#Data],[Nome do Produto]],ROW(A1310)-ROW($A$3)),"")</f>
        <v/>
      </c>
      <c r="B1310" s="74" t="str">
        <f ca="1">IF(A1310="","",SUMIFS(Tabela_Ordens[[#Data],[Quantidade]],Tabela_Ordens[[#Data],[Produto]],A1310,Tabela_Ordens[[#Data],[Tipo da Ordem]],"Compra",Tabela_Ordens[[#Data],[Data esperada]],"&lt;="&amp;TODAY())-SUMIFS(Tabela_Ordens[[#Data],[Quantidade]],Tabela_Ordens[[#Data],[Produto]],A1310,Tabela_Ordens[[#Data],[Tipo da Ordem]],"Venda",Tabela_Ordens[[#Data],[Data esperada]],"&lt;="&amp;TODAY()))</f>
        <v/>
      </c>
      <c r="C1310" s="74" t="str">
        <f ca="1">IF(A1310="","",SUMIFS(Tabela_Ordens[[#Data],[Quantidade]],Tabela_Ordens[[#Data],[Produto]],A1310,Tabela_Ordens[[#Data],[Tipo da Ordem]],"Compra",Tabela_Ordens[[#Data],[Data esperada]],"&gt;"&amp;TODAY()))</f>
        <v/>
      </c>
      <c r="D1310" s="74" t="str">
        <f>IF(A1310="","",INDEX(Tabela_Produto[Estoque Mínimo],MATCH(A1310,INDEX(Tabela_Produto[Nome do Produto],,1),0),1))</f>
        <v/>
      </c>
      <c r="E1310" s="74" t="str">
        <f t="shared" si="20"/>
        <v/>
      </c>
      <c r="F1310" s="74" t="str">
        <f>IFERROR(GETPIVOTDATA("Amount",#REF!,"Product Name",'tabelas-escondidas'!$A1310),"")</f>
        <v/>
      </c>
      <c r="G1310" s="74" t="str">
        <f>IFERROR(GETPIVOTDATA("Quantity",#REF!,"Product Name",'tabelas-escondidas'!$A1310),"")</f>
        <v/>
      </c>
    </row>
    <row r="1311" spans="1:7" x14ac:dyDescent="0.25">
      <c r="A1311" s="75" t="str">
        <f>IFERROR(INDEX(Tabela_Produto[[#Data],[Nome do Produto]],ROW(A1311)-ROW($A$3)),"")</f>
        <v/>
      </c>
      <c r="B1311" s="74" t="str">
        <f ca="1">IF(A1311="","",SUMIFS(Tabela_Ordens[[#Data],[Quantidade]],Tabela_Ordens[[#Data],[Produto]],A1311,Tabela_Ordens[[#Data],[Tipo da Ordem]],"Compra",Tabela_Ordens[[#Data],[Data esperada]],"&lt;="&amp;TODAY())-SUMIFS(Tabela_Ordens[[#Data],[Quantidade]],Tabela_Ordens[[#Data],[Produto]],A1311,Tabela_Ordens[[#Data],[Tipo da Ordem]],"Venda",Tabela_Ordens[[#Data],[Data esperada]],"&lt;="&amp;TODAY()))</f>
        <v/>
      </c>
      <c r="C1311" s="74" t="str">
        <f ca="1">IF(A1311="","",SUMIFS(Tabela_Ordens[[#Data],[Quantidade]],Tabela_Ordens[[#Data],[Produto]],A1311,Tabela_Ordens[[#Data],[Tipo da Ordem]],"Compra",Tabela_Ordens[[#Data],[Data esperada]],"&gt;"&amp;TODAY()))</f>
        <v/>
      </c>
      <c r="D1311" s="74" t="str">
        <f>IF(A1311="","",INDEX(Tabela_Produto[Estoque Mínimo],MATCH(A1311,INDEX(Tabela_Produto[Nome do Produto],,1),0),1))</f>
        <v/>
      </c>
      <c r="E1311" s="74" t="str">
        <f t="shared" si="20"/>
        <v/>
      </c>
      <c r="F1311" s="74" t="str">
        <f>IFERROR(GETPIVOTDATA("Amount",#REF!,"Product Name",'tabelas-escondidas'!$A1311),"")</f>
        <v/>
      </c>
      <c r="G1311" s="74" t="str">
        <f>IFERROR(GETPIVOTDATA("Quantity",#REF!,"Product Name",'tabelas-escondidas'!$A1311),"")</f>
        <v/>
      </c>
    </row>
    <row r="1312" spans="1:7" x14ac:dyDescent="0.25">
      <c r="A1312" s="75" t="str">
        <f>IFERROR(INDEX(Tabela_Produto[[#Data],[Nome do Produto]],ROW(A1312)-ROW($A$3)),"")</f>
        <v/>
      </c>
      <c r="B1312" s="74" t="str">
        <f ca="1">IF(A1312="","",SUMIFS(Tabela_Ordens[[#Data],[Quantidade]],Tabela_Ordens[[#Data],[Produto]],A1312,Tabela_Ordens[[#Data],[Tipo da Ordem]],"Compra",Tabela_Ordens[[#Data],[Data esperada]],"&lt;="&amp;TODAY())-SUMIFS(Tabela_Ordens[[#Data],[Quantidade]],Tabela_Ordens[[#Data],[Produto]],A1312,Tabela_Ordens[[#Data],[Tipo da Ordem]],"Venda",Tabela_Ordens[[#Data],[Data esperada]],"&lt;="&amp;TODAY()))</f>
        <v/>
      </c>
      <c r="C1312" s="74" t="str">
        <f ca="1">IF(A1312="","",SUMIFS(Tabela_Ordens[[#Data],[Quantidade]],Tabela_Ordens[[#Data],[Produto]],A1312,Tabela_Ordens[[#Data],[Tipo da Ordem]],"Compra",Tabela_Ordens[[#Data],[Data esperada]],"&gt;"&amp;TODAY()))</f>
        <v/>
      </c>
      <c r="D1312" s="74" t="str">
        <f>IF(A1312="","",INDEX(Tabela_Produto[Estoque Mínimo],MATCH(A1312,INDEX(Tabela_Produto[Nome do Produto],,1),0),1))</f>
        <v/>
      </c>
      <c r="E1312" s="74" t="str">
        <f t="shared" si="20"/>
        <v/>
      </c>
      <c r="F1312" s="74" t="str">
        <f>IFERROR(GETPIVOTDATA("Amount",#REF!,"Product Name",'tabelas-escondidas'!$A1312),"")</f>
        <v/>
      </c>
      <c r="G1312" s="74" t="str">
        <f>IFERROR(GETPIVOTDATA("Quantity",#REF!,"Product Name",'tabelas-escondidas'!$A1312),"")</f>
        <v/>
      </c>
    </row>
    <row r="1313" spans="1:7" x14ac:dyDescent="0.25">
      <c r="A1313" s="75" t="str">
        <f>IFERROR(INDEX(Tabela_Produto[[#Data],[Nome do Produto]],ROW(A1313)-ROW($A$3)),"")</f>
        <v/>
      </c>
      <c r="B1313" s="74" t="str">
        <f ca="1">IF(A1313="","",SUMIFS(Tabela_Ordens[[#Data],[Quantidade]],Tabela_Ordens[[#Data],[Produto]],A1313,Tabela_Ordens[[#Data],[Tipo da Ordem]],"Compra",Tabela_Ordens[[#Data],[Data esperada]],"&lt;="&amp;TODAY())-SUMIFS(Tabela_Ordens[[#Data],[Quantidade]],Tabela_Ordens[[#Data],[Produto]],A1313,Tabela_Ordens[[#Data],[Tipo da Ordem]],"Venda",Tabela_Ordens[[#Data],[Data esperada]],"&lt;="&amp;TODAY()))</f>
        <v/>
      </c>
      <c r="C1313" s="74" t="str">
        <f ca="1">IF(A1313="","",SUMIFS(Tabela_Ordens[[#Data],[Quantidade]],Tabela_Ordens[[#Data],[Produto]],A1313,Tabela_Ordens[[#Data],[Tipo da Ordem]],"Compra",Tabela_Ordens[[#Data],[Data esperada]],"&gt;"&amp;TODAY()))</f>
        <v/>
      </c>
      <c r="D1313" s="74" t="str">
        <f>IF(A1313="","",INDEX(Tabela_Produto[Estoque Mínimo],MATCH(A1313,INDEX(Tabela_Produto[Nome do Produto],,1),0),1))</f>
        <v/>
      </c>
      <c r="E1313" s="74" t="str">
        <f t="shared" si="20"/>
        <v/>
      </c>
      <c r="F1313" s="74" t="str">
        <f>IFERROR(GETPIVOTDATA("Amount",#REF!,"Product Name",'tabelas-escondidas'!$A1313),"")</f>
        <v/>
      </c>
      <c r="G1313" s="74" t="str">
        <f>IFERROR(GETPIVOTDATA("Quantity",#REF!,"Product Name",'tabelas-escondidas'!$A1313),"")</f>
        <v/>
      </c>
    </row>
    <row r="1314" spans="1:7" x14ac:dyDescent="0.25">
      <c r="A1314" s="75" t="str">
        <f>IFERROR(INDEX(Tabela_Produto[[#Data],[Nome do Produto]],ROW(A1314)-ROW($A$3)),"")</f>
        <v/>
      </c>
      <c r="B1314" s="74" t="str">
        <f ca="1">IF(A1314="","",SUMIFS(Tabela_Ordens[[#Data],[Quantidade]],Tabela_Ordens[[#Data],[Produto]],A1314,Tabela_Ordens[[#Data],[Tipo da Ordem]],"Compra",Tabela_Ordens[[#Data],[Data esperada]],"&lt;="&amp;TODAY())-SUMIFS(Tabela_Ordens[[#Data],[Quantidade]],Tabela_Ordens[[#Data],[Produto]],A1314,Tabela_Ordens[[#Data],[Tipo da Ordem]],"Venda",Tabela_Ordens[[#Data],[Data esperada]],"&lt;="&amp;TODAY()))</f>
        <v/>
      </c>
      <c r="C1314" s="74" t="str">
        <f ca="1">IF(A1314="","",SUMIFS(Tabela_Ordens[[#Data],[Quantidade]],Tabela_Ordens[[#Data],[Produto]],A1314,Tabela_Ordens[[#Data],[Tipo da Ordem]],"Compra",Tabela_Ordens[[#Data],[Data esperada]],"&gt;"&amp;TODAY()))</f>
        <v/>
      </c>
      <c r="D1314" s="74" t="str">
        <f>IF(A1314="","",INDEX(Tabela_Produto[Estoque Mínimo],MATCH(A1314,INDEX(Tabela_Produto[Nome do Produto],,1),0),1))</f>
        <v/>
      </c>
      <c r="E1314" s="74" t="str">
        <f t="shared" si="20"/>
        <v/>
      </c>
      <c r="F1314" s="74" t="str">
        <f>IFERROR(GETPIVOTDATA("Amount",#REF!,"Product Name",'tabelas-escondidas'!$A1314),"")</f>
        <v/>
      </c>
      <c r="G1314" s="74" t="str">
        <f>IFERROR(GETPIVOTDATA("Quantity",#REF!,"Product Name",'tabelas-escondidas'!$A1314),"")</f>
        <v/>
      </c>
    </row>
    <row r="1315" spans="1:7" x14ac:dyDescent="0.25">
      <c r="A1315" s="75" t="str">
        <f>IFERROR(INDEX(Tabela_Produto[[#Data],[Nome do Produto]],ROW(A1315)-ROW($A$3)),"")</f>
        <v/>
      </c>
      <c r="B1315" s="74" t="str">
        <f ca="1">IF(A1315="","",SUMIFS(Tabela_Ordens[[#Data],[Quantidade]],Tabela_Ordens[[#Data],[Produto]],A1315,Tabela_Ordens[[#Data],[Tipo da Ordem]],"Compra",Tabela_Ordens[[#Data],[Data esperada]],"&lt;="&amp;TODAY())-SUMIFS(Tabela_Ordens[[#Data],[Quantidade]],Tabela_Ordens[[#Data],[Produto]],A1315,Tabela_Ordens[[#Data],[Tipo da Ordem]],"Venda",Tabela_Ordens[[#Data],[Data esperada]],"&lt;="&amp;TODAY()))</f>
        <v/>
      </c>
      <c r="C1315" s="74" t="str">
        <f ca="1">IF(A1315="","",SUMIFS(Tabela_Ordens[[#Data],[Quantidade]],Tabela_Ordens[[#Data],[Produto]],A1315,Tabela_Ordens[[#Data],[Tipo da Ordem]],"Compra",Tabela_Ordens[[#Data],[Data esperada]],"&gt;"&amp;TODAY()))</f>
        <v/>
      </c>
      <c r="D1315" s="74" t="str">
        <f>IF(A1315="","",INDEX(Tabela_Produto[Estoque Mínimo],MATCH(A1315,INDEX(Tabela_Produto[Nome do Produto],,1),0),1))</f>
        <v/>
      </c>
      <c r="E1315" s="74" t="str">
        <f t="shared" si="20"/>
        <v/>
      </c>
      <c r="F1315" s="74" t="str">
        <f>IFERROR(GETPIVOTDATA("Amount",#REF!,"Product Name",'tabelas-escondidas'!$A1315),"")</f>
        <v/>
      </c>
      <c r="G1315" s="74" t="str">
        <f>IFERROR(GETPIVOTDATA("Quantity",#REF!,"Product Name",'tabelas-escondidas'!$A1315),"")</f>
        <v/>
      </c>
    </row>
    <row r="1316" spans="1:7" x14ac:dyDescent="0.25">
      <c r="A1316" s="75" t="str">
        <f>IFERROR(INDEX(Tabela_Produto[[#Data],[Nome do Produto]],ROW(A1316)-ROW($A$3)),"")</f>
        <v/>
      </c>
      <c r="B1316" s="74" t="str">
        <f ca="1">IF(A1316="","",SUMIFS(Tabela_Ordens[[#Data],[Quantidade]],Tabela_Ordens[[#Data],[Produto]],A1316,Tabela_Ordens[[#Data],[Tipo da Ordem]],"Compra",Tabela_Ordens[[#Data],[Data esperada]],"&lt;="&amp;TODAY())-SUMIFS(Tabela_Ordens[[#Data],[Quantidade]],Tabela_Ordens[[#Data],[Produto]],A1316,Tabela_Ordens[[#Data],[Tipo da Ordem]],"Venda",Tabela_Ordens[[#Data],[Data esperada]],"&lt;="&amp;TODAY()))</f>
        <v/>
      </c>
      <c r="C1316" s="74" t="str">
        <f ca="1">IF(A1316="","",SUMIFS(Tabela_Ordens[[#Data],[Quantidade]],Tabela_Ordens[[#Data],[Produto]],A1316,Tabela_Ordens[[#Data],[Tipo da Ordem]],"Compra",Tabela_Ordens[[#Data],[Data esperada]],"&gt;"&amp;TODAY()))</f>
        <v/>
      </c>
      <c r="D1316" s="74" t="str">
        <f>IF(A1316="","",INDEX(Tabela_Produto[Estoque Mínimo],MATCH(A1316,INDEX(Tabela_Produto[Nome do Produto],,1),0),1))</f>
        <v/>
      </c>
      <c r="E1316" s="74" t="str">
        <f t="shared" si="20"/>
        <v/>
      </c>
      <c r="F1316" s="74" t="str">
        <f>IFERROR(GETPIVOTDATA("Amount",#REF!,"Product Name",'tabelas-escondidas'!$A1316),"")</f>
        <v/>
      </c>
      <c r="G1316" s="74" t="str">
        <f>IFERROR(GETPIVOTDATA("Quantity",#REF!,"Product Name",'tabelas-escondidas'!$A1316),"")</f>
        <v/>
      </c>
    </row>
    <row r="1317" spans="1:7" x14ac:dyDescent="0.25">
      <c r="A1317" s="75" t="str">
        <f>IFERROR(INDEX(Tabela_Produto[[#Data],[Nome do Produto]],ROW(A1317)-ROW($A$3)),"")</f>
        <v/>
      </c>
      <c r="B1317" s="74" t="str">
        <f ca="1">IF(A1317="","",SUMIFS(Tabela_Ordens[[#Data],[Quantidade]],Tabela_Ordens[[#Data],[Produto]],A1317,Tabela_Ordens[[#Data],[Tipo da Ordem]],"Compra",Tabela_Ordens[[#Data],[Data esperada]],"&lt;="&amp;TODAY())-SUMIFS(Tabela_Ordens[[#Data],[Quantidade]],Tabela_Ordens[[#Data],[Produto]],A1317,Tabela_Ordens[[#Data],[Tipo da Ordem]],"Venda",Tabela_Ordens[[#Data],[Data esperada]],"&lt;="&amp;TODAY()))</f>
        <v/>
      </c>
      <c r="C1317" s="74" t="str">
        <f ca="1">IF(A1317="","",SUMIFS(Tabela_Ordens[[#Data],[Quantidade]],Tabela_Ordens[[#Data],[Produto]],A1317,Tabela_Ordens[[#Data],[Tipo da Ordem]],"Compra",Tabela_Ordens[[#Data],[Data esperada]],"&gt;"&amp;TODAY()))</f>
        <v/>
      </c>
      <c r="D1317" s="74" t="str">
        <f>IF(A1317="","",INDEX(Tabela_Produto[Estoque Mínimo],MATCH(A1317,INDEX(Tabela_Produto[Nome do Produto],,1),0),1))</f>
        <v/>
      </c>
      <c r="E1317" s="74" t="str">
        <f t="shared" si="20"/>
        <v/>
      </c>
      <c r="F1317" s="74" t="str">
        <f>IFERROR(GETPIVOTDATA("Amount",#REF!,"Product Name",'tabelas-escondidas'!$A1317),"")</f>
        <v/>
      </c>
      <c r="G1317" s="74" t="str">
        <f>IFERROR(GETPIVOTDATA("Quantity",#REF!,"Product Name",'tabelas-escondidas'!$A1317),"")</f>
        <v/>
      </c>
    </row>
    <row r="1318" spans="1:7" x14ac:dyDescent="0.25">
      <c r="A1318" s="75" t="str">
        <f>IFERROR(INDEX(Tabela_Produto[[#Data],[Nome do Produto]],ROW(A1318)-ROW($A$3)),"")</f>
        <v/>
      </c>
      <c r="B1318" s="74" t="str">
        <f ca="1">IF(A1318="","",SUMIFS(Tabela_Ordens[[#Data],[Quantidade]],Tabela_Ordens[[#Data],[Produto]],A1318,Tabela_Ordens[[#Data],[Tipo da Ordem]],"Compra",Tabela_Ordens[[#Data],[Data esperada]],"&lt;="&amp;TODAY())-SUMIFS(Tabela_Ordens[[#Data],[Quantidade]],Tabela_Ordens[[#Data],[Produto]],A1318,Tabela_Ordens[[#Data],[Tipo da Ordem]],"Venda",Tabela_Ordens[[#Data],[Data esperada]],"&lt;="&amp;TODAY()))</f>
        <v/>
      </c>
      <c r="C1318" s="74" t="str">
        <f ca="1">IF(A1318="","",SUMIFS(Tabela_Ordens[[#Data],[Quantidade]],Tabela_Ordens[[#Data],[Produto]],A1318,Tabela_Ordens[[#Data],[Tipo da Ordem]],"Compra",Tabela_Ordens[[#Data],[Data esperada]],"&gt;"&amp;TODAY()))</f>
        <v/>
      </c>
      <c r="D1318" s="74" t="str">
        <f>IF(A1318="","",INDEX(Tabela_Produto[Estoque Mínimo],MATCH(A1318,INDEX(Tabela_Produto[Nome do Produto],,1),0),1))</f>
        <v/>
      </c>
      <c r="E1318" s="74" t="str">
        <f t="shared" si="20"/>
        <v/>
      </c>
      <c r="F1318" s="74" t="str">
        <f>IFERROR(GETPIVOTDATA("Amount",#REF!,"Product Name",'tabelas-escondidas'!$A1318),"")</f>
        <v/>
      </c>
      <c r="G1318" s="74" t="str">
        <f>IFERROR(GETPIVOTDATA("Quantity",#REF!,"Product Name",'tabelas-escondidas'!$A1318),"")</f>
        <v/>
      </c>
    </row>
    <row r="1319" spans="1:7" x14ac:dyDescent="0.25">
      <c r="A1319" s="75" t="str">
        <f>IFERROR(INDEX(Tabela_Produto[[#Data],[Nome do Produto]],ROW(A1319)-ROW($A$3)),"")</f>
        <v/>
      </c>
      <c r="B1319" s="74" t="str">
        <f ca="1">IF(A1319="","",SUMIFS(Tabela_Ordens[[#Data],[Quantidade]],Tabela_Ordens[[#Data],[Produto]],A1319,Tabela_Ordens[[#Data],[Tipo da Ordem]],"Compra",Tabela_Ordens[[#Data],[Data esperada]],"&lt;="&amp;TODAY())-SUMIFS(Tabela_Ordens[[#Data],[Quantidade]],Tabela_Ordens[[#Data],[Produto]],A1319,Tabela_Ordens[[#Data],[Tipo da Ordem]],"Venda",Tabela_Ordens[[#Data],[Data esperada]],"&lt;="&amp;TODAY()))</f>
        <v/>
      </c>
      <c r="C1319" s="74" t="str">
        <f ca="1">IF(A1319="","",SUMIFS(Tabela_Ordens[[#Data],[Quantidade]],Tabela_Ordens[[#Data],[Produto]],A1319,Tabela_Ordens[[#Data],[Tipo da Ordem]],"Compra",Tabela_Ordens[[#Data],[Data esperada]],"&gt;"&amp;TODAY()))</f>
        <v/>
      </c>
      <c r="D1319" s="74" t="str">
        <f>IF(A1319="","",INDEX(Tabela_Produto[Estoque Mínimo],MATCH(A1319,INDEX(Tabela_Produto[Nome do Produto],,1),0),1))</f>
        <v/>
      </c>
      <c r="E1319" s="74" t="str">
        <f t="shared" si="20"/>
        <v/>
      </c>
      <c r="F1319" s="74" t="str">
        <f>IFERROR(GETPIVOTDATA("Amount",#REF!,"Product Name",'tabelas-escondidas'!$A1319),"")</f>
        <v/>
      </c>
      <c r="G1319" s="74" t="str">
        <f>IFERROR(GETPIVOTDATA("Quantity",#REF!,"Product Name",'tabelas-escondidas'!$A1319),"")</f>
        <v/>
      </c>
    </row>
    <row r="1320" spans="1:7" x14ac:dyDescent="0.25">
      <c r="A1320" s="75" t="str">
        <f>IFERROR(INDEX(Tabela_Produto[[#Data],[Nome do Produto]],ROW(A1320)-ROW($A$3)),"")</f>
        <v/>
      </c>
      <c r="B1320" s="74" t="str">
        <f ca="1">IF(A1320="","",SUMIFS(Tabela_Ordens[[#Data],[Quantidade]],Tabela_Ordens[[#Data],[Produto]],A1320,Tabela_Ordens[[#Data],[Tipo da Ordem]],"Compra",Tabela_Ordens[[#Data],[Data esperada]],"&lt;="&amp;TODAY())-SUMIFS(Tabela_Ordens[[#Data],[Quantidade]],Tabela_Ordens[[#Data],[Produto]],A1320,Tabela_Ordens[[#Data],[Tipo da Ordem]],"Venda",Tabela_Ordens[[#Data],[Data esperada]],"&lt;="&amp;TODAY()))</f>
        <v/>
      </c>
      <c r="C1320" s="74" t="str">
        <f ca="1">IF(A1320="","",SUMIFS(Tabela_Ordens[[#Data],[Quantidade]],Tabela_Ordens[[#Data],[Produto]],A1320,Tabela_Ordens[[#Data],[Tipo da Ordem]],"Compra",Tabela_Ordens[[#Data],[Data esperada]],"&gt;"&amp;TODAY()))</f>
        <v/>
      </c>
      <c r="D1320" s="74" t="str">
        <f>IF(A1320="","",INDEX(Tabela_Produto[Estoque Mínimo],MATCH(A1320,INDEX(Tabela_Produto[Nome do Produto],,1),0),1))</f>
        <v/>
      </c>
      <c r="E1320" s="74" t="str">
        <f t="shared" si="20"/>
        <v/>
      </c>
      <c r="F1320" s="74" t="str">
        <f>IFERROR(GETPIVOTDATA("Amount",#REF!,"Product Name",'tabelas-escondidas'!$A1320),"")</f>
        <v/>
      </c>
      <c r="G1320" s="74" t="str">
        <f>IFERROR(GETPIVOTDATA("Quantity",#REF!,"Product Name",'tabelas-escondidas'!$A1320),"")</f>
        <v/>
      </c>
    </row>
    <row r="1321" spans="1:7" x14ac:dyDescent="0.25">
      <c r="A1321" s="75" t="str">
        <f>IFERROR(INDEX(Tabela_Produto[[#Data],[Nome do Produto]],ROW(A1321)-ROW($A$3)),"")</f>
        <v/>
      </c>
      <c r="B1321" s="74" t="str">
        <f ca="1">IF(A1321="","",SUMIFS(Tabela_Ordens[[#Data],[Quantidade]],Tabela_Ordens[[#Data],[Produto]],A1321,Tabela_Ordens[[#Data],[Tipo da Ordem]],"Compra",Tabela_Ordens[[#Data],[Data esperada]],"&lt;="&amp;TODAY())-SUMIFS(Tabela_Ordens[[#Data],[Quantidade]],Tabela_Ordens[[#Data],[Produto]],A1321,Tabela_Ordens[[#Data],[Tipo da Ordem]],"Venda",Tabela_Ordens[[#Data],[Data esperada]],"&lt;="&amp;TODAY()))</f>
        <v/>
      </c>
      <c r="C1321" s="74" t="str">
        <f ca="1">IF(A1321="","",SUMIFS(Tabela_Ordens[[#Data],[Quantidade]],Tabela_Ordens[[#Data],[Produto]],A1321,Tabela_Ordens[[#Data],[Tipo da Ordem]],"Compra",Tabela_Ordens[[#Data],[Data esperada]],"&gt;"&amp;TODAY()))</f>
        <v/>
      </c>
      <c r="D1321" s="74" t="str">
        <f>IF(A1321="","",INDEX(Tabela_Produto[Estoque Mínimo],MATCH(A1321,INDEX(Tabela_Produto[Nome do Produto],,1),0),1))</f>
        <v/>
      </c>
      <c r="E1321" s="74" t="str">
        <f t="shared" si="20"/>
        <v/>
      </c>
      <c r="F1321" s="74" t="str">
        <f>IFERROR(GETPIVOTDATA("Amount",#REF!,"Product Name",'tabelas-escondidas'!$A1321),"")</f>
        <v/>
      </c>
      <c r="G1321" s="74" t="str">
        <f>IFERROR(GETPIVOTDATA("Quantity",#REF!,"Product Name",'tabelas-escondidas'!$A1321),"")</f>
        <v/>
      </c>
    </row>
    <row r="1322" spans="1:7" x14ac:dyDescent="0.25">
      <c r="A1322" s="75" t="str">
        <f>IFERROR(INDEX(Tabela_Produto[[#Data],[Nome do Produto]],ROW(A1322)-ROW($A$3)),"")</f>
        <v/>
      </c>
      <c r="B1322" s="74" t="str">
        <f ca="1">IF(A1322="","",SUMIFS(Tabela_Ordens[[#Data],[Quantidade]],Tabela_Ordens[[#Data],[Produto]],A1322,Tabela_Ordens[[#Data],[Tipo da Ordem]],"Compra",Tabela_Ordens[[#Data],[Data esperada]],"&lt;="&amp;TODAY())-SUMIFS(Tabela_Ordens[[#Data],[Quantidade]],Tabela_Ordens[[#Data],[Produto]],A1322,Tabela_Ordens[[#Data],[Tipo da Ordem]],"Venda",Tabela_Ordens[[#Data],[Data esperada]],"&lt;="&amp;TODAY()))</f>
        <v/>
      </c>
      <c r="C1322" s="74" t="str">
        <f ca="1">IF(A1322="","",SUMIFS(Tabela_Ordens[[#Data],[Quantidade]],Tabela_Ordens[[#Data],[Produto]],A1322,Tabela_Ordens[[#Data],[Tipo da Ordem]],"Compra",Tabela_Ordens[[#Data],[Data esperada]],"&gt;"&amp;TODAY()))</f>
        <v/>
      </c>
      <c r="D1322" s="74" t="str">
        <f>IF(A1322="","",INDEX(Tabela_Produto[Estoque Mínimo],MATCH(A1322,INDEX(Tabela_Produto[Nome do Produto],,1),0),1))</f>
        <v/>
      </c>
      <c r="E1322" s="74" t="str">
        <f t="shared" si="20"/>
        <v/>
      </c>
      <c r="F1322" s="74" t="str">
        <f>IFERROR(GETPIVOTDATA("Amount",#REF!,"Product Name",'tabelas-escondidas'!$A1322),"")</f>
        <v/>
      </c>
      <c r="G1322" s="74" t="str">
        <f>IFERROR(GETPIVOTDATA("Quantity",#REF!,"Product Name",'tabelas-escondidas'!$A1322),"")</f>
        <v/>
      </c>
    </row>
    <row r="1323" spans="1:7" x14ac:dyDescent="0.25">
      <c r="A1323" s="75" t="str">
        <f>IFERROR(INDEX(Tabela_Produto[[#Data],[Nome do Produto]],ROW(A1323)-ROW($A$3)),"")</f>
        <v/>
      </c>
      <c r="B1323" s="74" t="str">
        <f ca="1">IF(A1323="","",SUMIFS(Tabela_Ordens[[#Data],[Quantidade]],Tabela_Ordens[[#Data],[Produto]],A1323,Tabela_Ordens[[#Data],[Tipo da Ordem]],"Compra",Tabela_Ordens[[#Data],[Data esperada]],"&lt;="&amp;TODAY())-SUMIFS(Tabela_Ordens[[#Data],[Quantidade]],Tabela_Ordens[[#Data],[Produto]],A1323,Tabela_Ordens[[#Data],[Tipo da Ordem]],"Venda",Tabela_Ordens[[#Data],[Data esperada]],"&lt;="&amp;TODAY()))</f>
        <v/>
      </c>
      <c r="C1323" s="74" t="str">
        <f ca="1">IF(A1323="","",SUMIFS(Tabela_Ordens[[#Data],[Quantidade]],Tabela_Ordens[[#Data],[Produto]],A1323,Tabela_Ordens[[#Data],[Tipo da Ordem]],"Compra",Tabela_Ordens[[#Data],[Data esperada]],"&gt;"&amp;TODAY()))</f>
        <v/>
      </c>
      <c r="D1323" s="74" t="str">
        <f>IF(A1323="","",INDEX(Tabela_Produto[Estoque Mínimo],MATCH(A1323,INDEX(Tabela_Produto[Nome do Produto],,1),0),1))</f>
        <v/>
      </c>
      <c r="E1323" s="74" t="str">
        <f t="shared" si="20"/>
        <v/>
      </c>
      <c r="F1323" s="74" t="str">
        <f>IFERROR(GETPIVOTDATA("Amount",#REF!,"Product Name",'tabelas-escondidas'!$A1323),"")</f>
        <v/>
      </c>
      <c r="G1323" s="74" t="str">
        <f>IFERROR(GETPIVOTDATA("Quantity",#REF!,"Product Name",'tabelas-escondidas'!$A1323),"")</f>
        <v/>
      </c>
    </row>
    <row r="1324" spans="1:7" x14ac:dyDescent="0.25">
      <c r="A1324" s="75" t="str">
        <f>IFERROR(INDEX(Tabela_Produto[[#Data],[Nome do Produto]],ROW(A1324)-ROW($A$3)),"")</f>
        <v/>
      </c>
      <c r="B1324" s="74" t="str">
        <f ca="1">IF(A1324="","",SUMIFS(Tabela_Ordens[[#Data],[Quantidade]],Tabela_Ordens[[#Data],[Produto]],A1324,Tabela_Ordens[[#Data],[Tipo da Ordem]],"Compra",Tabela_Ordens[[#Data],[Data esperada]],"&lt;="&amp;TODAY())-SUMIFS(Tabela_Ordens[[#Data],[Quantidade]],Tabela_Ordens[[#Data],[Produto]],A1324,Tabela_Ordens[[#Data],[Tipo da Ordem]],"Venda",Tabela_Ordens[[#Data],[Data esperada]],"&lt;="&amp;TODAY()))</f>
        <v/>
      </c>
      <c r="C1324" s="74" t="str">
        <f ca="1">IF(A1324="","",SUMIFS(Tabela_Ordens[[#Data],[Quantidade]],Tabela_Ordens[[#Data],[Produto]],A1324,Tabela_Ordens[[#Data],[Tipo da Ordem]],"Compra",Tabela_Ordens[[#Data],[Data esperada]],"&gt;"&amp;TODAY()))</f>
        <v/>
      </c>
      <c r="D1324" s="74" t="str">
        <f>IF(A1324="","",INDEX(Tabela_Produto[Estoque Mínimo],MATCH(A1324,INDEX(Tabela_Produto[Nome do Produto],,1),0),1))</f>
        <v/>
      </c>
      <c r="E1324" s="74" t="str">
        <f t="shared" si="20"/>
        <v/>
      </c>
      <c r="F1324" s="74" t="str">
        <f>IFERROR(GETPIVOTDATA("Amount",#REF!,"Product Name",'tabelas-escondidas'!$A1324),"")</f>
        <v/>
      </c>
      <c r="G1324" s="74" t="str">
        <f>IFERROR(GETPIVOTDATA("Quantity",#REF!,"Product Name",'tabelas-escondidas'!$A1324),"")</f>
        <v/>
      </c>
    </row>
    <row r="1325" spans="1:7" x14ac:dyDescent="0.25">
      <c r="A1325" s="75" t="str">
        <f>IFERROR(INDEX(Tabela_Produto[[#Data],[Nome do Produto]],ROW(A1325)-ROW($A$3)),"")</f>
        <v/>
      </c>
      <c r="B1325" s="74" t="str">
        <f ca="1">IF(A1325="","",SUMIFS(Tabela_Ordens[[#Data],[Quantidade]],Tabela_Ordens[[#Data],[Produto]],A1325,Tabela_Ordens[[#Data],[Tipo da Ordem]],"Compra",Tabela_Ordens[[#Data],[Data esperada]],"&lt;="&amp;TODAY())-SUMIFS(Tabela_Ordens[[#Data],[Quantidade]],Tabela_Ordens[[#Data],[Produto]],A1325,Tabela_Ordens[[#Data],[Tipo da Ordem]],"Venda",Tabela_Ordens[[#Data],[Data esperada]],"&lt;="&amp;TODAY()))</f>
        <v/>
      </c>
      <c r="C1325" s="74" t="str">
        <f ca="1">IF(A1325="","",SUMIFS(Tabela_Ordens[[#Data],[Quantidade]],Tabela_Ordens[[#Data],[Produto]],A1325,Tabela_Ordens[[#Data],[Tipo da Ordem]],"Compra",Tabela_Ordens[[#Data],[Data esperada]],"&gt;"&amp;TODAY()))</f>
        <v/>
      </c>
      <c r="D1325" s="74" t="str">
        <f>IF(A1325="","",INDEX(Tabela_Produto[Estoque Mínimo],MATCH(A1325,INDEX(Tabela_Produto[Nome do Produto],,1),0),1))</f>
        <v/>
      </c>
      <c r="E1325" s="74" t="str">
        <f t="shared" si="20"/>
        <v/>
      </c>
      <c r="F1325" s="74" t="str">
        <f>IFERROR(GETPIVOTDATA("Amount",#REF!,"Product Name",'tabelas-escondidas'!$A1325),"")</f>
        <v/>
      </c>
      <c r="G1325" s="74" t="str">
        <f>IFERROR(GETPIVOTDATA("Quantity",#REF!,"Product Name",'tabelas-escondidas'!$A1325),"")</f>
        <v/>
      </c>
    </row>
    <row r="1326" spans="1:7" x14ac:dyDescent="0.25">
      <c r="A1326" s="75" t="str">
        <f>IFERROR(INDEX(Tabela_Produto[[#Data],[Nome do Produto]],ROW(A1326)-ROW($A$3)),"")</f>
        <v/>
      </c>
      <c r="B1326" s="74" t="str">
        <f ca="1">IF(A1326="","",SUMIFS(Tabela_Ordens[[#Data],[Quantidade]],Tabela_Ordens[[#Data],[Produto]],A1326,Tabela_Ordens[[#Data],[Tipo da Ordem]],"Compra",Tabela_Ordens[[#Data],[Data esperada]],"&lt;="&amp;TODAY())-SUMIFS(Tabela_Ordens[[#Data],[Quantidade]],Tabela_Ordens[[#Data],[Produto]],A1326,Tabela_Ordens[[#Data],[Tipo da Ordem]],"Venda",Tabela_Ordens[[#Data],[Data esperada]],"&lt;="&amp;TODAY()))</f>
        <v/>
      </c>
      <c r="C1326" s="74" t="str">
        <f ca="1">IF(A1326="","",SUMIFS(Tabela_Ordens[[#Data],[Quantidade]],Tabela_Ordens[[#Data],[Produto]],A1326,Tabela_Ordens[[#Data],[Tipo da Ordem]],"Compra",Tabela_Ordens[[#Data],[Data esperada]],"&gt;"&amp;TODAY()))</f>
        <v/>
      </c>
      <c r="D1326" s="74" t="str">
        <f>IF(A1326="","",INDEX(Tabela_Produto[Estoque Mínimo],MATCH(A1326,INDEX(Tabela_Produto[Nome do Produto],,1),0),1))</f>
        <v/>
      </c>
      <c r="E1326" s="74" t="str">
        <f t="shared" si="20"/>
        <v/>
      </c>
      <c r="F1326" s="74" t="str">
        <f>IFERROR(GETPIVOTDATA("Amount",#REF!,"Product Name",'tabelas-escondidas'!$A1326),"")</f>
        <v/>
      </c>
      <c r="G1326" s="74" t="str">
        <f>IFERROR(GETPIVOTDATA("Quantity",#REF!,"Product Name",'tabelas-escondidas'!$A1326),"")</f>
        <v/>
      </c>
    </row>
    <row r="1327" spans="1:7" x14ac:dyDescent="0.25">
      <c r="A1327" s="75" t="str">
        <f>IFERROR(INDEX(Tabela_Produto[[#Data],[Nome do Produto]],ROW(A1327)-ROW($A$3)),"")</f>
        <v/>
      </c>
      <c r="B1327" s="74" t="str">
        <f ca="1">IF(A1327="","",SUMIFS(Tabela_Ordens[[#Data],[Quantidade]],Tabela_Ordens[[#Data],[Produto]],A1327,Tabela_Ordens[[#Data],[Tipo da Ordem]],"Compra",Tabela_Ordens[[#Data],[Data esperada]],"&lt;="&amp;TODAY())-SUMIFS(Tabela_Ordens[[#Data],[Quantidade]],Tabela_Ordens[[#Data],[Produto]],A1327,Tabela_Ordens[[#Data],[Tipo da Ordem]],"Venda",Tabela_Ordens[[#Data],[Data esperada]],"&lt;="&amp;TODAY()))</f>
        <v/>
      </c>
      <c r="C1327" s="74" t="str">
        <f ca="1">IF(A1327="","",SUMIFS(Tabela_Ordens[[#Data],[Quantidade]],Tabela_Ordens[[#Data],[Produto]],A1327,Tabela_Ordens[[#Data],[Tipo da Ordem]],"Compra",Tabela_Ordens[[#Data],[Data esperada]],"&gt;"&amp;TODAY()))</f>
        <v/>
      </c>
      <c r="D1327" s="74" t="str">
        <f>IF(A1327="","",INDEX(Tabela_Produto[Estoque Mínimo],MATCH(A1327,INDEX(Tabela_Produto[Nome do Produto],,1),0),1))</f>
        <v/>
      </c>
      <c r="E1327" s="74" t="str">
        <f t="shared" si="20"/>
        <v/>
      </c>
      <c r="F1327" s="74" t="str">
        <f>IFERROR(GETPIVOTDATA("Amount",#REF!,"Product Name",'tabelas-escondidas'!$A1327),"")</f>
        <v/>
      </c>
      <c r="G1327" s="74" t="str">
        <f>IFERROR(GETPIVOTDATA("Quantity",#REF!,"Product Name",'tabelas-escondidas'!$A1327),"")</f>
        <v/>
      </c>
    </row>
    <row r="1328" spans="1:7" x14ac:dyDescent="0.25">
      <c r="A1328" s="75" t="str">
        <f>IFERROR(INDEX(Tabela_Produto[[#Data],[Nome do Produto]],ROW(A1328)-ROW($A$3)),"")</f>
        <v/>
      </c>
      <c r="B1328" s="74" t="str">
        <f ca="1">IF(A1328="","",SUMIFS(Tabela_Ordens[[#Data],[Quantidade]],Tabela_Ordens[[#Data],[Produto]],A1328,Tabela_Ordens[[#Data],[Tipo da Ordem]],"Compra",Tabela_Ordens[[#Data],[Data esperada]],"&lt;="&amp;TODAY())-SUMIFS(Tabela_Ordens[[#Data],[Quantidade]],Tabela_Ordens[[#Data],[Produto]],A1328,Tabela_Ordens[[#Data],[Tipo da Ordem]],"Venda",Tabela_Ordens[[#Data],[Data esperada]],"&lt;="&amp;TODAY()))</f>
        <v/>
      </c>
      <c r="C1328" s="74" t="str">
        <f ca="1">IF(A1328="","",SUMIFS(Tabela_Ordens[[#Data],[Quantidade]],Tabela_Ordens[[#Data],[Produto]],A1328,Tabela_Ordens[[#Data],[Tipo da Ordem]],"Compra",Tabela_Ordens[[#Data],[Data esperada]],"&gt;"&amp;TODAY()))</f>
        <v/>
      </c>
      <c r="D1328" s="74" t="str">
        <f>IF(A1328="","",INDEX(Tabela_Produto[Estoque Mínimo],MATCH(A1328,INDEX(Tabela_Produto[Nome do Produto],,1),0),1))</f>
        <v/>
      </c>
      <c r="E1328" s="74" t="str">
        <f t="shared" si="20"/>
        <v/>
      </c>
      <c r="F1328" s="74" t="str">
        <f>IFERROR(GETPIVOTDATA("Amount",#REF!,"Product Name",'tabelas-escondidas'!$A1328),"")</f>
        <v/>
      </c>
      <c r="G1328" s="74" t="str">
        <f>IFERROR(GETPIVOTDATA("Quantity",#REF!,"Product Name",'tabelas-escondidas'!$A1328),"")</f>
        <v/>
      </c>
    </row>
    <row r="1329" spans="1:7" x14ac:dyDescent="0.25">
      <c r="A1329" s="75" t="str">
        <f>IFERROR(INDEX(Tabela_Produto[[#Data],[Nome do Produto]],ROW(A1329)-ROW($A$3)),"")</f>
        <v/>
      </c>
      <c r="B1329" s="74" t="str">
        <f ca="1">IF(A1329="","",SUMIFS(Tabela_Ordens[[#Data],[Quantidade]],Tabela_Ordens[[#Data],[Produto]],A1329,Tabela_Ordens[[#Data],[Tipo da Ordem]],"Compra",Tabela_Ordens[[#Data],[Data esperada]],"&lt;="&amp;TODAY())-SUMIFS(Tabela_Ordens[[#Data],[Quantidade]],Tabela_Ordens[[#Data],[Produto]],A1329,Tabela_Ordens[[#Data],[Tipo da Ordem]],"Venda",Tabela_Ordens[[#Data],[Data esperada]],"&lt;="&amp;TODAY()))</f>
        <v/>
      </c>
      <c r="C1329" s="74" t="str">
        <f ca="1">IF(A1329="","",SUMIFS(Tabela_Ordens[[#Data],[Quantidade]],Tabela_Ordens[[#Data],[Produto]],A1329,Tabela_Ordens[[#Data],[Tipo da Ordem]],"Compra",Tabela_Ordens[[#Data],[Data esperada]],"&gt;"&amp;TODAY()))</f>
        <v/>
      </c>
      <c r="D1329" s="74" t="str">
        <f>IF(A1329="","",INDEX(Tabela_Produto[Estoque Mínimo],MATCH(A1329,INDEX(Tabela_Produto[Nome do Produto],,1),0),1))</f>
        <v/>
      </c>
      <c r="E1329" s="74" t="str">
        <f t="shared" si="20"/>
        <v/>
      </c>
      <c r="F1329" s="74" t="str">
        <f>IFERROR(GETPIVOTDATA("Amount",#REF!,"Product Name",'tabelas-escondidas'!$A1329),"")</f>
        <v/>
      </c>
      <c r="G1329" s="74" t="str">
        <f>IFERROR(GETPIVOTDATA("Quantity",#REF!,"Product Name",'tabelas-escondidas'!$A1329),"")</f>
        <v/>
      </c>
    </row>
    <row r="1330" spans="1:7" x14ac:dyDescent="0.25">
      <c r="A1330" s="75" t="str">
        <f>IFERROR(INDEX(Tabela_Produto[[#Data],[Nome do Produto]],ROW(A1330)-ROW($A$3)),"")</f>
        <v/>
      </c>
      <c r="B1330" s="74" t="str">
        <f ca="1">IF(A1330="","",SUMIFS(Tabela_Ordens[[#Data],[Quantidade]],Tabela_Ordens[[#Data],[Produto]],A1330,Tabela_Ordens[[#Data],[Tipo da Ordem]],"Compra",Tabela_Ordens[[#Data],[Data esperada]],"&lt;="&amp;TODAY())-SUMIFS(Tabela_Ordens[[#Data],[Quantidade]],Tabela_Ordens[[#Data],[Produto]],A1330,Tabela_Ordens[[#Data],[Tipo da Ordem]],"Venda",Tabela_Ordens[[#Data],[Data esperada]],"&lt;="&amp;TODAY()))</f>
        <v/>
      </c>
      <c r="C1330" s="74" t="str">
        <f ca="1">IF(A1330="","",SUMIFS(Tabela_Ordens[[#Data],[Quantidade]],Tabela_Ordens[[#Data],[Produto]],A1330,Tabela_Ordens[[#Data],[Tipo da Ordem]],"Compra",Tabela_Ordens[[#Data],[Data esperada]],"&gt;"&amp;TODAY()))</f>
        <v/>
      </c>
      <c r="D1330" s="74" t="str">
        <f>IF(A1330="","",INDEX(Tabela_Produto[Estoque Mínimo],MATCH(A1330,INDEX(Tabela_Produto[Nome do Produto],,1),0),1))</f>
        <v/>
      </c>
      <c r="E1330" s="74" t="str">
        <f t="shared" si="20"/>
        <v/>
      </c>
      <c r="F1330" s="74" t="str">
        <f>IFERROR(GETPIVOTDATA("Amount",#REF!,"Product Name",'tabelas-escondidas'!$A1330),"")</f>
        <v/>
      </c>
      <c r="G1330" s="74" t="str">
        <f>IFERROR(GETPIVOTDATA("Quantity",#REF!,"Product Name",'tabelas-escondidas'!$A1330),"")</f>
        <v/>
      </c>
    </row>
    <row r="1331" spans="1:7" x14ac:dyDescent="0.25">
      <c r="A1331" s="75" t="str">
        <f>IFERROR(INDEX(Tabela_Produto[[#Data],[Nome do Produto]],ROW(A1331)-ROW($A$3)),"")</f>
        <v/>
      </c>
      <c r="B1331" s="74" t="str">
        <f ca="1">IF(A1331="","",SUMIFS(Tabela_Ordens[[#Data],[Quantidade]],Tabela_Ordens[[#Data],[Produto]],A1331,Tabela_Ordens[[#Data],[Tipo da Ordem]],"Compra",Tabela_Ordens[[#Data],[Data esperada]],"&lt;="&amp;TODAY())-SUMIFS(Tabela_Ordens[[#Data],[Quantidade]],Tabela_Ordens[[#Data],[Produto]],A1331,Tabela_Ordens[[#Data],[Tipo da Ordem]],"Venda",Tabela_Ordens[[#Data],[Data esperada]],"&lt;="&amp;TODAY()))</f>
        <v/>
      </c>
      <c r="C1331" s="74" t="str">
        <f ca="1">IF(A1331="","",SUMIFS(Tabela_Ordens[[#Data],[Quantidade]],Tabela_Ordens[[#Data],[Produto]],A1331,Tabela_Ordens[[#Data],[Tipo da Ordem]],"Compra",Tabela_Ordens[[#Data],[Data esperada]],"&gt;"&amp;TODAY()))</f>
        <v/>
      </c>
      <c r="D1331" s="74" t="str">
        <f>IF(A1331="","",INDEX(Tabela_Produto[Estoque Mínimo],MATCH(A1331,INDEX(Tabela_Produto[Nome do Produto],,1),0),1))</f>
        <v/>
      </c>
      <c r="E1331" s="74" t="str">
        <f t="shared" si="20"/>
        <v/>
      </c>
      <c r="F1331" s="74" t="str">
        <f>IFERROR(GETPIVOTDATA("Amount",#REF!,"Product Name",'tabelas-escondidas'!$A1331),"")</f>
        <v/>
      </c>
      <c r="G1331" s="74" t="str">
        <f>IFERROR(GETPIVOTDATA("Quantity",#REF!,"Product Name",'tabelas-escondidas'!$A1331),"")</f>
        <v/>
      </c>
    </row>
    <row r="1332" spans="1:7" x14ac:dyDescent="0.25">
      <c r="A1332" s="75" t="str">
        <f>IFERROR(INDEX(Tabela_Produto[[#Data],[Nome do Produto]],ROW(A1332)-ROW($A$3)),"")</f>
        <v/>
      </c>
      <c r="B1332" s="74" t="str">
        <f ca="1">IF(A1332="","",SUMIFS(Tabela_Ordens[[#Data],[Quantidade]],Tabela_Ordens[[#Data],[Produto]],A1332,Tabela_Ordens[[#Data],[Tipo da Ordem]],"Compra",Tabela_Ordens[[#Data],[Data esperada]],"&lt;="&amp;TODAY())-SUMIFS(Tabela_Ordens[[#Data],[Quantidade]],Tabela_Ordens[[#Data],[Produto]],A1332,Tabela_Ordens[[#Data],[Tipo da Ordem]],"Venda",Tabela_Ordens[[#Data],[Data esperada]],"&lt;="&amp;TODAY()))</f>
        <v/>
      </c>
      <c r="C1332" s="74" t="str">
        <f ca="1">IF(A1332="","",SUMIFS(Tabela_Ordens[[#Data],[Quantidade]],Tabela_Ordens[[#Data],[Produto]],A1332,Tabela_Ordens[[#Data],[Tipo da Ordem]],"Compra",Tabela_Ordens[[#Data],[Data esperada]],"&gt;"&amp;TODAY()))</f>
        <v/>
      </c>
      <c r="D1332" s="74" t="str">
        <f>IF(A1332="","",INDEX(Tabela_Produto[Estoque Mínimo],MATCH(A1332,INDEX(Tabela_Produto[Nome do Produto],,1),0),1))</f>
        <v/>
      </c>
      <c r="E1332" s="74" t="str">
        <f t="shared" si="20"/>
        <v/>
      </c>
      <c r="F1332" s="74" t="str">
        <f>IFERROR(GETPIVOTDATA("Amount",#REF!,"Product Name",'tabelas-escondidas'!$A1332),"")</f>
        <v/>
      </c>
      <c r="G1332" s="74" t="str">
        <f>IFERROR(GETPIVOTDATA("Quantity",#REF!,"Product Name",'tabelas-escondidas'!$A1332),"")</f>
        <v/>
      </c>
    </row>
    <row r="1333" spans="1:7" x14ac:dyDescent="0.25">
      <c r="A1333" s="75" t="str">
        <f>IFERROR(INDEX(Tabela_Produto[[#Data],[Nome do Produto]],ROW(A1333)-ROW($A$3)),"")</f>
        <v/>
      </c>
      <c r="B1333" s="74" t="str">
        <f ca="1">IF(A1333="","",SUMIFS(Tabela_Ordens[[#Data],[Quantidade]],Tabela_Ordens[[#Data],[Produto]],A1333,Tabela_Ordens[[#Data],[Tipo da Ordem]],"Compra",Tabela_Ordens[[#Data],[Data esperada]],"&lt;="&amp;TODAY())-SUMIFS(Tabela_Ordens[[#Data],[Quantidade]],Tabela_Ordens[[#Data],[Produto]],A1333,Tabela_Ordens[[#Data],[Tipo da Ordem]],"Venda",Tabela_Ordens[[#Data],[Data esperada]],"&lt;="&amp;TODAY()))</f>
        <v/>
      </c>
      <c r="C1333" s="74" t="str">
        <f ca="1">IF(A1333="","",SUMIFS(Tabela_Ordens[[#Data],[Quantidade]],Tabela_Ordens[[#Data],[Produto]],A1333,Tabela_Ordens[[#Data],[Tipo da Ordem]],"Compra",Tabela_Ordens[[#Data],[Data esperada]],"&gt;"&amp;TODAY()))</f>
        <v/>
      </c>
      <c r="D1333" s="74" t="str">
        <f>IF(A1333="","",INDEX(Tabela_Produto[Estoque Mínimo],MATCH(A1333,INDEX(Tabela_Produto[Nome do Produto],,1),0),1))</f>
        <v/>
      </c>
      <c r="E1333" s="74" t="str">
        <f t="shared" si="20"/>
        <v/>
      </c>
      <c r="F1333" s="74" t="str">
        <f>IFERROR(GETPIVOTDATA("Amount",#REF!,"Product Name",'tabelas-escondidas'!$A1333),"")</f>
        <v/>
      </c>
      <c r="G1333" s="74" t="str">
        <f>IFERROR(GETPIVOTDATA("Quantity",#REF!,"Product Name",'tabelas-escondidas'!$A1333),"")</f>
        <v/>
      </c>
    </row>
    <row r="1334" spans="1:7" x14ac:dyDescent="0.25">
      <c r="A1334" s="75" t="str">
        <f>IFERROR(INDEX(Tabela_Produto[[#Data],[Nome do Produto]],ROW(A1334)-ROW($A$3)),"")</f>
        <v/>
      </c>
      <c r="B1334" s="74" t="str">
        <f ca="1">IF(A1334="","",SUMIFS(Tabela_Ordens[[#Data],[Quantidade]],Tabela_Ordens[[#Data],[Produto]],A1334,Tabela_Ordens[[#Data],[Tipo da Ordem]],"Compra",Tabela_Ordens[[#Data],[Data esperada]],"&lt;="&amp;TODAY())-SUMIFS(Tabela_Ordens[[#Data],[Quantidade]],Tabela_Ordens[[#Data],[Produto]],A1334,Tabela_Ordens[[#Data],[Tipo da Ordem]],"Venda",Tabela_Ordens[[#Data],[Data esperada]],"&lt;="&amp;TODAY()))</f>
        <v/>
      </c>
      <c r="C1334" s="74" t="str">
        <f ca="1">IF(A1334="","",SUMIFS(Tabela_Ordens[[#Data],[Quantidade]],Tabela_Ordens[[#Data],[Produto]],A1334,Tabela_Ordens[[#Data],[Tipo da Ordem]],"Compra",Tabela_Ordens[[#Data],[Data esperada]],"&gt;"&amp;TODAY()))</f>
        <v/>
      </c>
      <c r="D1334" s="74" t="str">
        <f>IF(A1334="","",INDEX(Tabela_Produto[Estoque Mínimo],MATCH(A1334,INDEX(Tabela_Produto[Nome do Produto],,1),0),1))</f>
        <v/>
      </c>
      <c r="E1334" s="74" t="str">
        <f t="shared" si="20"/>
        <v/>
      </c>
      <c r="F1334" s="74" t="str">
        <f>IFERROR(GETPIVOTDATA("Amount",#REF!,"Product Name",'tabelas-escondidas'!$A1334),"")</f>
        <v/>
      </c>
      <c r="G1334" s="74" t="str">
        <f>IFERROR(GETPIVOTDATA("Quantity",#REF!,"Product Name",'tabelas-escondidas'!$A1334),"")</f>
        <v/>
      </c>
    </row>
    <row r="1335" spans="1:7" x14ac:dyDescent="0.25">
      <c r="A1335" s="75" t="str">
        <f>IFERROR(INDEX(Tabela_Produto[[#Data],[Nome do Produto]],ROW(A1335)-ROW($A$3)),"")</f>
        <v/>
      </c>
      <c r="B1335" s="74" t="str">
        <f ca="1">IF(A1335="","",SUMIFS(Tabela_Ordens[[#Data],[Quantidade]],Tabela_Ordens[[#Data],[Produto]],A1335,Tabela_Ordens[[#Data],[Tipo da Ordem]],"Compra",Tabela_Ordens[[#Data],[Data esperada]],"&lt;="&amp;TODAY())-SUMIFS(Tabela_Ordens[[#Data],[Quantidade]],Tabela_Ordens[[#Data],[Produto]],A1335,Tabela_Ordens[[#Data],[Tipo da Ordem]],"Venda",Tabela_Ordens[[#Data],[Data esperada]],"&lt;="&amp;TODAY()))</f>
        <v/>
      </c>
      <c r="C1335" s="74" t="str">
        <f ca="1">IF(A1335="","",SUMIFS(Tabela_Ordens[[#Data],[Quantidade]],Tabela_Ordens[[#Data],[Produto]],A1335,Tabela_Ordens[[#Data],[Tipo da Ordem]],"Compra",Tabela_Ordens[[#Data],[Data esperada]],"&gt;"&amp;TODAY()))</f>
        <v/>
      </c>
      <c r="D1335" s="74" t="str">
        <f>IF(A1335="","",INDEX(Tabela_Produto[Estoque Mínimo],MATCH(A1335,INDEX(Tabela_Produto[Nome do Produto],,1),0),1))</f>
        <v/>
      </c>
      <c r="E1335" s="74" t="str">
        <f t="shared" si="20"/>
        <v/>
      </c>
      <c r="F1335" s="74" t="str">
        <f>IFERROR(GETPIVOTDATA("Amount",#REF!,"Product Name",'tabelas-escondidas'!$A1335),"")</f>
        <v/>
      </c>
      <c r="G1335" s="74" t="str">
        <f>IFERROR(GETPIVOTDATA("Quantity",#REF!,"Product Name",'tabelas-escondidas'!$A1335),"")</f>
        <v/>
      </c>
    </row>
    <row r="1336" spans="1:7" x14ac:dyDescent="0.25">
      <c r="A1336" s="75" t="str">
        <f>IFERROR(INDEX(Tabela_Produto[[#Data],[Nome do Produto]],ROW(A1336)-ROW($A$3)),"")</f>
        <v/>
      </c>
      <c r="B1336" s="74" t="str">
        <f ca="1">IF(A1336="","",SUMIFS(Tabela_Ordens[[#Data],[Quantidade]],Tabela_Ordens[[#Data],[Produto]],A1336,Tabela_Ordens[[#Data],[Tipo da Ordem]],"Compra",Tabela_Ordens[[#Data],[Data esperada]],"&lt;="&amp;TODAY())-SUMIFS(Tabela_Ordens[[#Data],[Quantidade]],Tabela_Ordens[[#Data],[Produto]],A1336,Tabela_Ordens[[#Data],[Tipo da Ordem]],"Venda",Tabela_Ordens[[#Data],[Data esperada]],"&lt;="&amp;TODAY()))</f>
        <v/>
      </c>
      <c r="C1336" s="74" t="str">
        <f ca="1">IF(A1336="","",SUMIFS(Tabela_Ordens[[#Data],[Quantidade]],Tabela_Ordens[[#Data],[Produto]],A1336,Tabela_Ordens[[#Data],[Tipo da Ordem]],"Compra",Tabela_Ordens[[#Data],[Data esperada]],"&gt;"&amp;TODAY()))</f>
        <v/>
      </c>
      <c r="D1336" s="74" t="str">
        <f>IF(A1336="","",INDEX(Tabela_Produto[Estoque Mínimo],MATCH(A1336,INDEX(Tabela_Produto[Nome do Produto],,1),0),1))</f>
        <v/>
      </c>
      <c r="E1336" s="74" t="str">
        <f t="shared" si="20"/>
        <v/>
      </c>
      <c r="F1336" s="74" t="str">
        <f>IFERROR(GETPIVOTDATA("Amount",#REF!,"Product Name",'tabelas-escondidas'!$A1336),"")</f>
        <v/>
      </c>
      <c r="G1336" s="74" t="str">
        <f>IFERROR(GETPIVOTDATA("Quantity",#REF!,"Product Name",'tabelas-escondidas'!$A1336),"")</f>
        <v/>
      </c>
    </row>
    <row r="1337" spans="1:7" x14ac:dyDescent="0.25">
      <c r="A1337" s="75" t="str">
        <f>IFERROR(INDEX(Tabela_Produto[[#Data],[Nome do Produto]],ROW(A1337)-ROW($A$3)),"")</f>
        <v/>
      </c>
      <c r="B1337" s="74" t="str">
        <f ca="1">IF(A1337="","",SUMIFS(Tabela_Ordens[[#Data],[Quantidade]],Tabela_Ordens[[#Data],[Produto]],A1337,Tabela_Ordens[[#Data],[Tipo da Ordem]],"Compra",Tabela_Ordens[[#Data],[Data esperada]],"&lt;="&amp;TODAY())-SUMIFS(Tabela_Ordens[[#Data],[Quantidade]],Tabela_Ordens[[#Data],[Produto]],A1337,Tabela_Ordens[[#Data],[Tipo da Ordem]],"Venda",Tabela_Ordens[[#Data],[Data esperada]],"&lt;="&amp;TODAY()))</f>
        <v/>
      </c>
      <c r="C1337" s="74" t="str">
        <f ca="1">IF(A1337="","",SUMIFS(Tabela_Ordens[[#Data],[Quantidade]],Tabela_Ordens[[#Data],[Produto]],A1337,Tabela_Ordens[[#Data],[Tipo da Ordem]],"Compra",Tabela_Ordens[[#Data],[Data esperada]],"&gt;"&amp;TODAY()))</f>
        <v/>
      </c>
      <c r="D1337" s="74" t="str">
        <f>IF(A1337="","",INDEX(Tabela_Produto[Estoque Mínimo],MATCH(A1337,INDEX(Tabela_Produto[Nome do Produto],,1),0),1))</f>
        <v/>
      </c>
      <c r="E1337" s="74" t="str">
        <f t="shared" si="20"/>
        <v/>
      </c>
      <c r="F1337" s="74" t="str">
        <f>IFERROR(GETPIVOTDATA("Amount",#REF!,"Product Name",'tabelas-escondidas'!$A1337),"")</f>
        <v/>
      </c>
      <c r="G1337" s="74" t="str">
        <f>IFERROR(GETPIVOTDATA("Quantity",#REF!,"Product Name",'tabelas-escondidas'!$A1337),"")</f>
        <v/>
      </c>
    </row>
    <row r="1338" spans="1:7" x14ac:dyDescent="0.25">
      <c r="A1338" s="75" t="str">
        <f>IFERROR(INDEX(Tabela_Produto[[#Data],[Nome do Produto]],ROW(A1338)-ROW($A$3)),"")</f>
        <v/>
      </c>
      <c r="B1338" s="74" t="str">
        <f ca="1">IF(A1338="","",SUMIFS(Tabela_Ordens[[#Data],[Quantidade]],Tabela_Ordens[[#Data],[Produto]],A1338,Tabela_Ordens[[#Data],[Tipo da Ordem]],"Compra",Tabela_Ordens[[#Data],[Data esperada]],"&lt;="&amp;TODAY())-SUMIFS(Tabela_Ordens[[#Data],[Quantidade]],Tabela_Ordens[[#Data],[Produto]],A1338,Tabela_Ordens[[#Data],[Tipo da Ordem]],"Venda",Tabela_Ordens[[#Data],[Data esperada]],"&lt;="&amp;TODAY()))</f>
        <v/>
      </c>
      <c r="C1338" s="74" t="str">
        <f ca="1">IF(A1338="","",SUMIFS(Tabela_Ordens[[#Data],[Quantidade]],Tabela_Ordens[[#Data],[Produto]],A1338,Tabela_Ordens[[#Data],[Tipo da Ordem]],"Compra",Tabela_Ordens[[#Data],[Data esperada]],"&gt;"&amp;TODAY()))</f>
        <v/>
      </c>
      <c r="D1338" s="74" t="str">
        <f>IF(A1338="","",INDEX(Tabela_Produto[Estoque Mínimo],MATCH(A1338,INDEX(Tabela_Produto[Nome do Produto],,1),0),1))</f>
        <v/>
      </c>
      <c r="E1338" s="74" t="str">
        <f t="shared" si="20"/>
        <v/>
      </c>
      <c r="F1338" s="74" t="str">
        <f>IFERROR(GETPIVOTDATA("Amount",#REF!,"Product Name",'tabelas-escondidas'!$A1338),"")</f>
        <v/>
      </c>
      <c r="G1338" s="74" t="str">
        <f>IFERROR(GETPIVOTDATA("Quantity",#REF!,"Product Name",'tabelas-escondidas'!$A1338),"")</f>
        <v/>
      </c>
    </row>
    <row r="1339" spans="1:7" x14ac:dyDescent="0.25">
      <c r="A1339" s="75" t="str">
        <f>IFERROR(INDEX(Tabela_Produto[[#Data],[Nome do Produto]],ROW(A1339)-ROW($A$3)),"")</f>
        <v/>
      </c>
      <c r="B1339" s="74" t="str">
        <f ca="1">IF(A1339="","",SUMIFS(Tabela_Ordens[[#Data],[Quantidade]],Tabela_Ordens[[#Data],[Produto]],A1339,Tabela_Ordens[[#Data],[Tipo da Ordem]],"Compra",Tabela_Ordens[[#Data],[Data esperada]],"&lt;="&amp;TODAY())-SUMIFS(Tabela_Ordens[[#Data],[Quantidade]],Tabela_Ordens[[#Data],[Produto]],A1339,Tabela_Ordens[[#Data],[Tipo da Ordem]],"Venda",Tabela_Ordens[[#Data],[Data esperada]],"&lt;="&amp;TODAY()))</f>
        <v/>
      </c>
      <c r="C1339" s="74" t="str">
        <f ca="1">IF(A1339="","",SUMIFS(Tabela_Ordens[[#Data],[Quantidade]],Tabela_Ordens[[#Data],[Produto]],A1339,Tabela_Ordens[[#Data],[Tipo da Ordem]],"Compra",Tabela_Ordens[[#Data],[Data esperada]],"&gt;"&amp;TODAY()))</f>
        <v/>
      </c>
      <c r="D1339" s="74" t="str">
        <f>IF(A1339="","",INDEX(Tabela_Produto[Estoque Mínimo],MATCH(A1339,INDEX(Tabela_Produto[Nome do Produto],,1),0),1))</f>
        <v/>
      </c>
      <c r="E1339" s="74" t="str">
        <f t="shared" si="20"/>
        <v/>
      </c>
      <c r="F1339" s="74" t="str">
        <f>IFERROR(GETPIVOTDATA("Amount",#REF!,"Product Name",'tabelas-escondidas'!$A1339),"")</f>
        <v/>
      </c>
      <c r="G1339" s="74" t="str">
        <f>IFERROR(GETPIVOTDATA("Quantity",#REF!,"Product Name",'tabelas-escondidas'!$A1339),"")</f>
        <v/>
      </c>
    </row>
    <row r="1340" spans="1:7" x14ac:dyDescent="0.25">
      <c r="A1340" s="75" t="str">
        <f>IFERROR(INDEX(Tabela_Produto[[#Data],[Nome do Produto]],ROW(A1340)-ROW($A$3)),"")</f>
        <v/>
      </c>
      <c r="B1340" s="74" t="str">
        <f ca="1">IF(A1340="","",SUMIFS(Tabela_Ordens[[#Data],[Quantidade]],Tabela_Ordens[[#Data],[Produto]],A1340,Tabela_Ordens[[#Data],[Tipo da Ordem]],"Compra",Tabela_Ordens[[#Data],[Data esperada]],"&lt;="&amp;TODAY())-SUMIFS(Tabela_Ordens[[#Data],[Quantidade]],Tabela_Ordens[[#Data],[Produto]],A1340,Tabela_Ordens[[#Data],[Tipo da Ordem]],"Venda",Tabela_Ordens[[#Data],[Data esperada]],"&lt;="&amp;TODAY()))</f>
        <v/>
      </c>
      <c r="C1340" s="74" t="str">
        <f ca="1">IF(A1340="","",SUMIFS(Tabela_Ordens[[#Data],[Quantidade]],Tabela_Ordens[[#Data],[Produto]],A1340,Tabela_Ordens[[#Data],[Tipo da Ordem]],"Compra",Tabela_Ordens[[#Data],[Data esperada]],"&gt;"&amp;TODAY()))</f>
        <v/>
      </c>
      <c r="D1340" s="74" t="str">
        <f>IF(A1340="","",INDEX(Tabela_Produto[Estoque Mínimo],MATCH(A1340,INDEX(Tabela_Produto[Nome do Produto],,1),0),1))</f>
        <v/>
      </c>
      <c r="E1340" s="74" t="str">
        <f t="shared" si="20"/>
        <v/>
      </c>
      <c r="F1340" s="74" t="str">
        <f>IFERROR(GETPIVOTDATA("Amount",#REF!,"Product Name",'tabelas-escondidas'!$A1340),"")</f>
        <v/>
      </c>
      <c r="G1340" s="74" t="str">
        <f>IFERROR(GETPIVOTDATA("Quantity",#REF!,"Product Name",'tabelas-escondidas'!$A1340),"")</f>
        <v/>
      </c>
    </row>
    <row r="1341" spans="1:7" x14ac:dyDescent="0.25">
      <c r="A1341" s="75" t="str">
        <f>IFERROR(INDEX(Tabela_Produto[[#Data],[Nome do Produto]],ROW(A1341)-ROW($A$3)),"")</f>
        <v/>
      </c>
      <c r="B1341" s="74" t="str">
        <f ca="1">IF(A1341="","",SUMIFS(Tabela_Ordens[[#Data],[Quantidade]],Tabela_Ordens[[#Data],[Produto]],A1341,Tabela_Ordens[[#Data],[Tipo da Ordem]],"Compra",Tabela_Ordens[[#Data],[Data esperada]],"&lt;="&amp;TODAY())-SUMIFS(Tabela_Ordens[[#Data],[Quantidade]],Tabela_Ordens[[#Data],[Produto]],A1341,Tabela_Ordens[[#Data],[Tipo da Ordem]],"Venda",Tabela_Ordens[[#Data],[Data esperada]],"&lt;="&amp;TODAY()))</f>
        <v/>
      </c>
      <c r="C1341" s="74" t="str">
        <f ca="1">IF(A1341="","",SUMIFS(Tabela_Ordens[[#Data],[Quantidade]],Tabela_Ordens[[#Data],[Produto]],A1341,Tabela_Ordens[[#Data],[Tipo da Ordem]],"Compra",Tabela_Ordens[[#Data],[Data esperada]],"&gt;"&amp;TODAY()))</f>
        <v/>
      </c>
      <c r="D1341" s="74" t="str">
        <f>IF(A1341="","",INDEX(Tabela_Produto[Estoque Mínimo],MATCH(A1341,INDEX(Tabela_Produto[Nome do Produto],,1),0),1))</f>
        <v/>
      </c>
      <c r="E1341" s="74" t="str">
        <f t="shared" si="20"/>
        <v/>
      </c>
      <c r="F1341" s="74" t="str">
        <f>IFERROR(GETPIVOTDATA("Amount",#REF!,"Product Name",'tabelas-escondidas'!$A1341),"")</f>
        <v/>
      </c>
      <c r="G1341" s="74" t="str">
        <f>IFERROR(GETPIVOTDATA("Quantity",#REF!,"Product Name",'tabelas-escondidas'!$A1341),"")</f>
        <v/>
      </c>
    </row>
    <row r="1342" spans="1:7" x14ac:dyDescent="0.25">
      <c r="A1342" s="75" t="str">
        <f>IFERROR(INDEX(Tabela_Produto[[#Data],[Nome do Produto]],ROW(A1342)-ROW($A$3)),"")</f>
        <v/>
      </c>
      <c r="B1342" s="74" t="str">
        <f ca="1">IF(A1342="","",SUMIFS(Tabela_Ordens[[#Data],[Quantidade]],Tabela_Ordens[[#Data],[Produto]],A1342,Tabela_Ordens[[#Data],[Tipo da Ordem]],"Compra",Tabela_Ordens[[#Data],[Data esperada]],"&lt;="&amp;TODAY())-SUMIFS(Tabela_Ordens[[#Data],[Quantidade]],Tabela_Ordens[[#Data],[Produto]],A1342,Tabela_Ordens[[#Data],[Tipo da Ordem]],"Venda",Tabela_Ordens[[#Data],[Data esperada]],"&lt;="&amp;TODAY()))</f>
        <v/>
      </c>
      <c r="C1342" s="74" t="str">
        <f ca="1">IF(A1342="","",SUMIFS(Tabela_Ordens[[#Data],[Quantidade]],Tabela_Ordens[[#Data],[Produto]],A1342,Tabela_Ordens[[#Data],[Tipo da Ordem]],"Compra",Tabela_Ordens[[#Data],[Data esperada]],"&gt;"&amp;TODAY()))</f>
        <v/>
      </c>
      <c r="D1342" s="74" t="str">
        <f>IF(A1342="","",INDEX(Tabela_Produto[Estoque Mínimo],MATCH(A1342,INDEX(Tabela_Produto[Nome do Produto],,1),0),1))</f>
        <v/>
      </c>
      <c r="E1342" s="74" t="str">
        <f t="shared" si="20"/>
        <v/>
      </c>
      <c r="F1342" s="74" t="str">
        <f>IFERROR(GETPIVOTDATA("Amount",#REF!,"Product Name",'tabelas-escondidas'!$A1342),"")</f>
        <v/>
      </c>
      <c r="G1342" s="74" t="str">
        <f>IFERROR(GETPIVOTDATA("Quantity",#REF!,"Product Name",'tabelas-escondidas'!$A1342),"")</f>
        <v/>
      </c>
    </row>
    <row r="1343" spans="1:7" x14ac:dyDescent="0.25">
      <c r="A1343" s="75" t="str">
        <f>IFERROR(INDEX(Tabela_Produto[[#Data],[Nome do Produto]],ROW(A1343)-ROW($A$3)),"")</f>
        <v/>
      </c>
      <c r="B1343" s="74" t="str">
        <f ca="1">IF(A1343="","",SUMIFS(Tabela_Ordens[[#Data],[Quantidade]],Tabela_Ordens[[#Data],[Produto]],A1343,Tabela_Ordens[[#Data],[Tipo da Ordem]],"Compra",Tabela_Ordens[[#Data],[Data esperada]],"&lt;="&amp;TODAY())-SUMIFS(Tabela_Ordens[[#Data],[Quantidade]],Tabela_Ordens[[#Data],[Produto]],A1343,Tabela_Ordens[[#Data],[Tipo da Ordem]],"Venda",Tabela_Ordens[[#Data],[Data esperada]],"&lt;="&amp;TODAY()))</f>
        <v/>
      </c>
      <c r="C1343" s="74" t="str">
        <f ca="1">IF(A1343="","",SUMIFS(Tabela_Ordens[[#Data],[Quantidade]],Tabela_Ordens[[#Data],[Produto]],A1343,Tabela_Ordens[[#Data],[Tipo da Ordem]],"Compra",Tabela_Ordens[[#Data],[Data esperada]],"&gt;"&amp;TODAY()))</f>
        <v/>
      </c>
      <c r="D1343" s="74" t="str">
        <f>IF(A1343="","",INDEX(Tabela_Produto[Estoque Mínimo],MATCH(A1343,INDEX(Tabela_Produto[Nome do Produto],,1),0),1))</f>
        <v/>
      </c>
      <c r="E1343" s="74" t="str">
        <f t="shared" si="20"/>
        <v/>
      </c>
      <c r="F1343" s="74" t="str">
        <f>IFERROR(GETPIVOTDATA("Amount",#REF!,"Product Name",'tabelas-escondidas'!$A1343),"")</f>
        <v/>
      </c>
      <c r="G1343" s="74" t="str">
        <f>IFERROR(GETPIVOTDATA("Quantity",#REF!,"Product Name",'tabelas-escondidas'!$A1343),"")</f>
        <v/>
      </c>
    </row>
    <row r="1344" spans="1:7" x14ac:dyDescent="0.25">
      <c r="A1344" s="75" t="str">
        <f>IFERROR(INDEX(Tabela_Produto[[#Data],[Nome do Produto]],ROW(A1344)-ROW($A$3)),"")</f>
        <v/>
      </c>
      <c r="B1344" s="74" t="str">
        <f ca="1">IF(A1344="","",SUMIFS(Tabela_Ordens[[#Data],[Quantidade]],Tabela_Ordens[[#Data],[Produto]],A1344,Tabela_Ordens[[#Data],[Tipo da Ordem]],"Compra",Tabela_Ordens[[#Data],[Data esperada]],"&lt;="&amp;TODAY())-SUMIFS(Tabela_Ordens[[#Data],[Quantidade]],Tabela_Ordens[[#Data],[Produto]],A1344,Tabela_Ordens[[#Data],[Tipo da Ordem]],"Venda",Tabela_Ordens[[#Data],[Data esperada]],"&lt;="&amp;TODAY()))</f>
        <v/>
      </c>
      <c r="C1344" s="74" t="str">
        <f ca="1">IF(A1344="","",SUMIFS(Tabela_Ordens[[#Data],[Quantidade]],Tabela_Ordens[[#Data],[Produto]],A1344,Tabela_Ordens[[#Data],[Tipo da Ordem]],"Compra",Tabela_Ordens[[#Data],[Data esperada]],"&gt;"&amp;TODAY()))</f>
        <v/>
      </c>
      <c r="D1344" s="74" t="str">
        <f>IF(A1344="","",INDEX(Tabela_Produto[Estoque Mínimo],MATCH(A1344,INDEX(Tabela_Produto[Nome do Produto],,1),0),1))</f>
        <v/>
      </c>
      <c r="E1344" s="74" t="str">
        <f t="shared" si="20"/>
        <v/>
      </c>
      <c r="F1344" s="74" t="str">
        <f>IFERROR(GETPIVOTDATA("Amount",#REF!,"Product Name",'tabelas-escondidas'!$A1344),"")</f>
        <v/>
      </c>
      <c r="G1344" s="74" t="str">
        <f>IFERROR(GETPIVOTDATA("Quantity",#REF!,"Product Name",'tabelas-escondidas'!$A1344),"")</f>
        <v/>
      </c>
    </row>
    <row r="1345" spans="1:7" x14ac:dyDescent="0.25">
      <c r="A1345" s="75" t="str">
        <f>IFERROR(INDEX(Tabela_Produto[[#Data],[Nome do Produto]],ROW(A1345)-ROW($A$3)),"")</f>
        <v/>
      </c>
      <c r="B1345" s="74" t="str">
        <f ca="1">IF(A1345="","",SUMIFS(Tabela_Ordens[[#Data],[Quantidade]],Tabela_Ordens[[#Data],[Produto]],A1345,Tabela_Ordens[[#Data],[Tipo da Ordem]],"Compra",Tabela_Ordens[[#Data],[Data esperada]],"&lt;="&amp;TODAY())-SUMIFS(Tabela_Ordens[[#Data],[Quantidade]],Tabela_Ordens[[#Data],[Produto]],A1345,Tabela_Ordens[[#Data],[Tipo da Ordem]],"Venda",Tabela_Ordens[[#Data],[Data esperada]],"&lt;="&amp;TODAY()))</f>
        <v/>
      </c>
      <c r="C1345" s="74" t="str">
        <f ca="1">IF(A1345="","",SUMIFS(Tabela_Ordens[[#Data],[Quantidade]],Tabela_Ordens[[#Data],[Produto]],A1345,Tabela_Ordens[[#Data],[Tipo da Ordem]],"Compra",Tabela_Ordens[[#Data],[Data esperada]],"&gt;"&amp;TODAY()))</f>
        <v/>
      </c>
      <c r="D1345" s="74" t="str">
        <f>IF(A1345="","",INDEX(Tabela_Produto[Estoque Mínimo],MATCH(A1345,INDEX(Tabela_Produto[Nome do Produto],,1),0),1))</f>
        <v/>
      </c>
      <c r="E1345" s="74" t="str">
        <f t="shared" si="20"/>
        <v/>
      </c>
      <c r="F1345" s="74" t="str">
        <f>IFERROR(GETPIVOTDATA("Amount",#REF!,"Product Name",'tabelas-escondidas'!$A1345),"")</f>
        <v/>
      </c>
      <c r="G1345" s="74" t="str">
        <f>IFERROR(GETPIVOTDATA("Quantity",#REF!,"Product Name",'tabelas-escondidas'!$A1345),"")</f>
        <v/>
      </c>
    </row>
    <row r="1346" spans="1:7" x14ac:dyDescent="0.25">
      <c r="A1346" s="75" t="str">
        <f>IFERROR(INDEX(Tabela_Produto[[#Data],[Nome do Produto]],ROW(A1346)-ROW($A$3)),"")</f>
        <v/>
      </c>
      <c r="B1346" s="74" t="str">
        <f ca="1">IF(A1346="","",SUMIFS(Tabela_Ordens[[#Data],[Quantidade]],Tabela_Ordens[[#Data],[Produto]],A1346,Tabela_Ordens[[#Data],[Tipo da Ordem]],"Compra",Tabela_Ordens[[#Data],[Data esperada]],"&lt;="&amp;TODAY())-SUMIFS(Tabela_Ordens[[#Data],[Quantidade]],Tabela_Ordens[[#Data],[Produto]],A1346,Tabela_Ordens[[#Data],[Tipo da Ordem]],"Venda",Tabela_Ordens[[#Data],[Data esperada]],"&lt;="&amp;TODAY()))</f>
        <v/>
      </c>
      <c r="C1346" s="74" t="str">
        <f ca="1">IF(A1346="","",SUMIFS(Tabela_Ordens[[#Data],[Quantidade]],Tabela_Ordens[[#Data],[Produto]],A1346,Tabela_Ordens[[#Data],[Tipo da Ordem]],"Compra",Tabela_Ordens[[#Data],[Data esperada]],"&gt;"&amp;TODAY()))</f>
        <v/>
      </c>
      <c r="D1346" s="74" t="str">
        <f>IF(A1346="","",INDEX(Tabela_Produto[Estoque Mínimo],MATCH(A1346,INDEX(Tabela_Produto[Nome do Produto],,1),0),1))</f>
        <v/>
      </c>
      <c r="E1346" s="74" t="str">
        <f t="shared" si="20"/>
        <v/>
      </c>
      <c r="F1346" s="74" t="str">
        <f>IFERROR(GETPIVOTDATA("Amount",#REF!,"Product Name",'tabelas-escondidas'!$A1346),"")</f>
        <v/>
      </c>
      <c r="G1346" s="74" t="str">
        <f>IFERROR(GETPIVOTDATA("Quantity",#REF!,"Product Name",'tabelas-escondidas'!$A1346),"")</f>
        <v/>
      </c>
    </row>
    <row r="1347" spans="1:7" x14ac:dyDescent="0.25">
      <c r="A1347" s="75" t="str">
        <f>IFERROR(INDEX(Tabela_Produto[[#Data],[Nome do Produto]],ROW(A1347)-ROW($A$3)),"")</f>
        <v/>
      </c>
      <c r="B1347" s="74" t="str">
        <f ca="1">IF(A1347="","",SUMIFS(Tabela_Ordens[[#Data],[Quantidade]],Tabela_Ordens[[#Data],[Produto]],A1347,Tabela_Ordens[[#Data],[Tipo da Ordem]],"Compra",Tabela_Ordens[[#Data],[Data esperada]],"&lt;="&amp;TODAY())-SUMIFS(Tabela_Ordens[[#Data],[Quantidade]],Tabela_Ordens[[#Data],[Produto]],A1347,Tabela_Ordens[[#Data],[Tipo da Ordem]],"Venda",Tabela_Ordens[[#Data],[Data esperada]],"&lt;="&amp;TODAY()))</f>
        <v/>
      </c>
      <c r="C1347" s="74" t="str">
        <f ca="1">IF(A1347="","",SUMIFS(Tabela_Ordens[[#Data],[Quantidade]],Tabela_Ordens[[#Data],[Produto]],A1347,Tabela_Ordens[[#Data],[Tipo da Ordem]],"Compra",Tabela_Ordens[[#Data],[Data esperada]],"&gt;"&amp;TODAY()))</f>
        <v/>
      </c>
      <c r="D1347" s="74" t="str">
        <f>IF(A1347="","",INDEX(Tabela_Produto[Estoque Mínimo],MATCH(A1347,INDEX(Tabela_Produto[Nome do Produto],,1),0),1))</f>
        <v/>
      </c>
      <c r="E1347" s="74" t="str">
        <f t="shared" si="20"/>
        <v/>
      </c>
      <c r="F1347" s="74" t="str">
        <f>IFERROR(GETPIVOTDATA("Amount",#REF!,"Product Name",'tabelas-escondidas'!$A1347),"")</f>
        <v/>
      </c>
      <c r="G1347" s="74" t="str">
        <f>IFERROR(GETPIVOTDATA("Quantity",#REF!,"Product Name",'tabelas-escondidas'!$A1347),"")</f>
        <v/>
      </c>
    </row>
    <row r="1348" spans="1:7" x14ac:dyDescent="0.25">
      <c r="A1348" s="75" t="str">
        <f>IFERROR(INDEX(Tabela_Produto[[#Data],[Nome do Produto]],ROW(A1348)-ROW($A$3)),"")</f>
        <v/>
      </c>
      <c r="B1348" s="74" t="str">
        <f ca="1">IF(A1348="","",SUMIFS(Tabela_Ordens[[#Data],[Quantidade]],Tabela_Ordens[[#Data],[Produto]],A1348,Tabela_Ordens[[#Data],[Tipo da Ordem]],"Compra",Tabela_Ordens[[#Data],[Data esperada]],"&lt;="&amp;TODAY())-SUMIFS(Tabela_Ordens[[#Data],[Quantidade]],Tabela_Ordens[[#Data],[Produto]],A1348,Tabela_Ordens[[#Data],[Tipo da Ordem]],"Venda",Tabela_Ordens[[#Data],[Data esperada]],"&lt;="&amp;TODAY()))</f>
        <v/>
      </c>
      <c r="C1348" s="74" t="str">
        <f ca="1">IF(A1348="","",SUMIFS(Tabela_Ordens[[#Data],[Quantidade]],Tabela_Ordens[[#Data],[Produto]],A1348,Tabela_Ordens[[#Data],[Tipo da Ordem]],"Compra",Tabela_Ordens[[#Data],[Data esperada]],"&gt;"&amp;TODAY()))</f>
        <v/>
      </c>
      <c r="D1348" s="74" t="str">
        <f>IF(A1348="","",INDEX(Tabela_Produto[Estoque Mínimo],MATCH(A1348,INDEX(Tabela_Produto[Nome do Produto],,1),0),1))</f>
        <v/>
      </c>
      <c r="E1348" s="74" t="str">
        <f t="shared" si="20"/>
        <v/>
      </c>
      <c r="F1348" s="74" t="str">
        <f>IFERROR(GETPIVOTDATA("Amount",#REF!,"Product Name",'tabelas-escondidas'!$A1348),"")</f>
        <v/>
      </c>
      <c r="G1348" s="74" t="str">
        <f>IFERROR(GETPIVOTDATA("Quantity",#REF!,"Product Name",'tabelas-escondidas'!$A1348),"")</f>
        <v/>
      </c>
    </row>
    <row r="1349" spans="1:7" x14ac:dyDescent="0.25">
      <c r="A1349" s="75" t="str">
        <f>IFERROR(INDEX(Tabela_Produto[[#Data],[Nome do Produto]],ROW(A1349)-ROW($A$3)),"")</f>
        <v/>
      </c>
      <c r="B1349" s="74" t="str">
        <f ca="1">IF(A1349="","",SUMIFS(Tabela_Ordens[[#Data],[Quantidade]],Tabela_Ordens[[#Data],[Produto]],A1349,Tabela_Ordens[[#Data],[Tipo da Ordem]],"Compra",Tabela_Ordens[[#Data],[Data esperada]],"&lt;="&amp;TODAY())-SUMIFS(Tabela_Ordens[[#Data],[Quantidade]],Tabela_Ordens[[#Data],[Produto]],A1349,Tabela_Ordens[[#Data],[Tipo da Ordem]],"Venda",Tabela_Ordens[[#Data],[Data esperada]],"&lt;="&amp;TODAY()))</f>
        <v/>
      </c>
      <c r="C1349" s="74" t="str">
        <f ca="1">IF(A1349="","",SUMIFS(Tabela_Ordens[[#Data],[Quantidade]],Tabela_Ordens[[#Data],[Produto]],A1349,Tabela_Ordens[[#Data],[Tipo da Ordem]],"Compra",Tabela_Ordens[[#Data],[Data esperada]],"&gt;"&amp;TODAY()))</f>
        <v/>
      </c>
      <c r="D1349" s="74" t="str">
        <f>IF(A1349="","",INDEX(Tabela_Produto[Estoque Mínimo],MATCH(A1349,INDEX(Tabela_Produto[Nome do Produto],,1),0),1))</f>
        <v/>
      </c>
      <c r="E1349" s="74" t="str">
        <f t="shared" ref="E1349:E1412" si="21">IF(A1349="","",B1349-D1349)</f>
        <v/>
      </c>
      <c r="F1349" s="74" t="str">
        <f>IFERROR(GETPIVOTDATA("Amount",#REF!,"Product Name",'tabelas-escondidas'!$A1349),"")</f>
        <v/>
      </c>
      <c r="G1349" s="74" t="str">
        <f>IFERROR(GETPIVOTDATA("Quantity",#REF!,"Product Name",'tabelas-escondidas'!$A1349),"")</f>
        <v/>
      </c>
    </row>
    <row r="1350" spans="1:7" x14ac:dyDescent="0.25">
      <c r="A1350" s="75" t="str">
        <f>IFERROR(INDEX(Tabela_Produto[[#Data],[Nome do Produto]],ROW(A1350)-ROW($A$3)),"")</f>
        <v/>
      </c>
      <c r="B1350" s="74" t="str">
        <f ca="1">IF(A1350="","",SUMIFS(Tabela_Ordens[[#Data],[Quantidade]],Tabela_Ordens[[#Data],[Produto]],A1350,Tabela_Ordens[[#Data],[Tipo da Ordem]],"Compra",Tabela_Ordens[[#Data],[Data esperada]],"&lt;="&amp;TODAY())-SUMIFS(Tabela_Ordens[[#Data],[Quantidade]],Tabela_Ordens[[#Data],[Produto]],A1350,Tabela_Ordens[[#Data],[Tipo da Ordem]],"Venda",Tabela_Ordens[[#Data],[Data esperada]],"&lt;="&amp;TODAY()))</f>
        <v/>
      </c>
      <c r="C1350" s="74" t="str">
        <f ca="1">IF(A1350="","",SUMIFS(Tabela_Ordens[[#Data],[Quantidade]],Tabela_Ordens[[#Data],[Produto]],A1350,Tabela_Ordens[[#Data],[Tipo da Ordem]],"Compra",Tabela_Ordens[[#Data],[Data esperada]],"&gt;"&amp;TODAY()))</f>
        <v/>
      </c>
      <c r="D1350" s="74" t="str">
        <f>IF(A1350="","",INDEX(Tabela_Produto[Estoque Mínimo],MATCH(A1350,INDEX(Tabela_Produto[Nome do Produto],,1),0),1))</f>
        <v/>
      </c>
      <c r="E1350" s="74" t="str">
        <f t="shared" si="21"/>
        <v/>
      </c>
      <c r="F1350" s="74" t="str">
        <f>IFERROR(GETPIVOTDATA("Amount",#REF!,"Product Name",'tabelas-escondidas'!$A1350),"")</f>
        <v/>
      </c>
      <c r="G1350" s="74" t="str">
        <f>IFERROR(GETPIVOTDATA("Quantity",#REF!,"Product Name",'tabelas-escondidas'!$A1350),"")</f>
        <v/>
      </c>
    </row>
    <row r="1351" spans="1:7" x14ac:dyDescent="0.25">
      <c r="A1351" s="75" t="str">
        <f>IFERROR(INDEX(Tabela_Produto[[#Data],[Nome do Produto]],ROW(A1351)-ROW($A$3)),"")</f>
        <v/>
      </c>
      <c r="B1351" s="74" t="str">
        <f ca="1">IF(A1351="","",SUMIFS(Tabela_Ordens[[#Data],[Quantidade]],Tabela_Ordens[[#Data],[Produto]],A1351,Tabela_Ordens[[#Data],[Tipo da Ordem]],"Compra",Tabela_Ordens[[#Data],[Data esperada]],"&lt;="&amp;TODAY())-SUMIFS(Tabela_Ordens[[#Data],[Quantidade]],Tabela_Ordens[[#Data],[Produto]],A1351,Tabela_Ordens[[#Data],[Tipo da Ordem]],"Venda",Tabela_Ordens[[#Data],[Data esperada]],"&lt;="&amp;TODAY()))</f>
        <v/>
      </c>
      <c r="C1351" s="74" t="str">
        <f ca="1">IF(A1351="","",SUMIFS(Tabela_Ordens[[#Data],[Quantidade]],Tabela_Ordens[[#Data],[Produto]],A1351,Tabela_Ordens[[#Data],[Tipo da Ordem]],"Compra",Tabela_Ordens[[#Data],[Data esperada]],"&gt;"&amp;TODAY()))</f>
        <v/>
      </c>
      <c r="D1351" s="74" t="str">
        <f>IF(A1351="","",INDEX(Tabela_Produto[Estoque Mínimo],MATCH(A1351,INDEX(Tabela_Produto[Nome do Produto],,1),0),1))</f>
        <v/>
      </c>
      <c r="E1351" s="74" t="str">
        <f t="shared" si="21"/>
        <v/>
      </c>
      <c r="F1351" s="74" t="str">
        <f>IFERROR(GETPIVOTDATA("Amount",#REF!,"Product Name",'tabelas-escondidas'!$A1351),"")</f>
        <v/>
      </c>
      <c r="G1351" s="74" t="str">
        <f>IFERROR(GETPIVOTDATA("Quantity",#REF!,"Product Name",'tabelas-escondidas'!$A1351),"")</f>
        <v/>
      </c>
    </row>
    <row r="1352" spans="1:7" x14ac:dyDescent="0.25">
      <c r="A1352" s="75" t="str">
        <f>IFERROR(INDEX(Tabela_Produto[[#Data],[Nome do Produto]],ROW(A1352)-ROW($A$3)),"")</f>
        <v/>
      </c>
      <c r="B1352" s="74" t="str">
        <f ca="1">IF(A1352="","",SUMIFS(Tabela_Ordens[[#Data],[Quantidade]],Tabela_Ordens[[#Data],[Produto]],A1352,Tabela_Ordens[[#Data],[Tipo da Ordem]],"Compra",Tabela_Ordens[[#Data],[Data esperada]],"&lt;="&amp;TODAY())-SUMIFS(Tabela_Ordens[[#Data],[Quantidade]],Tabela_Ordens[[#Data],[Produto]],A1352,Tabela_Ordens[[#Data],[Tipo da Ordem]],"Venda",Tabela_Ordens[[#Data],[Data esperada]],"&lt;="&amp;TODAY()))</f>
        <v/>
      </c>
      <c r="C1352" s="74" t="str">
        <f ca="1">IF(A1352="","",SUMIFS(Tabela_Ordens[[#Data],[Quantidade]],Tabela_Ordens[[#Data],[Produto]],A1352,Tabela_Ordens[[#Data],[Tipo da Ordem]],"Compra",Tabela_Ordens[[#Data],[Data esperada]],"&gt;"&amp;TODAY()))</f>
        <v/>
      </c>
      <c r="D1352" s="74" t="str">
        <f>IF(A1352="","",INDEX(Tabela_Produto[Estoque Mínimo],MATCH(A1352,INDEX(Tabela_Produto[Nome do Produto],,1),0),1))</f>
        <v/>
      </c>
      <c r="E1352" s="74" t="str">
        <f t="shared" si="21"/>
        <v/>
      </c>
      <c r="F1352" s="74" t="str">
        <f>IFERROR(GETPIVOTDATA("Amount",#REF!,"Product Name",'tabelas-escondidas'!$A1352),"")</f>
        <v/>
      </c>
      <c r="G1352" s="74" t="str">
        <f>IFERROR(GETPIVOTDATA("Quantity",#REF!,"Product Name",'tabelas-escondidas'!$A1352),"")</f>
        <v/>
      </c>
    </row>
    <row r="1353" spans="1:7" x14ac:dyDescent="0.25">
      <c r="A1353" s="75" t="str">
        <f>IFERROR(INDEX(Tabela_Produto[[#Data],[Nome do Produto]],ROW(A1353)-ROW($A$3)),"")</f>
        <v/>
      </c>
      <c r="B1353" s="74" t="str">
        <f ca="1">IF(A1353="","",SUMIFS(Tabela_Ordens[[#Data],[Quantidade]],Tabela_Ordens[[#Data],[Produto]],A1353,Tabela_Ordens[[#Data],[Tipo da Ordem]],"Compra",Tabela_Ordens[[#Data],[Data esperada]],"&lt;="&amp;TODAY())-SUMIFS(Tabela_Ordens[[#Data],[Quantidade]],Tabela_Ordens[[#Data],[Produto]],A1353,Tabela_Ordens[[#Data],[Tipo da Ordem]],"Venda",Tabela_Ordens[[#Data],[Data esperada]],"&lt;="&amp;TODAY()))</f>
        <v/>
      </c>
      <c r="C1353" s="74" t="str">
        <f ca="1">IF(A1353="","",SUMIFS(Tabela_Ordens[[#Data],[Quantidade]],Tabela_Ordens[[#Data],[Produto]],A1353,Tabela_Ordens[[#Data],[Tipo da Ordem]],"Compra",Tabela_Ordens[[#Data],[Data esperada]],"&gt;"&amp;TODAY()))</f>
        <v/>
      </c>
      <c r="D1353" s="74" t="str">
        <f>IF(A1353="","",INDEX(Tabela_Produto[Estoque Mínimo],MATCH(A1353,INDEX(Tabela_Produto[Nome do Produto],,1),0),1))</f>
        <v/>
      </c>
      <c r="E1353" s="74" t="str">
        <f t="shared" si="21"/>
        <v/>
      </c>
      <c r="F1353" s="74" t="str">
        <f>IFERROR(GETPIVOTDATA("Amount",#REF!,"Product Name",'tabelas-escondidas'!$A1353),"")</f>
        <v/>
      </c>
      <c r="G1353" s="74" t="str">
        <f>IFERROR(GETPIVOTDATA("Quantity",#REF!,"Product Name",'tabelas-escondidas'!$A1353),"")</f>
        <v/>
      </c>
    </row>
    <row r="1354" spans="1:7" x14ac:dyDescent="0.25">
      <c r="A1354" s="75" t="str">
        <f>IFERROR(INDEX(Tabela_Produto[[#Data],[Nome do Produto]],ROW(A1354)-ROW($A$3)),"")</f>
        <v/>
      </c>
      <c r="B1354" s="74" t="str">
        <f ca="1">IF(A1354="","",SUMIFS(Tabela_Ordens[[#Data],[Quantidade]],Tabela_Ordens[[#Data],[Produto]],A1354,Tabela_Ordens[[#Data],[Tipo da Ordem]],"Compra",Tabela_Ordens[[#Data],[Data esperada]],"&lt;="&amp;TODAY())-SUMIFS(Tabela_Ordens[[#Data],[Quantidade]],Tabela_Ordens[[#Data],[Produto]],A1354,Tabela_Ordens[[#Data],[Tipo da Ordem]],"Venda",Tabela_Ordens[[#Data],[Data esperada]],"&lt;="&amp;TODAY()))</f>
        <v/>
      </c>
      <c r="C1354" s="74" t="str">
        <f ca="1">IF(A1354="","",SUMIFS(Tabela_Ordens[[#Data],[Quantidade]],Tabela_Ordens[[#Data],[Produto]],A1354,Tabela_Ordens[[#Data],[Tipo da Ordem]],"Compra",Tabela_Ordens[[#Data],[Data esperada]],"&gt;"&amp;TODAY()))</f>
        <v/>
      </c>
      <c r="D1354" s="74" t="str">
        <f>IF(A1354="","",INDEX(Tabela_Produto[Estoque Mínimo],MATCH(A1354,INDEX(Tabela_Produto[Nome do Produto],,1),0),1))</f>
        <v/>
      </c>
      <c r="E1354" s="74" t="str">
        <f t="shared" si="21"/>
        <v/>
      </c>
      <c r="F1354" s="74" t="str">
        <f>IFERROR(GETPIVOTDATA("Amount",#REF!,"Product Name",'tabelas-escondidas'!$A1354),"")</f>
        <v/>
      </c>
      <c r="G1354" s="74" t="str">
        <f>IFERROR(GETPIVOTDATA("Quantity",#REF!,"Product Name",'tabelas-escondidas'!$A1354),"")</f>
        <v/>
      </c>
    </row>
    <row r="1355" spans="1:7" x14ac:dyDescent="0.25">
      <c r="A1355" s="75" t="str">
        <f>IFERROR(INDEX(Tabela_Produto[[#Data],[Nome do Produto]],ROW(A1355)-ROW($A$3)),"")</f>
        <v/>
      </c>
      <c r="B1355" s="74" t="str">
        <f ca="1">IF(A1355="","",SUMIFS(Tabela_Ordens[[#Data],[Quantidade]],Tabela_Ordens[[#Data],[Produto]],A1355,Tabela_Ordens[[#Data],[Tipo da Ordem]],"Compra",Tabela_Ordens[[#Data],[Data esperada]],"&lt;="&amp;TODAY())-SUMIFS(Tabela_Ordens[[#Data],[Quantidade]],Tabela_Ordens[[#Data],[Produto]],A1355,Tabela_Ordens[[#Data],[Tipo da Ordem]],"Venda",Tabela_Ordens[[#Data],[Data esperada]],"&lt;="&amp;TODAY()))</f>
        <v/>
      </c>
      <c r="C1355" s="74" t="str">
        <f ca="1">IF(A1355="","",SUMIFS(Tabela_Ordens[[#Data],[Quantidade]],Tabela_Ordens[[#Data],[Produto]],A1355,Tabela_Ordens[[#Data],[Tipo da Ordem]],"Compra",Tabela_Ordens[[#Data],[Data esperada]],"&gt;"&amp;TODAY()))</f>
        <v/>
      </c>
      <c r="D1355" s="74" t="str">
        <f>IF(A1355="","",INDEX(Tabela_Produto[Estoque Mínimo],MATCH(A1355,INDEX(Tabela_Produto[Nome do Produto],,1),0),1))</f>
        <v/>
      </c>
      <c r="E1355" s="74" t="str">
        <f t="shared" si="21"/>
        <v/>
      </c>
      <c r="F1355" s="74" t="str">
        <f>IFERROR(GETPIVOTDATA("Amount",#REF!,"Product Name",'tabelas-escondidas'!$A1355),"")</f>
        <v/>
      </c>
      <c r="G1355" s="74" t="str">
        <f>IFERROR(GETPIVOTDATA("Quantity",#REF!,"Product Name",'tabelas-escondidas'!$A1355),"")</f>
        <v/>
      </c>
    </row>
    <row r="1356" spans="1:7" x14ac:dyDescent="0.25">
      <c r="A1356" s="75" t="str">
        <f>IFERROR(INDEX(Tabela_Produto[[#Data],[Nome do Produto]],ROW(A1356)-ROW($A$3)),"")</f>
        <v/>
      </c>
      <c r="B1356" s="74" t="str">
        <f ca="1">IF(A1356="","",SUMIFS(Tabela_Ordens[[#Data],[Quantidade]],Tabela_Ordens[[#Data],[Produto]],A1356,Tabela_Ordens[[#Data],[Tipo da Ordem]],"Compra",Tabela_Ordens[[#Data],[Data esperada]],"&lt;="&amp;TODAY())-SUMIFS(Tabela_Ordens[[#Data],[Quantidade]],Tabela_Ordens[[#Data],[Produto]],A1356,Tabela_Ordens[[#Data],[Tipo da Ordem]],"Venda",Tabela_Ordens[[#Data],[Data esperada]],"&lt;="&amp;TODAY()))</f>
        <v/>
      </c>
      <c r="C1356" s="74" t="str">
        <f ca="1">IF(A1356="","",SUMIFS(Tabela_Ordens[[#Data],[Quantidade]],Tabela_Ordens[[#Data],[Produto]],A1356,Tabela_Ordens[[#Data],[Tipo da Ordem]],"Compra",Tabela_Ordens[[#Data],[Data esperada]],"&gt;"&amp;TODAY()))</f>
        <v/>
      </c>
      <c r="D1356" s="74" t="str">
        <f>IF(A1356="","",INDEX(Tabela_Produto[Estoque Mínimo],MATCH(A1356,INDEX(Tabela_Produto[Nome do Produto],,1),0),1))</f>
        <v/>
      </c>
      <c r="E1356" s="74" t="str">
        <f t="shared" si="21"/>
        <v/>
      </c>
      <c r="F1356" s="74" t="str">
        <f>IFERROR(GETPIVOTDATA("Amount",#REF!,"Product Name",'tabelas-escondidas'!$A1356),"")</f>
        <v/>
      </c>
      <c r="G1356" s="74" t="str">
        <f>IFERROR(GETPIVOTDATA("Quantity",#REF!,"Product Name",'tabelas-escondidas'!$A1356),"")</f>
        <v/>
      </c>
    </row>
    <row r="1357" spans="1:7" x14ac:dyDescent="0.25">
      <c r="A1357" s="75" t="str">
        <f>IFERROR(INDEX(Tabela_Produto[[#Data],[Nome do Produto]],ROW(A1357)-ROW($A$3)),"")</f>
        <v/>
      </c>
      <c r="B1357" s="74" t="str">
        <f ca="1">IF(A1357="","",SUMIFS(Tabela_Ordens[[#Data],[Quantidade]],Tabela_Ordens[[#Data],[Produto]],A1357,Tabela_Ordens[[#Data],[Tipo da Ordem]],"Compra",Tabela_Ordens[[#Data],[Data esperada]],"&lt;="&amp;TODAY())-SUMIFS(Tabela_Ordens[[#Data],[Quantidade]],Tabela_Ordens[[#Data],[Produto]],A1357,Tabela_Ordens[[#Data],[Tipo da Ordem]],"Venda",Tabela_Ordens[[#Data],[Data esperada]],"&lt;="&amp;TODAY()))</f>
        <v/>
      </c>
      <c r="C1357" s="74" t="str">
        <f ca="1">IF(A1357="","",SUMIFS(Tabela_Ordens[[#Data],[Quantidade]],Tabela_Ordens[[#Data],[Produto]],A1357,Tabela_Ordens[[#Data],[Tipo da Ordem]],"Compra",Tabela_Ordens[[#Data],[Data esperada]],"&gt;"&amp;TODAY()))</f>
        <v/>
      </c>
      <c r="D1357" s="74" t="str">
        <f>IF(A1357="","",INDEX(Tabela_Produto[Estoque Mínimo],MATCH(A1357,INDEX(Tabela_Produto[Nome do Produto],,1),0),1))</f>
        <v/>
      </c>
      <c r="E1357" s="74" t="str">
        <f t="shared" si="21"/>
        <v/>
      </c>
      <c r="F1357" s="74" t="str">
        <f>IFERROR(GETPIVOTDATA("Amount",#REF!,"Product Name",'tabelas-escondidas'!$A1357),"")</f>
        <v/>
      </c>
      <c r="G1357" s="74" t="str">
        <f>IFERROR(GETPIVOTDATA("Quantity",#REF!,"Product Name",'tabelas-escondidas'!$A1357),"")</f>
        <v/>
      </c>
    </row>
    <row r="1358" spans="1:7" x14ac:dyDescent="0.25">
      <c r="A1358" s="75" t="str">
        <f>IFERROR(INDEX(Tabela_Produto[[#Data],[Nome do Produto]],ROW(A1358)-ROW($A$3)),"")</f>
        <v/>
      </c>
      <c r="B1358" s="74" t="str">
        <f ca="1">IF(A1358="","",SUMIFS(Tabela_Ordens[[#Data],[Quantidade]],Tabela_Ordens[[#Data],[Produto]],A1358,Tabela_Ordens[[#Data],[Tipo da Ordem]],"Compra",Tabela_Ordens[[#Data],[Data esperada]],"&lt;="&amp;TODAY())-SUMIFS(Tabela_Ordens[[#Data],[Quantidade]],Tabela_Ordens[[#Data],[Produto]],A1358,Tabela_Ordens[[#Data],[Tipo da Ordem]],"Venda",Tabela_Ordens[[#Data],[Data esperada]],"&lt;="&amp;TODAY()))</f>
        <v/>
      </c>
      <c r="C1358" s="74" t="str">
        <f ca="1">IF(A1358="","",SUMIFS(Tabela_Ordens[[#Data],[Quantidade]],Tabela_Ordens[[#Data],[Produto]],A1358,Tabela_Ordens[[#Data],[Tipo da Ordem]],"Compra",Tabela_Ordens[[#Data],[Data esperada]],"&gt;"&amp;TODAY()))</f>
        <v/>
      </c>
      <c r="D1358" s="74" t="str">
        <f>IF(A1358="","",INDEX(Tabela_Produto[Estoque Mínimo],MATCH(A1358,INDEX(Tabela_Produto[Nome do Produto],,1),0),1))</f>
        <v/>
      </c>
      <c r="E1358" s="74" t="str">
        <f t="shared" si="21"/>
        <v/>
      </c>
      <c r="F1358" s="74" t="str">
        <f>IFERROR(GETPIVOTDATA("Amount",#REF!,"Product Name",'tabelas-escondidas'!$A1358),"")</f>
        <v/>
      </c>
      <c r="G1358" s="74" t="str">
        <f>IFERROR(GETPIVOTDATA("Quantity",#REF!,"Product Name",'tabelas-escondidas'!$A1358),"")</f>
        <v/>
      </c>
    </row>
    <row r="1359" spans="1:7" x14ac:dyDescent="0.25">
      <c r="A1359" s="75" t="str">
        <f>IFERROR(INDEX(Tabela_Produto[[#Data],[Nome do Produto]],ROW(A1359)-ROW($A$3)),"")</f>
        <v/>
      </c>
      <c r="B1359" s="74" t="str">
        <f ca="1">IF(A1359="","",SUMIFS(Tabela_Ordens[[#Data],[Quantidade]],Tabela_Ordens[[#Data],[Produto]],A1359,Tabela_Ordens[[#Data],[Tipo da Ordem]],"Compra",Tabela_Ordens[[#Data],[Data esperada]],"&lt;="&amp;TODAY())-SUMIFS(Tabela_Ordens[[#Data],[Quantidade]],Tabela_Ordens[[#Data],[Produto]],A1359,Tabela_Ordens[[#Data],[Tipo da Ordem]],"Venda",Tabela_Ordens[[#Data],[Data esperada]],"&lt;="&amp;TODAY()))</f>
        <v/>
      </c>
      <c r="C1359" s="74" t="str">
        <f ca="1">IF(A1359="","",SUMIFS(Tabela_Ordens[[#Data],[Quantidade]],Tabela_Ordens[[#Data],[Produto]],A1359,Tabela_Ordens[[#Data],[Tipo da Ordem]],"Compra",Tabela_Ordens[[#Data],[Data esperada]],"&gt;"&amp;TODAY()))</f>
        <v/>
      </c>
      <c r="D1359" s="74" t="str">
        <f>IF(A1359="","",INDEX(Tabela_Produto[Estoque Mínimo],MATCH(A1359,INDEX(Tabela_Produto[Nome do Produto],,1),0),1))</f>
        <v/>
      </c>
      <c r="E1359" s="74" t="str">
        <f t="shared" si="21"/>
        <v/>
      </c>
      <c r="F1359" s="74" t="str">
        <f>IFERROR(GETPIVOTDATA("Amount",#REF!,"Product Name",'tabelas-escondidas'!$A1359),"")</f>
        <v/>
      </c>
      <c r="G1359" s="74" t="str">
        <f>IFERROR(GETPIVOTDATA("Quantity",#REF!,"Product Name",'tabelas-escondidas'!$A1359),"")</f>
        <v/>
      </c>
    </row>
    <row r="1360" spans="1:7" x14ac:dyDescent="0.25">
      <c r="A1360" s="75" t="str">
        <f>IFERROR(INDEX(Tabela_Produto[[#Data],[Nome do Produto]],ROW(A1360)-ROW($A$3)),"")</f>
        <v/>
      </c>
      <c r="B1360" s="74" t="str">
        <f ca="1">IF(A1360="","",SUMIFS(Tabela_Ordens[[#Data],[Quantidade]],Tabela_Ordens[[#Data],[Produto]],A1360,Tabela_Ordens[[#Data],[Tipo da Ordem]],"Compra",Tabela_Ordens[[#Data],[Data esperada]],"&lt;="&amp;TODAY())-SUMIFS(Tabela_Ordens[[#Data],[Quantidade]],Tabela_Ordens[[#Data],[Produto]],A1360,Tabela_Ordens[[#Data],[Tipo da Ordem]],"Venda",Tabela_Ordens[[#Data],[Data esperada]],"&lt;="&amp;TODAY()))</f>
        <v/>
      </c>
      <c r="C1360" s="74" t="str">
        <f ca="1">IF(A1360="","",SUMIFS(Tabela_Ordens[[#Data],[Quantidade]],Tabela_Ordens[[#Data],[Produto]],A1360,Tabela_Ordens[[#Data],[Tipo da Ordem]],"Compra",Tabela_Ordens[[#Data],[Data esperada]],"&gt;"&amp;TODAY()))</f>
        <v/>
      </c>
      <c r="D1360" s="74" t="str">
        <f>IF(A1360="","",INDEX(Tabela_Produto[Estoque Mínimo],MATCH(A1360,INDEX(Tabela_Produto[Nome do Produto],,1),0),1))</f>
        <v/>
      </c>
      <c r="E1360" s="74" t="str">
        <f t="shared" si="21"/>
        <v/>
      </c>
      <c r="F1360" s="74" t="str">
        <f>IFERROR(GETPIVOTDATA("Amount",#REF!,"Product Name",'tabelas-escondidas'!$A1360),"")</f>
        <v/>
      </c>
      <c r="G1360" s="74" t="str">
        <f>IFERROR(GETPIVOTDATA("Quantity",#REF!,"Product Name",'tabelas-escondidas'!$A1360),"")</f>
        <v/>
      </c>
    </row>
    <row r="1361" spans="1:7" x14ac:dyDescent="0.25">
      <c r="A1361" s="75" t="str">
        <f>IFERROR(INDEX(Tabela_Produto[[#Data],[Nome do Produto]],ROW(A1361)-ROW($A$3)),"")</f>
        <v/>
      </c>
      <c r="B1361" s="74" t="str">
        <f ca="1">IF(A1361="","",SUMIFS(Tabela_Ordens[[#Data],[Quantidade]],Tabela_Ordens[[#Data],[Produto]],A1361,Tabela_Ordens[[#Data],[Tipo da Ordem]],"Compra",Tabela_Ordens[[#Data],[Data esperada]],"&lt;="&amp;TODAY())-SUMIFS(Tabela_Ordens[[#Data],[Quantidade]],Tabela_Ordens[[#Data],[Produto]],A1361,Tabela_Ordens[[#Data],[Tipo da Ordem]],"Venda",Tabela_Ordens[[#Data],[Data esperada]],"&lt;="&amp;TODAY()))</f>
        <v/>
      </c>
      <c r="C1361" s="74" t="str">
        <f ca="1">IF(A1361="","",SUMIFS(Tabela_Ordens[[#Data],[Quantidade]],Tabela_Ordens[[#Data],[Produto]],A1361,Tabela_Ordens[[#Data],[Tipo da Ordem]],"Compra",Tabela_Ordens[[#Data],[Data esperada]],"&gt;"&amp;TODAY()))</f>
        <v/>
      </c>
      <c r="D1361" s="74" t="str">
        <f>IF(A1361="","",INDEX(Tabela_Produto[Estoque Mínimo],MATCH(A1361,INDEX(Tabela_Produto[Nome do Produto],,1),0),1))</f>
        <v/>
      </c>
      <c r="E1361" s="74" t="str">
        <f t="shared" si="21"/>
        <v/>
      </c>
      <c r="F1361" s="74" t="str">
        <f>IFERROR(GETPIVOTDATA("Amount",#REF!,"Product Name",'tabelas-escondidas'!$A1361),"")</f>
        <v/>
      </c>
      <c r="G1361" s="74" t="str">
        <f>IFERROR(GETPIVOTDATA("Quantity",#REF!,"Product Name",'tabelas-escondidas'!$A1361),"")</f>
        <v/>
      </c>
    </row>
    <row r="1362" spans="1:7" x14ac:dyDescent="0.25">
      <c r="A1362" s="75" t="str">
        <f>IFERROR(INDEX(Tabela_Produto[[#Data],[Nome do Produto]],ROW(A1362)-ROW($A$3)),"")</f>
        <v/>
      </c>
      <c r="B1362" s="74" t="str">
        <f ca="1">IF(A1362="","",SUMIFS(Tabela_Ordens[[#Data],[Quantidade]],Tabela_Ordens[[#Data],[Produto]],A1362,Tabela_Ordens[[#Data],[Tipo da Ordem]],"Compra",Tabela_Ordens[[#Data],[Data esperada]],"&lt;="&amp;TODAY())-SUMIFS(Tabela_Ordens[[#Data],[Quantidade]],Tabela_Ordens[[#Data],[Produto]],A1362,Tabela_Ordens[[#Data],[Tipo da Ordem]],"Venda",Tabela_Ordens[[#Data],[Data esperada]],"&lt;="&amp;TODAY()))</f>
        <v/>
      </c>
      <c r="C1362" s="74" t="str">
        <f ca="1">IF(A1362="","",SUMIFS(Tabela_Ordens[[#Data],[Quantidade]],Tabela_Ordens[[#Data],[Produto]],A1362,Tabela_Ordens[[#Data],[Tipo da Ordem]],"Compra",Tabela_Ordens[[#Data],[Data esperada]],"&gt;"&amp;TODAY()))</f>
        <v/>
      </c>
      <c r="D1362" s="74" t="str">
        <f>IF(A1362="","",INDEX(Tabela_Produto[Estoque Mínimo],MATCH(A1362,INDEX(Tabela_Produto[Nome do Produto],,1),0),1))</f>
        <v/>
      </c>
      <c r="E1362" s="74" t="str">
        <f t="shared" si="21"/>
        <v/>
      </c>
      <c r="F1362" s="74" t="str">
        <f>IFERROR(GETPIVOTDATA("Amount",#REF!,"Product Name",'tabelas-escondidas'!$A1362),"")</f>
        <v/>
      </c>
      <c r="G1362" s="74" t="str">
        <f>IFERROR(GETPIVOTDATA("Quantity",#REF!,"Product Name",'tabelas-escondidas'!$A1362),"")</f>
        <v/>
      </c>
    </row>
    <row r="1363" spans="1:7" x14ac:dyDescent="0.25">
      <c r="A1363" s="75" t="str">
        <f>IFERROR(INDEX(Tabela_Produto[[#Data],[Nome do Produto]],ROW(A1363)-ROW($A$3)),"")</f>
        <v/>
      </c>
      <c r="B1363" s="74" t="str">
        <f ca="1">IF(A1363="","",SUMIFS(Tabela_Ordens[[#Data],[Quantidade]],Tabela_Ordens[[#Data],[Produto]],A1363,Tabela_Ordens[[#Data],[Tipo da Ordem]],"Compra",Tabela_Ordens[[#Data],[Data esperada]],"&lt;="&amp;TODAY())-SUMIFS(Tabela_Ordens[[#Data],[Quantidade]],Tabela_Ordens[[#Data],[Produto]],A1363,Tabela_Ordens[[#Data],[Tipo da Ordem]],"Venda",Tabela_Ordens[[#Data],[Data esperada]],"&lt;="&amp;TODAY()))</f>
        <v/>
      </c>
      <c r="C1363" s="74" t="str">
        <f ca="1">IF(A1363="","",SUMIFS(Tabela_Ordens[[#Data],[Quantidade]],Tabela_Ordens[[#Data],[Produto]],A1363,Tabela_Ordens[[#Data],[Tipo da Ordem]],"Compra",Tabela_Ordens[[#Data],[Data esperada]],"&gt;"&amp;TODAY()))</f>
        <v/>
      </c>
      <c r="D1363" s="74" t="str">
        <f>IF(A1363="","",INDEX(Tabela_Produto[Estoque Mínimo],MATCH(A1363,INDEX(Tabela_Produto[Nome do Produto],,1),0),1))</f>
        <v/>
      </c>
      <c r="E1363" s="74" t="str">
        <f t="shared" si="21"/>
        <v/>
      </c>
      <c r="F1363" s="74" t="str">
        <f>IFERROR(GETPIVOTDATA("Amount",#REF!,"Product Name",'tabelas-escondidas'!$A1363),"")</f>
        <v/>
      </c>
      <c r="G1363" s="74" t="str">
        <f>IFERROR(GETPIVOTDATA("Quantity",#REF!,"Product Name",'tabelas-escondidas'!$A1363),"")</f>
        <v/>
      </c>
    </row>
    <row r="1364" spans="1:7" x14ac:dyDescent="0.25">
      <c r="A1364" s="75" t="str">
        <f>IFERROR(INDEX(Tabela_Produto[[#Data],[Nome do Produto]],ROW(A1364)-ROW($A$3)),"")</f>
        <v/>
      </c>
      <c r="B1364" s="74" t="str">
        <f ca="1">IF(A1364="","",SUMIFS(Tabela_Ordens[[#Data],[Quantidade]],Tabela_Ordens[[#Data],[Produto]],A1364,Tabela_Ordens[[#Data],[Tipo da Ordem]],"Compra",Tabela_Ordens[[#Data],[Data esperada]],"&lt;="&amp;TODAY())-SUMIFS(Tabela_Ordens[[#Data],[Quantidade]],Tabela_Ordens[[#Data],[Produto]],A1364,Tabela_Ordens[[#Data],[Tipo da Ordem]],"Venda",Tabela_Ordens[[#Data],[Data esperada]],"&lt;="&amp;TODAY()))</f>
        <v/>
      </c>
      <c r="C1364" s="74" t="str">
        <f ca="1">IF(A1364="","",SUMIFS(Tabela_Ordens[[#Data],[Quantidade]],Tabela_Ordens[[#Data],[Produto]],A1364,Tabela_Ordens[[#Data],[Tipo da Ordem]],"Compra",Tabela_Ordens[[#Data],[Data esperada]],"&gt;"&amp;TODAY()))</f>
        <v/>
      </c>
      <c r="D1364" s="74" t="str">
        <f>IF(A1364="","",INDEX(Tabela_Produto[Estoque Mínimo],MATCH(A1364,INDEX(Tabela_Produto[Nome do Produto],,1),0),1))</f>
        <v/>
      </c>
      <c r="E1364" s="74" t="str">
        <f t="shared" si="21"/>
        <v/>
      </c>
      <c r="F1364" s="74" t="str">
        <f>IFERROR(GETPIVOTDATA("Amount",#REF!,"Product Name",'tabelas-escondidas'!$A1364),"")</f>
        <v/>
      </c>
      <c r="G1364" s="74" t="str">
        <f>IFERROR(GETPIVOTDATA("Quantity",#REF!,"Product Name",'tabelas-escondidas'!$A1364),"")</f>
        <v/>
      </c>
    </row>
    <row r="1365" spans="1:7" x14ac:dyDescent="0.25">
      <c r="A1365" s="75" t="str">
        <f>IFERROR(INDEX(Tabela_Produto[[#Data],[Nome do Produto]],ROW(A1365)-ROW($A$3)),"")</f>
        <v/>
      </c>
      <c r="B1365" s="74" t="str">
        <f ca="1">IF(A1365="","",SUMIFS(Tabela_Ordens[[#Data],[Quantidade]],Tabela_Ordens[[#Data],[Produto]],A1365,Tabela_Ordens[[#Data],[Tipo da Ordem]],"Compra",Tabela_Ordens[[#Data],[Data esperada]],"&lt;="&amp;TODAY())-SUMIFS(Tabela_Ordens[[#Data],[Quantidade]],Tabela_Ordens[[#Data],[Produto]],A1365,Tabela_Ordens[[#Data],[Tipo da Ordem]],"Venda",Tabela_Ordens[[#Data],[Data esperada]],"&lt;="&amp;TODAY()))</f>
        <v/>
      </c>
      <c r="C1365" s="74" t="str">
        <f ca="1">IF(A1365="","",SUMIFS(Tabela_Ordens[[#Data],[Quantidade]],Tabela_Ordens[[#Data],[Produto]],A1365,Tabela_Ordens[[#Data],[Tipo da Ordem]],"Compra",Tabela_Ordens[[#Data],[Data esperada]],"&gt;"&amp;TODAY()))</f>
        <v/>
      </c>
      <c r="D1365" s="74" t="str">
        <f>IF(A1365="","",INDEX(Tabela_Produto[Estoque Mínimo],MATCH(A1365,INDEX(Tabela_Produto[Nome do Produto],,1),0),1))</f>
        <v/>
      </c>
      <c r="E1365" s="74" t="str">
        <f t="shared" si="21"/>
        <v/>
      </c>
      <c r="F1365" s="74" t="str">
        <f>IFERROR(GETPIVOTDATA("Amount",#REF!,"Product Name",'tabelas-escondidas'!$A1365),"")</f>
        <v/>
      </c>
      <c r="G1365" s="74" t="str">
        <f>IFERROR(GETPIVOTDATA("Quantity",#REF!,"Product Name",'tabelas-escondidas'!$A1365),"")</f>
        <v/>
      </c>
    </row>
    <row r="1366" spans="1:7" x14ac:dyDescent="0.25">
      <c r="A1366" s="75" t="str">
        <f>IFERROR(INDEX(Tabela_Produto[[#Data],[Nome do Produto]],ROW(A1366)-ROW($A$3)),"")</f>
        <v/>
      </c>
      <c r="B1366" s="74" t="str">
        <f ca="1">IF(A1366="","",SUMIFS(Tabela_Ordens[[#Data],[Quantidade]],Tabela_Ordens[[#Data],[Produto]],A1366,Tabela_Ordens[[#Data],[Tipo da Ordem]],"Compra",Tabela_Ordens[[#Data],[Data esperada]],"&lt;="&amp;TODAY())-SUMIFS(Tabela_Ordens[[#Data],[Quantidade]],Tabela_Ordens[[#Data],[Produto]],A1366,Tabela_Ordens[[#Data],[Tipo da Ordem]],"Venda",Tabela_Ordens[[#Data],[Data esperada]],"&lt;="&amp;TODAY()))</f>
        <v/>
      </c>
      <c r="C1366" s="74" t="str">
        <f ca="1">IF(A1366="","",SUMIFS(Tabela_Ordens[[#Data],[Quantidade]],Tabela_Ordens[[#Data],[Produto]],A1366,Tabela_Ordens[[#Data],[Tipo da Ordem]],"Compra",Tabela_Ordens[[#Data],[Data esperada]],"&gt;"&amp;TODAY()))</f>
        <v/>
      </c>
      <c r="D1366" s="74" t="str">
        <f>IF(A1366="","",INDEX(Tabela_Produto[Estoque Mínimo],MATCH(A1366,INDEX(Tabela_Produto[Nome do Produto],,1),0),1))</f>
        <v/>
      </c>
      <c r="E1366" s="74" t="str">
        <f t="shared" si="21"/>
        <v/>
      </c>
      <c r="F1366" s="74" t="str">
        <f>IFERROR(GETPIVOTDATA("Amount",#REF!,"Product Name",'tabelas-escondidas'!$A1366),"")</f>
        <v/>
      </c>
      <c r="G1366" s="74" t="str">
        <f>IFERROR(GETPIVOTDATA("Quantity",#REF!,"Product Name",'tabelas-escondidas'!$A1366),"")</f>
        <v/>
      </c>
    </row>
    <row r="1367" spans="1:7" x14ac:dyDescent="0.25">
      <c r="A1367" s="75" t="str">
        <f>IFERROR(INDEX(Tabela_Produto[[#Data],[Nome do Produto]],ROW(A1367)-ROW($A$3)),"")</f>
        <v/>
      </c>
      <c r="B1367" s="74" t="str">
        <f ca="1">IF(A1367="","",SUMIFS(Tabela_Ordens[[#Data],[Quantidade]],Tabela_Ordens[[#Data],[Produto]],A1367,Tabela_Ordens[[#Data],[Tipo da Ordem]],"Compra",Tabela_Ordens[[#Data],[Data esperada]],"&lt;="&amp;TODAY())-SUMIFS(Tabela_Ordens[[#Data],[Quantidade]],Tabela_Ordens[[#Data],[Produto]],A1367,Tabela_Ordens[[#Data],[Tipo da Ordem]],"Venda",Tabela_Ordens[[#Data],[Data esperada]],"&lt;="&amp;TODAY()))</f>
        <v/>
      </c>
      <c r="C1367" s="74" t="str">
        <f ca="1">IF(A1367="","",SUMIFS(Tabela_Ordens[[#Data],[Quantidade]],Tabela_Ordens[[#Data],[Produto]],A1367,Tabela_Ordens[[#Data],[Tipo da Ordem]],"Compra",Tabela_Ordens[[#Data],[Data esperada]],"&gt;"&amp;TODAY()))</f>
        <v/>
      </c>
      <c r="D1367" s="74" t="str">
        <f>IF(A1367="","",INDEX(Tabela_Produto[Estoque Mínimo],MATCH(A1367,INDEX(Tabela_Produto[Nome do Produto],,1),0),1))</f>
        <v/>
      </c>
      <c r="E1367" s="74" t="str">
        <f t="shared" si="21"/>
        <v/>
      </c>
      <c r="F1367" s="74" t="str">
        <f>IFERROR(GETPIVOTDATA("Amount",#REF!,"Product Name",'tabelas-escondidas'!$A1367),"")</f>
        <v/>
      </c>
      <c r="G1367" s="74" t="str">
        <f>IFERROR(GETPIVOTDATA("Quantity",#REF!,"Product Name",'tabelas-escondidas'!$A1367),"")</f>
        <v/>
      </c>
    </row>
    <row r="1368" spans="1:7" x14ac:dyDescent="0.25">
      <c r="A1368" s="75" t="str">
        <f>IFERROR(INDEX(Tabela_Produto[[#Data],[Nome do Produto]],ROW(A1368)-ROW($A$3)),"")</f>
        <v/>
      </c>
      <c r="B1368" s="74" t="str">
        <f ca="1">IF(A1368="","",SUMIFS(Tabela_Ordens[[#Data],[Quantidade]],Tabela_Ordens[[#Data],[Produto]],A1368,Tabela_Ordens[[#Data],[Tipo da Ordem]],"Compra",Tabela_Ordens[[#Data],[Data esperada]],"&lt;="&amp;TODAY())-SUMIFS(Tabela_Ordens[[#Data],[Quantidade]],Tabela_Ordens[[#Data],[Produto]],A1368,Tabela_Ordens[[#Data],[Tipo da Ordem]],"Venda",Tabela_Ordens[[#Data],[Data esperada]],"&lt;="&amp;TODAY()))</f>
        <v/>
      </c>
      <c r="C1368" s="74" t="str">
        <f ca="1">IF(A1368="","",SUMIFS(Tabela_Ordens[[#Data],[Quantidade]],Tabela_Ordens[[#Data],[Produto]],A1368,Tabela_Ordens[[#Data],[Tipo da Ordem]],"Compra",Tabela_Ordens[[#Data],[Data esperada]],"&gt;"&amp;TODAY()))</f>
        <v/>
      </c>
      <c r="D1368" s="74" t="str">
        <f>IF(A1368="","",INDEX(Tabela_Produto[Estoque Mínimo],MATCH(A1368,INDEX(Tabela_Produto[Nome do Produto],,1),0),1))</f>
        <v/>
      </c>
      <c r="E1368" s="74" t="str">
        <f t="shared" si="21"/>
        <v/>
      </c>
      <c r="F1368" s="74" t="str">
        <f>IFERROR(GETPIVOTDATA("Amount",#REF!,"Product Name",'tabelas-escondidas'!$A1368),"")</f>
        <v/>
      </c>
      <c r="G1368" s="74" t="str">
        <f>IFERROR(GETPIVOTDATA("Quantity",#REF!,"Product Name",'tabelas-escondidas'!$A1368),"")</f>
        <v/>
      </c>
    </row>
    <row r="1369" spans="1:7" x14ac:dyDescent="0.25">
      <c r="A1369" s="75" t="str">
        <f>IFERROR(INDEX(Tabela_Produto[[#Data],[Nome do Produto]],ROW(A1369)-ROW($A$3)),"")</f>
        <v/>
      </c>
      <c r="B1369" s="74" t="str">
        <f ca="1">IF(A1369="","",SUMIFS(Tabela_Ordens[[#Data],[Quantidade]],Tabela_Ordens[[#Data],[Produto]],A1369,Tabela_Ordens[[#Data],[Tipo da Ordem]],"Compra",Tabela_Ordens[[#Data],[Data esperada]],"&lt;="&amp;TODAY())-SUMIFS(Tabela_Ordens[[#Data],[Quantidade]],Tabela_Ordens[[#Data],[Produto]],A1369,Tabela_Ordens[[#Data],[Tipo da Ordem]],"Venda",Tabela_Ordens[[#Data],[Data esperada]],"&lt;="&amp;TODAY()))</f>
        <v/>
      </c>
      <c r="C1369" s="74" t="str">
        <f ca="1">IF(A1369="","",SUMIFS(Tabela_Ordens[[#Data],[Quantidade]],Tabela_Ordens[[#Data],[Produto]],A1369,Tabela_Ordens[[#Data],[Tipo da Ordem]],"Compra",Tabela_Ordens[[#Data],[Data esperada]],"&gt;"&amp;TODAY()))</f>
        <v/>
      </c>
      <c r="D1369" s="74" t="str">
        <f>IF(A1369="","",INDEX(Tabela_Produto[Estoque Mínimo],MATCH(A1369,INDEX(Tabela_Produto[Nome do Produto],,1),0),1))</f>
        <v/>
      </c>
      <c r="E1369" s="74" t="str">
        <f t="shared" si="21"/>
        <v/>
      </c>
      <c r="F1369" s="74" t="str">
        <f>IFERROR(GETPIVOTDATA("Amount",#REF!,"Product Name",'tabelas-escondidas'!$A1369),"")</f>
        <v/>
      </c>
      <c r="G1369" s="74" t="str">
        <f>IFERROR(GETPIVOTDATA("Quantity",#REF!,"Product Name",'tabelas-escondidas'!$A1369),"")</f>
        <v/>
      </c>
    </row>
    <row r="1370" spans="1:7" x14ac:dyDescent="0.25">
      <c r="A1370" s="75" t="str">
        <f>IFERROR(INDEX(Tabela_Produto[[#Data],[Nome do Produto]],ROW(A1370)-ROW($A$3)),"")</f>
        <v/>
      </c>
      <c r="B1370" s="74" t="str">
        <f ca="1">IF(A1370="","",SUMIFS(Tabela_Ordens[[#Data],[Quantidade]],Tabela_Ordens[[#Data],[Produto]],A1370,Tabela_Ordens[[#Data],[Tipo da Ordem]],"Compra",Tabela_Ordens[[#Data],[Data esperada]],"&lt;="&amp;TODAY())-SUMIFS(Tabela_Ordens[[#Data],[Quantidade]],Tabela_Ordens[[#Data],[Produto]],A1370,Tabela_Ordens[[#Data],[Tipo da Ordem]],"Venda",Tabela_Ordens[[#Data],[Data esperada]],"&lt;="&amp;TODAY()))</f>
        <v/>
      </c>
      <c r="C1370" s="74" t="str">
        <f ca="1">IF(A1370="","",SUMIFS(Tabela_Ordens[[#Data],[Quantidade]],Tabela_Ordens[[#Data],[Produto]],A1370,Tabela_Ordens[[#Data],[Tipo da Ordem]],"Compra",Tabela_Ordens[[#Data],[Data esperada]],"&gt;"&amp;TODAY()))</f>
        <v/>
      </c>
      <c r="D1370" s="74" t="str">
        <f>IF(A1370="","",INDEX(Tabela_Produto[Estoque Mínimo],MATCH(A1370,INDEX(Tabela_Produto[Nome do Produto],,1),0),1))</f>
        <v/>
      </c>
      <c r="E1370" s="74" t="str">
        <f t="shared" si="21"/>
        <v/>
      </c>
      <c r="F1370" s="74" t="str">
        <f>IFERROR(GETPIVOTDATA("Amount",#REF!,"Product Name",'tabelas-escondidas'!$A1370),"")</f>
        <v/>
      </c>
      <c r="G1370" s="74" t="str">
        <f>IFERROR(GETPIVOTDATA("Quantity",#REF!,"Product Name",'tabelas-escondidas'!$A1370),"")</f>
        <v/>
      </c>
    </row>
    <row r="1371" spans="1:7" x14ac:dyDescent="0.25">
      <c r="A1371" s="75" t="str">
        <f>IFERROR(INDEX(Tabela_Produto[[#Data],[Nome do Produto]],ROW(A1371)-ROW($A$3)),"")</f>
        <v/>
      </c>
      <c r="B1371" s="74" t="str">
        <f ca="1">IF(A1371="","",SUMIFS(Tabela_Ordens[[#Data],[Quantidade]],Tabela_Ordens[[#Data],[Produto]],A1371,Tabela_Ordens[[#Data],[Tipo da Ordem]],"Compra",Tabela_Ordens[[#Data],[Data esperada]],"&lt;="&amp;TODAY())-SUMIFS(Tabela_Ordens[[#Data],[Quantidade]],Tabela_Ordens[[#Data],[Produto]],A1371,Tabela_Ordens[[#Data],[Tipo da Ordem]],"Venda",Tabela_Ordens[[#Data],[Data esperada]],"&lt;="&amp;TODAY()))</f>
        <v/>
      </c>
      <c r="C1371" s="74" t="str">
        <f ca="1">IF(A1371="","",SUMIFS(Tabela_Ordens[[#Data],[Quantidade]],Tabela_Ordens[[#Data],[Produto]],A1371,Tabela_Ordens[[#Data],[Tipo da Ordem]],"Compra",Tabela_Ordens[[#Data],[Data esperada]],"&gt;"&amp;TODAY()))</f>
        <v/>
      </c>
      <c r="D1371" s="74" t="str">
        <f>IF(A1371="","",INDEX(Tabela_Produto[Estoque Mínimo],MATCH(A1371,INDEX(Tabela_Produto[Nome do Produto],,1),0),1))</f>
        <v/>
      </c>
      <c r="E1371" s="74" t="str">
        <f t="shared" si="21"/>
        <v/>
      </c>
      <c r="F1371" s="74" t="str">
        <f>IFERROR(GETPIVOTDATA("Amount",#REF!,"Product Name",'tabelas-escondidas'!$A1371),"")</f>
        <v/>
      </c>
      <c r="G1371" s="74" t="str">
        <f>IFERROR(GETPIVOTDATA("Quantity",#REF!,"Product Name",'tabelas-escondidas'!$A1371),"")</f>
        <v/>
      </c>
    </row>
    <row r="1372" spans="1:7" x14ac:dyDescent="0.25">
      <c r="A1372" s="75" t="str">
        <f>IFERROR(INDEX(Tabela_Produto[[#Data],[Nome do Produto]],ROW(A1372)-ROW($A$3)),"")</f>
        <v/>
      </c>
      <c r="B1372" s="74" t="str">
        <f ca="1">IF(A1372="","",SUMIFS(Tabela_Ordens[[#Data],[Quantidade]],Tabela_Ordens[[#Data],[Produto]],A1372,Tabela_Ordens[[#Data],[Tipo da Ordem]],"Compra",Tabela_Ordens[[#Data],[Data esperada]],"&lt;="&amp;TODAY())-SUMIFS(Tabela_Ordens[[#Data],[Quantidade]],Tabela_Ordens[[#Data],[Produto]],A1372,Tabela_Ordens[[#Data],[Tipo da Ordem]],"Venda",Tabela_Ordens[[#Data],[Data esperada]],"&lt;="&amp;TODAY()))</f>
        <v/>
      </c>
      <c r="C1372" s="74" t="str">
        <f ca="1">IF(A1372="","",SUMIFS(Tabela_Ordens[[#Data],[Quantidade]],Tabela_Ordens[[#Data],[Produto]],A1372,Tabela_Ordens[[#Data],[Tipo da Ordem]],"Compra",Tabela_Ordens[[#Data],[Data esperada]],"&gt;"&amp;TODAY()))</f>
        <v/>
      </c>
      <c r="D1372" s="74" t="str">
        <f>IF(A1372="","",INDEX(Tabela_Produto[Estoque Mínimo],MATCH(A1372,INDEX(Tabela_Produto[Nome do Produto],,1),0),1))</f>
        <v/>
      </c>
      <c r="E1372" s="74" t="str">
        <f t="shared" si="21"/>
        <v/>
      </c>
      <c r="F1372" s="74" t="str">
        <f>IFERROR(GETPIVOTDATA("Amount",#REF!,"Product Name",'tabelas-escondidas'!$A1372),"")</f>
        <v/>
      </c>
      <c r="G1372" s="74" t="str">
        <f>IFERROR(GETPIVOTDATA("Quantity",#REF!,"Product Name",'tabelas-escondidas'!$A1372),"")</f>
        <v/>
      </c>
    </row>
    <row r="1373" spans="1:7" x14ac:dyDescent="0.25">
      <c r="A1373" s="75" t="str">
        <f>IFERROR(INDEX(Tabela_Produto[[#Data],[Nome do Produto]],ROW(A1373)-ROW($A$3)),"")</f>
        <v/>
      </c>
      <c r="B1373" s="74" t="str">
        <f ca="1">IF(A1373="","",SUMIFS(Tabela_Ordens[[#Data],[Quantidade]],Tabela_Ordens[[#Data],[Produto]],A1373,Tabela_Ordens[[#Data],[Tipo da Ordem]],"Compra",Tabela_Ordens[[#Data],[Data esperada]],"&lt;="&amp;TODAY())-SUMIFS(Tabela_Ordens[[#Data],[Quantidade]],Tabela_Ordens[[#Data],[Produto]],A1373,Tabela_Ordens[[#Data],[Tipo da Ordem]],"Venda",Tabela_Ordens[[#Data],[Data esperada]],"&lt;="&amp;TODAY()))</f>
        <v/>
      </c>
      <c r="C1373" s="74" t="str">
        <f ca="1">IF(A1373="","",SUMIFS(Tabela_Ordens[[#Data],[Quantidade]],Tabela_Ordens[[#Data],[Produto]],A1373,Tabela_Ordens[[#Data],[Tipo da Ordem]],"Compra",Tabela_Ordens[[#Data],[Data esperada]],"&gt;"&amp;TODAY()))</f>
        <v/>
      </c>
      <c r="D1373" s="74" t="str">
        <f>IF(A1373="","",INDEX(Tabela_Produto[Estoque Mínimo],MATCH(A1373,INDEX(Tabela_Produto[Nome do Produto],,1),0),1))</f>
        <v/>
      </c>
      <c r="E1373" s="74" t="str">
        <f t="shared" si="21"/>
        <v/>
      </c>
      <c r="F1373" s="74" t="str">
        <f>IFERROR(GETPIVOTDATA("Amount",#REF!,"Product Name",'tabelas-escondidas'!$A1373),"")</f>
        <v/>
      </c>
      <c r="G1373" s="74" t="str">
        <f>IFERROR(GETPIVOTDATA("Quantity",#REF!,"Product Name",'tabelas-escondidas'!$A1373),"")</f>
        <v/>
      </c>
    </row>
    <row r="1374" spans="1:7" x14ac:dyDescent="0.25">
      <c r="A1374" s="75" t="str">
        <f>IFERROR(INDEX(Tabela_Produto[[#Data],[Nome do Produto]],ROW(A1374)-ROW($A$3)),"")</f>
        <v/>
      </c>
      <c r="B1374" s="74" t="str">
        <f ca="1">IF(A1374="","",SUMIFS(Tabela_Ordens[[#Data],[Quantidade]],Tabela_Ordens[[#Data],[Produto]],A1374,Tabela_Ordens[[#Data],[Tipo da Ordem]],"Compra",Tabela_Ordens[[#Data],[Data esperada]],"&lt;="&amp;TODAY())-SUMIFS(Tabela_Ordens[[#Data],[Quantidade]],Tabela_Ordens[[#Data],[Produto]],A1374,Tabela_Ordens[[#Data],[Tipo da Ordem]],"Venda",Tabela_Ordens[[#Data],[Data esperada]],"&lt;="&amp;TODAY()))</f>
        <v/>
      </c>
      <c r="C1374" s="74" t="str">
        <f ca="1">IF(A1374="","",SUMIFS(Tabela_Ordens[[#Data],[Quantidade]],Tabela_Ordens[[#Data],[Produto]],A1374,Tabela_Ordens[[#Data],[Tipo da Ordem]],"Compra",Tabela_Ordens[[#Data],[Data esperada]],"&gt;"&amp;TODAY()))</f>
        <v/>
      </c>
      <c r="D1374" s="74" t="str">
        <f>IF(A1374="","",INDEX(Tabela_Produto[Estoque Mínimo],MATCH(A1374,INDEX(Tabela_Produto[Nome do Produto],,1),0),1))</f>
        <v/>
      </c>
      <c r="E1374" s="74" t="str">
        <f t="shared" si="21"/>
        <v/>
      </c>
      <c r="F1374" s="74" t="str">
        <f>IFERROR(GETPIVOTDATA("Amount",#REF!,"Product Name",'tabelas-escondidas'!$A1374),"")</f>
        <v/>
      </c>
      <c r="G1374" s="74" t="str">
        <f>IFERROR(GETPIVOTDATA("Quantity",#REF!,"Product Name",'tabelas-escondidas'!$A1374),"")</f>
        <v/>
      </c>
    </row>
    <row r="1375" spans="1:7" x14ac:dyDescent="0.25">
      <c r="A1375" s="75" t="str">
        <f>IFERROR(INDEX(Tabela_Produto[[#Data],[Nome do Produto]],ROW(A1375)-ROW($A$3)),"")</f>
        <v/>
      </c>
      <c r="B1375" s="74" t="str">
        <f ca="1">IF(A1375="","",SUMIFS(Tabela_Ordens[[#Data],[Quantidade]],Tabela_Ordens[[#Data],[Produto]],A1375,Tabela_Ordens[[#Data],[Tipo da Ordem]],"Compra",Tabela_Ordens[[#Data],[Data esperada]],"&lt;="&amp;TODAY())-SUMIFS(Tabela_Ordens[[#Data],[Quantidade]],Tabela_Ordens[[#Data],[Produto]],A1375,Tabela_Ordens[[#Data],[Tipo da Ordem]],"Venda",Tabela_Ordens[[#Data],[Data esperada]],"&lt;="&amp;TODAY()))</f>
        <v/>
      </c>
      <c r="C1375" s="74" t="str">
        <f ca="1">IF(A1375="","",SUMIFS(Tabela_Ordens[[#Data],[Quantidade]],Tabela_Ordens[[#Data],[Produto]],A1375,Tabela_Ordens[[#Data],[Tipo da Ordem]],"Compra",Tabela_Ordens[[#Data],[Data esperada]],"&gt;"&amp;TODAY()))</f>
        <v/>
      </c>
      <c r="D1375" s="74" t="str">
        <f>IF(A1375="","",INDEX(Tabela_Produto[Estoque Mínimo],MATCH(A1375,INDEX(Tabela_Produto[Nome do Produto],,1),0),1))</f>
        <v/>
      </c>
      <c r="E1375" s="74" t="str">
        <f t="shared" si="21"/>
        <v/>
      </c>
      <c r="F1375" s="74" t="str">
        <f>IFERROR(GETPIVOTDATA("Amount",#REF!,"Product Name",'tabelas-escondidas'!$A1375),"")</f>
        <v/>
      </c>
      <c r="G1375" s="74" t="str">
        <f>IFERROR(GETPIVOTDATA("Quantity",#REF!,"Product Name",'tabelas-escondidas'!$A1375),"")</f>
        <v/>
      </c>
    </row>
    <row r="1376" spans="1:7" x14ac:dyDescent="0.25">
      <c r="A1376" s="75" t="str">
        <f>IFERROR(INDEX(Tabela_Produto[[#Data],[Nome do Produto]],ROW(A1376)-ROW($A$3)),"")</f>
        <v/>
      </c>
      <c r="B1376" s="74" t="str">
        <f ca="1">IF(A1376="","",SUMIFS(Tabela_Ordens[[#Data],[Quantidade]],Tabela_Ordens[[#Data],[Produto]],A1376,Tabela_Ordens[[#Data],[Tipo da Ordem]],"Compra",Tabela_Ordens[[#Data],[Data esperada]],"&lt;="&amp;TODAY())-SUMIFS(Tabela_Ordens[[#Data],[Quantidade]],Tabela_Ordens[[#Data],[Produto]],A1376,Tabela_Ordens[[#Data],[Tipo da Ordem]],"Venda",Tabela_Ordens[[#Data],[Data esperada]],"&lt;="&amp;TODAY()))</f>
        <v/>
      </c>
      <c r="C1376" s="74" t="str">
        <f ca="1">IF(A1376="","",SUMIFS(Tabela_Ordens[[#Data],[Quantidade]],Tabela_Ordens[[#Data],[Produto]],A1376,Tabela_Ordens[[#Data],[Tipo da Ordem]],"Compra",Tabela_Ordens[[#Data],[Data esperada]],"&gt;"&amp;TODAY()))</f>
        <v/>
      </c>
      <c r="D1376" s="74" t="str">
        <f>IF(A1376="","",INDEX(Tabela_Produto[Estoque Mínimo],MATCH(A1376,INDEX(Tabela_Produto[Nome do Produto],,1),0),1))</f>
        <v/>
      </c>
      <c r="E1376" s="74" t="str">
        <f t="shared" si="21"/>
        <v/>
      </c>
      <c r="F1376" s="74" t="str">
        <f>IFERROR(GETPIVOTDATA("Amount",#REF!,"Product Name",'tabelas-escondidas'!$A1376),"")</f>
        <v/>
      </c>
      <c r="G1376" s="74" t="str">
        <f>IFERROR(GETPIVOTDATA("Quantity",#REF!,"Product Name",'tabelas-escondidas'!$A1376),"")</f>
        <v/>
      </c>
    </row>
    <row r="1377" spans="1:7" x14ac:dyDescent="0.25">
      <c r="A1377" s="75" t="str">
        <f>IFERROR(INDEX(Tabela_Produto[[#Data],[Nome do Produto]],ROW(A1377)-ROW($A$3)),"")</f>
        <v/>
      </c>
      <c r="B1377" s="74" t="str">
        <f ca="1">IF(A1377="","",SUMIFS(Tabela_Ordens[[#Data],[Quantidade]],Tabela_Ordens[[#Data],[Produto]],A1377,Tabela_Ordens[[#Data],[Tipo da Ordem]],"Compra",Tabela_Ordens[[#Data],[Data esperada]],"&lt;="&amp;TODAY())-SUMIFS(Tabela_Ordens[[#Data],[Quantidade]],Tabela_Ordens[[#Data],[Produto]],A1377,Tabela_Ordens[[#Data],[Tipo da Ordem]],"Venda",Tabela_Ordens[[#Data],[Data esperada]],"&lt;="&amp;TODAY()))</f>
        <v/>
      </c>
      <c r="C1377" s="74" t="str">
        <f ca="1">IF(A1377="","",SUMIFS(Tabela_Ordens[[#Data],[Quantidade]],Tabela_Ordens[[#Data],[Produto]],A1377,Tabela_Ordens[[#Data],[Tipo da Ordem]],"Compra",Tabela_Ordens[[#Data],[Data esperada]],"&gt;"&amp;TODAY()))</f>
        <v/>
      </c>
      <c r="D1377" s="74" t="str">
        <f>IF(A1377="","",INDEX(Tabela_Produto[Estoque Mínimo],MATCH(A1377,INDEX(Tabela_Produto[Nome do Produto],,1),0),1))</f>
        <v/>
      </c>
      <c r="E1377" s="74" t="str">
        <f t="shared" si="21"/>
        <v/>
      </c>
      <c r="F1377" s="74" t="str">
        <f>IFERROR(GETPIVOTDATA("Amount",#REF!,"Product Name",'tabelas-escondidas'!$A1377),"")</f>
        <v/>
      </c>
      <c r="G1377" s="74" t="str">
        <f>IFERROR(GETPIVOTDATA("Quantity",#REF!,"Product Name",'tabelas-escondidas'!$A1377),"")</f>
        <v/>
      </c>
    </row>
    <row r="1378" spans="1:7" x14ac:dyDescent="0.25">
      <c r="A1378" s="75" t="str">
        <f>IFERROR(INDEX(Tabela_Produto[[#Data],[Nome do Produto]],ROW(A1378)-ROW($A$3)),"")</f>
        <v/>
      </c>
      <c r="B1378" s="74" t="str">
        <f ca="1">IF(A1378="","",SUMIFS(Tabela_Ordens[[#Data],[Quantidade]],Tabela_Ordens[[#Data],[Produto]],A1378,Tabela_Ordens[[#Data],[Tipo da Ordem]],"Compra",Tabela_Ordens[[#Data],[Data esperada]],"&lt;="&amp;TODAY())-SUMIFS(Tabela_Ordens[[#Data],[Quantidade]],Tabela_Ordens[[#Data],[Produto]],A1378,Tabela_Ordens[[#Data],[Tipo da Ordem]],"Venda",Tabela_Ordens[[#Data],[Data esperada]],"&lt;="&amp;TODAY()))</f>
        <v/>
      </c>
      <c r="C1378" s="74" t="str">
        <f ca="1">IF(A1378="","",SUMIFS(Tabela_Ordens[[#Data],[Quantidade]],Tabela_Ordens[[#Data],[Produto]],A1378,Tabela_Ordens[[#Data],[Tipo da Ordem]],"Compra",Tabela_Ordens[[#Data],[Data esperada]],"&gt;"&amp;TODAY()))</f>
        <v/>
      </c>
      <c r="D1378" s="74" t="str">
        <f>IF(A1378="","",INDEX(Tabela_Produto[Estoque Mínimo],MATCH(A1378,INDEX(Tabela_Produto[Nome do Produto],,1),0),1))</f>
        <v/>
      </c>
      <c r="E1378" s="74" t="str">
        <f t="shared" si="21"/>
        <v/>
      </c>
      <c r="F1378" s="74" t="str">
        <f>IFERROR(GETPIVOTDATA("Amount",#REF!,"Product Name",'tabelas-escondidas'!$A1378),"")</f>
        <v/>
      </c>
      <c r="G1378" s="74" t="str">
        <f>IFERROR(GETPIVOTDATA("Quantity",#REF!,"Product Name",'tabelas-escondidas'!$A1378),"")</f>
        <v/>
      </c>
    </row>
    <row r="1379" spans="1:7" x14ac:dyDescent="0.25">
      <c r="A1379" s="75" t="str">
        <f>IFERROR(INDEX(Tabela_Produto[[#Data],[Nome do Produto]],ROW(A1379)-ROW($A$3)),"")</f>
        <v/>
      </c>
      <c r="B1379" s="74" t="str">
        <f ca="1">IF(A1379="","",SUMIFS(Tabela_Ordens[[#Data],[Quantidade]],Tabela_Ordens[[#Data],[Produto]],A1379,Tabela_Ordens[[#Data],[Tipo da Ordem]],"Compra",Tabela_Ordens[[#Data],[Data esperada]],"&lt;="&amp;TODAY())-SUMIFS(Tabela_Ordens[[#Data],[Quantidade]],Tabela_Ordens[[#Data],[Produto]],A1379,Tabela_Ordens[[#Data],[Tipo da Ordem]],"Venda",Tabela_Ordens[[#Data],[Data esperada]],"&lt;="&amp;TODAY()))</f>
        <v/>
      </c>
      <c r="C1379" s="74" t="str">
        <f ca="1">IF(A1379="","",SUMIFS(Tabela_Ordens[[#Data],[Quantidade]],Tabela_Ordens[[#Data],[Produto]],A1379,Tabela_Ordens[[#Data],[Tipo da Ordem]],"Compra",Tabela_Ordens[[#Data],[Data esperada]],"&gt;"&amp;TODAY()))</f>
        <v/>
      </c>
      <c r="D1379" s="74" t="str">
        <f>IF(A1379="","",INDEX(Tabela_Produto[Estoque Mínimo],MATCH(A1379,INDEX(Tabela_Produto[Nome do Produto],,1),0),1))</f>
        <v/>
      </c>
      <c r="E1379" s="74" t="str">
        <f t="shared" si="21"/>
        <v/>
      </c>
      <c r="F1379" s="74" t="str">
        <f>IFERROR(GETPIVOTDATA("Amount",#REF!,"Product Name",'tabelas-escondidas'!$A1379),"")</f>
        <v/>
      </c>
      <c r="G1379" s="74" t="str">
        <f>IFERROR(GETPIVOTDATA("Quantity",#REF!,"Product Name",'tabelas-escondidas'!$A1379),"")</f>
        <v/>
      </c>
    </row>
    <row r="1380" spans="1:7" x14ac:dyDescent="0.25">
      <c r="A1380" s="75" t="str">
        <f>IFERROR(INDEX(Tabela_Produto[[#Data],[Nome do Produto]],ROW(A1380)-ROW($A$3)),"")</f>
        <v/>
      </c>
      <c r="B1380" s="74" t="str">
        <f ca="1">IF(A1380="","",SUMIFS(Tabela_Ordens[[#Data],[Quantidade]],Tabela_Ordens[[#Data],[Produto]],A1380,Tabela_Ordens[[#Data],[Tipo da Ordem]],"Compra",Tabela_Ordens[[#Data],[Data esperada]],"&lt;="&amp;TODAY())-SUMIFS(Tabela_Ordens[[#Data],[Quantidade]],Tabela_Ordens[[#Data],[Produto]],A1380,Tabela_Ordens[[#Data],[Tipo da Ordem]],"Venda",Tabela_Ordens[[#Data],[Data esperada]],"&lt;="&amp;TODAY()))</f>
        <v/>
      </c>
      <c r="C1380" s="74" t="str">
        <f ca="1">IF(A1380="","",SUMIFS(Tabela_Ordens[[#Data],[Quantidade]],Tabela_Ordens[[#Data],[Produto]],A1380,Tabela_Ordens[[#Data],[Tipo da Ordem]],"Compra",Tabela_Ordens[[#Data],[Data esperada]],"&gt;"&amp;TODAY()))</f>
        <v/>
      </c>
      <c r="D1380" s="74" t="str">
        <f>IF(A1380="","",INDEX(Tabela_Produto[Estoque Mínimo],MATCH(A1380,INDEX(Tabela_Produto[Nome do Produto],,1),0),1))</f>
        <v/>
      </c>
      <c r="E1380" s="74" t="str">
        <f t="shared" si="21"/>
        <v/>
      </c>
      <c r="F1380" s="74" t="str">
        <f>IFERROR(GETPIVOTDATA("Amount",#REF!,"Product Name",'tabelas-escondidas'!$A1380),"")</f>
        <v/>
      </c>
      <c r="G1380" s="74" t="str">
        <f>IFERROR(GETPIVOTDATA("Quantity",#REF!,"Product Name",'tabelas-escondidas'!$A1380),"")</f>
        <v/>
      </c>
    </row>
    <row r="1381" spans="1:7" x14ac:dyDescent="0.25">
      <c r="A1381" s="75" t="str">
        <f>IFERROR(INDEX(Tabela_Produto[[#Data],[Nome do Produto]],ROW(A1381)-ROW($A$3)),"")</f>
        <v/>
      </c>
      <c r="B1381" s="74" t="str">
        <f ca="1">IF(A1381="","",SUMIFS(Tabela_Ordens[[#Data],[Quantidade]],Tabela_Ordens[[#Data],[Produto]],A1381,Tabela_Ordens[[#Data],[Tipo da Ordem]],"Compra",Tabela_Ordens[[#Data],[Data esperada]],"&lt;="&amp;TODAY())-SUMIFS(Tabela_Ordens[[#Data],[Quantidade]],Tabela_Ordens[[#Data],[Produto]],A1381,Tabela_Ordens[[#Data],[Tipo da Ordem]],"Venda",Tabela_Ordens[[#Data],[Data esperada]],"&lt;="&amp;TODAY()))</f>
        <v/>
      </c>
      <c r="C1381" s="74" t="str">
        <f ca="1">IF(A1381="","",SUMIFS(Tabela_Ordens[[#Data],[Quantidade]],Tabela_Ordens[[#Data],[Produto]],A1381,Tabela_Ordens[[#Data],[Tipo da Ordem]],"Compra",Tabela_Ordens[[#Data],[Data esperada]],"&gt;"&amp;TODAY()))</f>
        <v/>
      </c>
      <c r="D1381" s="74" t="str">
        <f>IF(A1381="","",INDEX(Tabela_Produto[Estoque Mínimo],MATCH(A1381,INDEX(Tabela_Produto[Nome do Produto],,1),0),1))</f>
        <v/>
      </c>
      <c r="E1381" s="74" t="str">
        <f t="shared" si="21"/>
        <v/>
      </c>
      <c r="F1381" s="74" t="str">
        <f>IFERROR(GETPIVOTDATA("Amount",#REF!,"Product Name",'tabelas-escondidas'!$A1381),"")</f>
        <v/>
      </c>
      <c r="G1381" s="74" t="str">
        <f>IFERROR(GETPIVOTDATA("Quantity",#REF!,"Product Name",'tabelas-escondidas'!$A1381),"")</f>
        <v/>
      </c>
    </row>
    <row r="1382" spans="1:7" x14ac:dyDescent="0.25">
      <c r="A1382" s="75" t="str">
        <f>IFERROR(INDEX(Tabela_Produto[[#Data],[Nome do Produto]],ROW(A1382)-ROW($A$3)),"")</f>
        <v/>
      </c>
      <c r="B1382" s="74" t="str">
        <f ca="1">IF(A1382="","",SUMIFS(Tabela_Ordens[[#Data],[Quantidade]],Tabela_Ordens[[#Data],[Produto]],A1382,Tabela_Ordens[[#Data],[Tipo da Ordem]],"Compra",Tabela_Ordens[[#Data],[Data esperada]],"&lt;="&amp;TODAY())-SUMIFS(Tabela_Ordens[[#Data],[Quantidade]],Tabela_Ordens[[#Data],[Produto]],A1382,Tabela_Ordens[[#Data],[Tipo da Ordem]],"Venda",Tabela_Ordens[[#Data],[Data esperada]],"&lt;="&amp;TODAY()))</f>
        <v/>
      </c>
      <c r="C1382" s="74" t="str">
        <f ca="1">IF(A1382="","",SUMIFS(Tabela_Ordens[[#Data],[Quantidade]],Tabela_Ordens[[#Data],[Produto]],A1382,Tabela_Ordens[[#Data],[Tipo da Ordem]],"Compra",Tabela_Ordens[[#Data],[Data esperada]],"&gt;"&amp;TODAY()))</f>
        <v/>
      </c>
      <c r="D1382" s="74" t="str">
        <f>IF(A1382="","",INDEX(Tabela_Produto[Estoque Mínimo],MATCH(A1382,INDEX(Tabela_Produto[Nome do Produto],,1),0),1))</f>
        <v/>
      </c>
      <c r="E1382" s="74" t="str">
        <f t="shared" si="21"/>
        <v/>
      </c>
      <c r="F1382" s="74" t="str">
        <f>IFERROR(GETPIVOTDATA("Amount",#REF!,"Product Name",'tabelas-escondidas'!$A1382),"")</f>
        <v/>
      </c>
      <c r="G1382" s="74" t="str">
        <f>IFERROR(GETPIVOTDATA("Quantity",#REF!,"Product Name",'tabelas-escondidas'!$A1382),"")</f>
        <v/>
      </c>
    </row>
    <row r="1383" spans="1:7" x14ac:dyDescent="0.25">
      <c r="A1383" s="75" t="str">
        <f>IFERROR(INDEX(Tabela_Produto[[#Data],[Nome do Produto]],ROW(A1383)-ROW($A$3)),"")</f>
        <v/>
      </c>
      <c r="B1383" s="74" t="str">
        <f ca="1">IF(A1383="","",SUMIFS(Tabela_Ordens[[#Data],[Quantidade]],Tabela_Ordens[[#Data],[Produto]],A1383,Tabela_Ordens[[#Data],[Tipo da Ordem]],"Compra",Tabela_Ordens[[#Data],[Data esperada]],"&lt;="&amp;TODAY())-SUMIFS(Tabela_Ordens[[#Data],[Quantidade]],Tabela_Ordens[[#Data],[Produto]],A1383,Tabela_Ordens[[#Data],[Tipo da Ordem]],"Venda",Tabela_Ordens[[#Data],[Data esperada]],"&lt;="&amp;TODAY()))</f>
        <v/>
      </c>
      <c r="C1383" s="74" t="str">
        <f ca="1">IF(A1383="","",SUMIFS(Tabela_Ordens[[#Data],[Quantidade]],Tabela_Ordens[[#Data],[Produto]],A1383,Tabela_Ordens[[#Data],[Tipo da Ordem]],"Compra",Tabela_Ordens[[#Data],[Data esperada]],"&gt;"&amp;TODAY()))</f>
        <v/>
      </c>
      <c r="D1383" s="74" t="str">
        <f>IF(A1383="","",INDEX(Tabela_Produto[Estoque Mínimo],MATCH(A1383,INDEX(Tabela_Produto[Nome do Produto],,1),0),1))</f>
        <v/>
      </c>
      <c r="E1383" s="74" t="str">
        <f t="shared" si="21"/>
        <v/>
      </c>
      <c r="F1383" s="74" t="str">
        <f>IFERROR(GETPIVOTDATA("Amount",#REF!,"Product Name",'tabelas-escondidas'!$A1383),"")</f>
        <v/>
      </c>
      <c r="G1383" s="74" t="str">
        <f>IFERROR(GETPIVOTDATA("Quantity",#REF!,"Product Name",'tabelas-escondidas'!$A1383),"")</f>
        <v/>
      </c>
    </row>
    <row r="1384" spans="1:7" x14ac:dyDescent="0.25">
      <c r="A1384" s="75" t="str">
        <f>IFERROR(INDEX(Tabela_Produto[[#Data],[Nome do Produto]],ROW(A1384)-ROW($A$3)),"")</f>
        <v/>
      </c>
      <c r="B1384" s="74" t="str">
        <f ca="1">IF(A1384="","",SUMIFS(Tabela_Ordens[[#Data],[Quantidade]],Tabela_Ordens[[#Data],[Produto]],A1384,Tabela_Ordens[[#Data],[Tipo da Ordem]],"Compra",Tabela_Ordens[[#Data],[Data esperada]],"&lt;="&amp;TODAY())-SUMIFS(Tabela_Ordens[[#Data],[Quantidade]],Tabela_Ordens[[#Data],[Produto]],A1384,Tabela_Ordens[[#Data],[Tipo da Ordem]],"Venda",Tabela_Ordens[[#Data],[Data esperada]],"&lt;="&amp;TODAY()))</f>
        <v/>
      </c>
      <c r="C1384" s="74" t="str">
        <f ca="1">IF(A1384="","",SUMIFS(Tabela_Ordens[[#Data],[Quantidade]],Tabela_Ordens[[#Data],[Produto]],A1384,Tabela_Ordens[[#Data],[Tipo da Ordem]],"Compra",Tabela_Ordens[[#Data],[Data esperada]],"&gt;"&amp;TODAY()))</f>
        <v/>
      </c>
      <c r="D1384" s="74" t="str">
        <f>IF(A1384="","",INDEX(Tabela_Produto[Estoque Mínimo],MATCH(A1384,INDEX(Tabela_Produto[Nome do Produto],,1),0),1))</f>
        <v/>
      </c>
      <c r="E1384" s="74" t="str">
        <f t="shared" si="21"/>
        <v/>
      </c>
      <c r="F1384" s="74" t="str">
        <f>IFERROR(GETPIVOTDATA("Amount",#REF!,"Product Name",'tabelas-escondidas'!$A1384),"")</f>
        <v/>
      </c>
      <c r="G1384" s="74" t="str">
        <f>IFERROR(GETPIVOTDATA("Quantity",#REF!,"Product Name",'tabelas-escondidas'!$A1384),"")</f>
        <v/>
      </c>
    </row>
    <row r="1385" spans="1:7" x14ac:dyDescent="0.25">
      <c r="A1385" s="75" t="str">
        <f>IFERROR(INDEX(Tabela_Produto[[#Data],[Nome do Produto]],ROW(A1385)-ROW($A$3)),"")</f>
        <v/>
      </c>
      <c r="B1385" s="74" t="str">
        <f ca="1">IF(A1385="","",SUMIFS(Tabela_Ordens[[#Data],[Quantidade]],Tabela_Ordens[[#Data],[Produto]],A1385,Tabela_Ordens[[#Data],[Tipo da Ordem]],"Compra",Tabela_Ordens[[#Data],[Data esperada]],"&lt;="&amp;TODAY())-SUMIFS(Tabela_Ordens[[#Data],[Quantidade]],Tabela_Ordens[[#Data],[Produto]],A1385,Tabela_Ordens[[#Data],[Tipo da Ordem]],"Venda",Tabela_Ordens[[#Data],[Data esperada]],"&lt;="&amp;TODAY()))</f>
        <v/>
      </c>
      <c r="C1385" s="74" t="str">
        <f ca="1">IF(A1385="","",SUMIFS(Tabela_Ordens[[#Data],[Quantidade]],Tabela_Ordens[[#Data],[Produto]],A1385,Tabela_Ordens[[#Data],[Tipo da Ordem]],"Compra",Tabela_Ordens[[#Data],[Data esperada]],"&gt;"&amp;TODAY()))</f>
        <v/>
      </c>
      <c r="D1385" s="74" t="str">
        <f>IF(A1385="","",INDEX(Tabela_Produto[Estoque Mínimo],MATCH(A1385,INDEX(Tabela_Produto[Nome do Produto],,1),0),1))</f>
        <v/>
      </c>
      <c r="E1385" s="74" t="str">
        <f t="shared" si="21"/>
        <v/>
      </c>
      <c r="F1385" s="74" t="str">
        <f>IFERROR(GETPIVOTDATA("Amount",#REF!,"Product Name",'tabelas-escondidas'!$A1385),"")</f>
        <v/>
      </c>
      <c r="G1385" s="74" t="str">
        <f>IFERROR(GETPIVOTDATA("Quantity",#REF!,"Product Name",'tabelas-escondidas'!$A1385),"")</f>
        <v/>
      </c>
    </row>
    <row r="1386" spans="1:7" x14ac:dyDescent="0.25">
      <c r="A1386" s="75" t="str">
        <f>IFERROR(INDEX(Tabela_Produto[[#Data],[Nome do Produto]],ROW(A1386)-ROW($A$3)),"")</f>
        <v/>
      </c>
      <c r="B1386" s="74" t="str">
        <f ca="1">IF(A1386="","",SUMIFS(Tabela_Ordens[[#Data],[Quantidade]],Tabela_Ordens[[#Data],[Produto]],A1386,Tabela_Ordens[[#Data],[Tipo da Ordem]],"Compra",Tabela_Ordens[[#Data],[Data esperada]],"&lt;="&amp;TODAY())-SUMIFS(Tabela_Ordens[[#Data],[Quantidade]],Tabela_Ordens[[#Data],[Produto]],A1386,Tabela_Ordens[[#Data],[Tipo da Ordem]],"Venda",Tabela_Ordens[[#Data],[Data esperada]],"&lt;="&amp;TODAY()))</f>
        <v/>
      </c>
      <c r="C1386" s="74" t="str">
        <f ca="1">IF(A1386="","",SUMIFS(Tabela_Ordens[[#Data],[Quantidade]],Tabela_Ordens[[#Data],[Produto]],A1386,Tabela_Ordens[[#Data],[Tipo da Ordem]],"Compra",Tabela_Ordens[[#Data],[Data esperada]],"&gt;"&amp;TODAY()))</f>
        <v/>
      </c>
      <c r="D1386" s="74" t="str">
        <f>IF(A1386="","",INDEX(Tabela_Produto[Estoque Mínimo],MATCH(A1386,INDEX(Tabela_Produto[Nome do Produto],,1),0),1))</f>
        <v/>
      </c>
      <c r="E1386" s="74" t="str">
        <f t="shared" si="21"/>
        <v/>
      </c>
      <c r="F1386" s="74" t="str">
        <f>IFERROR(GETPIVOTDATA("Amount",#REF!,"Product Name",'tabelas-escondidas'!$A1386),"")</f>
        <v/>
      </c>
      <c r="G1386" s="74" t="str">
        <f>IFERROR(GETPIVOTDATA("Quantity",#REF!,"Product Name",'tabelas-escondidas'!$A1386),"")</f>
        <v/>
      </c>
    </row>
    <row r="1387" spans="1:7" x14ac:dyDescent="0.25">
      <c r="A1387" s="75" t="str">
        <f>IFERROR(INDEX(Tabela_Produto[[#Data],[Nome do Produto]],ROW(A1387)-ROW($A$3)),"")</f>
        <v/>
      </c>
      <c r="B1387" s="74" t="str">
        <f ca="1">IF(A1387="","",SUMIFS(Tabela_Ordens[[#Data],[Quantidade]],Tabela_Ordens[[#Data],[Produto]],A1387,Tabela_Ordens[[#Data],[Tipo da Ordem]],"Compra",Tabela_Ordens[[#Data],[Data esperada]],"&lt;="&amp;TODAY())-SUMIFS(Tabela_Ordens[[#Data],[Quantidade]],Tabela_Ordens[[#Data],[Produto]],A1387,Tabela_Ordens[[#Data],[Tipo da Ordem]],"Venda",Tabela_Ordens[[#Data],[Data esperada]],"&lt;="&amp;TODAY()))</f>
        <v/>
      </c>
      <c r="C1387" s="74" t="str">
        <f ca="1">IF(A1387="","",SUMIFS(Tabela_Ordens[[#Data],[Quantidade]],Tabela_Ordens[[#Data],[Produto]],A1387,Tabela_Ordens[[#Data],[Tipo da Ordem]],"Compra",Tabela_Ordens[[#Data],[Data esperada]],"&gt;"&amp;TODAY()))</f>
        <v/>
      </c>
      <c r="D1387" s="74" t="str">
        <f>IF(A1387="","",INDEX(Tabela_Produto[Estoque Mínimo],MATCH(A1387,INDEX(Tabela_Produto[Nome do Produto],,1),0),1))</f>
        <v/>
      </c>
      <c r="E1387" s="74" t="str">
        <f t="shared" si="21"/>
        <v/>
      </c>
      <c r="F1387" s="74" t="str">
        <f>IFERROR(GETPIVOTDATA("Amount",#REF!,"Product Name",'tabelas-escondidas'!$A1387),"")</f>
        <v/>
      </c>
      <c r="G1387" s="74" t="str">
        <f>IFERROR(GETPIVOTDATA("Quantity",#REF!,"Product Name",'tabelas-escondidas'!$A1387),"")</f>
        <v/>
      </c>
    </row>
    <row r="1388" spans="1:7" x14ac:dyDescent="0.25">
      <c r="A1388" s="75" t="str">
        <f>IFERROR(INDEX(Tabela_Produto[[#Data],[Nome do Produto]],ROW(A1388)-ROW($A$3)),"")</f>
        <v/>
      </c>
      <c r="B1388" s="74" t="str">
        <f ca="1">IF(A1388="","",SUMIFS(Tabela_Ordens[[#Data],[Quantidade]],Tabela_Ordens[[#Data],[Produto]],A1388,Tabela_Ordens[[#Data],[Tipo da Ordem]],"Compra",Tabela_Ordens[[#Data],[Data esperada]],"&lt;="&amp;TODAY())-SUMIFS(Tabela_Ordens[[#Data],[Quantidade]],Tabela_Ordens[[#Data],[Produto]],A1388,Tabela_Ordens[[#Data],[Tipo da Ordem]],"Venda",Tabela_Ordens[[#Data],[Data esperada]],"&lt;="&amp;TODAY()))</f>
        <v/>
      </c>
      <c r="C1388" s="74" t="str">
        <f ca="1">IF(A1388="","",SUMIFS(Tabela_Ordens[[#Data],[Quantidade]],Tabela_Ordens[[#Data],[Produto]],A1388,Tabela_Ordens[[#Data],[Tipo da Ordem]],"Compra",Tabela_Ordens[[#Data],[Data esperada]],"&gt;"&amp;TODAY()))</f>
        <v/>
      </c>
      <c r="D1388" s="74" t="str">
        <f>IF(A1388="","",INDEX(Tabela_Produto[Estoque Mínimo],MATCH(A1388,INDEX(Tabela_Produto[Nome do Produto],,1),0),1))</f>
        <v/>
      </c>
      <c r="E1388" s="74" t="str">
        <f t="shared" si="21"/>
        <v/>
      </c>
      <c r="F1388" s="74" t="str">
        <f>IFERROR(GETPIVOTDATA("Amount",#REF!,"Product Name",'tabelas-escondidas'!$A1388),"")</f>
        <v/>
      </c>
      <c r="G1388" s="74" t="str">
        <f>IFERROR(GETPIVOTDATA("Quantity",#REF!,"Product Name",'tabelas-escondidas'!$A1388),"")</f>
        <v/>
      </c>
    </row>
    <row r="1389" spans="1:7" x14ac:dyDescent="0.25">
      <c r="A1389" s="75" t="str">
        <f>IFERROR(INDEX(Tabela_Produto[[#Data],[Nome do Produto]],ROW(A1389)-ROW($A$3)),"")</f>
        <v/>
      </c>
      <c r="B1389" s="74" t="str">
        <f ca="1">IF(A1389="","",SUMIFS(Tabela_Ordens[[#Data],[Quantidade]],Tabela_Ordens[[#Data],[Produto]],A1389,Tabela_Ordens[[#Data],[Tipo da Ordem]],"Compra",Tabela_Ordens[[#Data],[Data esperada]],"&lt;="&amp;TODAY())-SUMIFS(Tabela_Ordens[[#Data],[Quantidade]],Tabela_Ordens[[#Data],[Produto]],A1389,Tabela_Ordens[[#Data],[Tipo da Ordem]],"Venda",Tabela_Ordens[[#Data],[Data esperada]],"&lt;="&amp;TODAY()))</f>
        <v/>
      </c>
      <c r="C1389" s="74" t="str">
        <f ca="1">IF(A1389="","",SUMIFS(Tabela_Ordens[[#Data],[Quantidade]],Tabela_Ordens[[#Data],[Produto]],A1389,Tabela_Ordens[[#Data],[Tipo da Ordem]],"Compra",Tabela_Ordens[[#Data],[Data esperada]],"&gt;"&amp;TODAY()))</f>
        <v/>
      </c>
      <c r="D1389" s="74" t="str">
        <f>IF(A1389="","",INDEX(Tabela_Produto[Estoque Mínimo],MATCH(A1389,INDEX(Tabela_Produto[Nome do Produto],,1),0),1))</f>
        <v/>
      </c>
      <c r="E1389" s="74" t="str">
        <f t="shared" si="21"/>
        <v/>
      </c>
      <c r="F1389" s="74" t="str">
        <f>IFERROR(GETPIVOTDATA("Amount",#REF!,"Product Name",'tabelas-escondidas'!$A1389),"")</f>
        <v/>
      </c>
      <c r="G1389" s="74" t="str">
        <f>IFERROR(GETPIVOTDATA("Quantity",#REF!,"Product Name",'tabelas-escondidas'!$A1389),"")</f>
        <v/>
      </c>
    </row>
    <row r="1390" spans="1:7" x14ac:dyDescent="0.25">
      <c r="A1390" s="75" t="str">
        <f>IFERROR(INDEX(Tabela_Produto[[#Data],[Nome do Produto]],ROW(A1390)-ROW($A$3)),"")</f>
        <v/>
      </c>
      <c r="B1390" s="74" t="str">
        <f ca="1">IF(A1390="","",SUMIFS(Tabela_Ordens[[#Data],[Quantidade]],Tabela_Ordens[[#Data],[Produto]],A1390,Tabela_Ordens[[#Data],[Tipo da Ordem]],"Compra",Tabela_Ordens[[#Data],[Data esperada]],"&lt;="&amp;TODAY())-SUMIFS(Tabela_Ordens[[#Data],[Quantidade]],Tabela_Ordens[[#Data],[Produto]],A1390,Tabela_Ordens[[#Data],[Tipo da Ordem]],"Venda",Tabela_Ordens[[#Data],[Data esperada]],"&lt;="&amp;TODAY()))</f>
        <v/>
      </c>
      <c r="C1390" s="74" t="str">
        <f ca="1">IF(A1390="","",SUMIFS(Tabela_Ordens[[#Data],[Quantidade]],Tabela_Ordens[[#Data],[Produto]],A1390,Tabela_Ordens[[#Data],[Tipo da Ordem]],"Compra",Tabela_Ordens[[#Data],[Data esperada]],"&gt;"&amp;TODAY()))</f>
        <v/>
      </c>
      <c r="D1390" s="74" t="str">
        <f>IF(A1390="","",INDEX(Tabela_Produto[Estoque Mínimo],MATCH(A1390,INDEX(Tabela_Produto[Nome do Produto],,1),0),1))</f>
        <v/>
      </c>
      <c r="E1390" s="74" t="str">
        <f t="shared" si="21"/>
        <v/>
      </c>
      <c r="F1390" s="74" t="str">
        <f>IFERROR(GETPIVOTDATA("Amount",#REF!,"Product Name",'tabelas-escondidas'!$A1390),"")</f>
        <v/>
      </c>
      <c r="G1390" s="74" t="str">
        <f>IFERROR(GETPIVOTDATA("Quantity",#REF!,"Product Name",'tabelas-escondidas'!$A1390),"")</f>
        <v/>
      </c>
    </row>
    <row r="1391" spans="1:7" x14ac:dyDescent="0.25">
      <c r="A1391" s="75" t="str">
        <f>IFERROR(INDEX(Tabela_Produto[[#Data],[Nome do Produto]],ROW(A1391)-ROW($A$3)),"")</f>
        <v/>
      </c>
      <c r="B1391" s="74" t="str">
        <f ca="1">IF(A1391="","",SUMIFS(Tabela_Ordens[[#Data],[Quantidade]],Tabela_Ordens[[#Data],[Produto]],A1391,Tabela_Ordens[[#Data],[Tipo da Ordem]],"Compra",Tabela_Ordens[[#Data],[Data esperada]],"&lt;="&amp;TODAY())-SUMIFS(Tabela_Ordens[[#Data],[Quantidade]],Tabela_Ordens[[#Data],[Produto]],A1391,Tabela_Ordens[[#Data],[Tipo da Ordem]],"Venda",Tabela_Ordens[[#Data],[Data esperada]],"&lt;="&amp;TODAY()))</f>
        <v/>
      </c>
      <c r="C1391" s="74" t="str">
        <f ca="1">IF(A1391="","",SUMIFS(Tabela_Ordens[[#Data],[Quantidade]],Tabela_Ordens[[#Data],[Produto]],A1391,Tabela_Ordens[[#Data],[Tipo da Ordem]],"Compra",Tabela_Ordens[[#Data],[Data esperada]],"&gt;"&amp;TODAY()))</f>
        <v/>
      </c>
      <c r="D1391" s="74" t="str">
        <f>IF(A1391="","",INDEX(Tabela_Produto[Estoque Mínimo],MATCH(A1391,INDEX(Tabela_Produto[Nome do Produto],,1),0),1))</f>
        <v/>
      </c>
      <c r="E1391" s="74" t="str">
        <f t="shared" si="21"/>
        <v/>
      </c>
      <c r="F1391" s="74" t="str">
        <f>IFERROR(GETPIVOTDATA("Amount",#REF!,"Product Name",'tabelas-escondidas'!$A1391),"")</f>
        <v/>
      </c>
      <c r="G1391" s="74" t="str">
        <f>IFERROR(GETPIVOTDATA("Quantity",#REF!,"Product Name",'tabelas-escondidas'!$A1391),"")</f>
        <v/>
      </c>
    </row>
    <row r="1392" spans="1:7" x14ac:dyDescent="0.25">
      <c r="A1392" s="75" t="str">
        <f>IFERROR(INDEX(Tabela_Produto[[#Data],[Nome do Produto]],ROW(A1392)-ROW($A$3)),"")</f>
        <v/>
      </c>
      <c r="B1392" s="74" t="str">
        <f ca="1">IF(A1392="","",SUMIFS(Tabela_Ordens[[#Data],[Quantidade]],Tabela_Ordens[[#Data],[Produto]],A1392,Tabela_Ordens[[#Data],[Tipo da Ordem]],"Compra",Tabela_Ordens[[#Data],[Data esperada]],"&lt;="&amp;TODAY())-SUMIFS(Tabela_Ordens[[#Data],[Quantidade]],Tabela_Ordens[[#Data],[Produto]],A1392,Tabela_Ordens[[#Data],[Tipo da Ordem]],"Venda",Tabela_Ordens[[#Data],[Data esperada]],"&lt;="&amp;TODAY()))</f>
        <v/>
      </c>
      <c r="C1392" s="74" t="str">
        <f ca="1">IF(A1392="","",SUMIFS(Tabela_Ordens[[#Data],[Quantidade]],Tabela_Ordens[[#Data],[Produto]],A1392,Tabela_Ordens[[#Data],[Tipo da Ordem]],"Compra",Tabela_Ordens[[#Data],[Data esperada]],"&gt;"&amp;TODAY()))</f>
        <v/>
      </c>
      <c r="D1392" s="74" t="str">
        <f>IF(A1392="","",INDEX(Tabela_Produto[Estoque Mínimo],MATCH(A1392,INDEX(Tabela_Produto[Nome do Produto],,1),0),1))</f>
        <v/>
      </c>
      <c r="E1392" s="74" t="str">
        <f t="shared" si="21"/>
        <v/>
      </c>
      <c r="F1392" s="74" t="str">
        <f>IFERROR(GETPIVOTDATA("Amount",#REF!,"Product Name",'tabelas-escondidas'!$A1392),"")</f>
        <v/>
      </c>
      <c r="G1392" s="74" t="str">
        <f>IFERROR(GETPIVOTDATA("Quantity",#REF!,"Product Name",'tabelas-escondidas'!$A1392),"")</f>
        <v/>
      </c>
    </row>
    <row r="1393" spans="1:7" x14ac:dyDescent="0.25">
      <c r="A1393" s="75" t="str">
        <f>IFERROR(INDEX(Tabela_Produto[[#Data],[Nome do Produto]],ROW(A1393)-ROW($A$3)),"")</f>
        <v/>
      </c>
      <c r="B1393" s="74" t="str">
        <f ca="1">IF(A1393="","",SUMIFS(Tabela_Ordens[[#Data],[Quantidade]],Tabela_Ordens[[#Data],[Produto]],A1393,Tabela_Ordens[[#Data],[Tipo da Ordem]],"Compra",Tabela_Ordens[[#Data],[Data esperada]],"&lt;="&amp;TODAY())-SUMIFS(Tabela_Ordens[[#Data],[Quantidade]],Tabela_Ordens[[#Data],[Produto]],A1393,Tabela_Ordens[[#Data],[Tipo da Ordem]],"Venda",Tabela_Ordens[[#Data],[Data esperada]],"&lt;="&amp;TODAY()))</f>
        <v/>
      </c>
      <c r="C1393" s="74" t="str">
        <f ca="1">IF(A1393="","",SUMIFS(Tabela_Ordens[[#Data],[Quantidade]],Tabela_Ordens[[#Data],[Produto]],A1393,Tabela_Ordens[[#Data],[Tipo da Ordem]],"Compra",Tabela_Ordens[[#Data],[Data esperada]],"&gt;"&amp;TODAY()))</f>
        <v/>
      </c>
      <c r="D1393" s="74" t="str">
        <f>IF(A1393="","",INDEX(Tabela_Produto[Estoque Mínimo],MATCH(A1393,INDEX(Tabela_Produto[Nome do Produto],,1),0),1))</f>
        <v/>
      </c>
      <c r="E1393" s="74" t="str">
        <f t="shared" si="21"/>
        <v/>
      </c>
      <c r="F1393" s="74" t="str">
        <f>IFERROR(GETPIVOTDATA("Amount",#REF!,"Product Name",'tabelas-escondidas'!$A1393),"")</f>
        <v/>
      </c>
      <c r="G1393" s="74" t="str">
        <f>IFERROR(GETPIVOTDATA("Quantity",#REF!,"Product Name",'tabelas-escondidas'!$A1393),"")</f>
        <v/>
      </c>
    </row>
    <row r="1394" spans="1:7" x14ac:dyDescent="0.25">
      <c r="A1394" s="75" t="str">
        <f>IFERROR(INDEX(Tabela_Produto[[#Data],[Nome do Produto]],ROW(A1394)-ROW($A$3)),"")</f>
        <v/>
      </c>
      <c r="B1394" s="74" t="str">
        <f ca="1">IF(A1394="","",SUMIFS(Tabela_Ordens[[#Data],[Quantidade]],Tabela_Ordens[[#Data],[Produto]],A1394,Tabela_Ordens[[#Data],[Tipo da Ordem]],"Compra",Tabela_Ordens[[#Data],[Data esperada]],"&lt;="&amp;TODAY())-SUMIFS(Tabela_Ordens[[#Data],[Quantidade]],Tabela_Ordens[[#Data],[Produto]],A1394,Tabela_Ordens[[#Data],[Tipo da Ordem]],"Venda",Tabela_Ordens[[#Data],[Data esperada]],"&lt;="&amp;TODAY()))</f>
        <v/>
      </c>
      <c r="C1394" s="74" t="str">
        <f ca="1">IF(A1394="","",SUMIFS(Tabela_Ordens[[#Data],[Quantidade]],Tabela_Ordens[[#Data],[Produto]],A1394,Tabela_Ordens[[#Data],[Tipo da Ordem]],"Compra",Tabela_Ordens[[#Data],[Data esperada]],"&gt;"&amp;TODAY()))</f>
        <v/>
      </c>
      <c r="D1394" s="74" t="str">
        <f>IF(A1394="","",INDEX(Tabela_Produto[Estoque Mínimo],MATCH(A1394,INDEX(Tabela_Produto[Nome do Produto],,1),0),1))</f>
        <v/>
      </c>
      <c r="E1394" s="74" t="str">
        <f t="shared" si="21"/>
        <v/>
      </c>
      <c r="F1394" s="74" t="str">
        <f>IFERROR(GETPIVOTDATA("Amount",#REF!,"Product Name",'tabelas-escondidas'!$A1394),"")</f>
        <v/>
      </c>
      <c r="G1394" s="74" t="str">
        <f>IFERROR(GETPIVOTDATA("Quantity",#REF!,"Product Name",'tabelas-escondidas'!$A1394),"")</f>
        <v/>
      </c>
    </row>
    <row r="1395" spans="1:7" x14ac:dyDescent="0.25">
      <c r="A1395" s="75" t="str">
        <f>IFERROR(INDEX(Tabela_Produto[[#Data],[Nome do Produto]],ROW(A1395)-ROW($A$3)),"")</f>
        <v/>
      </c>
      <c r="B1395" s="74" t="str">
        <f ca="1">IF(A1395="","",SUMIFS(Tabela_Ordens[[#Data],[Quantidade]],Tabela_Ordens[[#Data],[Produto]],A1395,Tabela_Ordens[[#Data],[Tipo da Ordem]],"Compra",Tabela_Ordens[[#Data],[Data esperada]],"&lt;="&amp;TODAY())-SUMIFS(Tabela_Ordens[[#Data],[Quantidade]],Tabela_Ordens[[#Data],[Produto]],A1395,Tabela_Ordens[[#Data],[Tipo da Ordem]],"Venda",Tabela_Ordens[[#Data],[Data esperada]],"&lt;="&amp;TODAY()))</f>
        <v/>
      </c>
      <c r="C1395" s="74" t="str">
        <f ca="1">IF(A1395="","",SUMIFS(Tabela_Ordens[[#Data],[Quantidade]],Tabela_Ordens[[#Data],[Produto]],A1395,Tabela_Ordens[[#Data],[Tipo da Ordem]],"Compra",Tabela_Ordens[[#Data],[Data esperada]],"&gt;"&amp;TODAY()))</f>
        <v/>
      </c>
      <c r="D1395" s="74" t="str">
        <f>IF(A1395="","",INDEX(Tabela_Produto[Estoque Mínimo],MATCH(A1395,INDEX(Tabela_Produto[Nome do Produto],,1),0),1))</f>
        <v/>
      </c>
      <c r="E1395" s="74" t="str">
        <f t="shared" si="21"/>
        <v/>
      </c>
      <c r="F1395" s="74" t="str">
        <f>IFERROR(GETPIVOTDATA("Amount",#REF!,"Product Name",'tabelas-escondidas'!$A1395),"")</f>
        <v/>
      </c>
      <c r="G1395" s="74" t="str">
        <f>IFERROR(GETPIVOTDATA("Quantity",#REF!,"Product Name",'tabelas-escondidas'!$A1395),"")</f>
        <v/>
      </c>
    </row>
    <row r="1396" spans="1:7" x14ac:dyDescent="0.25">
      <c r="A1396" s="75" t="str">
        <f>IFERROR(INDEX(Tabela_Produto[[#Data],[Nome do Produto]],ROW(A1396)-ROW($A$3)),"")</f>
        <v/>
      </c>
      <c r="B1396" s="74" t="str">
        <f ca="1">IF(A1396="","",SUMIFS(Tabela_Ordens[[#Data],[Quantidade]],Tabela_Ordens[[#Data],[Produto]],A1396,Tabela_Ordens[[#Data],[Tipo da Ordem]],"Compra",Tabela_Ordens[[#Data],[Data esperada]],"&lt;="&amp;TODAY())-SUMIFS(Tabela_Ordens[[#Data],[Quantidade]],Tabela_Ordens[[#Data],[Produto]],A1396,Tabela_Ordens[[#Data],[Tipo da Ordem]],"Venda",Tabela_Ordens[[#Data],[Data esperada]],"&lt;="&amp;TODAY()))</f>
        <v/>
      </c>
      <c r="C1396" s="74" t="str">
        <f ca="1">IF(A1396="","",SUMIFS(Tabela_Ordens[[#Data],[Quantidade]],Tabela_Ordens[[#Data],[Produto]],A1396,Tabela_Ordens[[#Data],[Tipo da Ordem]],"Compra",Tabela_Ordens[[#Data],[Data esperada]],"&gt;"&amp;TODAY()))</f>
        <v/>
      </c>
      <c r="D1396" s="74" t="str">
        <f>IF(A1396="","",INDEX(Tabela_Produto[Estoque Mínimo],MATCH(A1396,INDEX(Tabela_Produto[Nome do Produto],,1),0),1))</f>
        <v/>
      </c>
      <c r="E1396" s="74" t="str">
        <f t="shared" si="21"/>
        <v/>
      </c>
      <c r="F1396" s="74" t="str">
        <f>IFERROR(GETPIVOTDATA("Amount",#REF!,"Product Name",'tabelas-escondidas'!$A1396),"")</f>
        <v/>
      </c>
      <c r="G1396" s="74" t="str">
        <f>IFERROR(GETPIVOTDATA("Quantity",#REF!,"Product Name",'tabelas-escondidas'!$A1396),"")</f>
        <v/>
      </c>
    </row>
    <row r="1397" spans="1:7" x14ac:dyDescent="0.25">
      <c r="A1397" s="75" t="str">
        <f>IFERROR(INDEX(Tabela_Produto[[#Data],[Nome do Produto]],ROW(A1397)-ROW($A$3)),"")</f>
        <v/>
      </c>
      <c r="B1397" s="74" t="str">
        <f ca="1">IF(A1397="","",SUMIFS(Tabela_Ordens[[#Data],[Quantidade]],Tabela_Ordens[[#Data],[Produto]],A1397,Tabela_Ordens[[#Data],[Tipo da Ordem]],"Compra",Tabela_Ordens[[#Data],[Data esperada]],"&lt;="&amp;TODAY())-SUMIFS(Tabela_Ordens[[#Data],[Quantidade]],Tabela_Ordens[[#Data],[Produto]],A1397,Tabela_Ordens[[#Data],[Tipo da Ordem]],"Venda",Tabela_Ordens[[#Data],[Data esperada]],"&lt;="&amp;TODAY()))</f>
        <v/>
      </c>
      <c r="C1397" s="74" t="str">
        <f ca="1">IF(A1397="","",SUMIFS(Tabela_Ordens[[#Data],[Quantidade]],Tabela_Ordens[[#Data],[Produto]],A1397,Tabela_Ordens[[#Data],[Tipo da Ordem]],"Compra",Tabela_Ordens[[#Data],[Data esperada]],"&gt;"&amp;TODAY()))</f>
        <v/>
      </c>
      <c r="D1397" s="74" t="str">
        <f>IF(A1397="","",INDEX(Tabela_Produto[Estoque Mínimo],MATCH(A1397,INDEX(Tabela_Produto[Nome do Produto],,1),0),1))</f>
        <v/>
      </c>
      <c r="E1397" s="74" t="str">
        <f t="shared" si="21"/>
        <v/>
      </c>
      <c r="F1397" s="74" t="str">
        <f>IFERROR(GETPIVOTDATA("Amount",#REF!,"Product Name",'tabelas-escondidas'!$A1397),"")</f>
        <v/>
      </c>
      <c r="G1397" s="74" t="str">
        <f>IFERROR(GETPIVOTDATA("Quantity",#REF!,"Product Name",'tabelas-escondidas'!$A1397),"")</f>
        <v/>
      </c>
    </row>
    <row r="1398" spans="1:7" x14ac:dyDescent="0.25">
      <c r="A1398" s="75" t="str">
        <f>IFERROR(INDEX(Tabela_Produto[[#Data],[Nome do Produto]],ROW(A1398)-ROW($A$3)),"")</f>
        <v/>
      </c>
      <c r="B1398" s="74" t="str">
        <f ca="1">IF(A1398="","",SUMIFS(Tabela_Ordens[[#Data],[Quantidade]],Tabela_Ordens[[#Data],[Produto]],A1398,Tabela_Ordens[[#Data],[Tipo da Ordem]],"Compra",Tabela_Ordens[[#Data],[Data esperada]],"&lt;="&amp;TODAY())-SUMIFS(Tabela_Ordens[[#Data],[Quantidade]],Tabela_Ordens[[#Data],[Produto]],A1398,Tabela_Ordens[[#Data],[Tipo da Ordem]],"Venda",Tabela_Ordens[[#Data],[Data esperada]],"&lt;="&amp;TODAY()))</f>
        <v/>
      </c>
      <c r="C1398" s="74" t="str">
        <f ca="1">IF(A1398="","",SUMIFS(Tabela_Ordens[[#Data],[Quantidade]],Tabela_Ordens[[#Data],[Produto]],A1398,Tabela_Ordens[[#Data],[Tipo da Ordem]],"Compra",Tabela_Ordens[[#Data],[Data esperada]],"&gt;"&amp;TODAY()))</f>
        <v/>
      </c>
      <c r="D1398" s="74" t="str">
        <f>IF(A1398="","",INDEX(Tabela_Produto[Estoque Mínimo],MATCH(A1398,INDEX(Tabela_Produto[Nome do Produto],,1),0),1))</f>
        <v/>
      </c>
      <c r="E1398" s="74" t="str">
        <f t="shared" si="21"/>
        <v/>
      </c>
      <c r="F1398" s="74" t="str">
        <f>IFERROR(GETPIVOTDATA("Amount",#REF!,"Product Name",'tabelas-escondidas'!$A1398),"")</f>
        <v/>
      </c>
      <c r="G1398" s="74" t="str">
        <f>IFERROR(GETPIVOTDATA("Quantity",#REF!,"Product Name",'tabelas-escondidas'!$A1398),"")</f>
        <v/>
      </c>
    </row>
    <row r="1399" spans="1:7" x14ac:dyDescent="0.25">
      <c r="A1399" s="75" t="str">
        <f>IFERROR(INDEX(Tabela_Produto[[#Data],[Nome do Produto]],ROW(A1399)-ROW($A$3)),"")</f>
        <v/>
      </c>
      <c r="B1399" s="74" t="str">
        <f ca="1">IF(A1399="","",SUMIFS(Tabela_Ordens[[#Data],[Quantidade]],Tabela_Ordens[[#Data],[Produto]],A1399,Tabela_Ordens[[#Data],[Tipo da Ordem]],"Compra",Tabela_Ordens[[#Data],[Data esperada]],"&lt;="&amp;TODAY())-SUMIFS(Tabela_Ordens[[#Data],[Quantidade]],Tabela_Ordens[[#Data],[Produto]],A1399,Tabela_Ordens[[#Data],[Tipo da Ordem]],"Venda",Tabela_Ordens[[#Data],[Data esperada]],"&lt;="&amp;TODAY()))</f>
        <v/>
      </c>
      <c r="C1399" s="74" t="str">
        <f ca="1">IF(A1399="","",SUMIFS(Tabela_Ordens[[#Data],[Quantidade]],Tabela_Ordens[[#Data],[Produto]],A1399,Tabela_Ordens[[#Data],[Tipo da Ordem]],"Compra",Tabela_Ordens[[#Data],[Data esperada]],"&gt;"&amp;TODAY()))</f>
        <v/>
      </c>
      <c r="D1399" s="74" t="str">
        <f>IF(A1399="","",INDEX(Tabela_Produto[Estoque Mínimo],MATCH(A1399,INDEX(Tabela_Produto[Nome do Produto],,1),0),1))</f>
        <v/>
      </c>
      <c r="E1399" s="74" t="str">
        <f t="shared" si="21"/>
        <v/>
      </c>
      <c r="F1399" s="74" t="str">
        <f>IFERROR(GETPIVOTDATA("Amount",#REF!,"Product Name",'tabelas-escondidas'!$A1399),"")</f>
        <v/>
      </c>
      <c r="G1399" s="74" t="str">
        <f>IFERROR(GETPIVOTDATA("Quantity",#REF!,"Product Name",'tabelas-escondidas'!$A1399),"")</f>
        <v/>
      </c>
    </row>
    <row r="1400" spans="1:7" x14ac:dyDescent="0.25">
      <c r="A1400" s="75" t="str">
        <f>IFERROR(INDEX(Tabela_Produto[[#Data],[Nome do Produto]],ROW(A1400)-ROW($A$3)),"")</f>
        <v/>
      </c>
      <c r="B1400" s="74" t="str">
        <f ca="1">IF(A1400="","",SUMIFS(Tabela_Ordens[[#Data],[Quantidade]],Tabela_Ordens[[#Data],[Produto]],A1400,Tabela_Ordens[[#Data],[Tipo da Ordem]],"Compra",Tabela_Ordens[[#Data],[Data esperada]],"&lt;="&amp;TODAY())-SUMIFS(Tabela_Ordens[[#Data],[Quantidade]],Tabela_Ordens[[#Data],[Produto]],A1400,Tabela_Ordens[[#Data],[Tipo da Ordem]],"Venda",Tabela_Ordens[[#Data],[Data esperada]],"&lt;="&amp;TODAY()))</f>
        <v/>
      </c>
      <c r="C1400" s="74" t="str">
        <f ca="1">IF(A1400="","",SUMIFS(Tabela_Ordens[[#Data],[Quantidade]],Tabela_Ordens[[#Data],[Produto]],A1400,Tabela_Ordens[[#Data],[Tipo da Ordem]],"Compra",Tabela_Ordens[[#Data],[Data esperada]],"&gt;"&amp;TODAY()))</f>
        <v/>
      </c>
      <c r="D1400" s="74" t="str">
        <f>IF(A1400="","",INDEX(Tabela_Produto[Estoque Mínimo],MATCH(A1400,INDEX(Tabela_Produto[Nome do Produto],,1),0),1))</f>
        <v/>
      </c>
      <c r="E1400" s="74" t="str">
        <f t="shared" si="21"/>
        <v/>
      </c>
      <c r="F1400" s="74" t="str">
        <f>IFERROR(GETPIVOTDATA("Amount",#REF!,"Product Name",'tabelas-escondidas'!$A1400),"")</f>
        <v/>
      </c>
      <c r="G1400" s="74" t="str">
        <f>IFERROR(GETPIVOTDATA("Quantity",#REF!,"Product Name",'tabelas-escondidas'!$A1400),"")</f>
        <v/>
      </c>
    </row>
    <row r="1401" spans="1:7" x14ac:dyDescent="0.25">
      <c r="A1401" s="75" t="str">
        <f>IFERROR(INDEX(Tabela_Produto[[#Data],[Nome do Produto]],ROW(A1401)-ROW($A$3)),"")</f>
        <v/>
      </c>
      <c r="B1401" s="74" t="str">
        <f ca="1">IF(A1401="","",SUMIFS(Tabela_Ordens[[#Data],[Quantidade]],Tabela_Ordens[[#Data],[Produto]],A1401,Tabela_Ordens[[#Data],[Tipo da Ordem]],"Compra",Tabela_Ordens[[#Data],[Data esperada]],"&lt;="&amp;TODAY())-SUMIFS(Tabela_Ordens[[#Data],[Quantidade]],Tabela_Ordens[[#Data],[Produto]],A1401,Tabela_Ordens[[#Data],[Tipo da Ordem]],"Venda",Tabela_Ordens[[#Data],[Data esperada]],"&lt;="&amp;TODAY()))</f>
        <v/>
      </c>
      <c r="C1401" s="74" t="str">
        <f ca="1">IF(A1401="","",SUMIFS(Tabela_Ordens[[#Data],[Quantidade]],Tabela_Ordens[[#Data],[Produto]],A1401,Tabela_Ordens[[#Data],[Tipo da Ordem]],"Compra",Tabela_Ordens[[#Data],[Data esperada]],"&gt;"&amp;TODAY()))</f>
        <v/>
      </c>
      <c r="D1401" s="74" t="str">
        <f>IF(A1401="","",INDEX(Tabela_Produto[Estoque Mínimo],MATCH(A1401,INDEX(Tabela_Produto[Nome do Produto],,1),0),1))</f>
        <v/>
      </c>
      <c r="E1401" s="74" t="str">
        <f t="shared" si="21"/>
        <v/>
      </c>
      <c r="F1401" s="74" t="str">
        <f>IFERROR(GETPIVOTDATA("Amount",#REF!,"Product Name",'tabelas-escondidas'!$A1401),"")</f>
        <v/>
      </c>
      <c r="G1401" s="74" t="str">
        <f>IFERROR(GETPIVOTDATA("Quantity",#REF!,"Product Name",'tabelas-escondidas'!$A1401),"")</f>
        <v/>
      </c>
    </row>
    <row r="1402" spans="1:7" x14ac:dyDescent="0.25">
      <c r="A1402" s="75" t="str">
        <f>IFERROR(INDEX(Tabela_Produto[[#Data],[Nome do Produto]],ROW(A1402)-ROW($A$3)),"")</f>
        <v/>
      </c>
      <c r="B1402" s="74" t="str">
        <f ca="1">IF(A1402="","",SUMIFS(Tabela_Ordens[[#Data],[Quantidade]],Tabela_Ordens[[#Data],[Produto]],A1402,Tabela_Ordens[[#Data],[Tipo da Ordem]],"Compra",Tabela_Ordens[[#Data],[Data esperada]],"&lt;="&amp;TODAY())-SUMIFS(Tabela_Ordens[[#Data],[Quantidade]],Tabela_Ordens[[#Data],[Produto]],A1402,Tabela_Ordens[[#Data],[Tipo da Ordem]],"Venda",Tabela_Ordens[[#Data],[Data esperada]],"&lt;="&amp;TODAY()))</f>
        <v/>
      </c>
      <c r="C1402" s="74" t="str">
        <f ca="1">IF(A1402="","",SUMIFS(Tabela_Ordens[[#Data],[Quantidade]],Tabela_Ordens[[#Data],[Produto]],A1402,Tabela_Ordens[[#Data],[Tipo da Ordem]],"Compra",Tabela_Ordens[[#Data],[Data esperada]],"&gt;"&amp;TODAY()))</f>
        <v/>
      </c>
      <c r="D1402" s="74" t="str">
        <f>IF(A1402="","",INDEX(Tabela_Produto[Estoque Mínimo],MATCH(A1402,INDEX(Tabela_Produto[Nome do Produto],,1),0),1))</f>
        <v/>
      </c>
      <c r="E1402" s="74" t="str">
        <f t="shared" si="21"/>
        <v/>
      </c>
      <c r="F1402" s="74" t="str">
        <f>IFERROR(GETPIVOTDATA("Amount",#REF!,"Product Name",'tabelas-escondidas'!$A1402),"")</f>
        <v/>
      </c>
      <c r="G1402" s="74" t="str">
        <f>IFERROR(GETPIVOTDATA("Quantity",#REF!,"Product Name",'tabelas-escondidas'!$A1402),"")</f>
        <v/>
      </c>
    </row>
    <row r="1403" spans="1:7" x14ac:dyDescent="0.25">
      <c r="A1403" s="75" t="str">
        <f>IFERROR(INDEX(Tabela_Produto[[#Data],[Nome do Produto]],ROW(A1403)-ROW($A$3)),"")</f>
        <v/>
      </c>
      <c r="B1403" s="74" t="str">
        <f ca="1">IF(A1403="","",SUMIFS(Tabela_Ordens[[#Data],[Quantidade]],Tabela_Ordens[[#Data],[Produto]],A1403,Tabela_Ordens[[#Data],[Tipo da Ordem]],"Compra",Tabela_Ordens[[#Data],[Data esperada]],"&lt;="&amp;TODAY())-SUMIFS(Tabela_Ordens[[#Data],[Quantidade]],Tabela_Ordens[[#Data],[Produto]],A1403,Tabela_Ordens[[#Data],[Tipo da Ordem]],"Venda",Tabela_Ordens[[#Data],[Data esperada]],"&lt;="&amp;TODAY()))</f>
        <v/>
      </c>
      <c r="C1403" s="74" t="str">
        <f ca="1">IF(A1403="","",SUMIFS(Tabela_Ordens[[#Data],[Quantidade]],Tabela_Ordens[[#Data],[Produto]],A1403,Tabela_Ordens[[#Data],[Tipo da Ordem]],"Compra",Tabela_Ordens[[#Data],[Data esperada]],"&gt;"&amp;TODAY()))</f>
        <v/>
      </c>
      <c r="D1403" s="74" t="str">
        <f>IF(A1403="","",INDEX(Tabela_Produto[Estoque Mínimo],MATCH(A1403,INDEX(Tabela_Produto[Nome do Produto],,1),0),1))</f>
        <v/>
      </c>
      <c r="E1403" s="74" t="str">
        <f t="shared" si="21"/>
        <v/>
      </c>
      <c r="F1403" s="74" t="str">
        <f>IFERROR(GETPIVOTDATA("Amount",#REF!,"Product Name",'tabelas-escondidas'!$A1403),"")</f>
        <v/>
      </c>
      <c r="G1403" s="74" t="str">
        <f>IFERROR(GETPIVOTDATA("Quantity",#REF!,"Product Name",'tabelas-escondidas'!$A1403),"")</f>
        <v/>
      </c>
    </row>
    <row r="1404" spans="1:7" x14ac:dyDescent="0.25">
      <c r="A1404" s="75" t="str">
        <f>IFERROR(INDEX(Tabela_Produto[[#Data],[Nome do Produto]],ROW(A1404)-ROW($A$3)),"")</f>
        <v/>
      </c>
      <c r="B1404" s="74" t="str">
        <f ca="1">IF(A1404="","",SUMIFS(Tabela_Ordens[[#Data],[Quantidade]],Tabela_Ordens[[#Data],[Produto]],A1404,Tabela_Ordens[[#Data],[Tipo da Ordem]],"Compra",Tabela_Ordens[[#Data],[Data esperada]],"&lt;="&amp;TODAY())-SUMIFS(Tabela_Ordens[[#Data],[Quantidade]],Tabela_Ordens[[#Data],[Produto]],A1404,Tabela_Ordens[[#Data],[Tipo da Ordem]],"Venda",Tabela_Ordens[[#Data],[Data esperada]],"&lt;="&amp;TODAY()))</f>
        <v/>
      </c>
      <c r="C1404" s="74" t="str">
        <f ca="1">IF(A1404="","",SUMIFS(Tabela_Ordens[[#Data],[Quantidade]],Tabela_Ordens[[#Data],[Produto]],A1404,Tabela_Ordens[[#Data],[Tipo da Ordem]],"Compra",Tabela_Ordens[[#Data],[Data esperada]],"&gt;"&amp;TODAY()))</f>
        <v/>
      </c>
      <c r="D1404" s="74" t="str">
        <f>IF(A1404="","",INDEX(Tabela_Produto[Estoque Mínimo],MATCH(A1404,INDEX(Tabela_Produto[Nome do Produto],,1),0),1))</f>
        <v/>
      </c>
      <c r="E1404" s="74" t="str">
        <f t="shared" si="21"/>
        <v/>
      </c>
      <c r="F1404" s="74" t="str">
        <f>IFERROR(GETPIVOTDATA("Amount",#REF!,"Product Name",'tabelas-escondidas'!$A1404),"")</f>
        <v/>
      </c>
      <c r="G1404" s="74" t="str">
        <f>IFERROR(GETPIVOTDATA("Quantity",#REF!,"Product Name",'tabelas-escondidas'!$A1404),"")</f>
        <v/>
      </c>
    </row>
    <row r="1405" spans="1:7" x14ac:dyDescent="0.25">
      <c r="A1405" s="75" t="str">
        <f>IFERROR(INDEX(Tabela_Produto[[#Data],[Nome do Produto]],ROW(A1405)-ROW($A$3)),"")</f>
        <v/>
      </c>
      <c r="B1405" s="74" t="str">
        <f ca="1">IF(A1405="","",SUMIFS(Tabela_Ordens[[#Data],[Quantidade]],Tabela_Ordens[[#Data],[Produto]],A1405,Tabela_Ordens[[#Data],[Tipo da Ordem]],"Compra",Tabela_Ordens[[#Data],[Data esperada]],"&lt;="&amp;TODAY())-SUMIFS(Tabela_Ordens[[#Data],[Quantidade]],Tabela_Ordens[[#Data],[Produto]],A1405,Tabela_Ordens[[#Data],[Tipo da Ordem]],"Venda",Tabela_Ordens[[#Data],[Data esperada]],"&lt;="&amp;TODAY()))</f>
        <v/>
      </c>
      <c r="C1405" s="74" t="str">
        <f ca="1">IF(A1405="","",SUMIFS(Tabela_Ordens[[#Data],[Quantidade]],Tabela_Ordens[[#Data],[Produto]],A1405,Tabela_Ordens[[#Data],[Tipo da Ordem]],"Compra",Tabela_Ordens[[#Data],[Data esperada]],"&gt;"&amp;TODAY()))</f>
        <v/>
      </c>
      <c r="D1405" s="74" t="str">
        <f>IF(A1405="","",INDEX(Tabela_Produto[Estoque Mínimo],MATCH(A1405,INDEX(Tabela_Produto[Nome do Produto],,1),0),1))</f>
        <v/>
      </c>
      <c r="E1405" s="74" t="str">
        <f t="shared" si="21"/>
        <v/>
      </c>
      <c r="F1405" s="74" t="str">
        <f>IFERROR(GETPIVOTDATA("Amount",#REF!,"Product Name",'tabelas-escondidas'!$A1405),"")</f>
        <v/>
      </c>
      <c r="G1405" s="74" t="str">
        <f>IFERROR(GETPIVOTDATA("Quantity",#REF!,"Product Name",'tabelas-escondidas'!$A1405),"")</f>
        <v/>
      </c>
    </row>
    <row r="1406" spans="1:7" x14ac:dyDescent="0.25">
      <c r="A1406" s="75" t="str">
        <f>IFERROR(INDEX(Tabela_Produto[[#Data],[Nome do Produto]],ROW(A1406)-ROW($A$3)),"")</f>
        <v/>
      </c>
      <c r="B1406" s="74" t="str">
        <f ca="1">IF(A1406="","",SUMIFS(Tabela_Ordens[[#Data],[Quantidade]],Tabela_Ordens[[#Data],[Produto]],A1406,Tabela_Ordens[[#Data],[Tipo da Ordem]],"Compra",Tabela_Ordens[[#Data],[Data esperada]],"&lt;="&amp;TODAY())-SUMIFS(Tabela_Ordens[[#Data],[Quantidade]],Tabela_Ordens[[#Data],[Produto]],A1406,Tabela_Ordens[[#Data],[Tipo da Ordem]],"Venda",Tabela_Ordens[[#Data],[Data esperada]],"&lt;="&amp;TODAY()))</f>
        <v/>
      </c>
      <c r="C1406" s="74" t="str">
        <f ca="1">IF(A1406="","",SUMIFS(Tabela_Ordens[[#Data],[Quantidade]],Tabela_Ordens[[#Data],[Produto]],A1406,Tabela_Ordens[[#Data],[Tipo da Ordem]],"Compra",Tabela_Ordens[[#Data],[Data esperada]],"&gt;"&amp;TODAY()))</f>
        <v/>
      </c>
      <c r="D1406" s="74" t="str">
        <f>IF(A1406="","",INDEX(Tabela_Produto[Estoque Mínimo],MATCH(A1406,INDEX(Tabela_Produto[Nome do Produto],,1),0),1))</f>
        <v/>
      </c>
      <c r="E1406" s="74" t="str">
        <f t="shared" si="21"/>
        <v/>
      </c>
      <c r="F1406" s="74" t="str">
        <f>IFERROR(GETPIVOTDATA("Amount",#REF!,"Product Name",'tabelas-escondidas'!$A1406),"")</f>
        <v/>
      </c>
      <c r="G1406" s="74" t="str">
        <f>IFERROR(GETPIVOTDATA("Quantity",#REF!,"Product Name",'tabelas-escondidas'!$A1406),"")</f>
        <v/>
      </c>
    </row>
    <row r="1407" spans="1:7" x14ac:dyDescent="0.25">
      <c r="A1407" s="75" t="str">
        <f>IFERROR(INDEX(Tabela_Produto[[#Data],[Nome do Produto]],ROW(A1407)-ROW($A$3)),"")</f>
        <v/>
      </c>
      <c r="B1407" s="74" t="str">
        <f ca="1">IF(A1407="","",SUMIFS(Tabela_Ordens[[#Data],[Quantidade]],Tabela_Ordens[[#Data],[Produto]],A1407,Tabela_Ordens[[#Data],[Tipo da Ordem]],"Compra",Tabela_Ordens[[#Data],[Data esperada]],"&lt;="&amp;TODAY())-SUMIFS(Tabela_Ordens[[#Data],[Quantidade]],Tabela_Ordens[[#Data],[Produto]],A1407,Tabela_Ordens[[#Data],[Tipo da Ordem]],"Venda",Tabela_Ordens[[#Data],[Data esperada]],"&lt;="&amp;TODAY()))</f>
        <v/>
      </c>
      <c r="C1407" s="74" t="str">
        <f ca="1">IF(A1407="","",SUMIFS(Tabela_Ordens[[#Data],[Quantidade]],Tabela_Ordens[[#Data],[Produto]],A1407,Tabela_Ordens[[#Data],[Tipo da Ordem]],"Compra",Tabela_Ordens[[#Data],[Data esperada]],"&gt;"&amp;TODAY()))</f>
        <v/>
      </c>
      <c r="D1407" s="74" t="str">
        <f>IF(A1407="","",INDEX(Tabela_Produto[Estoque Mínimo],MATCH(A1407,INDEX(Tabela_Produto[Nome do Produto],,1),0),1))</f>
        <v/>
      </c>
      <c r="E1407" s="74" t="str">
        <f t="shared" si="21"/>
        <v/>
      </c>
      <c r="F1407" s="74" t="str">
        <f>IFERROR(GETPIVOTDATA("Amount",#REF!,"Product Name",'tabelas-escondidas'!$A1407),"")</f>
        <v/>
      </c>
      <c r="G1407" s="74" t="str">
        <f>IFERROR(GETPIVOTDATA("Quantity",#REF!,"Product Name",'tabelas-escondidas'!$A1407),"")</f>
        <v/>
      </c>
    </row>
    <row r="1408" spans="1:7" x14ac:dyDescent="0.25">
      <c r="A1408" s="75" t="str">
        <f>IFERROR(INDEX(Tabela_Produto[[#Data],[Nome do Produto]],ROW(A1408)-ROW($A$3)),"")</f>
        <v/>
      </c>
      <c r="B1408" s="74" t="str">
        <f ca="1">IF(A1408="","",SUMIFS(Tabela_Ordens[[#Data],[Quantidade]],Tabela_Ordens[[#Data],[Produto]],A1408,Tabela_Ordens[[#Data],[Tipo da Ordem]],"Compra",Tabela_Ordens[[#Data],[Data esperada]],"&lt;="&amp;TODAY())-SUMIFS(Tabela_Ordens[[#Data],[Quantidade]],Tabela_Ordens[[#Data],[Produto]],A1408,Tabela_Ordens[[#Data],[Tipo da Ordem]],"Venda",Tabela_Ordens[[#Data],[Data esperada]],"&lt;="&amp;TODAY()))</f>
        <v/>
      </c>
      <c r="C1408" s="74" t="str">
        <f ca="1">IF(A1408="","",SUMIFS(Tabela_Ordens[[#Data],[Quantidade]],Tabela_Ordens[[#Data],[Produto]],A1408,Tabela_Ordens[[#Data],[Tipo da Ordem]],"Compra",Tabela_Ordens[[#Data],[Data esperada]],"&gt;"&amp;TODAY()))</f>
        <v/>
      </c>
      <c r="D1408" s="74" t="str">
        <f>IF(A1408="","",INDEX(Tabela_Produto[Estoque Mínimo],MATCH(A1408,INDEX(Tabela_Produto[Nome do Produto],,1),0),1))</f>
        <v/>
      </c>
      <c r="E1408" s="74" t="str">
        <f t="shared" si="21"/>
        <v/>
      </c>
      <c r="F1408" s="74" t="str">
        <f>IFERROR(GETPIVOTDATA("Amount",#REF!,"Product Name",'tabelas-escondidas'!$A1408),"")</f>
        <v/>
      </c>
      <c r="G1408" s="74" t="str">
        <f>IFERROR(GETPIVOTDATA("Quantity",#REF!,"Product Name",'tabelas-escondidas'!$A1408),"")</f>
        <v/>
      </c>
    </row>
    <row r="1409" spans="1:7" x14ac:dyDescent="0.25">
      <c r="A1409" s="75" t="str">
        <f>IFERROR(INDEX(Tabela_Produto[[#Data],[Nome do Produto]],ROW(A1409)-ROW($A$3)),"")</f>
        <v/>
      </c>
      <c r="B1409" s="74" t="str">
        <f ca="1">IF(A1409="","",SUMIFS(Tabela_Ordens[[#Data],[Quantidade]],Tabela_Ordens[[#Data],[Produto]],A1409,Tabela_Ordens[[#Data],[Tipo da Ordem]],"Compra",Tabela_Ordens[[#Data],[Data esperada]],"&lt;="&amp;TODAY())-SUMIFS(Tabela_Ordens[[#Data],[Quantidade]],Tabela_Ordens[[#Data],[Produto]],A1409,Tabela_Ordens[[#Data],[Tipo da Ordem]],"Venda",Tabela_Ordens[[#Data],[Data esperada]],"&lt;="&amp;TODAY()))</f>
        <v/>
      </c>
      <c r="C1409" s="74" t="str">
        <f ca="1">IF(A1409="","",SUMIFS(Tabela_Ordens[[#Data],[Quantidade]],Tabela_Ordens[[#Data],[Produto]],A1409,Tabela_Ordens[[#Data],[Tipo da Ordem]],"Compra",Tabela_Ordens[[#Data],[Data esperada]],"&gt;"&amp;TODAY()))</f>
        <v/>
      </c>
      <c r="D1409" s="74" t="str">
        <f>IF(A1409="","",INDEX(Tabela_Produto[Estoque Mínimo],MATCH(A1409,INDEX(Tabela_Produto[Nome do Produto],,1),0),1))</f>
        <v/>
      </c>
      <c r="E1409" s="74" t="str">
        <f t="shared" si="21"/>
        <v/>
      </c>
      <c r="F1409" s="74" t="str">
        <f>IFERROR(GETPIVOTDATA("Amount",#REF!,"Product Name",'tabelas-escondidas'!$A1409),"")</f>
        <v/>
      </c>
      <c r="G1409" s="74" t="str">
        <f>IFERROR(GETPIVOTDATA("Quantity",#REF!,"Product Name",'tabelas-escondidas'!$A1409),"")</f>
        <v/>
      </c>
    </row>
    <row r="1410" spans="1:7" x14ac:dyDescent="0.25">
      <c r="A1410" s="75" t="str">
        <f>IFERROR(INDEX(Tabela_Produto[[#Data],[Nome do Produto]],ROW(A1410)-ROW($A$3)),"")</f>
        <v/>
      </c>
      <c r="B1410" s="74" t="str">
        <f ca="1">IF(A1410="","",SUMIFS(Tabela_Ordens[[#Data],[Quantidade]],Tabela_Ordens[[#Data],[Produto]],A1410,Tabela_Ordens[[#Data],[Tipo da Ordem]],"Compra",Tabela_Ordens[[#Data],[Data esperada]],"&lt;="&amp;TODAY())-SUMIFS(Tabela_Ordens[[#Data],[Quantidade]],Tabela_Ordens[[#Data],[Produto]],A1410,Tabela_Ordens[[#Data],[Tipo da Ordem]],"Venda",Tabela_Ordens[[#Data],[Data esperada]],"&lt;="&amp;TODAY()))</f>
        <v/>
      </c>
      <c r="C1410" s="74" t="str">
        <f ca="1">IF(A1410="","",SUMIFS(Tabela_Ordens[[#Data],[Quantidade]],Tabela_Ordens[[#Data],[Produto]],A1410,Tabela_Ordens[[#Data],[Tipo da Ordem]],"Compra",Tabela_Ordens[[#Data],[Data esperada]],"&gt;"&amp;TODAY()))</f>
        <v/>
      </c>
      <c r="D1410" s="74" t="str">
        <f>IF(A1410="","",INDEX(Tabela_Produto[Estoque Mínimo],MATCH(A1410,INDEX(Tabela_Produto[Nome do Produto],,1),0),1))</f>
        <v/>
      </c>
      <c r="E1410" s="74" t="str">
        <f t="shared" si="21"/>
        <v/>
      </c>
      <c r="F1410" s="74" t="str">
        <f>IFERROR(GETPIVOTDATA("Amount",#REF!,"Product Name",'tabelas-escondidas'!$A1410),"")</f>
        <v/>
      </c>
      <c r="G1410" s="74" t="str">
        <f>IFERROR(GETPIVOTDATA("Quantity",#REF!,"Product Name",'tabelas-escondidas'!$A1410),"")</f>
        <v/>
      </c>
    </row>
    <row r="1411" spans="1:7" x14ac:dyDescent="0.25">
      <c r="A1411" s="75" t="str">
        <f>IFERROR(INDEX(Tabela_Produto[[#Data],[Nome do Produto]],ROW(A1411)-ROW($A$3)),"")</f>
        <v/>
      </c>
      <c r="B1411" s="74" t="str">
        <f ca="1">IF(A1411="","",SUMIFS(Tabela_Ordens[[#Data],[Quantidade]],Tabela_Ordens[[#Data],[Produto]],A1411,Tabela_Ordens[[#Data],[Tipo da Ordem]],"Compra",Tabela_Ordens[[#Data],[Data esperada]],"&lt;="&amp;TODAY())-SUMIFS(Tabela_Ordens[[#Data],[Quantidade]],Tabela_Ordens[[#Data],[Produto]],A1411,Tabela_Ordens[[#Data],[Tipo da Ordem]],"Venda",Tabela_Ordens[[#Data],[Data esperada]],"&lt;="&amp;TODAY()))</f>
        <v/>
      </c>
      <c r="C1411" s="74" t="str">
        <f ca="1">IF(A1411="","",SUMIFS(Tabela_Ordens[[#Data],[Quantidade]],Tabela_Ordens[[#Data],[Produto]],A1411,Tabela_Ordens[[#Data],[Tipo da Ordem]],"Compra",Tabela_Ordens[[#Data],[Data esperada]],"&gt;"&amp;TODAY()))</f>
        <v/>
      </c>
      <c r="D1411" s="74" t="str">
        <f>IF(A1411="","",INDEX(Tabela_Produto[Estoque Mínimo],MATCH(A1411,INDEX(Tabela_Produto[Nome do Produto],,1),0),1))</f>
        <v/>
      </c>
      <c r="E1411" s="74" t="str">
        <f t="shared" si="21"/>
        <v/>
      </c>
      <c r="F1411" s="74" t="str">
        <f>IFERROR(GETPIVOTDATA("Amount",#REF!,"Product Name",'tabelas-escondidas'!$A1411),"")</f>
        <v/>
      </c>
      <c r="G1411" s="74" t="str">
        <f>IFERROR(GETPIVOTDATA("Quantity",#REF!,"Product Name",'tabelas-escondidas'!$A1411),"")</f>
        <v/>
      </c>
    </row>
    <row r="1412" spans="1:7" x14ac:dyDescent="0.25">
      <c r="A1412" s="75" t="str">
        <f>IFERROR(INDEX(Tabela_Produto[[#Data],[Nome do Produto]],ROW(A1412)-ROW($A$3)),"")</f>
        <v/>
      </c>
      <c r="B1412" s="74" t="str">
        <f ca="1">IF(A1412="","",SUMIFS(Tabela_Ordens[[#Data],[Quantidade]],Tabela_Ordens[[#Data],[Produto]],A1412,Tabela_Ordens[[#Data],[Tipo da Ordem]],"Compra",Tabela_Ordens[[#Data],[Data esperada]],"&lt;="&amp;TODAY())-SUMIFS(Tabela_Ordens[[#Data],[Quantidade]],Tabela_Ordens[[#Data],[Produto]],A1412,Tabela_Ordens[[#Data],[Tipo da Ordem]],"Venda",Tabela_Ordens[[#Data],[Data esperada]],"&lt;="&amp;TODAY()))</f>
        <v/>
      </c>
      <c r="C1412" s="74" t="str">
        <f ca="1">IF(A1412="","",SUMIFS(Tabela_Ordens[[#Data],[Quantidade]],Tabela_Ordens[[#Data],[Produto]],A1412,Tabela_Ordens[[#Data],[Tipo da Ordem]],"Compra",Tabela_Ordens[[#Data],[Data esperada]],"&gt;"&amp;TODAY()))</f>
        <v/>
      </c>
      <c r="D1412" s="74" t="str">
        <f>IF(A1412="","",INDEX(Tabela_Produto[Estoque Mínimo],MATCH(A1412,INDEX(Tabela_Produto[Nome do Produto],,1),0),1))</f>
        <v/>
      </c>
      <c r="E1412" s="74" t="str">
        <f t="shared" si="21"/>
        <v/>
      </c>
      <c r="F1412" s="74" t="str">
        <f>IFERROR(GETPIVOTDATA("Amount",#REF!,"Product Name",'tabelas-escondidas'!$A1412),"")</f>
        <v/>
      </c>
      <c r="G1412" s="74" t="str">
        <f>IFERROR(GETPIVOTDATA("Quantity",#REF!,"Product Name",'tabelas-escondidas'!$A1412),"")</f>
        <v/>
      </c>
    </row>
    <row r="1413" spans="1:7" x14ac:dyDescent="0.25">
      <c r="A1413" s="75" t="str">
        <f>IFERROR(INDEX(Tabela_Produto[[#Data],[Nome do Produto]],ROW(A1413)-ROW($A$3)),"")</f>
        <v/>
      </c>
      <c r="B1413" s="74" t="str">
        <f ca="1">IF(A1413="","",SUMIFS(Tabela_Ordens[[#Data],[Quantidade]],Tabela_Ordens[[#Data],[Produto]],A1413,Tabela_Ordens[[#Data],[Tipo da Ordem]],"Compra",Tabela_Ordens[[#Data],[Data esperada]],"&lt;="&amp;TODAY())-SUMIFS(Tabela_Ordens[[#Data],[Quantidade]],Tabela_Ordens[[#Data],[Produto]],A1413,Tabela_Ordens[[#Data],[Tipo da Ordem]],"Venda",Tabela_Ordens[[#Data],[Data esperada]],"&lt;="&amp;TODAY()))</f>
        <v/>
      </c>
      <c r="C1413" s="74" t="str">
        <f ca="1">IF(A1413="","",SUMIFS(Tabela_Ordens[[#Data],[Quantidade]],Tabela_Ordens[[#Data],[Produto]],A1413,Tabela_Ordens[[#Data],[Tipo da Ordem]],"Compra",Tabela_Ordens[[#Data],[Data esperada]],"&gt;"&amp;TODAY()))</f>
        <v/>
      </c>
      <c r="D1413" s="74" t="str">
        <f>IF(A1413="","",INDEX(Tabela_Produto[Estoque Mínimo],MATCH(A1413,INDEX(Tabela_Produto[Nome do Produto],,1),0),1))</f>
        <v/>
      </c>
      <c r="E1413" s="74" t="str">
        <f t="shared" ref="E1413:E1476" si="22">IF(A1413="","",B1413-D1413)</f>
        <v/>
      </c>
      <c r="F1413" s="74" t="str">
        <f>IFERROR(GETPIVOTDATA("Amount",#REF!,"Product Name",'tabelas-escondidas'!$A1413),"")</f>
        <v/>
      </c>
      <c r="G1413" s="74" t="str">
        <f>IFERROR(GETPIVOTDATA("Quantity",#REF!,"Product Name",'tabelas-escondidas'!$A1413),"")</f>
        <v/>
      </c>
    </row>
    <row r="1414" spans="1:7" x14ac:dyDescent="0.25">
      <c r="A1414" s="75" t="str">
        <f>IFERROR(INDEX(Tabela_Produto[[#Data],[Nome do Produto]],ROW(A1414)-ROW($A$3)),"")</f>
        <v/>
      </c>
      <c r="B1414" s="74" t="str">
        <f ca="1">IF(A1414="","",SUMIFS(Tabela_Ordens[[#Data],[Quantidade]],Tabela_Ordens[[#Data],[Produto]],A1414,Tabela_Ordens[[#Data],[Tipo da Ordem]],"Compra",Tabela_Ordens[[#Data],[Data esperada]],"&lt;="&amp;TODAY())-SUMIFS(Tabela_Ordens[[#Data],[Quantidade]],Tabela_Ordens[[#Data],[Produto]],A1414,Tabela_Ordens[[#Data],[Tipo da Ordem]],"Venda",Tabela_Ordens[[#Data],[Data esperada]],"&lt;="&amp;TODAY()))</f>
        <v/>
      </c>
      <c r="C1414" s="74" t="str">
        <f ca="1">IF(A1414="","",SUMIFS(Tabela_Ordens[[#Data],[Quantidade]],Tabela_Ordens[[#Data],[Produto]],A1414,Tabela_Ordens[[#Data],[Tipo da Ordem]],"Compra",Tabela_Ordens[[#Data],[Data esperada]],"&gt;"&amp;TODAY()))</f>
        <v/>
      </c>
      <c r="D1414" s="74" t="str">
        <f>IF(A1414="","",INDEX(Tabela_Produto[Estoque Mínimo],MATCH(A1414,INDEX(Tabela_Produto[Nome do Produto],,1),0),1))</f>
        <v/>
      </c>
      <c r="E1414" s="74" t="str">
        <f t="shared" si="22"/>
        <v/>
      </c>
      <c r="F1414" s="74" t="str">
        <f>IFERROR(GETPIVOTDATA("Amount",#REF!,"Product Name",'tabelas-escondidas'!$A1414),"")</f>
        <v/>
      </c>
      <c r="G1414" s="74" t="str">
        <f>IFERROR(GETPIVOTDATA("Quantity",#REF!,"Product Name",'tabelas-escondidas'!$A1414),"")</f>
        <v/>
      </c>
    </row>
    <row r="1415" spans="1:7" x14ac:dyDescent="0.25">
      <c r="A1415" s="75" t="str">
        <f>IFERROR(INDEX(Tabela_Produto[[#Data],[Nome do Produto]],ROW(A1415)-ROW($A$3)),"")</f>
        <v/>
      </c>
      <c r="B1415" s="74" t="str">
        <f ca="1">IF(A1415="","",SUMIFS(Tabela_Ordens[[#Data],[Quantidade]],Tabela_Ordens[[#Data],[Produto]],A1415,Tabela_Ordens[[#Data],[Tipo da Ordem]],"Compra",Tabela_Ordens[[#Data],[Data esperada]],"&lt;="&amp;TODAY())-SUMIFS(Tabela_Ordens[[#Data],[Quantidade]],Tabela_Ordens[[#Data],[Produto]],A1415,Tabela_Ordens[[#Data],[Tipo da Ordem]],"Venda",Tabela_Ordens[[#Data],[Data esperada]],"&lt;="&amp;TODAY()))</f>
        <v/>
      </c>
      <c r="C1415" s="74" t="str">
        <f ca="1">IF(A1415="","",SUMIFS(Tabela_Ordens[[#Data],[Quantidade]],Tabela_Ordens[[#Data],[Produto]],A1415,Tabela_Ordens[[#Data],[Tipo da Ordem]],"Compra",Tabela_Ordens[[#Data],[Data esperada]],"&gt;"&amp;TODAY()))</f>
        <v/>
      </c>
      <c r="D1415" s="74" t="str">
        <f>IF(A1415="","",INDEX(Tabela_Produto[Estoque Mínimo],MATCH(A1415,INDEX(Tabela_Produto[Nome do Produto],,1),0),1))</f>
        <v/>
      </c>
      <c r="E1415" s="74" t="str">
        <f t="shared" si="22"/>
        <v/>
      </c>
      <c r="F1415" s="74" t="str">
        <f>IFERROR(GETPIVOTDATA("Amount",#REF!,"Product Name",'tabelas-escondidas'!$A1415),"")</f>
        <v/>
      </c>
      <c r="G1415" s="74" t="str">
        <f>IFERROR(GETPIVOTDATA("Quantity",#REF!,"Product Name",'tabelas-escondidas'!$A1415),"")</f>
        <v/>
      </c>
    </row>
    <row r="1416" spans="1:7" x14ac:dyDescent="0.25">
      <c r="A1416" s="75" t="str">
        <f>IFERROR(INDEX(Tabela_Produto[[#Data],[Nome do Produto]],ROW(A1416)-ROW($A$3)),"")</f>
        <v/>
      </c>
      <c r="B1416" s="74" t="str">
        <f ca="1">IF(A1416="","",SUMIFS(Tabela_Ordens[[#Data],[Quantidade]],Tabela_Ordens[[#Data],[Produto]],A1416,Tabela_Ordens[[#Data],[Tipo da Ordem]],"Compra",Tabela_Ordens[[#Data],[Data esperada]],"&lt;="&amp;TODAY())-SUMIFS(Tabela_Ordens[[#Data],[Quantidade]],Tabela_Ordens[[#Data],[Produto]],A1416,Tabela_Ordens[[#Data],[Tipo da Ordem]],"Venda",Tabela_Ordens[[#Data],[Data esperada]],"&lt;="&amp;TODAY()))</f>
        <v/>
      </c>
      <c r="C1416" s="74" t="str">
        <f ca="1">IF(A1416="","",SUMIFS(Tabela_Ordens[[#Data],[Quantidade]],Tabela_Ordens[[#Data],[Produto]],A1416,Tabela_Ordens[[#Data],[Tipo da Ordem]],"Compra",Tabela_Ordens[[#Data],[Data esperada]],"&gt;"&amp;TODAY()))</f>
        <v/>
      </c>
      <c r="D1416" s="74" t="str">
        <f>IF(A1416="","",INDEX(Tabela_Produto[Estoque Mínimo],MATCH(A1416,INDEX(Tabela_Produto[Nome do Produto],,1),0),1))</f>
        <v/>
      </c>
      <c r="E1416" s="74" t="str">
        <f t="shared" si="22"/>
        <v/>
      </c>
      <c r="F1416" s="74" t="str">
        <f>IFERROR(GETPIVOTDATA("Amount",#REF!,"Product Name",'tabelas-escondidas'!$A1416),"")</f>
        <v/>
      </c>
      <c r="G1416" s="74" t="str">
        <f>IFERROR(GETPIVOTDATA("Quantity",#REF!,"Product Name",'tabelas-escondidas'!$A1416),"")</f>
        <v/>
      </c>
    </row>
    <row r="1417" spans="1:7" x14ac:dyDescent="0.25">
      <c r="A1417" s="75" t="str">
        <f>IFERROR(INDEX(Tabela_Produto[[#Data],[Nome do Produto]],ROW(A1417)-ROW($A$3)),"")</f>
        <v/>
      </c>
      <c r="B1417" s="74" t="str">
        <f ca="1">IF(A1417="","",SUMIFS(Tabela_Ordens[[#Data],[Quantidade]],Tabela_Ordens[[#Data],[Produto]],A1417,Tabela_Ordens[[#Data],[Tipo da Ordem]],"Compra",Tabela_Ordens[[#Data],[Data esperada]],"&lt;="&amp;TODAY())-SUMIFS(Tabela_Ordens[[#Data],[Quantidade]],Tabela_Ordens[[#Data],[Produto]],A1417,Tabela_Ordens[[#Data],[Tipo da Ordem]],"Venda",Tabela_Ordens[[#Data],[Data esperada]],"&lt;="&amp;TODAY()))</f>
        <v/>
      </c>
      <c r="C1417" s="74" t="str">
        <f ca="1">IF(A1417="","",SUMIFS(Tabela_Ordens[[#Data],[Quantidade]],Tabela_Ordens[[#Data],[Produto]],A1417,Tabela_Ordens[[#Data],[Tipo da Ordem]],"Compra",Tabela_Ordens[[#Data],[Data esperada]],"&gt;"&amp;TODAY()))</f>
        <v/>
      </c>
      <c r="D1417" s="74" t="str">
        <f>IF(A1417="","",INDEX(Tabela_Produto[Estoque Mínimo],MATCH(A1417,INDEX(Tabela_Produto[Nome do Produto],,1),0),1))</f>
        <v/>
      </c>
      <c r="E1417" s="74" t="str">
        <f t="shared" si="22"/>
        <v/>
      </c>
      <c r="F1417" s="74" t="str">
        <f>IFERROR(GETPIVOTDATA("Amount",#REF!,"Product Name",'tabelas-escondidas'!$A1417),"")</f>
        <v/>
      </c>
      <c r="G1417" s="74" t="str">
        <f>IFERROR(GETPIVOTDATA("Quantity",#REF!,"Product Name",'tabelas-escondidas'!$A1417),"")</f>
        <v/>
      </c>
    </row>
    <row r="1418" spans="1:7" x14ac:dyDescent="0.25">
      <c r="A1418" s="75" t="str">
        <f>IFERROR(INDEX(Tabela_Produto[[#Data],[Nome do Produto]],ROW(A1418)-ROW($A$3)),"")</f>
        <v/>
      </c>
      <c r="B1418" s="74" t="str">
        <f ca="1">IF(A1418="","",SUMIFS(Tabela_Ordens[[#Data],[Quantidade]],Tabela_Ordens[[#Data],[Produto]],A1418,Tabela_Ordens[[#Data],[Tipo da Ordem]],"Compra",Tabela_Ordens[[#Data],[Data esperada]],"&lt;="&amp;TODAY())-SUMIFS(Tabela_Ordens[[#Data],[Quantidade]],Tabela_Ordens[[#Data],[Produto]],A1418,Tabela_Ordens[[#Data],[Tipo da Ordem]],"Venda",Tabela_Ordens[[#Data],[Data esperada]],"&lt;="&amp;TODAY()))</f>
        <v/>
      </c>
      <c r="C1418" s="74" t="str">
        <f ca="1">IF(A1418="","",SUMIFS(Tabela_Ordens[[#Data],[Quantidade]],Tabela_Ordens[[#Data],[Produto]],A1418,Tabela_Ordens[[#Data],[Tipo da Ordem]],"Compra",Tabela_Ordens[[#Data],[Data esperada]],"&gt;"&amp;TODAY()))</f>
        <v/>
      </c>
      <c r="D1418" s="74" t="str">
        <f>IF(A1418="","",INDEX(Tabela_Produto[Estoque Mínimo],MATCH(A1418,INDEX(Tabela_Produto[Nome do Produto],,1),0),1))</f>
        <v/>
      </c>
      <c r="E1418" s="74" t="str">
        <f t="shared" si="22"/>
        <v/>
      </c>
      <c r="F1418" s="74" t="str">
        <f>IFERROR(GETPIVOTDATA("Amount",#REF!,"Product Name",'tabelas-escondidas'!$A1418),"")</f>
        <v/>
      </c>
      <c r="G1418" s="74" t="str">
        <f>IFERROR(GETPIVOTDATA("Quantity",#REF!,"Product Name",'tabelas-escondidas'!$A1418),"")</f>
        <v/>
      </c>
    </row>
    <row r="1419" spans="1:7" x14ac:dyDescent="0.25">
      <c r="A1419" s="75" t="str">
        <f>IFERROR(INDEX(Tabela_Produto[[#Data],[Nome do Produto]],ROW(A1419)-ROW($A$3)),"")</f>
        <v/>
      </c>
      <c r="B1419" s="74" t="str">
        <f ca="1">IF(A1419="","",SUMIFS(Tabela_Ordens[[#Data],[Quantidade]],Tabela_Ordens[[#Data],[Produto]],A1419,Tabela_Ordens[[#Data],[Tipo da Ordem]],"Compra",Tabela_Ordens[[#Data],[Data esperada]],"&lt;="&amp;TODAY())-SUMIFS(Tabela_Ordens[[#Data],[Quantidade]],Tabela_Ordens[[#Data],[Produto]],A1419,Tabela_Ordens[[#Data],[Tipo da Ordem]],"Venda",Tabela_Ordens[[#Data],[Data esperada]],"&lt;="&amp;TODAY()))</f>
        <v/>
      </c>
      <c r="C1419" s="74" t="str">
        <f ca="1">IF(A1419="","",SUMIFS(Tabela_Ordens[[#Data],[Quantidade]],Tabela_Ordens[[#Data],[Produto]],A1419,Tabela_Ordens[[#Data],[Tipo da Ordem]],"Compra",Tabela_Ordens[[#Data],[Data esperada]],"&gt;"&amp;TODAY()))</f>
        <v/>
      </c>
      <c r="D1419" s="74" t="str">
        <f>IF(A1419="","",INDEX(Tabela_Produto[Estoque Mínimo],MATCH(A1419,INDEX(Tabela_Produto[Nome do Produto],,1),0),1))</f>
        <v/>
      </c>
      <c r="E1419" s="74" t="str">
        <f t="shared" si="22"/>
        <v/>
      </c>
      <c r="F1419" s="74" t="str">
        <f>IFERROR(GETPIVOTDATA("Amount",#REF!,"Product Name",'tabelas-escondidas'!$A1419),"")</f>
        <v/>
      </c>
      <c r="G1419" s="74" t="str">
        <f>IFERROR(GETPIVOTDATA("Quantity",#REF!,"Product Name",'tabelas-escondidas'!$A1419),"")</f>
        <v/>
      </c>
    </row>
    <row r="1420" spans="1:7" x14ac:dyDescent="0.25">
      <c r="A1420" s="75" t="str">
        <f>IFERROR(INDEX(Tabela_Produto[[#Data],[Nome do Produto]],ROW(A1420)-ROW($A$3)),"")</f>
        <v/>
      </c>
      <c r="B1420" s="74" t="str">
        <f ca="1">IF(A1420="","",SUMIFS(Tabela_Ordens[[#Data],[Quantidade]],Tabela_Ordens[[#Data],[Produto]],A1420,Tabela_Ordens[[#Data],[Tipo da Ordem]],"Compra",Tabela_Ordens[[#Data],[Data esperada]],"&lt;="&amp;TODAY())-SUMIFS(Tabela_Ordens[[#Data],[Quantidade]],Tabela_Ordens[[#Data],[Produto]],A1420,Tabela_Ordens[[#Data],[Tipo da Ordem]],"Venda",Tabela_Ordens[[#Data],[Data esperada]],"&lt;="&amp;TODAY()))</f>
        <v/>
      </c>
      <c r="C1420" s="74" t="str">
        <f ca="1">IF(A1420="","",SUMIFS(Tabela_Ordens[[#Data],[Quantidade]],Tabela_Ordens[[#Data],[Produto]],A1420,Tabela_Ordens[[#Data],[Tipo da Ordem]],"Compra",Tabela_Ordens[[#Data],[Data esperada]],"&gt;"&amp;TODAY()))</f>
        <v/>
      </c>
      <c r="D1420" s="74" t="str">
        <f>IF(A1420="","",INDEX(Tabela_Produto[Estoque Mínimo],MATCH(A1420,INDEX(Tabela_Produto[Nome do Produto],,1),0),1))</f>
        <v/>
      </c>
      <c r="E1420" s="74" t="str">
        <f t="shared" si="22"/>
        <v/>
      </c>
      <c r="F1420" s="74" t="str">
        <f>IFERROR(GETPIVOTDATA("Amount",#REF!,"Product Name",'tabelas-escondidas'!$A1420),"")</f>
        <v/>
      </c>
      <c r="G1420" s="74" t="str">
        <f>IFERROR(GETPIVOTDATA("Quantity",#REF!,"Product Name",'tabelas-escondidas'!$A1420),"")</f>
        <v/>
      </c>
    </row>
    <row r="1421" spans="1:7" x14ac:dyDescent="0.25">
      <c r="A1421" s="75" t="str">
        <f>IFERROR(INDEX(Tabela_Produto[[#Data],[Nome do Produto]],ROW(A1421)-ROW($A$3)),"")</f>
        <v/>
      </c>
      <c r="B1421" s="74" t="str">
        <f ca="1">IF(A1421="","",SUMIFS(Tabela_Ordens[[#Data],[Quantidade]],Tabela_Ordens[[#Data],[Produto]],A1421,Tabela_Ordens[[#Data],[Tipo da Ordem]],"Compra",Tabela_Ordens[[#Data],[Data esperada]],"&lt;="&amp;TODAY())-SUMIFS(Tabela_Ordens[[#Data],[Quantidade]],Tabela_Ordens[[#Data],[Produto]],A1421,Tabela_Ordens[[#Data],[Tipo da Ordem]],"Venda",Tabela_Ordens[[#Data],[Data esperada]],"&lt;="&amp;TODAY()))</f>
        <v/>
      </c>
      <c r="C1421" s="74" t="str">
        <f ca="1">IF(A1421="","",SUMIFS(Tabela_Ordens[[#Data],[Quantidade]],Tabela_Ordens[[#Data],[Produto]],A1421,Tabela_Ordens[[#Data],[Tipo da Ordem]],"Compra",Tabela_Ordens[[#Data],[Data esperada]],"&gt;"&amp;TODAY()))</f>
        <v/>
      </c>
      <c r="D1421" s="74" t="str">
        <f>IF(A1421="","",INDEX(Tabela_Produto[Estoque Mínimo],MATCH(A1421,INDEX(Tabela_Produto[Nome do Produto],,1),0),1))</f>
        <v/>
      </c>
      <c r="E1421" s="74" t="str">
        <f t="shared" si="22"/>
        <v/>
      </c>
      <c r="F1421" s="74" t="str">
        <f>IFERROR(GETPIVOTDATA("Amount",#REF!,"Product Name",'tabelas-escondidas'!$A1421),"")</f>
        <v/>
      </c>
      <c r="G1421" s="74" t="str">
        <f>IFERROR(GETPIVOTDATA("Quantity",#REF!,"Product Name",'tabelas-escondidas'!$A1421),"")</f>
        <v/>
      </c>
    </row>
    <row r="1422" spans="1:7" x14ac:dyDescent="0.25">
      <c r="A1422" s="75" t="str">
        <f>IFERROR(INDEX(Tabela_Produto[[#Data],[Nome do Produto]],ROW(A1422)-ROW($A$3)),"")</f>
        <v/>
      </c>
      <c r="B1422" s="74" t="str">
        <f ca="1">IF(A1422="","",SUMIFS(Tabela_Ordens[[#Data],[Quantidade]],Tabela_Ordens[[#Data],[Produto]],A1422,Tabela_Ordens[[#Data],[Tipo da Ordem]],"Compra",Tabela_Ordens[[#Data],[Data esperada]],"&lt;="&amp;TODAY())-SUMIFS(Tabela_Ordens[[#Data],[Quantidade]],Tabela_Ordens[[#Data],[Produto]],A1422,Tabela_Ordens[[#Data],[Tipo da Ordem]],"Venda",Tabela_Ordens[[#Data],[Data esperada]],"&lt;="&amp;TODAY()))</f>
        <v/>
      </c>
      <c r="C1422" s="74" t="str">
        <f ca="1">IF(A1422="","",SUMIFS(Tabela_Ordens[[#Data],[Quantidade]],Tabela_Ordens[[#Data],[Produto]],A1422,Tabela_Ordens[[#Data],[Tipo da Ordem]],"Compra",Tabela_Ordens[[#Data],[Data esperada]],"&gt;"&amp;TODAY()))</f>
        <v/>
      </c>
      <c r="D1422" s="74" t="str">
        <f>IF(A1422="","",INDEX(Tabela_Produto[Estoque Mínimo],MATCH(A1422,INDEX(Tabela_Produto[Nome do Produto],,1),0),1))</f>
        <v/>
      </c>
      <c r="E1422" s="74" t="str">
        <f t="shared" si="22"/>
        <v/>
      </c>
      <c r="F1422" s="74" t="str">
        <f>IFERROR(GETPIVOTDATA("Amount",#REF!,"Product Name",'tabelas-escondidas'!$A1422),"")</f>
        <v/>
      </c>
      <c r="G1422" s="74" t="str">
        <f>IFERROR(GETPIVOTDATA("Quantity",#REF!,"Product Name",'tabelas-escondidas'!$A1422),"")</f>
        <v/>
      </c>
    </row>
    <row r="1423" spans="1:7" x14ac:dyDescent="0.25">
      <c r="A1423" s="75" t="str">
        <f>IFERROR(INDEX(Tabela_Produto[[#Data],[Nome do Produto]],ROW(A1423)-ROW($A$3)),"")</f>
        <v/>
      </c>
      <c r="B1423" s="74" t="str">
        <f ca="1">IF(A1423="","",SUMIFS(Tabela_Ordens[[#Data],[Quantidade]],Tabela_Ordens[[#Data],[Produto]],A1423,Tabela_Ordens[[#Data],[Tipo da Ordem]],"Compra",Tabela_Ordens[[#Data],[Data esperada]],"&lt;="&amp;TODAY())-SUMIFS(Tabela_Ordens[[#Data],[Quantidade]],Tabela_Ordens[[#Data],[Produto]],A1423,Tabela_Ordens[[#Data],[Tipo da Ordem]],"Venda",Tabela_Ordens[[#Data],[Data esperada]],"&lt;="&amp;TODAY()))</f>
        <v/>
      </c>
      <c r="C1423" s="74" t="str">
        <f ca="1">IF(A1423="","",SUMIFS(Tabela_Ordens[[#Data],[Quantidade]],Tabela_Ordens[[#Data],[Produto]],A1423,Tabela_Ordens[[#Data],[Tipo da Ordem]],"Compra",Tabela_Ordens[[#Data],[Data esperada]],"&gt;"&amp;TODAY()))</f>
        <v/>
      </c>
      <c r="D1423" s="74" t="str">
        <f>IF(A1423="","",INDEX(Tabela_Produto[Estoque Mínimo],MATCH(A1423,INDEX(Tabela_Produto[Nome do Produto],,1),0),1))</f>
        <v/>
      </c>
      <c r="E1423" s="74" t="str">
        <f t="shared" si="22"/>
        <v/>
      </c>
      <c r="F1423" s="74" t="str">
        <f>IFERROR(GETPIVOTDATA("Amount",#REF!,"Product Name",'tabelas-escondidas'!$A1423),"")</f>
        <v/>
      </c>
      <c r="G1423" s="74" t="str">
        <f>IFERROR(GETPIVOTDATA("Quantity",#REF!,"Product Name",'tabelas-escondidas'!$A1423),"")</f>
        <v/>
      </c>
    </row>
    <row r="1424" spans="1:7" x14ac:dyDescent="0.25">
      <c r="A1424" s="75" t="str">
        <f>IFERROR(INDEX(Tabela_Produto[[#Data],[Nome do Produto]],ROW(A1424)-ROW($A$3)),"")</f>
        <v/>
      </c>
      <c r="B1424" s="74" t="str">
        <f ca="1">IF(A1424="","",SUMIFS(Tabela_Ordens[[#Data],[Quantidade]],Tabela_Ordens[[#Data],[Produto]],A1424,Tabela_Ordens[[#Data],[Tipo da Ordem]],"Compra",Tabela_Ordens[[#Data],[Data esperada]],"&lt;="&amp;TODAY())-SUMIFS(Tabela_Ordens[[#Data],[Quantidade]],Tabela_Ordens[[#Data],[Produto]],A1424,Tabela_Ordens[[#Data],[Tipo da Ordem]],"Venda",Tabela_Ordens[[#Data],[Data esperada]],"&lt;="&amp;TODAY()))</f>
        <v/>
      </c>
      <c r="C1424" s="74" t="str">
        <f ca="1">IF(A1424="","",SUMIFS(Tabela_Ordens[[#Data],[Quantidade]],Tabela_Ordens[[#Data],[Produto]],A1424,Tabela_Ordens[[#Data],[Tipo da Ordem]],"Compra",Tabela_Ordens[[#Data],[Data esperada]],"&gt;"&amp;TODAY()))</f>
        <v/>
      </c>
      <c r="D1424" s="74" t="str">
        <f>IF(A1424="","",INDEX(Tabela_Produto[Estoque Mínimo],MATCH(A1424,INDEX(Tabela_Produto[Nome do Produto],,1),0),1))</f>
        <v/>
      </c>
      <c r="E1424" s="74" t="str">
        <f t="shared" si="22"/>
        <v/>
      </c>
      <c r="F1424" s="74" t="str">
        <f>IFERROR(GETPIVOTDATA("Amount",#REF!,"Product Name",'tabelas-escondidas'!$A1424),"")</f>
        <v/>
      </c>
      <c r="G1424" s="74" t="str">
        <f>IFERROR(GETPIVOTDATA("Quantity",#REF!,"Product Name",'tabelas-escondidas'!$A1424),"")</f>
        <v/>
      </c>
    </row>
    <row r="1425" spans="1:7" x14ac:dyDescent="0.25">
      <c r="A1425" s="75" t="str">
        <f>IFERROR(INDEX(Tabela_Produto[[#Data],[Nome do Produto]],ROW(A1425)-ROW($A$3)),"")</f>
        <v/>
      </c>
      <c r="B1425" s="74" t="str">
        <f ca="1">IF(A1425="","",SUMIFS(Tabela_Ordens[[#Data],[Quantidade]],Tabela_Ordens[[#Data],[Produto]],A1425,Tabela_Ordens[[#Data],[Tipo da Ordem]],"Compra",Tabela_Ordens[[#Data],[Data esperada]],"&lt;="&amp;TODAY())-SUMIFS(Tabela_Ordens[[#Data],[Quantidade]],Tabela_Ordens[[#Data],[Produto]],A1425,Tabela_Ordens[[#Data],[Tipo da Ordem]],"Venda",Tabela_Ordens[[#Data],[Data esperada]],"&lt;="&amp;TODAY()))</f>
        <v/>
      </c>
      <c r="C1425" s="74" t="str">
        <f ca="1">IF(A1425="","",SUMIFS(Tabela_Ordens[[#Data],[Quantidade]],Tabela_Ordens[[#Data],[Produto]],A1425,Tabela_Ordens[[#Data],[Tipo da Ordem]],"Compra",Tabela_Ordens[[#Data],[Data esperada]],"&gt;"&amp;TODAY()))</f>
        <v/>
      </c>
      <c r="D1425" s="74" t="str">
        <f>IF(A1425="","",INDEX(Tabela_Produto[Estoque Mínimo],MATCH(A1425,INDEX(Tabela_Produto[Nome do Produto],,1),0),1))</f>
        <v/>
      </c>
      <c r="E1425" s="74" t="str">
        <f t="shared" si="22"/>
        <v/>
      </c>
      <c r="F1425" s="74" t="str">
        <f>IFERROR(GETPIVOTDATA("Amount",#REF!,"Product Name",'tabelas-escondidas'!$A1425),"")</f>
        <v/>
      </c>
      <c r="G1425" s="74" t="str">
        <f>IFERROR(GETPIVOTDATA("Quantity",#REF!,"Product Name",'tabelas-escondidas'!$A1425),"")</f>
        <v/>
      </c>
    </row>
    <row r="1426" spans="1:7" x14ac:dyDescent="0.25">
      <c r="A1426" s="75" t="str">
        <f>IFERROR(INDEX(Tabela_Produto[[#Data],[Nome do Produto]],ROW(A1426)-ROW($A$3)),"")</f>
        <v/>
      </c>
      <c r="B1426" s="74" t="str">
        <f ca="1">IF(A1426="","",SUMIFS(Tabela_Ordens[[#Data],[Quantidade]],Tabela_Ordens[[#Data],[Produto]],A1426,Tabela_Ordens[[#Data],[Tipo da Ordem]],"Compra",Tabela_Ordens[[#Data],[Data esperada]],"&lt;="&amp;TODAY())-SUMIFS(Tabela_Ordens[[#Data],[Quantidade]],Tabela_Ordens[[#Data],[Produto]],A1426,Tabela_Ordens[[#Data],[Tipo da Ordem]],"Venda",Tabela_Ordens[[#Data],[Data esperada]],"&lt;="&amp;TODAY()))</f>
        <v/>
      </c>
      <c r="C1426" s="74" t="str">
        <f ca="1">IF(A1426="","",SUMIFS(Tabela_Ordens[[#Data],[Quantidade]],Tabela_Ordens[[#Data],[Produto]],A1426,Tabela_Ordens[[#Data],[Tipo da Ordem]],"Compra",Tabela_Ordens[[#Data],[Data esperada]],"&gt;"&amp;TODAY()))</f>
        <v/>
      </c>
      <c r="D1426" s="74" t="str">
        <f>IF(A1426="","",INDEX(Tabela_Produto[Estoque Mínimo],MATCH(A1426,INDEX(Tabela_Produto[Nome do Produto],,1),0),1))</f>
        <v/>
      </c>
      <c r="E1426" s="74" t="str">
        <f t="shared" si="22"/>
        <v/>
      </c>
      <c r="F1426" s="74" t="str">
        <f>IFERROR(GETPIVOTDATA("Amount",#REF!,"Product Name",'tabelas-escondidas'!$A1426),"")</f>
        <v/>
      </c>
      <c r="G1426" s="74" t="str">
        <f>IFERROR(GETPIVOTDATA("Quantity",#REF!,"Product Name",'tabelas-escondidas'!$A1426),"")</f>
        <v/>
      </c>
    </row>
    <row r="1427" spans="1:7" x14ac:dyDescent="0.25">
      <c r="A1427" s="75" t="str">
        <f>IFERROR(INDEX(Tabela_Produto[[#Data],[Nome do Produto]],ROW(A1427)-ROW($A$3)),"")</f>
        <v/>
      </c>
      <c r="B1427" s="74" t="str">
        <f ca="1">IF(A1427="","",SUMIFS(Tabela_Ordens[[#Data],[Quantidade]],Tabela_Ordens[[#Data],[Produto]],A1427,Tabela_Ordens[[#Data],[Tipo da Ordem]],"Compra",Tabela_Ordens[[#Data],[Data esperada]],"&lt;="&amp;TODAY())-SUMIFS(Tabela_Ordens[[#Data],[Quantidade]],Tabela_Ordens[[#Data],[Produto]],A1427,Tabela_Ordens[[#Data],[Tipo da Ordem]],"Venda",Tabela_Ordens[[#Data],[Data esperada]],"&lt;="&amp;TODAY()))</f>
        <v/>
      </c>
      <c r="C1427" s="74" t="str">
        <f ca="1">IF(A1427="","",SUMIFS(Tabela_Ordens[[#Data],[Quantidade]],Tabela_Ordens[[#Data],[Produto]],A1427,Tabela_Ordens[[#Data],[Tipo da Ordem]],"Compra",Tabela_Ordens[[#Data],[Data esperada]],"&gt;"&amp;TODAY()))</f>
        <v/>
      </c>
      <c r="D1427" s="74" t="str">
        <f>IF(A1427="","",INDEX(Tabela_Produto[Estoque Mínimo],MATCH(A1427,INDEX(Tabela_Produto[Nome do Produto],,1),0),1))</f>
        <v/>
      </c>
      <c r="E1427" s="74" t="str">
        <f t="shared" si="22"/>
        <v/>
      </c>
      <c r="F1427" s="74" t="str">
        <f>IFERROR(GETPIVOTDATA("Amount",#REF!,"Product Name",'tabelas-escondidas'!$A1427),"")</f>
        <v/>
      </c>
      <c r="G1427" s="74" t="str">
        <f>IFERROR(GETPIVOTDATA("Quantity",#REF!,"Product Name",'tabelas-escondidas'!$A1427),"")</f>
        <v/>
      </c>
    </row>
    <row r="1428" spans="1:7" x14ac:dyDescent="0.25">
      <c r="A1428" s="75" t="str">
        <f>IFERROR(INDEX(Tabela_Produto[[#Data],[Nome do Produto]],ROW(A1428)-ROW($A$3)),"")</f>
        <v/>
      </c>
      <c r="B1428" s="74" t="str">
        <f ca="1">IF(A1428="","",SUMIFS(Tabela_Ordens[[#Data],[Quantidade]],Tabela_Ordens[[#Data],[Produto]],A1428,Tabela_Ordens[[#Data],[Tipo da Ordem]],"Compra",Tabela_Ordens[[#Data],[Data esperada]],"&lt;="&amp;TODAY())-SUMIFS(Tabela_Ordens[[#Data],[Quantidade]],Tabela_Ordens[[#Data],[Produto]],A1428,Tabela_Ordens[[#Data],[Tipo da Ordem]],"Venda",Tabela_Ordens[[#Data],[Data esperada]],"&lt;="&amp;TODAY()))</f>
        <v/>
      </c>
      <c r="C1428" s="74" t="str">
        <f ca="1">IF(A1428="","",SUMIFS(Tabela_Ordens[[#Data],[Quantidade]],Tabela_Ordens[[#Data],[Produto]],A1428,Tabela_Ordens[[#Data],[Tipo da Ordem]],"Compra",Tabela_Ordens[[#Data],[Data esperada]],"&gt;"&amp;TODAY()))</f>
        <v/>
      </c>
      <c r="D1428" s="74" t="str">
        <f>IF(A1428="","",INDEX(Tabela_Produto[Estoque Mínimo],MATCH(A1428,INDEX(Tabela_Produto[Nome do Produto],,1),0),1))</f>
        <v/>
      </c>
      <c r="E1428" s="74" t="str">
        <f t="shared" si="22"/>
        <v/>
      </c>
      <c r="F1428" s="74" t="str">
        <f>IFERROR(GETPIVOTDATA("Amount",#REF!,"Product Name",'tabelas-escondidas'!$A1428),"")</f>
        <v/>
      </c>
      <c r="G1428" s="74" t="str">
        <f>IFERROR(GETPIVOTDATA("Quantity",#REF!,"Product Name",'tabelas-escondidas'!$A1428),"")</f>
        <v/>
      </c>
    </row>
    <row r="1429" spans="1:7" x14ac:dyDescent="0.25">
      <c r="A1429" s="75" t="str">
        <f>IFERROR(INDEX(Tabela_Produto[[#Data],[Nome do Produto]],ROW(A1429)-ROW($A$3)),"")</f>
        <v/>
      </c>
      <c r="B1429" s="74" t="str">
        <f ca="1">IF(A1429="","",SUMIFS(Tabela_Ordens[[#Data],[Quantidade]],Tabela_Ordens[[#Data],[Produto]],A1429,Tabela_Ordens[[#Data],[Tipo da Ordem]],"Compra",Tabela_Ordens[[#Data],[Data esperada]],"&lt;="&amp;TODAY())-SUMIFS(Tabela_Ordens[[#Data],[Quantidade]],Tabela_Ordens[[#Data],[Produto]],A1429,Tabela_Ordens[[#Data],[Tipo da Ordem]],"Venda",Tabela_Ordens[[#Data],[Data esperada]],"&lt;="&amp;TODAY()))</f>
        <v/>
      </c>
      <c r="C1429" s="74" t="str">
        <f ca="1">IF(A1429="","",SUMIFS(Tabela_Ordens[[#Data],[Quantidade]],Tabela_Ordens[[#Data],[Produto]],A1429,Tabela_Ordens[[#Data],[Tipo da Ordem]],"Compra",Tabela_Ordens[[#Data],[Data esperada]],"&gt;"&amp;TODAY()))</f>
        <v/>
      </c>
      <c r="D1429" s="74" t="str">
        <f>IF(A1429="","",INDEX(Tabela_Produto[Estoque Mínimo],MATCH(A1429,INDEX(Tabela_Produto[Nome do Produto],,1),0),1))</f>
        <v/>
      </c>
      <c r="E1429" s="74" t="str">
        <f t="shared" si="22"/>
        <v/>
      </c>
      <c r="F1429" s="74" t="str">
        <f>IFERROR(GETPIVOTDATA("Amount",#REF!,"Product Name",'tabelas-escondidas'!$A1429),"")</f>
        <v/>
      </c>
      <c r="G1429" s="74" t="str">
        <f>IFERROR(GETPIVOTDATA("Quantity",#REF!,"Product Name",'tabelas-escondidas'!$A1429),"")</f>
        <v/>
      </c>
    </row>
    <row r="1430" spans="1:7" x14ac:dyDescent="0.25">
      <c r="A1430" s="75" t="str">
        <f>IFERROR(INDEX(Tabela_Produto[[#Data],[Nome do Produto]],ROW(A1430)-ROW($A$3)),"")</f>
        <v/>
      </c>
      <c r="B1430" s="74" t="str">
        <f ca="1">IF(A1430="","",SUMIFS(Tabela_Ordens[[#Data],[Quantidade]],Tabela_Ordens[[#Data],[Produto]],A1430,Tabela_Ordens[[#Data],[Tipo da Ordem]],"Compra",Tabela_Ordens[[#Data],[Data esperada]],"&lt;="&amp;TODAY())-SUMIFS(Tabela_Ordens[[#Data],[Quantidade]],Tabela_Ordens[[#Data],[Produto]],A1430,Tabela_Ordens[[#Data],[Tipo da Ordem]],"Venda",Tabela_Ordens[[#Data],[Data esperada]],"&lt;="&amp;TODAY()))</f>
        <v/>
      </c>
      <c r="C1430" s="74" t="str">
        <f ca="1">IF(A1430="","",SUMIFS(Tabela_Ordens[[#Data],[Quantidade]],Tabela_Ordens[[#Data],[Produto]],A1430,Tabela_Ordens[[#Data],[Tipo da Ordem]],"Compra",Tabela_Ordens[[#Data],[Data esperada]],"&gt;"&amp;TODAY()))</f>
        <v/>
      </c>
      <c r="D1430" s="74" t="str">
        <f>IF(A1430="","",INDEX(Tabela_Produto[Estoque Mínimo],MATCH(A1430,INDEX(Tabela_Produto[Nome do Produto],,1),0),1))</f>
        <v/>
      </c>
      <c r="E1430" s="74" t="str">
        <f t="shared" si="22"/>
        <v/>
      </c>
      <c r="F1430" s="74" t="str">
        <f>IFERROR(GETPIVOTDATA("Amount",#REF!,"Product Name",'tabelas-escondidas'!$A1430),"")</f>
        <v/>
      </c>
      <c r="G1430" s="74" t="str">
        <f>IFERROR(GETPIVOTDATA("Quantity",#REF!,"Product Name",'tabelas-escondidas'!$A1430),"")</f>
        <v/>
      </c>
    </row>
    <row r="1431" spans="1:7" x14ac:dyDescent="0.25">
      <c r="A1431" s="75" t="str">
        <f>IFERROR(INDEX(Tabela_Produto[[#Data],[Nome do Produto]],ROW(A1431)-ROW($A$3)),"")</f>
        <v/>
      </c>
      <c r="B1431" s="74" t="str">
        <f ca="1">IF(A1431="","",SUMIFS(Tabela_Ordens[[#Data],[Quantidade]],Tabela_Ordens[[#Data],[Produto]],A1431,Tabela_Ordens[[#Data],[Tipo da Ordem]],"Compra",Tabela_Ordens[[#Data],[Data esperada]],"&lt;="&amp;TODAY())-SUMIFS(Tabela_Ordens[[#Data],[Quantidade]],Tabela_Ordens[[#Data],[Produto]],A1431,Tabela_Ordens[[#Data],[Tipo da Ordem]],"Venda",Tabela_Ordens[[#Data],[Data esperada]],"&lt;="&amp;TODAY()))</f>
        <v/>
      </c>
      <c r="C1431" s="74" t="str">
        <f ca="1">IF(A1431="","",SUMIFS(Tabela_Ordens[[#Data],[Quantidade]],Tabela_Ordens[[#Data],[Produto]],A1431,Tabela_Ordens[[#Data],[Tipo da Ordem]],"Compra",Tabela_Ordens[[#Data],[Data esperada]],"&gt;"&amp;TODAY()))</f>
        <v/>
      </c>
      <c r="D1431" s="74" t="str">
        <f>IF(A1431="","",INDEX(Tabela_Produto[Estoque Mínimo],MATCH(A1431,INDEX(Tabela_Produto[Nome do Produto],,1),0),1))</f>
        <v/>
      </c>
      <c r="E1431" s="74" t="str">
        <f t="shared" si="22"/>
        <v/>
      </c>
      <c r="F1431" s="74" t="str">
        <f>IFERROR(GETPIVOTDATA("Amount",#REF!,"Product Name",'tabelas-escondidas'!$A1431),"")</f>
        <v/>
      </c>
      <c r="G1431" s="74" t="str">
        <f>IFERROR(GETPIVOTDATA("Quantity",#REF!,"Product Name",'tabelas-escondidas'!$A1431),"")</f>
        <v/>
      </c>
    </row>
    <row r="1432" spans="1:7" x14ac:dyDescent="0.25">
      <c r="A1432" s="75" t="str">
        <f>IFERROR(INDEX(Tabela_Produto[[#Data],[Nome do Produto]],ROW(A1432)-ROW($A$3)),"")</f>
        <v/>
      </c>
      <c r="B1432" s="74" t="str">
        <f ca="1">IF(A1432="","",SUMIFS(Tabela_Ordens[[#Data],[Quantidade]],Tabela_Ordens[[#Data],[Produto]],A1432,Tabela_Ordens[[#Data],[Tipo da Ordem]],"Compra",Tabela_Ordens[[#Data],[Data esperada]],"&lt;="&amp;TODAY())-SUMIFS(Tabela_Ordens[[#Data],[Quantidade]],Tabela_Ordens[[#Data],[Produto]],A1432,Tabela_Ordens[[#Data],[Tipo da Ordem]],"Venda",Tabela_Ordens[[#Data],[Data esperada]],"&lt;="&amp;TODAY()))</f>
        <v/>
      </c>
      <c r="C1432" s="74" t="str">
        <f ca="1">IF(A1432="","",SUMIFS(Tabela_Ordens[[#Data],[Quantidade]],Tabela_Ordens[[#Data],[Produto]],A1432,Tabela_Ordens[[#Data],[Tipo da Ordem]],"Compra",Tabela_Ordens[[#Data],[Data esperada]],"&gt;"&amp;TODAY()))</f>
        <v/>
      </c>
      <c r="D1432" s="74" t="str">
        <f>IF(A1432="","",INDEX(Tabela_Produto[Estoque Mínimo],MATCH(A1432,INDEX(Tabela_Produto[Nome do Produto],,1),0),1))</f>
        <v/>
      </c>
      <c r="E1432" s="74" t="str">
        <f t="shared" si="22"/>
        <v/>
      </c>
      <c r="F1432" s="74" t="str">
        <f>IFERROR(GETPIVOTDATA("Amount",#REF!,"Product Name",'tabelas-escondidas'!$A1432),"")</f>
        <v/>
      </c>
      <c r="G1432" s="74" t="str">
        <f>IFERROR(GETPIVOTDATA("Quantity",#REF!,"Product Name",'tabelas-escondidas'!$A1432),"")</f>
        <v/>
      </c>
    </row>
    <row r="1433" spans="1:7" x14ac:dyDescent="0.25">
      <c r="A1433" s="75" t="str">
        <f>IFERROR(INDEX(Tabela_Produto[[#Data],[Nome do Produto]],ROW(A1433)-ROW($A$3)),"")</f>
        <v/>
      </c>
      <c r="B1433" s="74" t="str">
        <f ca="1">IF(A1433="","",SUMIFS(Tabela_Ordens[[#Data],[Quantidade]],Tabela_Ordens[[#Data],[Produto]],A1433,Tabela_Ordens[[#Data],[Tipo da Ordem]],"Compra",Tabela_Ordens[[#Data],[Data esperada]],"&lt;="&amp;TODAY())-SUMIFS(Tabela_Ordens[[#Data],[Quantidade]],Tabela_Ordens[[#Data],[Produto]],A1433,Tabela_Ordens[[#Data],[Tipo da Ordem]],"Venda",Tabela_Ordens[[#Data],[Data esperada]],"&lt;="&amp;TODAY()))</f>
        <v/>
      </c>
      <c r="C1433" s="74" t="str">
        <f ca="1">IF(A1433="","",SUMIFS(Tabela_Ordens[[#Data],[Quantidade]],Tabela_Ordens[[#Data],[Produto]],A1433,Tabela_Ordens[[#Data],[Tipo da Ordem]],"Compra",Tabela_Ordens[[#Data],[Data esperada]],"&gt;"&amp;TODAY()))</f>
        <v/>
      </c>
      <c r="D1433" s="74" t="str">
        <f>IF(A1433="","",INDEX(Tabela_Produto[Estoque Mínimo],MATCH(A1433,INDEX(Tabela_Produto[Nome do Produto],,1),0),1))</f>
        <v/>
      </c>
      <c r="E1433" s="74" t="str">
        <f t="shared" si="22"/>
        <v/>
      </c>
      <c r="F1433" s="74" t="str">
        <f>IFERROR(GETPIVOTDATA("Amount",#REF!,"Product Name",'tabelas-escondidas'!$A1433),"")</f>
        <v/>
      </c>
      <c r="G1433" s="74" t="str">
        <f>IFERROR(GETPIVOTDATA("Quantity",#REF!,"Product Name",'tabelas-escondidas'!$A1433),"")</f>
        <v/>
      </c>
    </row>
    <row r="1434" spans="1:7" x14ac:dyDescent="0.25">
      <c r="A1434" s="75" t="str">
        <f>IFERROR(INDEX(Tabela_Produto[[#Data],[Nome do Produto]],ROW(A1434)-ROW($A$3)),"")</f>
        <v/>
      </c>
      <c r="B1434" s="74" t="str">
        <f ca="1">IF(A1434="","",SUMIFS(Tabela_Ordens[[#Data],[Quantidade]],Tabela_Ordens[[#Data],[Produto]],A1434,Tabela_Ordens[[#Data],[Tipo da Ordem]],"Compra",Tabela_Ordens[[#Data],[Data esperada]],"&lt;="&amp;TODAY())-SUMIFS(Tabela_Ordens[[#Data],[Quantidade]],Tabela_Ordens[[#Data],[Produto]],A1434,Tabela_Ordens[[#Data],[Tipo da Ordem]],"Venda",Tabela_Ordens[[#Data],[Data esperada]],"&lt;="&amp;TODAY()))</f>
        <v/>
      </c>
      <c r="C1434" s="74" t="str">
        <f ca="1">IF(A1434="","",SUMIFS(Tabela_Ordens[[#Data],[Quantidade]],Tabela_Ordens[[#Data],[Produto]],A1434,Tabela_Ordens[[#Data],[Tipo da Ordem]],"Compra",Tabela_Ordens[[#Data],[Data esperada]],"&gt;"&amp;TODAY()))</f>
        <v/>
      </c>
      <c r="D1434" s="74" t="str">
        <f>IF(A1434="","",INDEX(Tabela_Produto[Estoque Mínimo],MATCH(A1434,INDEX(Tabela_Produto[Nome do Produto],,1),0),1))</f>
        <v/>
      </c>
      <c r="E1434" s="74" t="str">
        <f t="shared" si="22"/>
        <v/>
      </c>
      <c r="F1434" s="74" t="str">
        <f>IFERROR(GETPIVOTDATA("Amount",#REF!,"Product Name",'tabelas-escondidas'!$A1434),"")</f>
        <v/>
      </c>
      <c r="G1434" s="74" t="str">
        <f>IFERROR(GETPIVOTDATA("Quantity",#REF!,"Product Name",'tabelas-escondidas'!$A1434),"")</f>
        <v/>
      </c>
    </row>
    <row r="1435" spans="1:7" x14ac:dyDescent="0.25">
      <c r="A1435" s="75" t="str">
        <f>IFERROR(INDEX(Tabela_Produto[[#Data],[Nome do Produto]],ROW(A1435)-ROW($A$3)),"")</f>
        <v/>
      </c>
      <c r="B1435" s="74" t="str">
        <f ca="1">IF(A1435="","",SUMIFS(Tabela_Ordens[[#Data],[Quantidade]],Tabela_Ordens[[#Data],[Produto]],A1435,Tabela_Ordens[[#Data],[Tipo da Ordem]],"Compra",Tabela_Ordens[[#Data],[Data esperada]],"&lt;="&amp;TODAY())-SUMIFS(Tabela_Ordens[[#Data],[Quantidade]],Tabela_Ordens[[#Data],[Produto]],A1435,Tabela_Ordens[[#Data],[Tipo da Ordem]],"Venda",Tabela_Ordens[[#Data],[Data esperada]],"&lt;="&amp;TODAY()))</f>
        <v/>
      </c>
      <c r="C1435" s="74" t="str">
        <f ca="1">IF(A1435="","",SUMIFS(Tabela_Ordens[[#Data],[Quantidade]],Tabela_Ordens[[#Data],[Produto]],A1435,Tabela_Ordens[[#Data],[Tipo da Ordem]],"Compra",Tabela_Ordens[[#Data],[Data esperada]],"&gt;"&amp;TODAY()))</f>
        <v/>
      </c>
      <c r="D1435" s="74" t="str">
        <f>IF(A1435="","",INDEX(Tabela_Produto[Estoque Mínimo],MATCH(A1435,INDEX(Tabela_Produto[Nome do Produto],,1),0),1))</f>
        <v/>
      </c>
      <c r="E1435" s="74" t="str">
        <f t="shared" si="22"/>
        <v/>
      </c>
      <c r="F1435" s="74" t="str">
        <f>IFERROR(GETPIVOTDATA("Amount",#REF!,"Product Name",'tabelas-escondidas'!$A1435),"")</f>
        <v/>
      </c>
      <c r="G1435" s="74" t="str">
        <f>IFERROR(GETPIVOTDATA("Quantity",#REF!,"Product Name",'tabelas-escondidas'!$A1435),"")</f>
        <v/>
      </c>
    </row>
    <row r="1436" spans="1:7" x14ac:dyDescent="0.25">
      <c r="A1436" s="75" t="str">
        <f>IFERROR(INDEX(Tabela_Produto[[#Data],[Nome do Produto]],ROW(A1436)-ROW($A$3)),"")</f>
        <v/>
      </c>
      <c r="B1436" s="74" t="str">
        <f ca="1">IF(A1436="","",SUMIFS(Tabela_Ordens[[#Data],[Quantidade]],Tabela_Ordens[[#Data],[Produto]],A1436,Tabela_Ordens[[#Data],[Tipo da Ordem]],"Compra",Tabela_Ordens[[#Data],[Data esperada]],"&lt;="&amp;TODAY())-SUMIFS(Tabela_Ordens[[#Data],[Quantidade]],Tabela_Ordens[[#Data],[Produto]],A1436,Tabela_Ordens[[#Data],[Tipo da Ordem]],"Venda",Tabela_Ordens[[#Data],[Data esperada]],"&lt;="&amp;TODAY()))</f>
        <v/>
      </c>
      <c r="C1436" s="74" t="str">
        <f ca="1">IF(A1436="","",SUMIFS(Tabela_Ordens[[#Data],[Quantidade]],Tabela_Ordens[[#Data],[Produto]],A1436,Tabela_Ordens[[#Data],[Tipo da Ordem]],"Compra",Tabela_Ordens[[#Data],[Data esperada]],"&gt;"&amp;TODAY()))</f>
        <v/>
      </c>
      <c r="D1436" s="74" t="str">
        <f>IF(A1436="","",INDEX(Tabela_Produto[Estoque Mínimo],MATCH(A1436,INDEX(Tabela_Produto[Nome do Produto],,1),0),1))</f>
        <v/>
      </c>
      <c r="E1436" s="74" t="str">
        <f t="shared" si="22"/>
        <v/>
      </c>
      <c r="F1436" s="74" t="str">
        <f>IFERROR(GETPIVOTDATA("Amount",#REF!,"Product Name",'tabelas-escondidas'!$A1436),"")</f>
        <v/>
      </c>
      <c r="G1436" s="74" t="str">
        <f>IFERROR(GETPIVOTDATA("Quantity",#REF!,"Product Name",'tabelas-escondidas'!$A1436),"")</f>
        <v/>
      </c>
    </row>
    <row r="1437" spans="1:7" x14ac:dyDescent="0.25">
      <c r="A1437" s="75" t="str">
        <f>IFERROR(INDEX(Tabela_Produto[[#Data],[Nome do Produto]],ROW(A1437)-ROW($A$3)),"")</f>
        <v/>
      </c>
      <c r="B1437" s="74" t="str">
        <f ca="1">IF(A1437="","",SUMIFS(Tabela_Ordens[[#Data],[Quantidade]],Tabela_Ordens[[#Data],[Produto]],A1437,Tabela_Ordens[[#Data],[Tipo da Ordem]],"Compra",Tabela_Ordens[[#Data],[Data esperada]],"&lt;="&amp;TODAY())-SUMIFS(Tabela_Ordens[[#Data],[Quantidade]],Tabela_Ordens[[#Data],[Produto]],A1437,Tabela_Ordens[[#Data],[Tipo da Ordem]],"Venda",Tabela_Ordens[[#Data],[Data esperada]],"&lt;="&amp;TODAY()))</f>
        <v/>
      </c>
      <c r="C1437" s="74" t="str">
        <f ca="1">IF(A1437="","",SUMIFS(Tabela_Ordens[[#Data],[Quantidade]],Tabela_Ordens[[#Data],[Produto]],A1437,Tabela_Ordens[[#Data],[Tipo da Ordem]],"Compra",Tabela_Ordens[[#Data],[Data esperada]],"&gt;"&amp;TODAY()))</f>
        <v/>
      </c>
      <c r="D1437" s="74" t="str">
        <f>IF(A1437="","",INDEX(Tabela_Produto[Estoque Mínimo],MATCH(A1437,INDEX(Tabela_Produto[Nome do Produto],,1),0),1))</f>
        <v/>
      </c>
      <c r="E1437" s="74" t="str">
        <f t="shared" si="22"/>
        <v/>
      </c>
      <c r="F1437" s="74" t="str">
        <f>IFERROR(GETPIVOTDATA("Amount",#REF!,"Product Name",'tabelas-escondidas'!$A1437),"")</f>
        <v/>
      </c>
      <c r="G1437" s="74" t="str">
        <f>IFERROR(GETPIVOTDATA("Quantity",#REF!,"Product Name",'tabelas-escondidas'!$A1437),"")</f>
        <v/>
      </c>
    </row>
    <row r="1438" spans="1:7" x14ac:dyDescent="0.25">
      <c r="A1438" s="75" t="str">
        <f>IFERROR(INDEX(Tabela_Produto[[#Data],[Nome do Produto]],ROW(A1438)-ROW($A$3)),"")</f>
        <v/>
      </c>
      <c r="B1438" s="74" t="str">
        <f ca="1">IF(A1438="","",SUMIFS(Tabela_Ordens[[#Data],[Quantidade]],Tabela_Ordens[[#Data],[Produto]],A1438,Tabela_Ordens[[#Data],[Tipo da Ordem]],"Compra",Tabela_Ordens[[#Data],[Data esperada]],"&lt;="&amp;TODAY())-SUMIFS(Tabela_Ordens[[#Data],[Quantidade]],Tabela_Ordens[[#Data],[Produto]],A1438,Tabela_Ordens[[#Data],[Tipo da Ordem]],"Venda",Tabela_Ordens[[#Data],[Data esperada]],"&lt;="&amp;TODAY()))</f>
        <v/>
      </c>
      <c r="C1438" s="74" t="str">
        <f ca="1">IF(A1438="","",SUMIFS(Tabela_Ordens[[#Data],[Quantidade]],Tabela_Ordens[[#Data],[Produto]],A1438,Tabela_Ordens[[#Data],[Tipo da Ordem]],"Compra",Tabela_Ordens[[#Data],[Data esperada]],"&gt;"&amp;TODAY()))</f>
        <v/>
      </c>
      <c r="D1438" s="74" t="str">
        <f>IF(A1438="","",INDEX(Tabela_Produto[Estoque Mínimo],MATCH(A1438,INDEX(Tabela_Produto[Nome do Produto],,1),0),1))</f>
        <v/>
      </c>
      <c r="E1438" s="74" t="str">
        <f t="shared" si="22"/>
        <v/>
      </c>
      <c r="F1438" s="74" t="str">
        <f>IFERROR(GETPIVOTDATA("Amount",#REF!,"Product Name",'tabelas-escondidas'!$A1438),"")</f>
        <v/>
      </c>
      <c r="G1438" s="74" t="str">
        <f>IFERROR(GETPIVOTDATA("Quantity",#REF!,"Product Name",'tabelas-escondidas'!$A1438),"")</f>
        <v/>
      </c>
    </row>
    <row r="1439" spans="1:7" x14ac:dyDescent="0.25">
      <c r="A1439" s="75" t="str">
        <f>IFERROR(INDEX(Tabela_Produto[[#Data],[Nome do Produto]],ROW(A1439)-ROW($A$3)),"")</f>
        <v/>
      </c>
      <c r="B1439" s="74" t="str">
        <f ca="1">IF(A1439="","",SUMIFS(Tabela_Ordens[[#Data],[Quantidade]],Tabela_Ordens[[#Data],[Produto]],A1439,Tabela_Ordens[[#Data],[Tipo da Ordem]],"Compra",Tabela_Ordens[[#Data],[Data esperada]],"&lt;="&amp;TODAY())-SUMIFS(Tabela_Ordens[[#Data],[Quantidade]],Tabela_Ordens[[#Data],[Produto]],A1439,Tabela_Ordens[[#Data],[Tipo da Ordem]],"Venda",Tabela_Ordens[[#Data],[Data esperada]],"&lt;="&amp;TODAY()))</f>
        <v/>
      </c>
      <c r="C1439" s="74" t="str">
        <f ca="1">IF(A1439="","",SUMIFS(Tabela_Ordens[[#Data],[Quantidade]],Tabela_Ordens[[#Data],[Produto]],A1439,Tabela_Ordens[[#Data],[Tipo da Ordem]],"Compra",Tabela_Ordens[[#Data],[Data esperada]],"&gt;"&amp;TODAY()))</f>
        <v/>
      </c>
      <c r="D1439" s="74" t="str">
        <f>IF(A1439="","",INDEX(Tabela_Produto[Estoque Mínimo],MATCH(A1439,INDEX(Tabela_Produto[Nome do Produto],,1),0),1))</f>
        <v/>
      </c>
      <c r="E1439" s="74" t="str">
        <f t="shared" si="22"/>
        <v/>
      </c>
      <c r="F1439" s="74" t="str">
        <f>IFERROR(GETPIVOTDATA("Amount",#REF!,"Product Name",'tabelas-escondidas'!$A1439),"")</f>
        <v/>
      </c>
      <c r="G1439" s="74" t="str">
        <f>IFERROR(GETPIVOTDATA("Quantity",#REF!,"Product Name",'tabelas-escondidas'!$A1439),"")</f>
        <v/>
      </c>
    </row>
    <row r="1440" spans="1:7" x14ac:dyDescent="0.25">
      <c r="A1440" s="75" t="str">
        <f>IFERROR(INDEX(Tabela_Produto[[#Data],[Nome do Produto]],ROW(A1440)-ROW($A$3)),"")</f>
        <v/>
      </c>
      <c r="B1440" s="74" t="str">
        <f ca="1">IF(A1440="","",SUMIFS(Tabela_Ordens[[#Data],[Quantidade]],Tabela_Ordens[[#Data],[Produto]],A1440,Tabela_Ordens[[#Data],[Tipo da Ordem]],"Compra",Tabela_Ordens[[#Data],[Data esperada]],"&lt;="&amp;TODAY())-SUMIFS(Tabela_Ordens[[#Data],[Quantidade]],Tabela_Ordens[[#Data],[Produto]],A1440,Tabela_Ordens[[#Data],[Tipo da Ordem]],"Venda",Tabela_Ordens[[#Data],[Data esperada]],"&lt;="&amp;TODAY()))</f>
        <v/>
      </c>
      <c r="C1440" s="74" t="str">
        <f ca="1">IF(A1440="","",SUMIFS(Tabela_Ordens[[#Data],[Quantidade]],Tabela_Ordens[[#Data],[Produto]],A1440,Tabela_Ordens[[#Data],[Tipo da Ordem]],"Compra",Tabela_Ordens[[#Data],[Data esperada]],"&gt;"&amp;TODAY()))</f>
        <v/>
      </c>
      <c r="D1440" s="74" t="str">
        <f>IF(A1440="","",INDEX(Tabela_Produto[Estoque Mínimo],MATCH(A1440,INDEX(Tabela_Produto[Nome do Produto],,1),0),1))</f>
        <v/>
      </c>
      <c r="E1440" s="74" t="str">
        <f t="shared" si="22"/>
        <v/>
      </c>
      <c r="F1440" s="74" t="str">
        <f>IFERROR(GETPIVOTDATA("Amount",#REF!,"Product Name",'tabelas-escondidas'!$A1440),"")</f>
        <v/>
      </c>
      <c r="G1440" s="74" t="str">
        <f>IFERROR(GETPIVOTDATA("Quantity",#REF!,"Product Name",'tabelas-escondidas'!$A1440),"")</f>
        <v/>
      </c>
    </row>
    <row r="1441" spans="1:7" x14ac:dyDescent="0.25">
      <c r="A1441" s="75" t="str">
        <f>IFERROR(INDEX(Tabela_Produto[[#Data],[Nome do Produto]],ROW(A1441)-ROW($A$3)),"")</f>
        <v/>
      </c>
      <c r="B1441" s="74" t="str">
        <f ca="1">IF(A1441="","",SUMIFS(Tabela_Ordens[[#Data],[Quantidade]],Tabela_Ordens[[#Data],[Produto]],A1441,Tabela_Ordens[[#Data],[Tipo da Ordem]],"Compra",Tabela_Ordens[[#Data],[Data esperada]],"&lt;="&amp;TODAY())-SUMIFS(Tabela_Ordens[[#Data],[Quantidade]],Tabela_Ordens[[#Data],[Produto]],A1441,Tabela_Ordens[[#Data],[Tipo da Ordem]],"Venda",Tabela_Ordens[[#Data],[Data esperada]],"&lt;="&amp;TODAY()))</f>
        <v/>
      </c>
      <c r="C1441" s="74" t="str">
        <f ca="1">IF(A1441="","",SUMIFS(Tabela_Ordens[[#Data],[Quantidade]],Tabela_Ordens[[#Data],[Produto]],A1441,Tabela_Ordens[[#Data],[Tipo da Ordem]],"Compra",Tabela_Ordens[[#Data],[Data esperada]],"&gt;"&amp;TODAY()))</f>
        <v/>
      </c>
      <c r="D1441" s="74" t="str">
        <f>IF(A1441="","",INDEX(Tabela_Produto[Estoque Mínimo],MATCH(A1441,INDEX(Tabela_Produto[Nome do Produto],,1),0),1))</f>
        <v/>
      </c>
      <c r="E1441" s="74" t="str">
        <f t="shared" si="22"/>
        <v/>
      </c>
      <c r="F1441" s="74" t="str">
        <f>IFERROR(GETPIVOTDATA("Amount",#REF!,"Product Name",'tabelas-escondidas'!$A1441),"")</f>
        <v/>
      </c>
      <c r="G1441" s="74" t="str">
        <f>IFERROR(GETPIVOTDATA("Quantity",#REF!,"Product Name",'tabelas-escondidas'!$A1441),"")</f>
        <v/>
      </c>
    </row>
    <row r="1442" spans="1:7" x14ac:dyDescent="0.25">
      <c r="A1442" s="75" t="str">
        <f>IFERROR(INDEX(Tabela_Produto[[#Data],[Nome do Produto]],ROW(A1442)-ROW($A$3)),"")</f>
        <v/>
      </c>
      <c r="B1442" s="74" t="str">
        <f ca="1">IF(A1442="","",SUMIFS(Tabela_Ordens[[#Data],[Quantidade]],Tabela_Ordens[[#Data],[Produto]],A1442,Tabela_Ordens[[#Data],[Tipo da Ordem]],"Compra",Tabela_Ordens[[#Data],[Data esperada]],"&lt;="&amp;TODAY())-SUMIFS(Tabela_Ordens[[#Data],[Quantidade]],Tabela_Ordens[[#Data],[Produto]],A1442,Tabela_Ordens[[#Data],[Tipo da Ordem]],"Venda",Tabela_Ordens[[#Data],[Data esperada]],"&lt;="&amp;TODAY()))</f>
        <v/>
      </c>
      <c r="C1442" s="74" t="str">
        <f ca="1">IF(A1442="","",SUMIFS(Tabela_Ordens[[#Data],[Quantidade]],Tabela_Ordens[[#Data],[Produto]],A1442,Tabela_Ordens[[#Data],[Tipo da Ordem]],"Compra",Tabela_Ordens[[#Data],[Data esperada]],"&gt;"&amp;TODAY()))</f>
        <v/>
      </c>
      <c r="D1442" s="74" t="str">
        <f>IF(A1442="","",INDEX(Tabela_Produto[Estoque Mínimo],MATCH(A1442,INDEX(Tabela_Produto[Nome do Produto],,1),0),1))</f>
        <v/>
      </c>
      <c r="E1442" s="74" t="str">
        <f t="shared" si="22"/>
        <v/>
      </c>
      <c r="F1442" s="74" t="str">
        <f>IFERROR(GETPIVOTDATA("Amount",#REF!,"Product Name",'tabelas-escondidas'!$A1442),"")</f>
        <v/>
      </c>
      <c r="G1442" s="74" t="str">
        <f>IFERROR(GETPIVOTDATA("Quantity",#REF!,"Product Name",'tabelas-escondidas'!$A1442),"")</f>
        <v/>
      </c>
    </row>
    <row r="1443" spans="1:7" x14ac:dyDescent="0.25">
      <c r="A1443" s="75" t="str">
        <f>IFERROR(INDEX(Tabela_Produto[[#Data],[Nome do Produto]],ROW(A1443)-ROW($A$3)),"")</f>
        <v/>
      </c>
      <c r="B1443" s="74" t="str">
        <f ca="1">IF(A1443="","",SUMIFS(Tabela_Ordens[[#Data],[Quantidade]],Tabela_Ordens[[#Data],[Produto]],A1443,Tabela_Ordens[[#Data],[Tipo da Ordem]],"Compra",Tabela_Ordens[[#Data],[Data esperada]],"&lt;="&amp;TODAY())-SUMIFS(Tabela_Ordens[[#Data],[Quantidade]],Tabela_Ordens[[#Data],[Produto]],A1443,Tabela_Ordens[[#Data],[Tipo da Ordem]],"Venda",Tabela_Ordens[[#Data],[Data esperada]],"&lt;="&amp;TODAY()))</f>
        <v/>
      </c>
      <c r="C1443" s="74" t="str">
        <f ca="1">IF(A1443="","",SUMIFS(Tabela_Ordens[[#Data],[Quantidade]],Tabela_Ordens[[#Data],[Produto]],A1443,Tabela_Ordens[[#Data],[Tipo da Ordem]],"Compra",Tabela_Ordens[[#Data],[Data esperada]],"&gt;"&amp;TODAY()))</f>
        <v/>
      </c>
      <c r="D1443" s="74" t="str">
        <f>IF(A1443="","",INDEX(Tabela_Produto[Estoque Mínimo],MATCH(A1443,INDEX(Tabela_Produto[Nome do Produto],,1),0),1))</f>
        <v/>
      </c>
      <c r="E1443" s="74" t="str">
        <f t="shared" si="22"/>
        <v/>
      </c>
      <c r="F1443" s="74" t="str">
        <f>IFERROR(GETPIVOTDATA("Amount",#REF!,"Product Name",'tabelas-escondidas'!$A1443),"")</f>
        <v/>
      </c>
      <c r="G1443" s="74" t="str">
        <f>IFERROR(GETPIVOTDATA("Quantity",#REF!,"Product Name",'tabelas-escondidas'!$A1443),"")</f>
        <v/>
      </c>
    </row>
    <row r="1444" spans="1:7" x14ac:dyDescent="0.25">
      <c r="A1444" s="75" t="str">
        <f>IFERROR(INDEX(Tabela_Produto[[#Data],[Nome do Produto]],ROW(A1444)-ROW($A$3)),"")</f>
        <v/>
      </c>
      <c r="B1444" s="74" t="str">
        <f ca="1">IF(A1444="","",SUMIFS(Tabela_Ordens[[#Data],[Quantidade]],Tabela_Ordens[[#Data],[Produto]],A1444,Tabela_Ordens[[#Data],[Tipo da Ordem]],"Compra",Tabela_Ordens[[#Data],[Data esperada]],"&lt;="&amp;TODAY())-SUMIFS(Tabela_Ordens[[#Data],[Quantidade]],Tabela_Ordens[[#Data],[Produto]],A1444,Tabela_Ordens[[#Data],[Tipo da Ordem]],"Venda",Tabela_Ordens[[#Data],[Data esperada]],"&lt;="&amp;TODAY()))</f>
        <v/>
      </c>
      <c r="C1444" s="74" t="str">
        <f ca="1">IF(A1444="","",SUMIFS(Tabela_Ordens[[#Data],[Quantidade]],Tabela_Ordens[[#Data],[Produto]],A1444,Tabela_Ordens[[#Data],[Tipo da Ordem]],"Compra",Tabela_Ordens[[#Data],[Data esperada]],"&gt;"&amp;TODAY()))</f>
        <v/>
      </c>
      <c r="D1444" s="74" t="str">
        <f>IF(A1444="","",INDEX(Tabela_Produto[Estoque Mínimo],MATCH(A1444,INDEX(Tabela_Produto[Nome do Produto],,1),0),1))</f>
        <v/>
      </c>
      <c r="E1444" s="74" t="str">
        <f t="shared" si="22"/>
        <v/>
      </c>
      <c r="F1444" s="74" t="str">
        <f>IFERROR(GETPIVOTDATA("Amount",#REF!,"Product Name",'tabelas-escondidas'!$A1444),"")</f>
        <v/>
      </c>
      <c r="G1444" s="74" t="str">
        <f>IFERROR(GETPIVOTDATA("Quantity",#REF!,"Product Name",'tabelas-escondidas'!$A1444),"")</f>
        <v/>
      </c>
    </row>
    <row r="1445" spans="1:7" x14ac:dyDescent="0.25">
      <c r="A1445" s="75" t="str">
        <f>IFERROR(INDEX(Tabela_Produto[[#Data],[Nome do Produto]],ROW(A1445)-ROW($A$3)),"")</f>
        <v/>
      </c>
      <c r="B1445" s="74" t="str">
        <f ca="1">IF(A1445="","",SUMIFS(Tabela_Ordens[[#Data],[Quantidade]],Tabela_Ordens[[#Data],[Produto]],A1445,Tabela_Ordens[[#Data],[Tipo da Ordem]],"Compra",Tabela_Ordens[[#Data],[Data esperada]],"&lt;="&amp;TODAY())-SUMIFS(Tabela_Ordens[[#Data],[Quantidade]],Tabela_Ordens[[#Data],[Produto]],A1445,Tabela_Ordens[[#Data],[Tipo da Ordem]],"Venda",Tabela_Ordens[[#Data],[Data esperada]],"&lt;="&amp;TODAY()))</f>
        <v/>
      </c>
      <c r="C1445" s="74" t="str">
        <f ca="1">IF(A1445="","",SUMIFS(Tabela_Ordens[[#Data],[Quantidade]],Tabela_Ordens[[#Data],[Produto]],A1445,Tabela_Ordens[[#Data],[Tipo da Ordem]],"Compra",Tabela_Ordens[[#Data],[Data esperada]],"&gt;"&amp;TODAY()))</f>
        <v/>
      </c>
      <c r="D1445" s="74" t="str">
        <f>IF(A1445="","",INDEX(Tabela_Produto[Estoque Mínimo],MATCH(A1445,INDEX(Tabela_Produto[Nome do Produto],,1),0),1))</f>
        <v/>
      </c>
      <c r="E1445" s="74" t="str">
        <f t="shared" si="22"/>
        <v/>
      </c>
      <c r="F1445" s="74" t="str">
        <f>IFERROR(GETPIVOTDATA("Amount",#REF!,"Product Name",'tabelas-escondidas'!$A1445),"")</f>
        <v/>
      </c>
      <c r="G1445" s="74" t="str">
        <f>IFERROR(GETPIVOTDATA("Quantity",#REF!,"Product Name",'tabelas-escondidas'!$A1445),"")</f>
        <v/>
      </c>
    </row>
    <row r="1446" spans="1:7" x14ac:dyDescent="0.25">
      <c r="A1446" s="75" t="str">
        <f>IFERROR(INDEX(Tabela_Produto[[#Data],[Nome do Produto]],ROW(A1446)-ROW($A$3)),"")</f>
        <v/>
      </c>
      <c r="B1446" s="74" t="str">
        <f ca="1">IF(A1446="","",SUMIFS(Tabela_Ordens[[#Data],[Quantidade]],Tabela_Ordens[[#Data],[Produto]],A1446,Tabela_Ordens[[#Data],[Tipo da Ordem]],"Compra",Tabela_Ordens[[#Data],[Data esperada]],"&lt;="&amp;TODAY())-SUMIFS(Tabela_Ordens[[#Data],[Quantidade]],Tabela_Ordens[[#Data],[Produto]],A1446,Tabela_Ordens[[#Data],[Tipo da Ordem]],"Venda",Tabela_Ordens[[#Data],[Data esperada]],"&lt;="&amp;TODAY()))</f>
        <v/>
      </c>
      <c r="C1446" s="74" t="str">
        <f ca="1">IF(A1446="","",SUMIFS(Tabela_Ordens[[#Data],[Quantidade]],Tabela_Ordens[[#Data],[Produto]],A1446,Tabela_Ordens[[#Data],[Tipo da Ordem]],"Compra",Tabela_Ordens[[#Data],[Data esperada]],"&gt;"&amp;TODAY()))</f>
        <v/>
      </c>
      <c r="D1446" s="74" t="str">
        <f>IF(A1446="","",INDEX(Tabela_Produto[Estoque Mínimo],MATCH(A1446,INDEX(Tabela_Produto[Nome do Produto],,1),0),1))</f>
        <v/>
      </c>
      <c r="E1446" s="74" t="str">
        <f t="shared" si="22"/>
        <v/>
      </c>
      <c r="F1446" s="74" t="str">
        <f>IFERROR(GETPIVOTDATA("Amount",#REF!,"Product Name",'tabelas-escondidas'!$A1446),"")</f>
        <v/>
      </c>
      <c r="G1446" s="74" t="str">
        <f>IFERROR(GETPIVOTDATA("Quantity",#REF!,"Product Name",'tabelas-escondidas'!$A1446),"")</f>
        <v/>
      </c>
    </row>
    <row r="1447" spans="1:7" x14ac:dyDescent="0.25">
      <c r="A1447" s="75" t="str">
        <f>IFERROR(INDEX(Tabela_Produto[[#Data],[Nome do Produto]],ROW(A1447)-ROW($A$3)),"")</f>
        <v/>
      </c>
      <c r="B1447" s="74" t="str">
        <f ca="1">IF(A1447="","",SUMIFS(Tabela_Ordens[[#Data],[Quantidade]],Tabela_Ordens[[#Data],[Produto]],A1447,Tabela_Ordens[[#Data],[Tipo da Ordem]],"Compra",Tabela_Ordens[[#Data],[Data esperada]],"&lt;="&amp;TODAY())-SUMIFS(Tabela_Ordens[[#Data],[Quantidade]],Tabela_Ordens[[#Data],[Produto]],A1447,Tabela_Ordens[[#Data],[Tipo da Ordem]],"Venda",Tabela_Ordens[[#Data],[Data esperada]],"&lt;="&amp;TODAY()))</f>
        <v/>
      </c>
      <c r="C1447" s="74" t="str">
        <f ca="1">IF(A1447="","",SUMIFS(Tabela_Ordens[[#Data],[Quantidade]],Tabela_Ordens[[#Data],[Produto]],A1447,Tabela_Ordens[[#Data],[Tipo da Ordem]],"Compra",Tabela_Ordens[[#Data],[Data esperada]],"&gt;"&amp;TODAY()))</f>
        <v/>
      </c>
      <c r="D1447" s="74" t="str">
        <f>IF(A1447="","",INDEX(Tabela_Produto[Estoque Mínimo],MATCH(A1447,INDEX(Tabela_Produto[Nome do Produto],,1),0),1))</f>
        <v/>
      </c>
      <c r="E1447" s="74" t="str">
        <f t="shared" si="22"/>
        <v/>
      </c>
      <c r="F1447" s="74" t="str">
        <f>IFERROR(GETPIVOTDATA("Amount",#REF!,"Product Name",'tabelas-escondidas'!$A1447),"")</f>
        <v/>
      </c>
      <c r="G1447" s="74" t="str">
        <f>IFERROR(GETPIVOTDATA("Quantity",#REF!,"Product Name",'tabelas-escondidas'!$A1447),"")</f>
        <v/>
      </c>
    </row>
    <row r="1448" spans="1:7" x14ac:dyDescent="0.25">
      <c r="A1448" s="75" t="str">
        <f>IFERROR(INDEX(Tabela_Produto[[#Data],[Nome do Produto]],ROW(A1448)-ROW($A$3)),"")</f>
        <v/>
      </c>
      <c r="B1448" s="74" t="str">
        <f ca="1">IF(A1448="","",SUMIFS(Tabela_Ordens[[#Data],[Quantidade]],Tabela_Ordens[[#Data],[Produto]],A1448,Tabela_Ordens[[#Data],[Tipo da Ordem]],"Compra",Tabela_Ordens[[#Data],[Data esperada]],"&lt;="&amp;TODAY())-SUMIFS(Tabela_Ordens[[#Data],[Quantidade]],Tabela_Ordens[[#Data],[Produto]],A1448,Tabela_Ordens[[#Data],[Tipo da Ordem]],"Venda",Tabela_Ordens[[#Data],[Data esperada]],"&lt;="&amp;TODAY()))</f>
        <v/>
      </c>
      <c r="C1448" s="74" t="str">
        <f ca="1">IF(A1448="","",SUMIFS(Tabela_Ordens[[#Data],[Quantidade]],Tabela_Ordens[[#Data],[Produto]],A1448,Tabela_Ordens[[#Data],[Tipo da Ordem]],"Compra",Tabela_Ordens[[#Data],[Data esperada]],"&gt;"&amp;TODAY()))</f>
        <v/>
      </c>
      <c r="D1448" s="74" t="str">
        <f>IF(A1448="","",INDEX(Tabela_Produto[Estoque Mínimo],MATCH(A1448,INDEX(Tabela_Produto[Nome do Produto],,1),0),1))</f>
        <v/>
      </c>
      <c r="E1448" s="74" t="str">
        <f t="shared" si="22"/>
        <v/>
      </c>
      <c r="F1448" s="74" t="str">
        <f>IFERROR(GETPIVOTDATA("Amount",#REF!,"Product Name",'tabelas-escondidas'!$A1448),"")</f>
        <v/>
      </c>
      <c r="G1448" s="74" t="str">
        <f>IFERROR(GETPIVOTDATA("Quantity",#REF!,"Product Name",'tabelas-escondidas'!$A1448),"")</f>
        <v/>
      </c>
    </row>
    <row r="1449" spans="1:7" x14ac:dyDescent="0.25">
      <c r="A1449" s="75" t="str">
        <f>IFERROR(INDEX(Tabela_Produto[[#Data],[Nome do Produto]],ROW(A1449)-ROW($A$3)),"")</f>
        <v/>
      </c>
      <c r="B1449" s="74" t="str">
        <f ca="1">IF(A1449="","",SUMIFS(Tabela_Ordens[[#Data],[Quantidade]],Tabela_Ordens[[#Data],[Produto]],A1449,Tabela_Ordens[[#Data],[Tipo da Ordem]],"Compra",Tabela_Ordens[[#Data],[Data esperada]],"&lt;="&amp;TODAY())-SUMIFS(Tabela_Ordens[[#Data],[Quantidade]],Tabela_Ordens[[#Data],[Produto]],A1449,Tabela_Ordens[[#Data],[Tipo da Ordem]],"Venda",Tabela_Ordens[[#Data],[Data esperada]],"&lt;="&amp;TODAY()))</f>
        <v/>
      </c>
      <c r="C1449" s="74" t="str">
        <f ca="1">IF(A1449="","",SUMIFS(Tabela_Ordens[[#Data],[Quantidade]],Tabela_Ordens[[#Data],[Produto]],A1449,Tabela_Ordens[[#Data],[Tipo da Ordem]],"Compra",Tabela_Ordens[[#Data],[Data esperada]],"&gt;"&amp;TODAY()))</f>
        <v/>
      </c>
      <c r="D1449" s="74" t="str">
        <f>IF(A1449="","",INDEX(Tabela_Produto[Estoque Mínimo],MATCH(A1449,INDEX(Tabela_Produto[Nome do Produto],,1),0),1))</f>
        <v/>
      </c>
      <c r="E1449" s="74" t="str">
        <f t="shared" si="22"/>
        <v/>
      </c>
      <c r="F1449" s="74" t="str">
        <f>IFERROR(GETPIVOTDATA("Amount",#REF!,"Product Name",'tabelas-escondidas'!$A1449),"")</f>
        <v/>
      </c>
      <c r="G1449" s="74" t="str">
        <f>IFERROR(GETPIVOTDATA("Quantity",#REF!,"Product Name",'tabelas-escondidas'!$A1449),"")</f>
        <v/>
      </c>
    </row>
    <row r="1450" spans="1:7" x14ac:dyDescent="0.25">
      <c r="A1450" s="75" t="str">
        <f>IFERROR(INDEX(Tabela_Produto[[#Data],[Nome do Produto]],ROW(A1450)-ROW($A$3)),"")</f>
        <v/>
      </c>
      <c r="B1450" s="74" t="str">
        <f ca="1">IF(A1450="","",SUMIFS(Tabela_Ordens[[#Data],[Quantidade]],Tabela_Ordens[[#Data],[Produto]],A1450,Tabela_Ordens[[#Data],[Tipo da Ordem]],"Compra",Tabela_Ordens[[#Data],[Data esperada]],"&lt;="&amp;TODAY())-SUMIFS(Tabela_Ordens[[#Data],[Quantidade]],Tabela_Ordens[[#Data],[Produto]],A1450,Tabela_Ordens[[#Data],[Tipo da Ordem]],"Venda",Tabela_Ordens[[#Data],[Data esperada]],"&lt;="&amp;TODAY()))</f>
        <v/>
      </c>
      <c r="C1450" s="74" t="str">
        <f ca="1">IF(A1450="","",SUMIFS(Tabela_Ordens[[#Data],[Quantidade]],Tabela_Ordens[[#Data],[Produto]],A1450,Tabela_Ordens[[#Data],[Tipo da Ordem]],"Compra",Tabela_Ordens[[#Data],[Data esperada]],"&gt;"&amp;TODAY()))</f>
        <v/>
      </c>
      <c r="D1450" s="74" t="str">
        <f>IF(A1450="","",INDEX(Tabela_Produto[Estoque Mínimo],MATCH(A1450,INDEX(Tabela_Produto[Nome do Produto],,1),0),1))</f>
        <v/>
      </c>
      <c r="E1450" s="74" t="str">
        <f t="shared" si="22"/>
        <v/>
      </c>
      <c r="F1450" s="74" t="str">
        <f>IFERROR(GETPIVOTDATA("Amount",#REF!,"Product Name",'tabelas-escondidas'!$A1450),"")</f>
        <v/>
      </c>
      <c r="G1450" s="74" t="str">
        <f>IFERROR(GETPIVOTDATA("Quantity",#REF!,"Product Name",'tabelas-escondidas'!$A1450),"")</f>
        <v/>
      </c>
    </row>
    <row r="1451" spans="1:7" x14ac:dyDescent="0.25">
      <c r="A1451" s="75" t="str">
        <f>IFERROR(INDEX(Tabela_Produto[[#Data],[Nome do Produto]],ROW(A1451)-ROW($A$3)),"")</f>
        <v/>
      </c>
      <c r="B1451" s="74" t="str">
        <f ca="1">IF(A1451="","",SUMIFS(Tabela_Ordens[[#Data],[Quantidade]],Tabela_Ordens[[#Data],[Produto]],A1451,Tabela_Ordens[[#Data],[Tipo da Ordem]],"Compra",Tabela_Ordens[[#Data],[Data esperada]],"&lt;="&amp;TODAY())-SUMIFS(Tabela_Ordens[[#Data],[Quantidade]],Tabela_Ordens[[#Data],[Produto]],A1451,Tabela_Ordens[[#Data],[Tipo da Ordem]],"Venda",Tabela_Ordens[[#Data],[Data esperada]],"&lt;="&amp;TODAY()))</f>
        <v/>
      </c>
      <c r="C1451" s="74" t="str">
        <f ca="1">IF(A1451="","",SUMIFS(Tabela_Ordens[[#Data],[Quantidade]],Tabela_Ordens[[#Data],[Produto]],A1451,Tabela_Ordens[[#Data],[Tipo da Ordem]],"Compra",Tabela_Ordens[[#Data],[Data esperada]],"&gt;"&amp;TODAY()))</f>
        <v/>
      </c>
      <c r="D1451" s="74" t="str">
        <f>IF(A1451="","",INDEX(Tabela_Produto[Estoque Mínimo],MATCH(A1451,INDEX(Tabela_Produto[Nome do Produto],,1),0),1))</f>
        <v/>
      </c>
      <c r="E1451" s="74" t="str">
        <f t="shared" si="22"/>
        <v/>
      </c>
      <c r="F1451" s="74" t="str">
        <f>IFERROR(GETPIVOTDATA("Amount",#REF!,"Product Name",'tabelas-escondidas'!$A1451),"")</f>
        <v/>
      </c>
      <c r="G1451" s="74" t="str">
        <f>IFERROR(GETPIVOTDATA("Quantity",#REF!,"Product Name",'tabelas-escondidas'!$A1451),"")</f>
        <v/>
      </c>
    </row>
    <row r="1452" spans="1:7" x14ac:dyDescent="0.25">
      <c r="A1452" s="75" t="str">
        <f>IFERROR(INDEX(Tabela_Produto[[#Data],[Nome do Produto]],ROW(A1452)-ROW($A$3)),"")</f>
        <v/>
      </c>
      <c r="B1452" s="74" t="str">
        <f ca="1">IF(A1452="","",SUMIFS(Tabela_Ordens[[#Data],[Quantidade]],Tabela_Ordens[[#Data],[Produto]],A1452,Tabela_Ordens[[#Data],[Tipo da Ordem]],"Compra",Tabela_Ordens[[#Data],[Data esperada]],"&lt;="&amp;TODAY())-SUMIFS(Tabela_Ordens[[#Data],[Quantidade]],Tabela_Ordens[[#Data],[Produto]],A1452,Tabela_Ordens[[#Data],[Tipo da Ordem]],"Venda",Tabela_Ordens[[#Data],[Data esperada]],"&lt;="&amp;TODAY()))</f>
        <v/>
      </c>
      <c r="C1452" s="74" t="str">
        <f ca="1">IF(A1452="","",SUMIFS(Tabela_Ordens[[#Data],[Quantidade]],Tabela_Ordens[[#Data],[Produto]],A1452,Tabela_Ordens[[#Data],[Tipo da Ordem]],"Compra",Tabela_Ordens[[#Data],[Data esperada]],"&gt;"&amp;TODAY()))</f>
        <v/>
      </c>
      <c r="D1452" s="74" t="str">
        <f>IF(A1452="","",INDEX(Tabela_Produto[Estoque Mínimo],MATCH(A1452,INDEX(Tabela_Produto[Nome do Produto],,1),0),1))</f>
        <v/>
      </c>
      <c r="E1452" s="74" t="str">
        <f t="shared" si="22"/>
        <v/>
      </c>
      <c r="F1452" s="74" t="str">
        <f>IFERROR(GETPIVOTDATA("Amount",#REF!,"Product Name",'tabelas-escondidas'!$A1452),"")</f>
        <v/>
      </c>
      <c r="G1452" s="74" t="str">
        <f>IFERROR(GETPIVOTDATA("Quantity",#REF!,"Product Name",'tabelas-escondidas'!$A1452),"")</f>
        <v/>
      </c>
    </row>
    <row r="1453" spans="1:7" x14ac:dyDescent="0.25">
      <c r="A1453" s="75" t="str">
        <f>IFERROR(INDEX(Tabela_Produto[[#Data],[Nome do Produto]],ROW(A1453)-ROW($A$3)),"")</f>
        <v/>
      </c>
      <c r="B1453" s="74" t="str">
        <f ca="1">IF(A1453="","",SUMIFS(Tabela_Ordens[[#Data],[Quantidade]],Tabela_Ordens[[#Data],[Produto]],A1453,Tabela_Ordens[[#Data],[Tipo da Ordem]],"Compra",Tabela_Ordens[[#Data],[Data esperada]],"&lt;="&amp;TODAY())-SUMIFS(Tabela_Ordens[[#Data],[Quantidade]],Tabela_Ordens[[#Data],[Produto]],A1453,Tabela_Ordens[[#Data],[Tipo da Ordem]],"Venda",Tabela_Ordens[[#Data],[Data esperada]],"&lt;="&amp;TODAY()))</f>
        <v/>
      </c>
      <c r="C1453" s="74" t="str">
        <f ca="1">IF(A1453="","",SUMIFS(Tabela_Ordens[[#Data],[Quantidade]],Tabela_Ordens[[#Data],[Produto]],A1453,Tabela_Ordens[[#Data],[Tipo da Ordem]],"Compra",Tabela_Ordens[[#Data],[Data esperada]],"&gt;"&amp;TODAY()))</f>
        <v/>
      </c>
      <c r="D1453" s="74" t="str">
        <f>IF(A1453="","",INDEX(Tabela_Produto[Estoque Mínimo],MATCH(A1453,INDEX(Tabela_Produto[Nome do Produto],,1),0),1))</f>
        <v/>
      </c>
      <c r="E1453" s="74" t="str">
        <f t="shared" si="22"/>
        <v/>
      </c>
      <c r="F1453" s="74" t="str">
        <f>IFERROR(GETPIVOTDATA("Amount",#REF!,"Product Name",'tabelas-escondidas'!$A1453),"")</f>
        <v/>
      </c>
      <c r="G1453" s="74" t="str">
        <f>IFERROR(GETPIVOTDATA("Quantity",#REF!,"Product Name",'tabelas-escondidas'!$A1453),"")</f>
        <v/>
      </c>
    </row>
    <row r="1454" spans="1:7" x14ac:dyDescent="0.25">
      <c r="A1454" s="75" t="str">
        <f>IFERROR(INDEX(Tabela_Produto[[#Data],[Nome do Produto]],ROW(A1454)-ROW($A$3)),"")</f>
        <v/>
      </c>
      <c r="B1454" s="74" t="str">
        <f ca="1">IF(A1454="","",SUMIFS(Tabela_Ordens[[#Data],[Quantidade]],Tabela_Ordens[[#Data],[Produto]],A1454,Tabela_Ordens[[#Data],[Tipo da Ordem]],"Compra",Tabela_Ordens[[#Data],[Data esperada]],"&lt;="&amp;TODAY())-SUMIFS(Tabela_Ordens[[#Data],[Quantidade]],Tabela_Ordens[[#Data],[Produto]],A1454,Tabela_Ordens[[#Data],[Tipo da Ordem]],"Venda",Tabela_Ordens[[#Data],[Data esperada]],"&lt;="&amp;TODAY()))</f>
        <v/>
      </c>
      <c r="C1454" s="74" t="str">
        <f ca="1">IF(A1454="","",SUMIFS(Tabela_Ordens[[#Data],[Quantidade]],Tabela_Ordens[[#Data],[Produto]],A1454,Tabela_Ordens[[#Data],[Tipo da Ordem]],"Compra",Tabela_Ordens[[#Data],[Data esperada]],"&gt;"&amp;TODAY()))</f>
        <v/>
      </c>
      <c r="D1454" s="74" t="str">
        <f>IF(A1454="","",INDEX(Tabela_Produto[Estoque Mínimo],MATCH(A1454,INDEX(Tabela_Produto[Nome do Produto],,1),0),1))</f>
        <v/>
      </c>
      <c r="E1454" s="74" t="str">
        <f t="shared" si="22"/>
        <v/>
      </c>
      <c r="F1454" s="74" t="str">
        <f>IFERROR(GETPIVOTDATA("Amount",#REF!,"Product Name",'tabelas-escondidas'!$A1454),"")</f>
        <v/>
      </c>
      <c r="G1454" s="74" t="str">
        <f>IFERROR(GETPIVOTDATA("Quantity",#REF!,"Product Name",'tabelas-escondidas'!$A1454),"")</f>
        <v/>
      </c>
    </row>
    <row r="1455" spans="1:7" x14ac:dyDescent="0.25">
      <c r="A1455" s="75" t="str">
        <f>IFERROR(INDEX(Tabela_Produto[[#Data],[Nome do Produto]],ROW(A1455)-ROW($A$3)),"")</f>
        <v/>
      </c>
      <c r="B1455" s="74" t="str">
        <f ca="1">IF(A1455="","",SUMIFS(Tabela_Ordens[[#Data],[Quantidade]],Tabela_Ordens[[#Data],[Produto]],A1455,Tabela_Ordens[[#Data],[Tipo da Ordem]],"Compra",Tabela_Ordens[[#Data],[Data esperada]],"&lt;="&amp;TODAY())-SUMIFS(Tabela_Ordens[[#Data],[Quantidade]],Tabela_Ordens[[#Data],[Produto]],A1455,Tabela_Ordens[[#Data],[Tipo da Ordem]],"Venda",Tabela_Ordens[[#Data],[Data esperada]],"&lt;="&amp;TODAY()))</f>
        <v/>
      </c>
      <c r="C1455" s="74" t="str">
        <f ca="1">IF(A1455="","",SUMIFS(Tabela_Ordens[[#Data],[Quantidade]],Tabela_Ordens[[#Data],[Produto]],A1455,Tabela_Ordens[[#Data],[Tipo da Ordem]],"Compra",Tabela_Ordens[[#Data],[Data esperada]],"&gt;"&amp;TODAY()))</f>
        <v/>
      </c>
      <c r="D1455" s="74" t="str">
        <f>IF(A1455="","",INDEX(Tabela_Produto[Estoque Mínimo],MATCH(A1455,INDEX(Tabela_Produto[Nome do Produto],,1),0),1))</f>
        <v/>
      </c>
      <c r="E1455" s="74" t="str">
        <f t="shared" si="22"/>
        <v/>
      </c>
      <c r="F1455" s="74" t="str">
        <f>IFERROR(GETPIVOTDATA("Amount",#REF!,"Product Name",'tabelas-escondidas'!$A1455),"")</f>
        <v/>
      </c>
      <c r="G1455" s="74" t="str">
        <f>IFERROR(GETPIVOTDATA("Quantity",#REF!,"Product Name",'tabelas-escondidas'!$A1455),"")</f>
        <v/>
      </c>
    </row>
    <row r="1456" spans="1:7" x14ac:dyDescent="0.25">
      <c r="A1456" s="75" t="str">
        <f>IFERROR(INDEX(Tabela_Produto[[#Data],[Nome do Produto]],ROW(A1456)-ROW($A$3)),"")</f>
        <v/>
      </c>
      <c r="B1456" s="74" t="str">
        <f ca="1">IF(A1456="","",SUMIFS(Tabela_Ordens[[#Data],[Quantidade]],Tabela_Ordens[[#Data],[Produto]],A1456,Tabela_Ordens[[#Data],[Tipo da Ordem]],"Compra",Tabela_Ordens[[#Data],[Data esperada]],"&lt;="&amp;TODAY())-SUMIFS(Tabela_Ordens[[#Data],[Quantidade]],Tabela_Ordens[[#Data],[Produto]],A1456,Tabela_Ordens[[#Data],[Tipo da Ordem]],"Venda",Tabela_Ordens[[#Data],[Data esperada]],"&lt;="&amp;TODAY()))</f>
        <v/>
      </c>
      <c r="C1456" s="74" t="str">
        <f ca="1">IF(A1456="","",SUMIFS(Tabela_Ordens[[#Data],[Quantidade]],Tabela_Ordens[[#Data],[Produto]],A1456,Tabela_Ordens[[#Data],[Tipo da Ordem]],"Compra",Tabela_Ordens[[#Data],[Data esperada]],"&gt;"&amp;TODAY()))</f>
        <v/>
      </c>
      <c r="D1456" s="74" t="str">
        <f>IF(A1456="","",INDEX(Tabela_Produto[Estoque Mínimo],MATCH(A1456,INDEX(Tabela_Produto[Nome do Produto],,1),0),1))</f>
        <v/>
      </c>
      <c r="E1456" s="74" t="str">
        <f t="shared" si="22"/>
        <v/>
      </c>
      <c r="F1456" s="74" t="str">
        <f>IFERROR(GETPIVOTDATA("Amount",#REF!,"Product Name",'tabelas-escondidas'!$A1456),"")</f>
        <v/>
      </c>
      <c r="G1456" s="74" t="str">
        <f>IFERROR(GETPIVOTDATA("Quantity",#REF!,"Product Name",'tabelas-escondidas'!$A1456),"")</f>
        <v/>
      </c>
    </row>
    <row r="1457" spans="1:7" x14ac:dyDescent="0.25">
      <c r="A1457" s="75" t="str">
        <f>IFERROR(INDEX(Tabela_Produto[[#Data],[Nome do Produto]],ROW(A1457)-ROW($A$3)),"")</f>
        <v/>
      </c>
      <c r="B1457" s="74" t="str">
        <f ca="1">IF(A1457="","",SUMIFS(Tabela_Ordens[[#Data],[Quantidade]],Tabela_Ordens[[#Data],[Produto]],A1457,Tabela_Ordens[[#Data],[Tipo da Ordem]],"Compra",Tabela_Ordens[[#Data],[Data esperada]],"&lt;="&amp;TODAY())-SUMIFS(Tabela_Ordens[[#Data],[Quantidade]],Tabela_Ordens[[#Data],[Produto]],A1457,Tabela_Ordens[[#Data],[Tipo da Ordem]],"Venda",Tabela_Ordens[[#Data],[Data esperada]],"&lt;="&amp;TODAY()))</f>
        <v/>
      </c>
      <c r="C1457" s="74" t="str">
        <f ca="1">IF(A1457="","",SUMIFS(Tabela_Ordens[[#Data],[Quantidade]],Tabela_Ordens[[#Data],[Produto]],A1457,Tabela_Ordens[[#Data],[Tipo da Ordem]],"Compra",Tabela_Ordens[[#Data],[Data esperada]],"&gt;"&amp;TODAY()))</f>
        <v/>
      </c>
      <c r="D1457" s="74" t="str">
        <f>IF(A1457="","",INDEX(Tabela_Produto[Estoque Mínimo],MATCH(A1457,INDEX(Tabela_Produto[Nome do Produto],,1),0),1))</f>
        <v/>
      </c>
      <c r="E1457" s="74" t="str">
        <f t="shared" si="22"/>
        <v/>
      </c>
      <c r="F1457" s="74" t="str">
        <f>IFERROR(GETPIVOTDATA("Amount",#REF!,"Product Name",'tabelas-escondidas'!$A1457),"")</f>
        <v/>
      </c>
      <c r="G1457" s="74" t="str">
        <f>IFERROR(GETPIVOTDATA("Quantity",#REF!,"Product Name",'tabelas-escondidas'!$A1457),"")</f>
        <v/>
      </c>
    </row>
    <row r="1458" spans="1:7" x14ac:dyDescent="0.25">
      <c r="A1458" s="75" t="str">
        <f>IFERROR(INDEX(Tabela_Produto[[#Data],[Nome do Produto]],ROW(A1458)-ROW($A$3)),"")</f>
        <v/>
      </c>
      <c r="B1458" s="74" t="str">
        <f ca="1">IF(A1458="","",SUMIFS(Tabela_Ordens[[#Data],[Quantidade]],Tabela_Ordens[[#Data],[Produto]],A1458,Tabela_Ordens[[#Data],[Tipo da Ordem]],"Compra",Tabela_Ordens[[#Data],[Data esperada]],"&lt;="&amp;TODAY())-SUMIFS(Tabela_Ordens[[#Data],[Quantidade]],Tabela_Ordens[[#Data],[Produto]],A1458,Tabela_Ordens[[#Data],[Tipo da Ordem]],"Venda",Tabela_Ordens[[#Data],[Data esperada]],"&lt;="&amp;TODAY()))</f>
        <v/>
      </c>
      <c r="C1458" s="74" t="str">
        <f ca="1">IF(A1458="","",SUMIFS(Tabela_Ordens[[#Data],[Quantidade]],Tabela_Ordens[[#Data],[Produto]],A1458,Tabela_Ordens[[#Data],[Tipo da Ordem]],"Compra",Tabela_Ordens[[#Data],[Data esperada]],"&gt;"&amp;TODAY()))</f>
        <v/>
      </c>
      <c r="D1458" s="74" t="str">
        <f>IF(A1458="","",INDEX(Tabela_Produto[Estoque Mínimo],MATCH(A1458,INDEX(Tabela_Produto[Nome do Produto],,1),0),1))</f>
        <v/>
      </c>
      <c r="E1458" s="74" t="str">
        <f t="shared" si="22"/>
        <v/>
      </c>
      <c r="F1458" s="74" t="str">
        <f>IFERROR(GETPIVOTDATA("Amount",#REF!,"Product Name",'tabelas-escondidas'!$A1458),"")</f>
        <v/>
      </c>
      <c r="G1458" s="74" t="str">
        <f>IFERROR(GETPIVOTDATA("Quantity",#REF!,"Product Name",'tabelas-escondidas'!$A1458),"")</f>
        <v/>
      </c>
    </row>
    <row r="1459" spans="1:7" x14ac:dyDescent="0.25">
      <c r="A1459" s="75" t="str">
        <f>IFERROR(INDEX(Tabela_Produto[[#Data],[Nome do Produto]],ROW(A1459)-ROW($A$3)),"")</f>
        <v/>
      </c>
      <c r="B1459" s="74" t="str">
        <f ca="1">IF(A1459="","",SUMIFS(Tabela_Ordens[[#Data],[Quantidade]],Tabela_Ordens[[#Data],[Produto]],A1459,Tabela_Ordens[[#Data],[Tipo da Ordem]],"Compra",Tabela_Ordens[[#Data],[Data esperada]],"&lt;="&amp;TODAY())-SUMIFS(Tabela_Ordens[[#Data],[Quantidade]],Tabela_Ordens[[#Data],[Produto]],A1459,Tabela_Ordens[[#Data],[Tipo da Ordem]],"Venda",Tabela_Ordens[[#Data],[Data esperada]],"&lt;="&amp;TODAY()))</f>
        <v/>
      </c>
      <c r="C1459" s="74" t="str">
        <f ca="1">IF(A1459="","",SUMIFS(Tabela_Ordens[[#Data],[Quantidade]],Tabela_Ordens[[#Data],[Produto]],A1459,Tabela_Ordens[[#Data],[Tipo da Ordem]],"Compra",Tabela_Ordens[[#Data],[Data esperada]],"&gt;"&amp;TODAY()))</f>
        <v/>
      </c>
      <c r="D1459" s="74" t="str">
        <f>IF(A1459="","",INDEX(Tabela_Produto[Estoque Mínimo],MATCH(A1459,INDEX(Tabela_Produto[Nome do Produto],,1),0),1))</f>
        <v/>
      </c>
      <c r="E1459" s="74" t="str">
        <f t="shared" si="22"/>
        <v/>
      </c>
      <c r="F1459" s="74" t="str">
        <f>IFERROR(GETPIVOTDATA("Amount",#REF!,"Product Name",'tabelas-escondidas'!$A1459),"")</f>
        <v/>
      </c>
      <c r="G1459" s="74" t="str">
        <f>IFERROR(GETPIVOTDATA("Quantity",#REF!,"Product Name",'tabelas-escondidas'!$A1459),"")</f>
        <v/>
      </c>
    </row>
    <row r="1460" spans="1:7" x14ac:dyDescent="0.25">
      <c r="A1460" s="75" t="str">
        <f>IFERROR(INDEX(Tabela_Produto[[#Data],[Nome do Produto]],ROW(A1460)-ROW($A$3)),"")</f>
        <v/>
      </c>
      <c r="B1460" s="74" t="str">
        <f ca="1">IF(A1460="","",SUMIFS(Tabela_Ordens[[#Data],[Quantidade]],Tabela_Ordens[[#Data],[Produto]],A1460,Tabela_Ordens[[#Data],[Tipo da Ordem]],"Compra",Tabela_Ordens[[#Data],[Data esperada]],"&lt;="&amp;TODAY())-SUMIFS(Tabela_Ordens[[#Data],[Quantidade]],Tabela_Ordens[[#Data],[Produto]],A1460,Tabela_Ordens[[#Data],[Tipo da Ordem]],"Venda",Tabela_Ordens[[#Data],[Data esperada]],"&lt;="&amp;TODAY()))</f>
        <v/>
      </c>
      <c r="C1460" s="74" t="str">
        <f ca="1">IF(A1460="","",SUMIFS(Tabela_Ordens[[#Data],[Quantidade]],Tabela_Ordens[[#Data],[Produto]],A1460,Tabela_Ordens[[#Data],[Tipo da Ordem]],"Compra",Tabela_Ordens[[#Data],[Data esperada]],"&gt;"&amp;TODAY()))</f>
        <v/>
      </c>
      <c r="D1460" s="74" t="str">
        <f>IF(A1460="","",INDEX(Tabela_Produto[Estoque Mínimo],MATCH(A1460,INDEX(Tabela_Produto[Nome do Produto],,1),0),1))</f>
        <v/>
      </c>
      <c r="E1460" s="74" t="str">
        <f t="shared" si="22"/>
        <v/>
      </c>
      <c r="F1460" s="74" t="str">
        <f>IFERROR(GETPIVOTDATA("Amount",#REF!,"Product Name",'tabelas-escondidas'!$A1460),"")</f>
        <v/>
      </c>
      <c r="G1460" s="74" t="str">
        <f>IFERROR(GETPIVOTDATA("Quantity",#REF!,"Product Name",'tabelas-escondidas'!$A1460),"")</f>
        <v/>
      </c>
    </row>
    <row r="1461" spans="1:7" x14ac:dyDescent="0.25">
      <c r="A1461" s="75" t="str">
        <f>IFERROR(INDEX(Tabela_Produto[[#Data],[Nome do Produto]],ROW(A1461)-ROW($A$3)),"")</f>
        <v/>
      </c>
      <c r="B1461" s="74" t="str">
        <f ca="1">IF(A1461="","",SUMIFS(Tabela_Ordens[[#Data],[Quantidade]],Tabela_Ordens[[#Data],[Produto]],A1461,Tabela_Ordens[[#Data],[Tipo da Ordem]],"Compra",Tabela_Ordens[[#Data],[Data esperada]],"&lt;="&amp;TODAY())-SUMIFS(Tabela_Ordens[[#Data],[Quantidade]],Tabela_Ordens[[#Data],[Produto]],A1461,Tabela_Ordens[[#Data],[Tipo da Ordem]],"Venda",Tabela_Ordens[[#Data],[Data esperada]],"&lt;="&amp;TODAY()))</f>
        <v/>
      </c>
      <c r="C1461" s="74" t="str">
        <f ca="1">IF(A1461="","",SUMIFS(Tabela_Ordens[[#Data],[Quantidade]],Tabela_Ordens[[#Data],[Produto]],A1461,Tabela_Ordens[[#Data],[Tipo da Ordem]],"Compra",Tabela_Ordens[[#Data],[Data esperada]],"&gt;"&amp;TODAY()))</f>
        <v/>
      </c>
      <c r="D1461" s="74" t="str">
        <f>IF(A1461="","",INDEX(Tabela_Produto[Estoque Mínimo],MATCH(A1461,INDEX(Tabela_Produto[Nome do Produto],,1),0),1))</f>
        <v/>
      </c>
      <c r="E1461" s="74" t="str">
        <f t="shared" si="22"/>
        <v/>
      </c>
      <c r="F1461" s="74" t="str">
        <f>IFERROR(GETPIVOTDATA("Amount",#REF!,"Product Name",'tabelas-escondidas'!$A1461),"")</f>
        <v/>
      </c>
      <c r="G1461" s="74" t="str">
        <f>IFERROR(GETPIVOTDATA("Quantity",#REF!,"Product Name",'tabelas-escondidas'!$A1461),"")</f>
        <v/>
      </c>
    </row>
    <row r="1462" spans="1:7" x14ac:dyDescent="0.25">
      <c r="A1462" s="75" t="str">
        <f>IFERROR(INDEX(Tabela_Produto[[#Data],[Nome do Produto]],ROW(A1462)-ROW($A$3)),"")</f>
        <v/>
      </c>
      <c r="B1462" s="74" t="str">
        <f ca="1">IF(A1462="","",SUMIFS(Tabela_Ordens[[#Data],[Quantidade]],Tabela_Ordens[[#Data],[Produto]],A1462,Tabela_Ordens[[#Data],[Tipo da Ordem]],"Compra",Tabela_Ordens[[#Data],[Data esperada]],"&lt;="&amp;TODAY())-SUMIFS(Tabela_Ordens[[#Data],[Quantidade]],Tabela_Ordens[[#Data],[Produto]],A1462,Tabela_Ordens[[#Data],[Tipo da Ordem]],"Venda",Tabela_Ordens[[#Data],[Data esperada]],"&lt;="&amp;TODAY()))</f>
        <v/>
      </c>
      <c r="C1462" s="74" t="str">
        <f ca="1">IF(A1462="","",SUMIFS(Tabela_Ordens[[#Data],[Quantidade]],Tabela_Ordens[[#Data],[Produto]],A1462,Tabela_Ordens[[#Data],[Tipo da Ordem]],"Compra",Tabela_Ordens[[#Data],[Data esperada]],"&gt;"&amp;TODAY()))</f>
        <v/>
      </c>
      <c r="D1462" s="74" t="str">
        <f>IF(A1462="","",INDEX(Tabela_Produto[Estoque Mínimo],MATCH(A1462,INDEX(Tabela_Produto[Nome do Produto],,1),0),1))</f>
        <v/>
      </c>
      <c r="E1462" s="74" t="str">
        <f t="shared" si="22"/>
        <v/>
      </c>
      <c r="F1462" s="74" t="str">
        <f>IFERROR(GETPIVOTDATA("Amount",#REF!,"Product Name",'tabelas-escondidas'!$A1462),"")</f>
        <v/>
      </c>
      <c r="G1462" s="74" t="str">
        <f>IFERROR(GETPIVOTDATA("Quantity",#REF!,"Product Name",'tabelas-escondidas'!$A1462),"")</f>
        <v/>
      </c>
    </row>
    <row r="1463" spans="1:7" x14ac:dyDescent="0.25">
      <c r="A1463" s="75" t="str">
        <f>IFERROR(INDEX(Tabela_Produto[[#Data],[Nome do Produto]],ROW(A1463)-ROW($A$3)),"")</f>
        <v/>
      </c>
      <c r="B1463" s="74" t="str">
        <f ca="1">IF(A1463="","",SUMIFS(Tabela_Ordens[[#Data],[Quantidade]],Tabela_Ordens[[#Data],[Produto]],A1463,Tabela_Ordens[[#Data],[Tipo da Ordem]],"Compra",Tabela_Ordens[[#Data],[Data esperada]],"&lt;="&amp;TODAY())-SUMIFS(Tabela_Ordens[[#Data],[Quantidade]],Tabela_Ordens[[#Data],[Produto]],A1463,Tabela_Ordens[[#Data],[Tipo da Ordem]],"Venda",Tabela_Ordens[[#Data],[Data esperada]],"&lt;="&amp;TODAY()))</f>
        <v/>
      </c>
      <c r="C1463" s="74" t="str">
        <f ca="1">IF(A1463="","",SUMIFS(Tabela_Ordens[[#Data],[Quantidade]],Tabela_Ordens[[#Data],[Produto]],A1463,Tabela_Ordens[[#Data],[Tipo da Ordem]],"Compra",Tabela_Ordens[[#Data],[Data esperada]],"&gt;"&amp;TODAY()))</f>
        <v/>
      </c>
      <c r="D1463" s="74" t="str">
        <f>IF(A1463="","",INDEX(Tabela_Produto[Estoque Mínimo],MATCH(A1463,INDEX(Tabela_Produto[Nome do Produto],,1),0),1))</f>
        <v/>
      </c>
      <c r="E1463" s="74" t="str">
        <f t="shared" si="22"/>
        <v/>
      </c>
      <c r="F1463" s="74" t="str">
        <f>IFERROR(GETPIVOTDATA("Amount",#REF!,"Product Name",'tabelas-escondidas'!$A1463),"")</f>
        <v/>
      </c>
      <c r="G1463" s="74" t="str">
        <f>IFERROR(GETPIVOTDATA("Quantity",#REF!,"Product Name",'tabelas-escondidas'!$A1463),"")</f>
        <v/>
      </c>
    </row>
    <row r="1464" spans="1:7" x14ac:dyDescent="0.25">
      <c r="A1464" s="75" t="str">
        <f>IFERROR(INDEX(Tabela_Produto[[#Data],[Nome do Produto]],ROW(A1464)-ROW($A$3)),"")</f>
        <v/>
      </c>
      <c r="B1464" s="74" t="str">
        <f ca="1">IF(A1464="","",SUMIFS(Tabela_Ordens[[#Data],[Quantidade]],Tabela_Ordens[[#Data],[Produto]],A1464,Tabela_Ordens[[#Data],[Tipo da Ordem]],"Compra",Tabela_Ordens[[#Data],[Data esperada]],"&lt;="&amp;TODAY())-SUMIFS(Tabela_Ordens[[#Data],[Quantidade]],Tabela_Ordens[[#Data],[Produto]],A1464,Tabela_Ordens[[#Data],[Tipo da Ordem]],"Venda",Tabela_Ordens[[#Data],[Data esperada]],"&lt;="&amp;TODAY()))</f>
        <v/>
      </c>
      <c r="C1464" s="74" t="str">
        <f ca="1">IF(A1464="","",SUMIFS(Tabela_Ordens[[#Data],[Quantidade]],Tabela_Ordens[[#Data],[Produto]],A1464,Tabela_Ordens[[#Data],[Tipo da Ordem]],"Compra",Tabela_Ordens[[#Data],[Data esperada]],"&gt;"&amp;TODAY()))</f>
        <v/>
      </c>
      <c r="D1464" s="74" t="str">
        <f>IF(A1464="","",INDEX(Tabela_Produto[Estoque Mínimo],MATCH(A1464,INDEX(Tabela_Produto[Nome do Produto],,1),0),1))</f>
        <v/>
      </c>
      <c r="E1464" s="74" t="str">
        <f t="shared" si="22"/>
        <v/>
      </c>
      <c r="F1464" s="74" t="str">
        <f>IFERROR(GETPIVOTDATA("Amount",#REF!,"Product Name",'tabelas-escondidas'!$A1464),"")</f>
        <v/>
      </c>
      <c r="G1464" s="74" t="str">
        <f>IFERROR(GETPIVOTDATA("Quantity",#REF!,"Product Name",'tabelas-escondidas'!$A1464),"")</f>
        <v/>
      </c>
    </row>
    <row r="1465" spans="1:7" x14ac:dyDescent="0.25">
      <c r="A1465" s="75" t="str">
        <f>IFERROR(INDEX(Tabela_Produto[[#Data],[Nome do Produto]],ROW(A1465)-ROW($A$3)),"")</f>
        <v/>
      </c>
      <c r="B1465" s="74" t="str">
        <f ca="1">IF(A1465="","",SUMIFS(Tabela_Ordens[[#Data],[Quantidade]],Tabela_Ordens[[#Data],[Produto]],A1465,Tabela_Ordens[[#Data],[Tipo da Ordem]],"Compra",Tabela_Ordens[[#Data],[Data esperada]],"&lt;="&amp;TODAY())-SUMIFS(Tabela_Ordens[[#Data],[Quantidade]],Tabela_Ordens[[#Data],[Produto]],A1465,Tabela_Ordens[[#Data],[Tipo da Ordem]],"Venda",Tabela_Ordens[[#Data],[Data esperada]],"&lt;="&amp;TODAY()))</f>
        <v/>
      </c>
      <c r="C1465" s="74" t="str">
        <f ca="1">IF(A1465="","",SUMIFS(Tabela_Ordens[[#Data],[Quantidade]],Tabela_Ordens[[#Data],[Produto]],A1465,Tabela_Ordens[[#Data],[Tipo da Ordem]],"Compra",Tabela_Ordens[[#Data],[Data esperada]],"&gt;"&amp;TODAY()))</f>
        <v/>
      </c>
      <c r="D1465" s="74" t="str">
        <f>IF(A1465="","",INDEX(Tabela_Produto[Estoque Mínimo],MATCH(A1465,INDEX(Tabela_Produto[Nome do Produto],,1),0),1))</f>
        <v/>
      </c>
      <c r="E1465" s="74" t="str">
        <f t="shared" si="22"/>
        <v/>
      </c>
      <c r="F1465" s="74" t="str">
        <f>IFERROR(GETPIVOTDATA("Amount",#REF!,"Product Name",'tabelas-escondidas'!$A1465),"")</f>
        <v/>
      </c>
      <c r="G1465" s="74" t="str">
        <f>IFERROR(GETPIVOTDATA("Quantity",#REF!,"Product Name",'tabelas-escondidas'!$A1465),"")</f>
        <v/>
      </c>
    </row>
    <row r="1466" spans="1:7" x14ac:dyDescent="0.25">
      <c r="A1466" s="75" t="str">
        <f>IFERROR(INDEX(Tabela_Produto[[#Data],[Nome do Produto]],ROW(A1466)-ROW($A$3)),"")</f>
        <v/>
      </c>
      <c r="B1466" s="74" t="str">
        <f ca="1">IF(A1466="","",SUMIFS(Tabela_Ordens[[#Data],[Quantidade]],Tabela_Ordens[[#Data],[Produto]],A1466,Tabela_Ordens[[#Data],[Tipo da Ordem]],"Compra",Tabela_Ordens[[#Data],[Data esperada]],"&lt;="&amp;TODAY())-SUMIFS(Tabela_Ordens[[#Data],[Quantidade]],Tabela_Ordens[[#Data],[Produto]],A1466,Tabela_Ordens[[#Data],[Tipo da Ordem]],"Venda",Tabela_Ordens[[#Data],[Data esperada]],"&lt;="&amp;TODAY()))</f>
        <v/>
      </c>
      <c r="C1466" s="74" t="str">
        <f ca="1">IF(A1466="","",SUMIFS(Tabela_Ordens[[#Data],[Quantidade]],Tabela_Ordens[[#Data],[Produto]],A1466,Tabela_Ordens[[#Data],[Tipo da Ordem]],"Compra",Tabela_Ordens[[#Data],[Data esperada]],"&gt;"&amp;TODAY()))</f>
        <v/>
      </c>
      <c r="D1466" s="74" t="str">
        <f>IF(A1466="","",INDEX(Tabela_Produto[Estoque Mínimo],MATCH(A1466,INDEX(Tabela_Produto[Nome do Produto],,1),0),1))</f>
        <v/>
      </c>
      <c r="E1466" s="74" t="str">
        <f t="shared" si="22"/>
        <v/>
      </c>
      <c r="F1466" s="74" t="str">
        <f>IFERROR(GETPIVOTDATA("Amount",#REF!,"Product Name",'tabelas-escondidas'!$A1466),"")</f>
        <v/>
      </c>
      <c r="G1466" s="74" t="str">
        <f>IFERROR(GETPIVOTDATA("Quantity",#REF!,"Product Name",'tabelas-escondidas'!$A1466),"")</f>
        <v/>
      </c>
    </row>
    <row r="1467" spans="1:7" x14ac:dyDescent="0.25">
      <c r="A1467" s="75" t="str">
        <f>IFERROR(INDEX(Tabela_Produto[[#Data],[Nome do Produto]],ROW(A1467)-ROW($A$3)),"")</f>
        <v/>
      </c>
      <c r="B1467" s="74" t="str">
        <f ca="1">IF(A1467="","",SUMIFS(Tabela_Ordens[[#Data],[Quantidade]],Tabela_Ordens[[#Data],[Produto]],A1467,Tabela_Ordens[[#Data],[Tipo da Ordem]],"Compra",Tabela_Ordens[[#Data],[Data esperada]],"&lt;="&amp;TODAY())-SUMIFS(Tabela_Ordens[[#Data],[Quantidade]],Tabela_Ordens[[#Data],[Produto]],A1467,Tabela_Ordens[[#Data],[Tipo da Ordem]],"Venda",Tabela_Ordens[[#Data],[Data esperada]],"&lt;="&amp;TODAY()))</f>
        <v/>
      </c>
      <c r="C1467" s="74" t="str">
        <f ca="1">IF(A1467="","",SUMIFS(Tabela_Ordens[[#Data],[Quantidade]],Tabela_Ordens[[#Data],[Produto]],A1467,Tabela_Ordens[[#Data],[Tipo da Ordem]],"Compra",Tabela_Ordens[[#Data],[Data esperada]],"&gt;"&amp;TODAY()))</f>
        <v/>
      </c>
      <c r="D1467" s="74" t="str">
        <f>IF(A1467="","",INDEX(Tabela_Produto[Estoque Mínimo],MATCH(A1467,INDEX(Tabela_Produto[Nome do Produto],,1),0),1))</f>
        <v/>
      </c>
      <c r="E1467" s="74" t="str">
        <f t="shared" si="22"/>
        <v/>
      </c>
      <c r="F1467" s="74" t="str">
        <f>IFERROR(GETPIVOTDATA("Amount",#REF!,"Product Name",'tabelas-escondidas'!$A1467),"")</f>
        <v/>
      </c>
      <c r="G1467" s="74" t="str">
        <f>IFERROR(GETPIVOTDATA("Quantity",#REF!,"Product Name",'tabelas-escondidas'!$A1467),"")</f>
        <v/>
      </c>
    </row>
    <row r="1468" spans="1:7" x14ac:dyDescent="0.25">
      <c r="A1468" s="75" t="str">
        <f>IFERROR(INDEX(Tabela_Produto[[#Data],[Nome do Produto]],ROW(A1468)-ROW($A$3)),"")</f>
        <v/>
      </c>
      <c r="B1468" s="74" t="str">
        <f ca="1">IF(A1468="","",SUMIFS(Tabela_Ordens[[#Data],[Quantidade]],Tabela_Ordens[[#Data],[Produto]],A1468,Tabela_Ordens[[#Data],[Tipo da Ordem]],"Compra",Tabela_Ordens[[#Data],[Data esperada]],"&lt;="&amp;TODAY())-SUMIFS(Tabela_Ordens[[#Data],[Quantidade]],Tabela_Ordens[[#Data],[Produto]],A1468,Tabela_Ordens[[#Data],[Tipo da Ordem]],"Venda",Tabela_Ordens[[#Data],[Data esperada]],"&lt;="&amp;TODAY()))</f>
        <v/>
      </c>
      <c r="C1468" s="74" t="str">
        <f ca="1">IF(A1468="","",SUMIFS(Tabela_Ordens[[#Data],[Quantidade]],Tabela_Ordens[[#Data],[Produto]],A1468,Tabela_Ordens[[#Data],[Tipo da Ordem]],"Compra",Tabela_Ordens[[#Data],[Data esperada]],"&gt;"&amp;TODAY()))</f>
        <v/>
      </c>
      <c r="D1468" s="74" t="str">
        <f>IF(A1468="","",INDEX(Tabela_Produto[Estoque Mínimo],MATCH(A1468,INDEX(Tabela_Produto[Nome do Produto],,1),0),1))</f>
        <v/>
      </c>
      <c r="E1468" s="74" t="str">
        <f t="shared" si="22"/>
        <v/>
      </c>
      <c r="F1468" s="74" t="str">
        <f>IFERROR(GETPIVOTDATA("Amount",#REF!,"Product Name",'tabelas-escondidas'!$A1468),"")</f>
        <v/>
      </c>
      <c r="G1468" s="74" t="str">
        <f>IFERROR(GETPIVOTDATA("Quantity",#REF!,"Product Name",'tabelas-escondidas'!$A1468),"")</f>
        <v/>
      </c>
    </row>
    <row r="1469" spans="1:7" x14ac:dyDescent="0.25">
      <c r="A1469" s="75" t="str">
        <f>IFERROR(INDEX(Tabela_Produto[[#Data],[Nome do Produto]],ROW(A1469)-ROW($A$3)),"")</f>
        <v/>
      </c>
      <c r="B1469" s="74" t="str">
        <f ca="1">IF(A1469="","",SUMIFS(Tabela_Ordens[[#Data],[Quantidade]],Tabela_Ordens[[#Data],[Produto]],A1469,Tabela_Ordens[[#Data],[Tipo da Ordem]],"Compra",Tabela_Ordens[[#Data],[Data esperada]],"&lt;="&amp;TODAY())-SUMIFS(Tabela_Ordens[[#Data],[Quantidade]],Tabela_Ordens[[#Data],[Produto]],A1469,Tabela_Ordens[[#Data],[Tipo da Ordem]],"Venda",Tabela_Ordens[[#Data],[Data esperada]],"&lt;="&amp;TODAY()))</f>
        <v/>
      </c>
      <c r="C1469" s="74" t="str">
        <f ca="1">IF(A1469="","",SUMIFS(Tabela_Ordens[[#Data],[Quantidade]],Tabela_Ordens[[#Data],[Produto]],A1469,Tabela_Ordens[[#Data],[Tipo da Ordem]],"Compra",Tabela_Ordens[[#Data],[Data esperada]],"&gt;"&amp;TODAY()))</f>
        <v/>
      </c>
      <c r="D1469" s="74" t="str">
        <f>IF(A1469="","",INDEX(Tabela_Produto[Estoque Mínimo],MATCH(A1469,INDEX(Tabela_Produto[Nome do Produto],,1),0),1))</f>
        <v/>
      </c>
      <c r="E1469" s="74" t="str">
        <f t="shared" si="22"/>
        <v/>
      </c>
      <c r="F1469" s="74" t="str">
        <f>IFERROR(GETPIVOTDATA("Amount",#REF!,"Product Name",'tabelas-escondidas'!$A1469),"")</f>
        <v/>
      </c>
      <c r="G1469" s="74" t="str">
        <f>IFERROR(GETPIVOTDATA("Quantity",#REF!,"Product Name",'tabelas-escondidas'!$A1469),"")</f>
        <v/>
      </c>
    </row>
    <row r="1470" spans="1:7" x14ac:dyDescent="0.25">
      <c r="A1470" s="75" t="str">
        <f>IFERROR(INDEX(Tabela_Produto[[#Data],[Nome do Produto]],ROW(A1470)-ROW($A$3)),"")</f>
        <v/>
      </c>
      <c r="B1470" s="74" t="str">
        <f ca="1">IF(A1470="","",SUMIFS(Tabela_Ordens[[#Data],[Quantidade]],Tabela_Ordens[[#Data],[Produto]],A1470,Tabela_Ordens[[#Data],[Tipo da Ordem]],"Compra",Tabela_Ordens[[#Data],[Data esperada]],"&lt;="&amp;TODAY())-SUMIFS(Tabela_Ordens[[#Data],[Quantidade]],Tabela_Ordens[[#Data],[Produto]],A1470,Tabela_Ordens[[#Data],[Tipo da Ordem]],"Venda",Tabela_Ordens[[#Data],[Data esperada]],"&lt;="&amp;TODAY()))</f>
        <v/>
      </c>
      <c r="C1470" s="74" t="str">
        <f ca="1">IF(A1470="","",SUMIFS(Tabela_Ordens[[#Data],[Quantidade]],Tabela_Ordens[[#Data],[Produto]],A1470,Tabela_Ordens[[#Data],[Tipo da Ordem]],"Compra",Tabela_Ordens[[#Data],[Data esperada]],"&gt;"&amp;TODAY()))</f>
        <v/>
      </c>
      <c r="D1470" s="74" t="str">
        <f>IF(A1470="","",INDEX(Tabela_Produto[Estoque Mínimo],MATCH(A1470,INDEX(Tabela_Produto[Nome do Produto],,1),0),1))</f>
        <v/>
      </c>
      <c r="E1470" s="74" t="str">
        <f t="shared" si="22"/>
        <v/>
      </c>
      <c r="F1470" s="74" t="str">
        <f>IFERROR(GETPIVOTDATA("Amount",#REF!,"Product Name",'tabelas-escondidas'!$A1470),"")</f>
        <v/>
      </c>
      <c r="G1470" s="74" t="str">
        <f>IFERROR(GETPIVOTDATA("Quantity",#REF!,"Product Name",'tabelas-escondidas'!$A1470),"")</f>
        <v/>
      </c>
    </row>
    <row r="1471" spans="1:7" x14ac:dyDescent="0.25">
      <c r="A1471" s="75" t="str">
        <f>IFERROR(INDEX(Tabela_Produto[[#Data],[Nome do Produto]],ROW(A1471)-ROW($A$3)),"")</f>
        <v/>
      </c>
      <c r="B1471" s="74" t="str">
        <f ca="1">IF(A1471="","",SUMIFS(Tabela_Ordens[[#Data],[Quantidade]],Tabela_Ordens[[#Data],[Produto]],A1471,Tabela_Ordens[[#Data],[Tipo da Ordem]],"Compra",Tabela_Ordens[[#Data],[Data esperada]],"&lt;="&amp;TODAY())-SUMIFS(Tabela_Ordens[[#Data],[Quantidade]],Tabela_Ordens[[#Data],[Produto]],A1471,Tabela_Ordens[[#Data],[Tipo da Ordem]],"Venda",Tabela_Ordens[[#Data],[Data esperada]],"&lt;="&amp;TODAY()))</f>
        <v/>
      </c>
      <c r="C1471" s="74" t="str">
        <f ca="1">IF(A1471="","",SUMIFS(Tabela_Ordens[[#Data],[Quantidade]],Tabela_Ordens[[#Data],[Produto]],A1471,Tabela_Ordens[[#Data],[Tipo da Ordem]],"Compra",Tabela_Ordens[[#Data],[Data esperada]],"&gt;"&amp;TODAY()))</f>
        <v/>
      </c>
      <c r="D1471" s="74" t="str">
        <f>IF(A1471="","",INDEX(Tabela_Produto[Estoque Mínimo],MATCH(A1471,INDEX(Tabela_Produto[Nome do Produto],,1),0),1))</f>
        <v/>
      </c>
      <c r="E1471" s="74" t="str">
        <f t="shared" si="22"/>
        <v/>
      </c>
      <c r="F1471" s="74" t="str">
        <f>IFERROR(GETPIVOTDATA("Amount",#REF!,"Product Name",'tabelas-escondidas'!$A1471),"")</f>
        <v/>
      </c>
      <c r="G1471" s="74" t="str">
        <f>IFERROR(GETPIVOTDATA("Quantity",#REF!,"Product Name",'tabelas-escondidas'!$A1471),"")</f>
        <v/>
      </c>
    </row>
    <row r="1472" spans="1:7" x14ac:dyDescent="0.25">
      <c r="A1472" s="75" t="str">
        <f>IFERROR(INDEX(Tabela_Produto[[#Data],[Nome do Produto]],ROW(A1472)-ROW($A$3)),"")</f>
        <v/>
      </c>
      <c r="B1472" s="74" t="str">
        <f ca="1">IF(A1472="","",SUMIFS(Tabela_Ordens[[#Data],[Quantidade]],Tabela_Ordens[[#Data],[Produto]],A1472,Tabela_Ordens[[#Data],[Tipo da Ordem]],"Compra",Tabela_Ordens[[#Data],[Data esperada]],"&lt;="&amp;TODAY())-SUMIFS(Tabela_Ordens[[#Data],[Quantidade]],Tabela_Ordens[[#Data],[Produto]],A1472,Tabela_Ordens[[#Data],[Tipo da Ordem]],"Venda",Tabela_Ordens[[#Data],[Data esperada]],"&lt;="&amp;TODAY()))</f>
        <v/>
      </c>
      <c r="C1472" s="74" t="str">
        <f ca="1">IF(A1472="","",SUMIFS(Tabela_Ordens[[#Data],[Quantidade]],Tabela_Ordens[[#Data],[Produto]],A1472,Tabela_Ordens[[#Data],[Tipo da Ordem]],"Compra",Tabela_Ordens[[#Data],[Data esperada]],"&gt;"&amp;TODAY()))</f>
        <v/>
      </c>
      <c r="D1472" s="74" t="str">
        <f>IF(A1472="","",INDEX(Tabela_Produto[Estoque Mínimo],MATCH(A1472,INDEX(Tabela_Produto[Nome do Produto],,1),0),1))</f>
        <v/>
      </c>
      <c r="E1472" s="74" t="str">
        <f t="shared" si="22"/>
        <v/>
      </c>
      <c r="F1472" s="74" t="str">
        <f>IFERROR(GETPIVOTDATA("Amount",#REF!,"Product Name",'tabelas-escondidas'!$A1472),"")</f>
        <v/>
      </c>
      <c r="G1472" s="74" t="str">
        <f>IFERROR(GETPIVOTDATA("Quantity",#REF!,"Product Name",'tabelas-escondidas'!$A1472),"")</f>
        <v/>
      </c>
    </row>
    <row r="1473" spans="1:7" x14ac:dyDescent="0.25">
      <c r="A1473" s="75" t="str">
        <f>IFERROR(INDEX(Tabela_Produto[[#Data],[Nome do Produto]],ROW(A1473)-ROW($A$3)),"")</f>
        <v/>
      </c>
      <c r="B1473" s="74" t="str">
        <f ca="1">IF(A1473="","",SUMIFS(Tabela_Ordens[[#Data],[Quantidade]],Tabela_Ordens[[#Data],[Produto]],A1473,Tabela_Ordens[[#Data],[Tipo da Ordem]],"Compra",Tabela_Ordens[[#Data],[Data esperada]],"&lt;="&amp;TODAY())-SUMIFS(Tabela_Ordens[[#Data],[Quantidade]],Tabela_Ordens[[#Data],[Produto]],A1473,Tabela_Ordens[[#Data],[Tipo da Ordem]],"Venda",Tabela_Ordens[[#Data],[Data esperada]],"&lt;="&amp;TODAY()))</f>
        <v/>
      </c>
      <c r="C1473" s="74" t="str">
        <f ca="1">IF(A1473="","",SUMIFS(Tabela_Ordens[[#Data],[Quantidade]],Tabela_Ordens[[#Data],[Produto]],A1473,Tabela_Ordens[[#Data],[Tipo da Ordem]],"Compra",Tabela_Ordens[[#Data],[Data esperada]],"&gt;"&amp;TODAY()))</f>
        <v/>
      </c>
      <c r="D1473" s="74" t="str">
        <f>IF(A1473="","",INDEX(Tabela_Produto[Estoque Mínimo],MATCH(A1473,INDEX(Tabela_Produto[Nome do Produto],,1),0),1))</f>
        <v/>
      </c>
      <c r="E1473" s="74" t="str">
        <f t="shared" si="22"/>
        <v/>
      </c>
      <c r="F1473" s="74" t="str">
        <f>IFERROR(GETPIVOTDATA("Amount",#REF!,"Product Name",'tabelas-escondidas'!$A1473),"")</f>
        <v/>
      </c>
      <c r="G1473" s="74" t="str">
        <f>IFERROR(GETPIVOTDATA("Quantity",#REF!,"Product Name",'tabelas-escondidas'!$A1473),"")</f>
        <v/>
      </c>
    </row>
    <row r="1474" spans="1:7" x14ac:dyDescent="0.25">
      <c r="A1474" s="75" t="str">
        <f>IFERROR(INDEX(Tabela_Produto[[#Data],[Nome do Produto]],ROW(A1474)-ROW($A$3)),"")</f>
        <v/>
      </c>
      <c r="B1474" s="74" t="str">
        <f ca="1">IF(A1474="","",SUMIFS(Tabela_Ordens[[#Data],[Quantidade]],Tabela_Ordens[[#Data],[Produto]],A1474,Tabela_Ordens[[#Data],[Tipo da Ordem]],"Compra",Tabela_Ordens[[#Data],[Data esperada]],"&lt;="&amp;TODAY())-SUMIFS(Tabela_Ordens[[#Data],[Quantidade]],Tabela_Ordens[[#Data],[Produto]],A1474,Tabela_Ordens[[#Data],[Tipo da Ordem]],"Venda",Tabela_Ordens[[#Data],[Data esperada]],"&lt;="&amp;TODAY()))</f>
        <v/>
      </c>
      <c r="C1474" s="74" t="str">
        <f ca="1">IF(A1474="","",SUMIFS(Tabela_Ordens[[#Data],[Quantidade]],Tabela_Ordens[[#Data],[Produto]],A1474,Tabela_Ordens[[#Data],[Tipo da Ordem]],"Compra",Tabela_Ordens[[#Data],[Data esperada]],"&gt;"&amp;TODAY()))</f>
        <v/>
      </c>
      <c r="D1474" s="74" t="str">
        <f>IF(A1474="","",INDEX(Tabela_Produto[Estoque Mínimo],MATCH(A1474,INDEX(Tabela_Produto[Nome do Produto],,1),0),1))</f>
        <v/>
      </c>
      <c r="E1474" s="74" t="str">
        <f t="shared" si="22"/>
        <v/>
      </c>
      <c r="F1474" s="74" t="str">
        <f>IFERROR(GETPIVOTDATA("Amount",#REF!,"Product Name",'tabelas-escondidas'!$A1474),"")</f>
        <v/>
      </c>
      <c r="G1474" s="74" t="str">
        <f>IFERROR(GETPIVOTDATA("Quantity",#REF!,"Product Name",'tabelas-escondidas'!$A1474),"")</f>
        <v/>
      </c>
    </row>
    <row r="1475" spans="1:7" x14ac:dyDescent="0.25">
      <c r="A1475" s="75" t="str">
        <f>IFERROR(INDEX(Tabela_Produto[[#Data],[Nome do Produto]],ROW(A1475)-ROW($A$3)),"")</f>
        <v/>
      </c>
      <c r="B1475" s="74" t="str">
        <f ca="1">IF(A1475="","",SUMIFS(Tabela_Ordens[[#Data],[Quantidade]],Tabela_Ordens[[#Data],[Produto]],A1475,Tabela_Ordens[[#Data],[Tipo da Ordem]],"Compra",Tabela_Ordens[[#Data],[Data esperada]],"&lt;="&amp;TODAY())-SUMIFS(Tabela_Ordens[[#Data],[Quantidade]],Tabela_Ordens[[#Data],[Produto]],A1475,Tabela_Ordens[[#Data],[Tipo da Ordem]],"Venda",Tabela_Ordens[[#Data],[Data esperada]],"&lt;="&amp;TODAY()))</f>
        <v/>
      </c>
      <c r="C1475" s="74" t="str">
        <f ca="1">IF(A1475="","",SUMIFS(Tabela_Ordens[[#Data],[Quantidade]],Tabela_Ordens[[#Data],[Produto]],A1475,Tabela_Ordens[[#Data],[Tipo da Ordem]],"Compra",Tabela_Ordens[[#Data],[Data esperada]],"&gt;"&amp;TODAY()))</f>
        <v/>
      </c>
      <c r="D1475" s="74" t="str">
        <f>IF(A1475="","",INDEX(Tabela_Produto[Estoque Mínimo],MATCH(A1475,INDEX(Tabela_Produto[Nome do Produto],,1),0),1))</f>
        <v/>
      </c>
      <c r="E1475" s="74" t="str">
        <f t="shared" si="22"/>
        <v/>
      </c>
      <c r="F1475" s="74" t="str">
        <f>IFERROR(GETPIVOTDATA("Amount",#REF!,"Product Name",'tabelas-escondidas'!$A1475),"")</f>
        <v/>
      </c>
      <c r="G1475" s="74" t="str">
        <f>IFERROR(GETPIVOTDATA("Quantity",#REF!,"Product Name",'tabelas-escondidas'!$A1475),"")</f>
        <v/>
      </c>
    </row>
    <row r="1476" spans="1:7" x14ac:dyDescent="0.25">
      <c r="A1476" s="75" t="str">
        <f>IFERROR(INDEX(Tabela_Produto[[#Data],[Nome do Produto]],ROW(A1476)-ROW($A$3)),"")</f>
        <v/>
      </c>
      <c r="B1476" s="74" t="str">
        <f ca="1">IF(A1476="","",SUMIFS(Tabela_Ordens[[#Data],[Quantidade]],Tabela_Ordens[[#Data],[Produto]],A1476,Tabela_Ordens[[#Data],[Tipo da Ordem]],"Compra",Tabela_Ordens[[#Data],[Data esperada]],"&lt;="&amp;TODAY())-SUMIFS(Tabela_Ordens[[#Data],[Quantidade]],Tabela_Ordens[[#Data],[Produto]],A1476,Tabela_Ordens[[#Data],[Tipo da Ordem]],"Venda",Tabela_Ordens[[#Data],[Data esperada]],"&lt;="&amp;TODAY()))</f>
        <v/>
      </c>
      <c r="C1476" s="74" t="str">
        <f ca="1">IF(A1476="","",SUMIFS(Tabela_Ordens[[#Data],[Quantidade]],Tabela_Ordens[[#Data],[Produto]],A1476,Tabela_Ordens[[#Data],[Tipo da Ordem]],"Compra",Tabela_Ordens[[#Data],[Data esperada]],"&gt;"&amp;TODAY()))</f>
        <v/>
      </c>
      <c r="D1476" s="74" t="str">
        <f>IF(A1476="","",INDEX(Tabela_Produto[Estoque Mínimo],MATCH(A1476,INDEX(Tabela_Produto[Nome do Produto],,1),0),1))</f>
        <v/>
      </c>
      <c r="E1476" s="74" t="str">
        <f t="shared" si="22"/>
        <v/>
      </c>
      <c r="F1476" s="74" t="str">
        <f>IFERROR(GETPIVOTDATA("Amount",#REF!,"Product Name",'tabelas-escondidas'!$A1476),"")</f>
        <v/>
      </c>
      <c r="G1476" s="74" t="str">
        <f>IFERROR(GETPIVOTDATA("Quantity",#REF!,"Product Name",'tabelas-escondidas'!$A1476),"")</f>
        <v/>
      </c>
    </row>
    <row r="1477" spans="1:7" x14ac:dyDescent="0.25">
      <c r="A1477" s="75" t="str">
        <f>IFERROR(INDEX(Tabela_Produto[[#Data],[Nome do Produto]],ROW(A1477)-ROW($A$3)),"")</f>
        <v/>
      </c>
      <c r="B1477" s="74" t="str">
        <f ca="1">IF(A1477="","",SUMIFS(Tabela_Ordens[[#Data],[Quantidade]],Tabela_Ordens[[#Data],[Produto]],A1477,Tabela_Ordens[[#Data],[Tipo da Ordem]],"Compra",Tabela_Ordens[[#Data],[Data esperada]],"&lt;="&amp;TODAY())-SUMIFS(Tabela_Ordens[[#Data],[Quantidade]],Tabela_Ordens[[#Data],[Produto]],A1477,Tabela_Ordens[[#Data],[Tipo da Ordem]],"Venda",Tabela_Ordens[[#Data],[Data esperada]],"&lt;="&amp;TODAY()))</f>
        <v/>
      </c>
      <c r="C1477" s="74" t="str">
        <f ca="1">IF(A1477="","",SUMIFS(Tabela_Ordens[[#Data],[Quantidade]],Tabela_Ordens[[#Data],[Produto]],A1477,Tabela_Ordens[[#Data],[Tipo da Ordem]],"Compra",Tabela_Ordens[[#Data],[Data esperada]],"&gt;"&amp;TODAY()))</f>
        <v/>
      </c>
      <c r="D1477" s="74" t="str">
        <f>IF(A1477="","",INDEX(Tabela_Produto[Estoque Mínimo],MATCH(A1477,INDEX(Tabela_Produto[Nome do Produto],,1),0),1))</f>
        <v/>
      </c>
      <c r="E1477" s="74" t="str">
        <f t="shared" ref="E1477:E1540" si="23">IF(A1477="","",B1477-D1477)</f>
        <v/>
      </c>
      <c r="F1477" s="74" t="str">
        <f>IFERROR(GETPIVOTDATA("Amount",#REF!,"Product Name",'tabelas-escondidas'!$A1477),"")</f>
        <v/>
      </c>
      <c r="G1477" s="74" t="str">
        <f>IFERROR(GETPIVOTDATA("Quantity",#REF!,"Product Name",'tabelas-escondidas'!$A1477),"")</f>
        <v/>
      </c>
    </row>
    <row r="1478" spans="1:7" x14ac:dyDescent="0.25">
      <c r="A1478" s="75" t="str">
        <f>IFERROR(INDEX(Tabela_Produto[[#Data],[Nome do Produto]],ROW(A1478)-ROW($A$3)),"")</f>
        <v/>
      </c>
      <c r="B1478" s="74" t="str">
        <f ca="1">IF(A1478="","",SUMIFS(Tabela_Ordens[[#Data],[Quantidade]],Tabela_Ordens[[#Data],[Produto]],A1478,Tabela_Ordens[[#Data],[Tipo da Ordem]],"Compra",Tabela_Ordens[[#Data],[Data esperada]],"&lt;="&amp;TODAY())-SUMIFS(Tabela_Ordens[[#Data],[Quantidade]],Tabela_Ordens[[#Data],[Produto]],A1478,Tabela_Ordens[[#Data],[Tipo da Ordem]],"Venda",Tabela_Ordens[[#Data],[Data esperada]],"&lt;="&amp;TODAY()))</f>
        <v/>
      </c>
      <c r="C1478" s="74" t="str">
        <f ca="1">IF(A1478="","",SUMIFS(Tabela_Ordens[[#Data],[Quantidade]],Tabela_Ordens[[#Data],[Produto]],A1478,Tabela_Ordens[[#Data],[Tipo da Ordem]],"Compra",Tabela_Ordens[[#Data],[Data esperada]],"&gt;"&amp;TODAY()))</f>
        <v/>
      </c>
      <c r="D1478" s="74" t="str">
        <f>IF(A1478="","",INDEX(Tabela_Produto[Estoque Mínimo],MATCH(A1478,INDEX(Tabela_Produto[Nome do Produto],,1),0),1))</f>
        <v/>
      </c>
      <c r="E1478" s="74" t="str">
        <f t="shared" si="23"/>
        <v/>
      </c>
      <c r="F1478" s="74" t="str">
        <f>IFERROR(GETPIVOTDATA("Amount",#REF!,"Product Name",'tabelas-escondidas'!$A1478),"")</f>
        <v/>
      </c>
      <c r="G1478" s="74" t="str">
        <f>IFERROR(GETPIVOTDATA("Quantity",#REF!,"Product Name",'tabelas-escondidas'!$A1478),"")</f>
        <v/>
      </c>
    </row>
    <row r="1479" spans="1:7" x14ac:dyDescent="0.25">
      <c r="A1479" s="75" t="str">
        <f>IFERROR(INDEX(Tabela_Produto[[#Data],[Nome do Produto]],ROW(A1479)-ROW($A$3)),"")</f>
        <v/>
      </c>
      <c r="B1479" s="74" t="str">
        <f ca="1">IF(A1479="","",SUMIFS(Tabela_Ordens[[#Data],[Quantidade]],Tabela_Ordens[[#Data],[Produto]],A1479,Tabela_Ordens[[#Data],[Tipo da Ordem]],"Compra",Tabela_Ordens[[#Data],[Data esperada]],"&lt;="&amp;TODAY())-SUMIFS(Tabela_Ordens[[#Data],[Quantidade]],Tabela_Ordens[[#Data],[Produto]],A1479,Tabela_Ordens[[#Data],[Tipo da Ordem]],"Venda",Tabela_Ordens[[#Data],[Data esperada]],"&lt;="&amp;TODAY()))</f>
        <v/>
      </c>
      <c r="C1479" s="74" t="str">
        <f ca="1">IF(A1479="","",SUMIFS(Tabela_Ordens[[#Data],[Quantidade]],Tabela_Ordens[[#Data],[Produto]],A1479,Tabela_Ordens[[#Data],[Tipo da Ordem]],"Compra",Tabela_Ordens[[#Data],[Data esperada]],"&gt;"&amp;TODAY()))</f>
        <v/>
      </c>
      <c r="D1479" s="74" t="str">
        <f>IF(A1479="","",INDEX(Tabela_Produto[Estoque Mínimo],MATCH(A1479,INDEX(Tabela_Produto[Nome do Produto],,1),0),1))</f>
        <v/>
      </c>
      <c r="E1479" s="74" t="str">
        <f t="shared" si="23"/>
        <v/>
      </c>
      <c r="F1479" s="74" t="str">
        <f>IFERROR(GETPIVOTDATA("Amount",#REF!,"Product Name",'tabelas-escondidas'!$A1479),"")</f>
        <v/>
      </c>
      <c r="G1479" s="74" t="str">
        <f>IFERROR(GETPIVOTDATA("Quantity",#REF!,"Product Name",'tabelas-escondidas'!$A1479),"")</f>
        <v/>
      </c>
    </row>
    <row r="1480" spans="1:7" x14ac:dyDescent="0.25">
      <c r="A1480" s="75" t="str">
        <f>IFERROR(INDEX(Tabela_Produto[[#Data],[Nome do Produto]],ROW(A1480)-ROW($A$3)),"")</f>
        <v/>
      </c>
      <c r="B1480" s="74" t="str">
        <f ca="1">IF(A1480="","",SUMIFS(Tabela_Ordens[[#Data],[Quantidade]],Tabela_Ordens[[#Data],[Produto]],A1480,Tabela_Ordens[[#Data],[Tipo da Ordem]],"Compra",Tabela_Ordens[[#Data],[Data esperada]],"&lt;="&amp;TODAY())-SUMIFS(Tabela_Ordens[[#Data],[Quantidade]],Tabela_Ordens[[#Data],[Produto]],A1480,Tabela_Ordens[[#Data],[Tipo da Ordem]],"Venda",Tabela_Ordens[[#Data],[Data esperada]],"&lt;="&amp;TODAY()))</f>
        <v/>
      </c>
      <c r="C1480" s="74" t="str">
        <f ca="1">IF(A1480="","",SUMIFS(Tabela_Ordens[[#Data],[Quantidade]],Tabela_Ordens[[#Data],[Produto]],A1480,Tabela_Ordens[[#Data],[Tipo da Ordem]],"Compra",Tabela_Ordens[[#Data],[Data esperada]],"&gt;"&amp;TODAY()))</f>
        <v/>
      </c>
      <c r="D1480" s="74" t="str">
        <f>IF(A1480="","",INDEX(Tabela_Produto[Estoque Mínimo],MATCH(A1480,INDEX(Tabela_Produto[Nome do Produto],,1),0),1))</f>
        <v/>
      </c>
      <c r="E1480" s="74" t="str">
        <f t="shared" si="23"/>
        <v/>
      </c>
      <c r="F1480" s="74" t="str">
        <f>IFERROR(GETPIVOTDATA("Amount",#REF!,"Product Name",'tabelas-escondidas'!$A1480),"")</f>
        <v/>
      </c>
      <c r="G1480" s="74" t="str">
        <f>IFERROR(GETPIVOTDATA("Quantity",#REF!,"Product Name",'tabelas-escondidas'!$A1480),"")</f>
        <v/>
      </c>
    </row>
    <row r="1481" spans="1:7" x14ac:dyDescent="0.25">
      <c r="A1481" s="75" t="str">
        <f>IFERROR(INDEX(Tabela_Produto[[#Data],[Nome do Produto]],ROW(A1481)-ROW($A$3)),"")</f>
        <v/>
      </c>
      <c r="B1481" s="74" t="str">
        <f ca="1">IF(A1481="","",SUMIFS(Tabela_Ordens[[#Data],[Quantidade]],Tabela_Ordens[[#Data],[Produto]],A1481,Tabela_Ordens[[#Data],[Tipo da Ordem]],"Compra",Tabela_Ordens[[#Data],[Data esperada]],"&lt;="&amp;TODAY())-SUMIFS(Tabela_Ordens[[#Data],[Quantidade]],Tabela_Ordens[[#Data],[Produto]],A1481,Tabela_Ordens[[#Data],[Tipo da Ordem]],"Venda",Tabela_Ordens[[#Data],[Data esperada]],"&lt;="&amp;TODAY()))</f>
        <v/>
      </c>
      <c r="C1481" s="74" t="str">
        <f ca="1">IF(A1481="","",SUMIFS(Tabela_Ordens[[#Data],[Quantidade]],Tabela_Ordens[[#Data],[Produto]],A1481,Tabela_Ordens[[#Data],[Tipo da Ordem]],"Compra",Tabela_Ordens[[#Data],[Data esperada]],"&gt;"&amp;TODAY()))</f>
        <v/>
      </c>
      <c r="D1481" s="74" t="str">
        <f>IF(A1481="","",INDEX(Tabela_Produto[Estoque Mínimo],MATCH(A1481,INDEX(Tabela_Produto[Nome do Produto],,1),0),1))</f>
        <v/>
      </c>
      <c r="E1481" s="74" t="str">
        <f t="shared" si="23"/>
        <v/>
      </c>
      <c r="F1481" s="74" t="str">
        <f>IFERROR(GETPIVOTDATA("Amount",#REF!,"Product Name",'tabelas-escondidas'!$A1481),"")</f>
        <v/>
      </c>
      <c r="G1481" s="74" t="str">
        <f>IFERROR(GETPIVOTDATA("Quantity",#REF!,"Product Name",'tabelas-escondidas'!$A1481),"")</f>
        <v/>
      </c>
    </row>
    <row r="1482" spans="1:7" x14ac:dyDescent="0.25">
      <c r="A1482" s="75" t="str">
        <f>IFERROR(INDEX(Tabela_Produto[[#Data],[Nome do Produto]],ROW(A1482)-ROW($A$3)),"")</f>
        <v/>
      </c>
      <c r="B1482" s="74" t="str">
        <f ca="1">IF(A1482="","",SUMIFS(Tabela_Ordens[[#Data],[Quantidade]],Tabela_Ordens[[#Data],[Produto]],A1482,Tabela_Ordens[[#Data],[Tipo da Ordem]],"Compra",Tabela_Ordens[[#Data],[Data esperada]],"&lt;="&amp;TODAY())-SUMIFS(Tabela_Ordens[[#Data],[Quantidade]],Tabela_Ordens[[#Data],[Produto]],A1482,Tabela_Ordens[[#Data],[Tipo da Ordem]],"Venda",Tabela_Ordens[[#Data],[Data esperada]],"&lt;="&amp;TODAY()))</f>
        <v/>
      </c>
      <c r="C1482" s="74" t="str">
        <f ca="1">IF(A1482="","",SUMIFS(Tabela_Ordens[[#Data],[Quantidade]],Tabela_Ordens[[#Data],[Produto]],A1482,Tabela_Ordens[[#Data],[Tipo da Ordem]],"Compra",Tabela_Ordens[[#Data],[Data esperada]],"&gt;"&amp;TODAY()))</f>
        <v/>
      </c>
      <c r="D1482" s="74" t="str">
        <f>IF(A1482="","",INDEX(Tabela_Produto[Estoque Mínimo],MATCH(A1482,INDEX(Tabela_Produto[Nome do Produto],,1),0),1))</f>
        <v/>
      </c>
      <c r="E1482" s="74" t="str">
        <f t="shared" si="23"/>
        <v/>
      </c>
      <c r="F1482" s="74" t="str">
        <f>IFERROR(GETPIVOTDATA("Amount",#REF!,"Product Name",'tabelas-escondidas'!$A1482),"")</f>
        <v/>
      </c>
      <c r="G1482" s="74" t="str">
        <f>IFERROR(GETPIVOTDATA("Quantity",#REF!,"Product Name",'tabelas-escondidas'!$A1482),"")</f>
        <v/>
      </c>
    </row>
    <row r="1483" spans="1:7" x14ac:dyDescent="0.25">
      <c r="A1483" s="75" t="str">
        <f>IFERROR(INDEX(Tabela_Produto[[#Data],[Nome do Produto]],ROW(A1483)-ROW($A$3)),"")</f>
        <v/>
      </c>
      <c r="B1483" s="74" t="str">
        <f ca="1">IF(A1483="","",SUMIFS(Tabela_Ordens[[#Data],[Quantidade]],Tabela_Ordens[[#Data],[Produto]],A1483,Tabela_Ordens[[#Data],[Tipo da Ordem]],"Compra",Tabela_Ordens[[#Data],[Data esperada]],"&lt;="&amp;TODAY())-SUMIFS(Tabela_Ordens[[#Data],[Quantidade]],Tabela_Ordens[[#Data],[Produto]],A1483,Tabela_Ordens[[#Data],[Tipo da Ordem]],"Venda",Tabela_Ordens[[#Data],[Data esperada]],"&lt;="&amp;TODAY()))</f>
        <v/>
      </c>
      <c r="C1483" s="74" t="str">
        <f ca="1">IF(A1483="","",SUMIFS(Tabela_Ordens[[#Data],[Quantidade]],Tabela_Ordens[[#Data],[Produto]],A1483,Tabela_Ordens[[#Data],[Tipo da Ordem]],"Compra",Tabela_Ordens[[#Data],[Data esperada]],"&gt;"&amp;TODAY()))</f>
        <v/>
      </c>
      <c r="D1483" s="74" t="str">
        <f>IF(A1483="","",INDEX(Tabela_Produto[Estoque Mínimo],MATCH(A1483,INDEX(Tabela_Produto[Nome do Produto],,1),0),1))</f>
        <v/>
      </c>
      <c r="E1483" s="74" t="str">
        <f t="shared" si="23"/>
        <v/>
      </c>
      <c r="F1483" s="74" t="str">
        <f>IFERROR(GETPIVOTDATA("Amount",#REF!,"Product Name",'tabelas-escondidas'!$A1483),"")</f>
        <v/>
      </c>
      <c r="G1483" s="74" t="str">
        <f>IFERROR(GETPIVOTDATA("Quantity",#REF!,"Product Name",'tabelas-escondidas'!$A1483),"")</f>
        <v/>
      </c>
    </row>
    <row r="1484" spans="1:7" x14ac:dyDescent="0.25">
      <c r="A1484" s="75" t="str">
        <f>IFERROR(INDEX(Tabela_Produto[[#Data],[Nome do Produto]],ROW(A1484)-ROW($A$3)),"")</f>
        <v/>
      </c>
      <c r="B1484" s="74" t="str">
        <f ca="1">IF(A1484="","",SUMIFS(Tabela_Ordens[[#Data],[Quantidade]],Tabela_Ordens[[#Data],[Produto]],A1484,Tabela_Ordens[[#Data],[Tipo da Ordem]],"Compra",Tabela_Ordens[[#Data],[Data esperada]],"&lt;="&amp;TODAY())-SUMIFS(Tabela_Ordens[[#Data],[Quantidade]],Tabela_Ordens[[#Data],[Produto]],A1484,Tabela_Ordens[[#Data],[Tipo da Ordem]],"Venda",Tabela_Ordens[[#Data],[Data esperada]],"&lt;="&amp;TODAY()))</f>
        <v/>
      </c>
      <c r="C1484" s="74" t="str">
        <f ca="1">IF(A1484="","",SUMIFS(Tabela_Ordens[[#Data],[Quantidade]],Tabela_Ordens[[#Data],[Produto]],A1484,Tabela_Ordens[[#Data],[Tipo da Ordem]],"Compra",Tabela_Ordens[[#Data],[Data esperada]],"&gt;"&amp;TODAY()))</f>
        <v/>
      </c>
      <c r="D1484" s="74" t="str">
        <f>IF(A1484="","",INDEX(Tabela_Produto[Estoque Mínimo],MATCH(A1484,INDEX(Tabela_Produto[Nome do Produto],,1),0),1))</f>
        <v/>
      </c>
      <c r="E1484" s="74" t="str">
        <f t="shared" si="23"/>
        <v/>
      </c>
      <c r="F1484" s="74" t="str">
        <f>IFERROR(GETPIVOTDATA("Amount",#REF!,"Product Name",'tabelas-escondidas'!$A1484),"")</f>
        <v/>
      </c>
      <c r="G1484" s="74" t="str">
        <f>IFERROR(GETPIVOTDATA("Quantity",#REF!,"Product Name",'tabelas-escondidas'!$A1484),"")</f>
        <v/>
      </c>
    </row>
    <row r="1485" spans="1:7" x14ac:dyDescent="0.25">
      <c r="A1485" s="75" t="str">
        <f>IFERROR(INDEX(Tabela_Produto[[#Data],[Nome do Produto]],ROW(A1485)-ROW($A$3)),"")</f>
        <v/>
      </c>
      <c r="B1485" s="74" t="str">
        <f ca="1">IF(A1485="","",SUMIFS(Tabela_Ordens[[#Data],[Quantidade]],Tabela_Ordens[[#Data],[Produto]],A1485,Tabela_Ordens[[#Data],[Tipo da Ordem]],"Compra",Tabela_Ordens[[#Data],[Data esperada]],"&lt;="&amp;TODAY())-SUMIFS(Tabela_Ordens[[#Data],[Quantidade]],Tabela_Ordens[[#Data],[Produto]],A1485,Tabela_Ordens[[#Data],[Tipo da Ordem]],"Venda",Tabela_Ordens[[#Data],[Data esperada]],"&lt;="&amp;TODAY()))</f>
        <v/>
      </c>
      <c r="C1485" s="74" t="str">
        <f ca="1">IF(A1485="","",SUMIFS(Tabela_Ordens[[#Data],[Quantidade]],Tabela_Ordens[[#Data],[Produto]],A1485,Tabela_Ordens[[#Data],[Tipo da Ordem]],"Compra",Tabela_Ordens[[#Data],[Data esperada]],"&gt;"&amp;TODAY()))</f>
        <v/>
      </c>
      <c r="D1485" s="74" t="str">
        <f>IF(A1485="","",INDEX(Tabela_Produto[Estoque Mínimo],MATCH(A1485,INDEX(Tabela_Produto[Nome do Produto],,1),0),1))</f>
        <v/>
      </c>
      <c r="E1485" s="74" t="str">
        <f t="shared" si="23"/>
        <v/>
      </c>
      <c r="F1485" s="74" t="str">
        <f>IFERROR(GETPIVOTDATA("Amount",#REF!,"Product Name",'tabelas-escondidas'!$A1485),"")</f>
        <v/>
      </c>
      <c r="G1485" s="74" t="str">
        <f>IFERROR(GETPIVOTDATA("Quantity",#REF!,"Product Name",'tabelas-escondidas'!$A1485),"")</f>
        <v/>
      </c>
    </row>
    <row r="1486" spans="1:7" x14ac:dyDescent="0.25">
      <c r="A1486" s="75" t="str">
        <f>IFERROR(INDEX(Tabela_Produto[[#Data],[Nome do Produto]],ROW(A1486)-ROW($A$3)),"")</f>
        <v/>
      </c>
      <c r="B1486" s="74" t="str">
        <f ca="1">IF(A1486="","",SUMIFS(Tabela_Ordens[[#Data],[Quantidade]],Tabela_Ordens[[#Data],[Produto]],A1486,Tabela_Ordens[[#Data],[Tipo da Ordem]],"Compra",Tabela_Ordens[[#Data],[Data esperada]],"&lt;="&amp;TODAY())-SUMIFS(Tabela_Ordens[[#Data],[Quantidade]],Tabela_Ordens[[#Data],[Produto]],A1486,Tabela_Ordens[[#Data],[Tipo da Ordem]],"Venda",Tabela_Ordens[[#Data],[Data esperada]],"&lt;="&amp;TODAY()))</f>
        <v/>
      </c>
      <c r="C1486" s="74" t="str">
        <f ca="1">IF(A1486="","",SUMIFS(Tabela_Ordens[[#Data],[Quantidade]],Tabela_Ordens[[#Data],[Produto]],A1486,Tabela_Ordens[[#Data],[Tipo da Ordem]],"Compra",Tabela_Ordens[[#Data],[Data esperada]],"&gt;"&amp;TODAY()))</f>
        <v/>
      </c>
      <c r="D1486" s="74" t="str">
        <f>IF(A1486="","",INDEX(Tabela_Produto[Estoque Mínimo],MATCH(A1486,INDEX(Tabela_Produto[Nome do Produto],,1),0),1))</f>
        <v/>
      </c>
      <c r="E1486" s="74" t="str">
        <f t="shared" si="23"/>
        <v/>
      </c>
      <c r="F1486" s="74" t="str">
        <f>IFERROR(GETPIVOTDATA("Amount",#REF!,"Product Name",'tabelas-escondidas'!$A1486),"")</f>
        <v/>
      </c>
      <c r="G1486" s="74" t="str">
        <f>IFERROR(GETPIVOTDATA("Quantity",#REF!,"Product Name",'tabelas-escondidas'!$A1486),"")</f>
        <v/>
      </c>
    </row>
    <row r="1487" spans="1:7" x14ac:dyDescent="0.25">
      <c r="A1487" s="75" t="str">
        <f>IFERROR(INDEX(Tabela_Produto[[#Data],[Nome do Produto]],ROW(A1487)-ROW($A$3)),"")</f>
        <v/>
      </c>
      <c r="B1487" s="74" t="str">
        <f ca="1">IF(A1487="","",SUMIFS(Tabela_Ordens[[#Data],[Quantidade]],Tabela_Ordens[[#Data],[Produto]],A1487,Tabela_Ordens[[#Data],[Tipo da Ordem]],"Compra",Tabela_Ordens[[#Data],[Data esperada]],"&lt;="&amp;TODAY())-SUMIFS(Tabela_Ordens[[#Data],[Quantidade]],Tabela_Ordens[[#Data],[Produto]],A1487,Tabela_Ordens[[#Data],[Tipo da Ordem]],"Venda",Tabela_Ordens[[#Data],[Data esperada]],"&lt;="&amp;TODAY()))</f>
        <v/>
      </c>
      <c r="C1487" s="74" t="str">
        <f ca="1">IF(A1487="","",SUMIFS(Tabela_Ordens[[#Data],[Quantidade]],Tabela_Ordens[[#Data],[Produto]],A1487,Tabela_Ordens[[#Data],[Tipo da Ordem]],"Compra",Tabela_Ordens[[#Data],[Data esperada]],"&gt;"&amp;TODAY()))</f>
        <v/>
      </c>
      <c r="D1487" s="74" t="str">
        <f>IF(A1487="","",INDEX(Tabela_Produto[Estoque Mínimo],MATCH(A1487,INDEX(Tabela_Produto[Nome do Produto],,1),0),1))</f>
        <v/>
      </c>
      <c r="E1487" s="74" t="str">
        <f t="shared" si="23"/>
        <v/>
      </c>
      <c r="F1487" s="74" t="str">
        <f>IFERROR(GETPIVOTDATA("Amount",#REF!,"Product Name",'tabelas-escondidas'!$A1487),"")</f>
        <v/>
      </c>
      <c r="G1487" s="74" t="str">
        <f>IFERROR(GETPIVOTDATA("Quantity",#REF!,"Product Name",'tabelas-escondidas'!$A1487),"")</f>
        <v/>
      </c>
    </row>
    <row r="1488" spans="1:7" x14ac:dyDescent="0.25">
      <c r="A1488" s="75" t="str">
        <f>IFERROR(INDEX(Tabela_Produto[[#Data],[Nome do Produto]],ROW(A1488)-ROW($A$3)),"")</f>
        <v/>
      </c>
      <c r="B1488" s="74" t="str">
        <f ca="1">IF(A1488="","",SUMIFS(Tabela_Ordens[[#Data],[Quantidade]],Tabela_Ordens[[#Data],[Produto]],A1488,Tabela_Ordens[[#Data],[Tipo da Ordem]],"Compra",Tabela_Ordens[[#Data],[Data esperada]],"&lt;="&amp;TODAY())-SUMIFS(Tabela_Ordens[[#Data],[Quantidade]],Tabela_Ordens[[#Data],[Produto]],A1488,Tabela_Ordens[[#Data],[Tipo da Ordem]],"Venda",Tabela_Ordens[[#Data],[Data esperada]],"&lt;="&amp;TODAY()))</f>
        <v/>
      </c>
      <c r="C1488" s="74" t="str">
        <f ca="1">IF(A1488="","",SUMIFS(Tabela_Ordens[[#Data],[Quantidade]],Tabela_Ordens[[#Data],[Produto]],A1488,Tabela_Ordens[[#Data],[Tipo da Ordem]],"Compra",Tabela_Ordens[[#Data],[Data esperada]],"&gt;"&amp;TODAY()))</f>
        <v/>
      </c>
      <c r="D1488" s="74" t="str">
        <f>IF(A1488="","",INDEX(Tabela_Produto[Estoque Mínimo],MATCH(A1488,INDEX(Tabela_Produto[Nome do Produto],,1),0),1))</f>
        <v/>
      </c>
      <c r="E1488" s="74" t="str">
        <f t="shared" si="23"/>
        <v/>
      </c>
      <c r="F1488" s="74" t="str">
        <f>IFERROR(GETPIVOTDATA("Amount",#REF!,"Product Name",'tabelas-escondidas'!$A1488),"")</f>
        <v/>
      </c>
      <c r="G1488" s="74" t="str">
        <f>IFERROR(GETPIVOTDATA("Quantity",#REF!,"Product Name",'tabelas-escondidas'!$A1488),"")</f>
        <v/>
      </c>
    </row>
    <row r="1489" spans="1:7" x14ac:dyDescent="0.25">
      <c r="A1489" s="75" t="str">
        <f>IFERROR(INDEX(Tabela_Produto[[#Data],[Nome do Produto]],ROW(A1489)-ROW($A$3)),"")</f>
        <v/>
      </c>
      <c r="B1489" s="74" t="str">
        <f ca="1">IF(A1489="","",SUMIFS(Tabela_Ordens[[#Data],[Quantidade]],Tabela_Ordens[[#Data],[Produto]],A1489,Tabela_Ordens[[#Data],[Tipo da Ordem]],"Compra",Tabela_Ordens[[#Data],[Data esperada]],"&lt;="&amp;TODAY())-SUMIFS(Tabela_Ordens[[#Data],[Quantidade]],Tabela_Ordens[[#Data],[Produto]],A1489,Tabela_Ordens[[#Data],[Tipo da Ordem]],"Venda",Tabela_Ordens[[#Data],[Data esperada]],"&lt;="&amp;TODAY()))</f>
        <v/>
      </c>
      <c r="C1489" s="74" t="str">
        <f ca="1">IF(A1489="","",SUMIFS(Tabela_Ordens[[#Data],[Quantidade]],Tabela_Ordens[[#Data],[Produto]],A1489,Tabela_Ordens[[#Data],[Tipo da Ordem]],"Compra",Tabela_Ordens[[#Data],[Data esperada]],"&gt;"&amp;TODAY()))</f>
        <v/>
      </c>
      <c r="D1489" s="74" t="str">
        <f>IF(A1489="","",INDEX(Tabela_Produto[Estoque Mínimo],MATCH(A1489,INDEX(Tabela_Produto[Nome do Produto],,1),0),1))</f>
        <v/>
      </c>
      <c r="E1489" s="74" t="str">
        <f t="shared" si="23"/>
        <v/>
      </c>
      <c r="F1489" s="74" t="str">
        <f>IFERROR(GETPIVOTDATA("Amount",#REF!,"Product Name",'tabelas-escondidas'!$A1489),"")</f>
        <v/>
      </c>
      <c r="G1489" s="74" t="str">
        <f>IFERROR(GETPIVOTDATA("Quantity",#REF!,"Product Name",'tabelas-escondidas'!$A1489),"")</f>
        <v/>
      </c>
    </row>
    <row r="1490" spans="1:7" x14ac:dyDescent="0.25">
      <c r="A1490" s="75" t="str">
        <f>IFERROR(INDEX(Tabela_Produto[[#Data],[Nome do Produto]],ROW(A1490)-ROW($A$3)),"")</f>
        <v/>
      </c>
      <c r="B1490" s="74" t="str">
        <f ca="1">IF(A1490="","",SUMIFS(Tabela_Ordens[[#Data],[Quantidade]],Tabela_Ordens[[#Data],[Produto]],A1490,Tabela_Ordens[[#Data],[Tipo da Ordem]],"Compra",Tabela_Ordens[[#Data],[Data esperada]],"&lt;="&amp;TODAY())-SUMIFS(Tabela_Ordens[[#Data],[Quantidade]],Tabela_Ordens[[#Data],[Produto]],A1490,Tabela_Ordens[[#Data],[Tipo da Ordem]],"Venda",Tabela_Ordens[[#Data],[Data esperada]],"&lt;="&amp;TODAY()))</f>
        <v/>
      </c>
      <c r="C1490" s="74" t="str">
        <f ca="1">IF(A1490="","",SUMIFS(Tabela_Ordens[[#Data],[Quantidade]],Tabela_Ordens[[#Data],[Produto]],A1490,Tabela_Ordens[[#Data],[Tipo da Ordem]],"Compra",Tabela_Ordens[[#Data],[Data esperada]],"&gt;"&amp;TODAY()))</f>
        <v/>
      </c>
      <c r="D1490" s="74" t="str">
        <f>IF(A1490="","",INDEX(Tabela_Produto[Estoque Mínimo],MATCH(A1490,INDEX(Tabela_Produto[Nome do Produto],,1),0),1))</f>
        <v/>
      </c>
      <c r="E1490" s="74" t="str">
        <f t="shared" si="23"/>
        <v/>
      </c>
      <c r="F1490" s="74" t="str">
        <f>IFERROR(GETPIVOTDATA("Amount",#REF!,"Product Name",'tabelas-escondidas'!$A1490),"")</f>
        <v/>
      </c>
      <c r="G1490" s="74" t="str">
        <f>IFERROR(GETPIVOTDATA("Quantity",#REF!,"Product Name",'tabelas-escondidas'!$A1490),"")</f>
        <v/>
      </c>
    </row>
    <row r="1491" spans="1:7" x14ac:dyDescent="0.25">
      <c r="A1491" s="75" t="str">
        <f>IFERROR(INDEX(Tabela_Produto[[#Data],[Nome do Produto]],ROW(A1491)-ROW($A$3)),"")</f>
        <v/>
      </c>
      <c r="B1491" s="74" t="str">
        <f ca="1">IF(A1491="","",SUMIFS(Tabela_Ordens[[#Data],[Quantidade]],Tabela_Ordens[[#Data],[Produto]],A1491,Tabela_Ordens[[#Data],[Tipo da Ordem]],"Compra",Tabela_Ordens[[#Data],[Data esperada]],"&lt;="&amp;TODAY())-SUMIFS(Tabela_Ordens[[#Data],[Quantidade]],Tabela_Ordens[[#Data],[Produto]],A1491,Tabela_Ordens[[#Data],[Tipo da Ordem]],"Venda",Tabela_Ordens[[#Data],[Data esperada]],"&lt;="&amp;TODAY()))</f>
        <v/>
      </c>
      <c r="C1491" s="74" t="str">
        <f ca="1">IF(A1491="","",SUMIFS(Tabela_Ordens[[#Data],[Quantidade]],Tabela_Ordens[[#Data],[Produto]],A1491,Tabela_Ordens[[#Data],[Tipo da Ordem]],"Compra",Tabela_Ordens[[#Data],[Data esperada]],"&gt;"&amp;TODAY()))</f>
        <v/>
      </c>
      <c r="D1491" s="74" t="str">
        <f>IF(A1491="","",INDEX(Tabela_Produto[Estoque Mínimo],MATCH(A1491,INDEX(Tabela_Produto[Nome do Produto],,1),0),1))</f>
        <v/>
      </c>
      <c r="E1491" s="74" t="str">
        <f t="shared" si="23"/>
        <v/>
      </c>
      <c r="F1491" s="74" t="str">
        <f>IFERROR(GETPIVOTDATA("Amount",#REF!,"Product Name",'tabelas-escondidas'!$A1491),"")</f>
        <v/>
      </c>
      <c r="G1491" s="74" t="str">
        <f>IFERROR(GETPIVOTDATA("Quantity",#REF!,"Product Name",'tabelas-escondidas'!$A1491),"")</f>
        <v/>
      </c>
    </row>
    <row r="1492" spans="1:7" x14ac:dyDescent="0.25">
      <c r="A1492" s="75" t="str">
        <f>IFERROR(INDEX(Tabela_Produto[[#Data],[Nome do Produto]],ROW(A1492)-ROW($A$3)),"")</f>
        <v/>
      </c>
      <c r="B1492" s="74" t="str">
        <f ca="1">IF(A1492="","",SUMIFS(Tabela_Ordens[[#Data],[Quantidade]],Tabela_Ordens[[#Data],[Produto]],A1492,Tabela_Ordens[[#Data],[Tipo da Ordem]],"Compra",Tabela_Ordens[[#Data],[Data esperada]],"&lt;="&amp;TODAY())-SUMIFS(Tabela_Ordens[[#Data],[Quantidade]],Tabela_Ordens[[#Data],[Produto]],A1492,Tabela_Ordens[[#Data],[Tipo da Ordem]],"Venda",Tabela_Ordens[[#Data],[Data esperada]],"&lt;="&amp;TODAY()))</f>
        <v/>
      </c>
      <c r="C1492" s="74" t="str">
        <f ca="1">IF(A1492="","",SUMIFS(Tabela_Ordens[[#Data],[Quantidade]],Tabela_Ordens[[#Data],[Produto]],A1492,Tabela_Ordens[[#Data],[Tipo da Ordem]],"Compra",Tabela_Ordens[[#Data],[Data esperada]],"&gt;"&amp;TODAY()))</f>
        <v/>
      </c>
      <c r="D1492" s="74" t="str">
        <f>IF(A1492="","",INDEX(Tabela_Produto[Estoque Mínimo],MATCH(A1492,INDEX(Tabela_Produto[Nome do Produto],,1),0),1))</f>
        <v/>
      </c>
      <c r="E1492" s="74" t="str">
        <f t="shared" si="23"/>
        <v/>
      </c>
      <c r="F1492" s="74" t="str">
        <f>IFERROR(GETPIVOTDATA("Amount",#REF!,"Product Name",'tabelas-escondidas'!$A1492),"")</f>
        <v/>
      </c>
      <c r="G1492" s="74" t="str">
        <f>IFERROR(GETPIVOTDATA("Quantity",#REF!,"Product Name",'tabelas-escondidas'!$A1492),"")</f>
        <v/>
      </c>
    </row>
    <row r="1493" spans="1:7" x14ac:dyDescent="0.25">
      <c r="A1493" s="75" t="str">
        <f>IFERROR(INDEX(Tabela_Produto[[#Data],[Nome do Produto]],ROW(A1493)-ROW($A$3)),"")</f>
        <v/>
      </c>
      <c r="B1493" s="74" t="str">
        <f ca="1">IF(A1493="","",SUMIFS(Tabela_Ordens[[#Data],[Quantidade]],Tabela_Ordens[[#Data],[Produto]],A1493,Tabela_Ordens[[#Data],[Tipo da Ordem]],"Compra",Tabela_Ordens[[#Data],[Data esperada]],"&lt;="&amp;TODAY())-SUMIFS(Tabela_Ordens[[#Data],[Quantidade]],Tabela_Ordens[[#Data],[Produto]],A1493,Tabela_Ordens[[#Data],[Tipo da Ordem]],"Venda",Tabela_Ordens[[#Data],[Data esperada]],"&lt;="&amp;TODAY()))</f>
        <v/>
      </c>
      <c r="C1493" s="74" t="str">
        <f ca="1">IF(A1493="","",SUMIFS(Tabela_Ordens[[#Data],[Quantidade]],Tabela_Ordens[[#Data],[Produto]],A1493,Tabela_Ordens[[#Data],[Tipo da Ordem]],"Compra",Tabela_Ordens[[#Data],[Data esperada]],"&gt;"&amp;TODAY()))</f>
        <v/>
      </c>
      <c r="D1493" s="74" t="str">
        <f>IF(A1493="","",INDEX(Tabela_Produto[Estoque Mínimo],MATCH(A1493,INDEX(Tabela_Produto[Nome do Produto],,1),0),1))</f>
        <v/>
      </c>
      <c r="E1493" s="74" t="str">
        <f t="shared" si="23"/>
        <v/>
      </c>
      <c r="F1493" s="74" t="str">
        <f>IFERROR(GETPIVOTDATA("Amount",#REF!,"Product Name",'tabelas-escondidas'!$A1493),"")</f>
        <v/>
      </c>
      <c r="G1493" s="74" t="str">
        <f>IFERROR(GETPIVOTDATA("Quantity",#REF!,"Product Name",'tabelas-escondidas'!$A1493),"")</f>
        <v/>
      </c>
    </row>
    <row r="1494" spans="1:7" x14ac:dyDescent="0.25">
      <c r="A1494" s="75" t="str">
        <f>IFERROR(INDEX(Tabela_Produto[[#Data],[Nome do Produto]],ROW(A1494)-ROW($A$3)),"")</f>
        <v/>
      </c>
      <c r="B1494" s="74" t="str">
        <f ca="1">IF(A1494="","",SUMIFS(Tabela_Ordens[[#Data],[Quantidade]],Tabela_Ordens[[#Data],[Produto]],A1494,Tabela_Ordens[[#Data],[Tipo da Ordem]],"Compra",Tabela_Ordens[[#Data],[Data esperada]],"&lt;="&amp;TODAY())-SUMIFS(Tabela_Ordens[[#Data],[Quantidade]],Tabela_Ordens[[#Data],[Produto]],A1494,Tabela_Ordens[[#Data],[Tipo da Ordem]],"Venda",Tabela_Ordens[[#Data],[Data esperada]],"&lt;="&amp;TODAY()))</f>
        <v/>
      </c>
      <c r="C1494" s="74" t="str">
        <f ca="1">IF(A1494="","",SUMIFS(Tabela_Ordens[[#Data],[Quantidade]],Tabela_Ordens[[#Data],[Produto]],A1494,Tabela_Ordens[[#Data],[Tipo da Ordem]],"Compra",Tabela_Ordens[[#Data],[Data esperada]],"&gt;"&amp;TODAY()))</f>
        <v/>
      </c>
      <c r="D1494" s="74" t="str">
        <f>IF(A1494="","",INDEX(Tabela_Produto[Estoque Mínimo],MATCH(A1494,INDEX(Tabela_Produto[Nome do Produto],,1),0),1))</f>
        <v/>
      </c>
      <c r="E1494" s="74" t="str">
        <f t="shared" si="23"/>
        <v/>
      </c>
      <c r="F1494" s="74" t="str">
        <f>IFERROR(GETPIVOTDATA("Amount",#REF!,"Product Name",'tabelas-escondidas'!$A1494),"")</f>
        <v/>
      </c>
      <c r="G1494" s="74" t="str">
        <f>IFERROR(GETPIVOTDATA("Quantity",#REF!,"Product Name",'tabelas-escondidas'!$A1494),"")</f>
        <v/>
      </c>
    </row>
    <row r="1495" spans="1:7" x14ac:dyDescent="0.25">
      <c r="A1495" s="75" t="str">
        <f>IFERROR(INDEX(Tabela_Produto[[#Data],[Nome do Produto]],ROW(A1495)-ROW($A$3)),"")</f>
        <v/>
      </c>
      <c r="B1495" s="74" t="str">
        <f ca="1">IF(A1495="","",SUMIFS(Tabela_Ordens[[#Data],[Quantidade]],Tabela_Ordens[[#Data],[Produto]],A1495,Tabela_Ordens[[#Data],[Tipo da Ordem]],"Compra",Tabela_Ordens[[#Data],[Data esperada]],"&lt;="&amp;TODAY())-SUMIFS(Tabela_Ordens[[#Data],[Quantidade]],Tabela_Ordens[[#Data],[Produto]],A1495,Tabela_Ordens[[#Data],[Tipo da Ordem]],"Venda",Tabela_Ordens[[#Data],[Data esperada]],"&lt;="&amp;TODAY()))</f>
        <v/>
      </c>
      <c r="C1495" s="74" t="str">
        <f ca="1">IF(A1495="","",SUMIFS(Tabela_Ordens[[#Data],[Quantidade]],Tabela_Ordens[[#Data],[Produto]],A1495,Tabela_Ordens[[#Data],[Tipo da Ordem]],"Compra",Tabela_Ordens[[#Data],[Data esperada]],"&gt;"&amp;TODAY()))</f>
        <v/>
      </c>
      <c r="D1495" s="74" t="str">
        <f>IF(A1495="","",INDEX(Tabela_Produto[Estoque Mínimo],MATCH(A1495,INDEX(Tabela_Produto[Nome do Produto],,1),0),1))</f>
        <v/>
      </c>
      <c r="E1495" s="74" t="str">
        <f t="shared" si="23"/>
        <v/>
      </c>
      <c r="F1495" s="74" t="str">
        <f>IFERROR(GETPIVOTDATA("Amount",#REF!,"Product Name",'tabelas-escondidas'!$A1495),"")</f>
        <v/>
      </c>
      <c r="G1495" s="74" t="str">
        <f>IFERROR(GETPIVOTDATA("Quantity",#REF!,"Product Name",'tabelas-escondidas'!$A1495),"")</f>
        <v/>
      </c>
    </row>
    <row r="1496" spans="1:7" x14ac:dyDescent="0.25">
      <c r="A1496" s="75" t="str">
        <f>IFERROR(INDEX(Tabela_Produto[[#Data],[Nome do Produto]],ROW(A1496)-ROW($A$3)),"")</f>
        <v/>
      </c>
      <c r="B1496" s="74" t="str">
        <f ca="1">IF(A1496="","",SUMIFS(Tabela_Ordens[[#Data],[Quantidade]],Tabela_Ordens[[#Data],[Produto]],A1496,Tabela_Ordens[[#Data],[Tipo da Ordem]],"Compra",Tabela_Ordens[[#Data],[Data esperada]],"&lt;="&amp;TODAY())-SUMIFS(Tabela_Ordens[[#Data],[Quantidade]],Tabela_Ordens[[#Data],[Produto]],A1496,Tabela_Ordens[[#Data],[Tipo da Ordem]],"Venda",Tabela_Ordens[[#Data],[Data esperada]],"&lt;="&amp;TODAY()))</f>
        <v/>
      </c>
      <c r="C1496" s="74" t="str">
        <f ca="1">IF(A1496="","",SUMIFS(Tabela_Ordens[[#Data],[Quantidade]],Tabela_Ordens[[#Data],[Produto]],A1496,Tabela_Ordens[[#Data],[Tipo da Ordem]],"Compra",Tabela_Ordens[[#Data],[Data esperada]],"&gt;"&amp;TODAY()))</f>
        <v/>
      </c>
      <c r="D1496" s="74" t="str">
        <f>IF(A1496="","",INDEX(Tabela_Produto[Estoque Mínimo],MATCH(A1496,INDEX(Tabela_Produto[Nome do Produto],,1),0),1))</f>
        <v/>
      </c>
      <c r="E1496" s="74" t="str">
        <f t="shared" si="23"/>
        <v/>
      </c>
      <c r="F1496" s="74" t="str">
        <f>IFERROR(GETPIVOTDATA("Amount",#REF!,"Product Name",'tabelas-escondidas'!$A1496),"")</f>
        <v/>
      </c>
      <c r="G1496" s="74" t="str">
        <f>IFERROR(GETPIVOTDATA("Quantity",#REF!,"Product Name",'tabelas-escondidas'!$A1496),"")</f>
        <v/>
      </c>
    </row>
    <row r="1497" spans="1:7" x14ac:dyDescent="0.25">
      <c r="A1497" s="75" t="str">
        <f>IFERROR(INDEX(Tabela_Produto[[#Data],[Nome do Produto]],ROW(A1497)-ROW($A$3)),"")</f>
        <v/>
      </c>
      <c r="B1497" s="74" t="str">
        <f ca="1">IF(A1497="","",SUMIFS(Tabela_Ordens[[#Data],[Quantidade]],Tabela_Ordens[[#Data],[Produto]],A1497,Tabela_Ordens[[#Data],[Tipo da Ordem]],"Compra",Tabela_Ordens[[#Data],[Data esperada]],"&lt;="&amp;TODAY())-SUMIFS(Tabela_Ordens[[#Data],[Quantidade]],Tabela_Ordens[[#Data],[Produto]],A1497,Tabela_Ordens[[#Data],[Tipo da Ordem]],"Venda",Tabela_Ordens[[#Data],[Data esperada]],"&lt;="&amp;TODAY()))</f>
        <v/>
      </c>
      <c r="C1497" s="74" t="str">
        <f ca="1">IF(A1497="","",SUMIFS(Tabela_Ordens[[#Data],[Quantidade]],Tabela_Ordens[[#Data],[Produto]],A1497,Tabela_Ordens[[#Data],[Tipo da Ordem]],"Compra",Tabela_Ordens[[#Data],[Data esperada]],"&gt;"&amp;TODAY()))</f>
        <v/>
      </c>
      <c r="D1497" s="74" t="str">
        <f>IF(A1497="","",INDEX(Tabela_Produto[Estoque Mínimo],MATCH(A1497,INDEX(Tabela_Produto[Nome do Produto],,1),0),1))</f>
        <v/>
      </c>
      <c r="E1497" s="74" t="str">
        <f t="shared" si="23"/>
        <v/>
      </c>
      <c r="F1497" s="74" t="str">
        <f>IFERROR(GETPIVOTDATA("Amount",#REF!,"Product Name",'tabelas-escondidas'!$A1497),"")</f>
        <v/>
      </c>
      <c r="G1497" s="74" t="str">
        <f>IFERROR(GETPIVOTDATA("Quantity",#REF!,"Product Name",'tabelas-escondidas'!$A1497),"")</f>
        <v/>
      </c>
    </row>
    <row r="1498" spans="1:7" x14ac:dyDescent="0.25">
      <c r="A1498" s="75" t="str">
        <f>IFERROR(INDEX(Tabela_Produto[[#Data],[Nome do Produto]],ROW(A1498)-ROW($A$3)),"")</f>
        <v/>
      </c>
      <c r="B1498" s="74" t="str">
        <f ca="1">IF(A1498="","",SUMIFS(Tabela_Ordens[[#Data],[Quantidade]],Tabela_Ordens[[#Data],[Produto]],A1498,Tabela_Ordens[[#Data],[Tipo da Ordem]],"Compra",Tabela_Ordens[[#Data],[Data esperada]],"&lt;="&amp;TODAY())-SUMIFS(Tabela_Ordens[[#Data],[Quantidade]],Tabela_Ordens[[#Data],[Produto]],A1498,Tabela_Ordens[[#Data],[Tipo da Ordem]],"Venda",Tabela_Ordens[[#Data],[Data esperada]],"&lt;="&amp;TODAY()))</f>
        <v/>
      </c>
      <c r="C1498" s="74" t="str">
        <f ca="1">IF(A1498="","",SUMIFS(Tabela_Ordens[[#Data],[Quantidade]],Tabela_Ordens[[#Data],[Produto]],A1498,Tabela_Ordens[[#Data],[Tipo da Ordem]],"Compra",Tabela_Ordens[[#Data],[Data esperada]],"&gt;"&amp;TODAY()))</f>
        <v/>
      </c>
      <c r="D1498" s="74" t="str">
        <f>IF(A1498="","",INDEX(Tabela_Produto[Estoque Mínimo],MATCH(A1498,INDEX(Tabela_Produto[Nome do Produto],,1),0),1))</f>
        <v/>
      </c>
      <c r="E1498" s="74" t="str">
        <f t="shared" si="23"/>
        <v/>
      </c>
      <c r="F1498" s="74" t="str">
        <f>IFERROR(GETPIVOTDATA("Amount",#REF!,"Product Name",'tabelas-escondidas'!$A1498),"")</f>
        <v/>
      </c>
      <c r="G1498" s="74" t="str">
        <f>IFERROR(GETPIVOTDATA("Quantity",#REF!,"Product Name",'tabelas-escondidas'!$A1498),"")</f>
        <v/>
      </c>
    </row>
    <row r="1499" spans="1:7" x14ac:dyDescent="0.25">
      <c r="A1499" s="75" t="str">
        <f>IFERROR(INDEX(Tabela_Produto[[#Data],[Nome do Produto]],ROW(A1499)-ROW($A$3)),"")</f>
        <v/>
      </c>
      <c r="B1499" s="74" t="str">
        <f ca="1">IF(A1499="","",SUMIFS(Tabela_Ordens[[#Data],[Quantidade]],Tabela_Ordens[[#Data],[Produto]],A1499,Tabela_Ordens[[#Data],[Tipo da Ordem]],"Compra",Tabela_Ordens[[#Data],[Data esperada]],"&lt;="&amp;TODAY())-SUMIFS(Tabela_Ordens[[#Data],[Quantidade]],Tabela_Ordens[[#Data],[Produto]],A1499,Tabela_Ordens[[#Data],[Tipo da Ordem]],"Venda",Tabela_Ordens[[#Data],[Data esperada]],"&lt;="&amp;TODAY()))</f>
        <v/>
      </c>
      <c r="C1499" s="74" t="str">
        <f ca="1">IF(A1499="","",SUMIFS(Tabela_Ordens[[#Data],[Quantidade]],Tabela_Ordens[[#Data],[Produto]],A1499,Tabela_Ordens[[#Data],[Tipo da Ordem]],"Compra",Tabela_Ordens[[#Data],[Data esperada]],"&gt;"&amp;TODAY()))</f>
        <v/>
      </c>
      <c r="D1499" s="74" t="str">
        <f>IF(A1499="","",INDEX(Tabela_Produto[Estoque Mínimo],MATCH(A1499,INDEX(Tabela_Produto[Nome do Produto],,1),0),1))</f>
        <v/>
      </c>
      <c r="E1499" s="74" t="str">
        <f t="shared" si="23"/>
        <v/>
      </c>
      <c r="F1499" s="74" t="str">
        <f>IFERROR(GETPIVOTDATA("Amount",#REF!,"Product Name",'tabelas-escondidas'!$A1499),"")</f>
        <v/>
      </c>
      <c r="G1499" s="74" t="str">
        <f>IFERROR(GETPIVOTDATA("Quantity",#REF!,"Product Name",'tabelas-escondidas'!$A1499),"")</f>
        <v/>
      </c>
    </row>
    <row r="1500" spans="1:7" x14ac:dyDescent="0.25">
      <c r="A1500" s="75" t="str">
        <f>IFERROR(INDEX(Tabela_Produto[[#Data],[Nome do Produto]],ROW(A1500)-ROW($A$3)),"")</f>
        <v/>
      </c>
      <c r="B1500" s="74" t="str">
        <f ca="1">IF(A1500="","",SUMIFS(Tabela_Ordens[[#Data],[Quantidade]],Tabela_Ordens[[#Data],[Produto]],A1500,Tabela_Ordens[[#Data],[Tipo da Ordem]],"Compra",Tabela_Ordens[[#Data],[Data esperada]],"&lt;="&amp;TODAY())-SUMIFS(Tabela_Ordens[[#Data],[Quantidade]],Tabela_Ordens[[#Data],[Produto]],A1500,Tabela_Ordens[[#Data],[Tipo da Ordem]],"Venda",Tabela_Ordens[[#Data],[Data esperada]],"&lt;="&amp;TODAY()))</f>
        <v/>
      </c>
      <c r="C1500" s="74" t="str">
        <f ca="1">IF(A1500="","",SUMIFS(Tabela_Ordens[[#Data],[Quantidade]],Tabela_Ordens[[#Data],[Produto]],A1500,Tabela_Ordens[[#Data],[Tipo da Ordem]],"Compra",Tabela_Ordens[[#Data],[Data esperada]],"&gt;"&amp;TODAY()))</f>
        <v/>
      </c>
      <c r="D1500" s="74" t="str">
        <f>IF(A1500="","",INDEX(Tabela_Produto[Estoque Mínimo],MATCH(A1500,INDEX(Tabela_Produto[Nome do Produto],,1),0),1))</f>
        <v/>
      </c>
      <c r="E1500" s="74" t="str">
        <f t="shared" si="23"/>
        <v/>
      </c>
      <c r="F1500" s="74" t="str">
        <f>IFERROR(GETPIVOTDATA("Amount",#REF!,"Product Name",'tabelas-escondidas'!$A1500),"")</f>
        <v/>
      </c>
      <c r="G1500" s="74" t="str">
        <f>IFERROR(GETPIVOTDATA("Quantity",#REF!,"Product Name",'tabelas-escondidas'!$A1500),"")</f>
        <v/>
      </c>
    </row>
    <row r="1501" spans="1:7" x14ac:dyDescent="0.25">
      <c r="A1501" s="75" t="str">
        <f>IFERROR(INDEX(Tabela_Produto[[#Data],[Nome do Produto]],ROW(A1501)-ROW($A$3)),"")</f>
        <v/>
      </c>
      <c r="B1501" s="74" t="str">
        <f ca="1">IF(A1501="","",SUMIFS(Tabela_Ordens[[#Data],[Quantidade]],Tabela_Ordens[[#Data],[Produto]],A1501,Tabela_Ordens[[#Data],[Tipo da Ordem]],"Compra",Tabela_Ordens[[#Data],[Data esperada]],"&lt;="&amp;TODAY())-SUMIFS(Tabela_Ordens[[#Data],[Quantidade]],Tabela_Ordens[[#Data],[Produto]],A1501,Tabela_Ordens[[#Data],[Tipo da Ordem]],"Venda",Tabela_Ordens[[#Data],[Data esperada]],"&lt;="&amp;TODAY()))</f>
        <v/>
      </c>
      <c r="C1501" s="74" t="str">
        <f ca="1">IF(A1501="","",SUMIFS(Tabela_Ordens[[#Data],[Quantidade]],Tabela_Ordens[[#Data],[Produto]],A1501,Tabela_Ordens[[#Data],[Tipo da Ordem]],"Compra",Tabela_Ordens[[#Data],[Data esperada]],"&gt;"&amp;TODAY()))</f>
        <v/>
      </c>
      <c r="D1501" s="74" t="str">
        <f>IF(A1501="","",INDEX(Tabela_Produto[Estoque Mínimo],MATCH(A1501,INDEX(Tabela_Produto[Nome do Produto],,1),0),1))</f>
        <v/>
      </c>
      <c r="E1501" s="74" t="str">
        <f t="shared" si="23"/>
        <v/>
      </c>
      <c r="F1501" s="74" t="str">
        <f>IFERROR(GETPIVOTDATA("Amount",#REF!,"Product Name",'tabelas-escondidas'!$A1501),"")</f>
        <v/>
      </c>
      <c r="G1501" s="74" t="str">
        <f>IFERROR(GETPIVOTDATA("Quantity",#REF!,"Product Name",'tabelas-escondidas'!$A1501),"")</f>
        <v/>
      </c>
    </row>
    <row r="1502" spans="1:7" x14ac:dyDescent="0.25">
      <c r="A1502" s="75" t="str">
        <f>IFERROR(INDEX(Tabela_Produto[[#Data],[Nome do Produto]],ROW(A1502)-ROW($A$3)),"")</f>
        <v/>
      </c>
      <c r="B1502" s="74" t="str">
        <f ca="1">IF(A1502="","",SUMIFS(Tabela_Ordens[[#Data],[Quantidade]],Tabela_Ordens[[#Data],[Produto]],A1502,Tabela_Ordens[[#Data],[Tipo da Ordem]],"Compra",Tabela_Ordens[[#Data],[Data esperada]],"&lt;="&amp;TODAY())-SUMIFS(Tabela_Ordens[[#Data],[Quantidade]],Tabela_Ordens[[#Data],[Produto]],A1502,Tabela_Ordens[[#Data],[Tipo da Ordem]],"Venda",Tabela_Ordens[[#Data],[Data esperada]],"&lt;="&amp;TODAY()))</f>
        <v/>
      </c>
      <c r="C1502" s="74" t="str">
        <f ca="1">IF(A1502="","",SUMIFS(Tabela_Ordens[[#Data],[Quantidade]],Tabela_Ordens[[#Data],[Produto]],A1502,Tabela_Ordens[[#Data],[Tipo da Ordem]],"Compra",Tabela_Ordens[[#Data],[Data esperada]],"&gt;"&amp;TODAY()))</f>
        <v/>
      </c>
      <c r="D1502" s="74" t="str">
        <f>IF(A1502="","",INDEX(Tabela_Produto[Estoque Mínimo],MATCH(A1502,INDEX(Tabela_Produto[Nome do Produto],,1),0),1))</f>
        <v/>
      </c>
      <c r="E1502" s="74" t="str">
        <f t="shared" si="23"/>
        <v/>
      </c>
      <c r="F1502" s="74" t="str">
        <f>IFERROR(GETPIVOTDATA("Amount",#REF!,"Product Name",'tabelas-escondidas'!$A1502),"")</f>
        <v/>
      </c>
      <c r="G1502" s="74" t="str">
        <f>IFERROR(GETPIVOTDATA("Quantity",#REF!,"Product Name",'tabelas-escondidas'!$A1502),"")</f>
        <v/>
      </c>
    </row>
    <row r="1503" spans="1:7" x14ac:dyDescent="0.25">
      <c r="A1503" s="75" t="str">
        <f>IFERROR(INDEX(Tabela_Produto[[#Data],[Nome do Produto]],ROW(A1503)-ROW($A$3)),"")</f>
        <v/>
      </c>
      <c r="B1503" s="74" t="str">
        <f ca="1">IF(A1503="","",SUMIFS(Tabela_Ordens[[#Data],[Quantidade]],Tabela_Ordens[[#Data],[Produto]],A1503,Tabela_Ordens[[#Data],[Tipo da Ordem]],"Compra",Tabela_Ordens[[#Data],[Data esperada]],"&lt;="&amp;TODAY())-SUMIFS(Tabela_Ordens[[#Data],[Quantidade]],Tabela_Ordens[[#Data],[Produto]],A1503,Tabela_Ordens[[#Data],[Tipo da Ordem]],"Venda",Tabela_Ordens[[#Data],[Data esperada]],"&lt;="&amp;TODAY()))</f>
        <v/>
      </c>
      <c r="C1503" s="74" t="str">
        <f ca="1">IF(A1503="","",SUMIFS(Tabela_Ordens[[#Data],[Quantidade]],Tabela_Ordens[[#Data],[Produto]],A1503,Tabela_Ordens[[#Data],[Tipo da Ordem]],"Compra",Tabela_Ordens[[#Data],[Data esperada]],"&gt;"&amp;TODAY()))</f>
        <v/>
      </c>
      <c r="D1503" s="74" t="str">
        <f>IF(A1503="","",INDEX(Tabela_Produto[Estoque Mínimo],MATCH(A1503,INDEX(Tabela_Produto[Nome do Produto],,1),0),1))</f>
        <v/>
      </c>
      <c r="E1503" s="74" t="str">
        <f t="shared" si="23"/>
        <v/>
      </c>
      <c r="F1503" s="74" t="str">
        <f>IFERROR(GETPIVOTDATA("Amount",#REF!,"Product Name",'tabelas-escondidas'!$A1503),"")</f>
        <v/>
      </c>
      <c r="G1503" s="74" t="str">
        <f>IFERROR(GETPIVOTDATA("Quantity",#REF!,"Product Name",'tabelas-escondidas'!$A1503),"")</f>
        <v/>
      </c>
    </row>
    <row r="1504" spans="1:7" x14ac:dyDescent="0.25">
      <c r="A1504" s="75" t="str">
        <f>IFERROR(INDEX(Tabela_Produto[[#Data],[Nome do Produto]],ROW(A1504)-ROW($A$3)),"")</f>
        <v/>
      </c>
      <c r="B1504" s="74" t="str">
        <f ca="1">IF(A1504="","",SUMIFS(Tabela_Ordens[[#Data],[Quantidade]],Tabela_Ordens[[#Data],[Produto]],A1504,Tabela_Ordens[[#Data],[Tipo da Ordem]],"Compra",Tabela_Ordens[[#Data],[Data esperada]],"&lt;="&amp;TODAY())-SUMIFS(Tabela_Ordens[[#Data],[Quantidade]],Tabela_Ordens[[#Data],[Produto]],A1504,Tabela_Ordens[[#Data],[Tipo da Ordem]],"Venda",Tabela_Ordens[[#Data],[Data esperada]],"&lt;="&amp;TODAY()))</f>
        <v/>
      </c>
      <c r="C1504" s="74" t="str">
        <f ca="1">IF(A1504="","",SUMIFS(Tabela_Ordens[[#Data],[Quantidade]],Tabela_Ordens[[#Data],[Produto]],A1504,Tabela_Ordens[[#Data],[Tipo da Ordem]],"Compra",Tabela_Ordens[[#Data],[Data esperada]],"&gt;"&amp;TODAY()))</f>
        <v/>
      </c>
      <c r="D1504" s="74" t="str">
        <f>IF(A1504="","",INDEX(Tabela_Produto[Estoque Mínimo],MATCH(A1504,INDEX(Tabela_Produto[Nome do Produto],,1),0),1))</f>
        <v/>
      </c>
      <c r="E1504" s="74" t="str">
        <f t="shared" si="23"/>
        <v/>
      </c>
      <c r="F1504" s="74" t="str">
        <f>IFERROR(GETPIVOTDATA("Amount",#REF!,"Product Name",'tabelas-escondidas'!$A1504),"")</f>
        <v/>
      </c>
      <c r="G1504" s="74" t="str">
        <f>IFERROR(GETPIVOTDATA("Quantity",#REF!,"Product Name",'tabelas-escondidas'!$A1504),"")</f>
        <v/>
      </c>
    </row>
    <row r="1505" spans="1:7" x14ac:dyDescent="0.25">
      <c r="A1505" s="75" t="str">
        <f>IFERROR(INDEX(Tabela_Produto[[#Data],[Nome do Produto]],ROW(A1505)-ROW($A$3)),"")</f>
        <v/>
      </c>
      <c r="B1505" s="74" t="str">
        <f ca="1">IF(A1505="","",SUMIFS(Tabela_Ordens[[#Data],[Quantidade]],Tabela_Ordens[[#Data],[Produto]],A1505,Tabela_Ordens[[#Data],[Tipo da Ordem]],"Compra",Tabela_Ordens[[#Data],[Data esperada]],"&lt;="&amp;TODAY())-SUMIFS(Tabela_Ordens[[#Data],[Quantidade]],Tabela_Ordens[[#Data],[Produto]],A1505,Tabela_Ordens[[#Data],[Tipo da Ordem]],"Venda",Tabela_Ordens[[#Data],[Data esperada]],"&lt;="&amp;TODAY()))</f>
        <v/>
      </c>
      <c r="C1505" s="74" t="str">
        <f ca="1">IF(A1505="","",SUMIFS(Tabela_Ordens[[#Data],[Quantidade]],Tabela_Ordens[[#Data],[Produto]],A1505,Tabela_Ordens[[#Data],[Tipo da Ordem]],"Compra",Tabela_Ordens[[#Data],[Data esperada]],"&gt;"&amp;TODAY()))</f>
        <v/>
      </c>
      <c r="D1505" s="74" t="str">
        <f>IF(A1505="","",INDEX(Tabela_Produto[Estoque Mínimo],MATCH(A1505,INDEX(Tabela_Produto[Nome do Produto],,1),0),1))</f>
        <v/>
      </c>
      <c r="E1505" s="74" t="str">
        <f t="shared" si="23"/>
        <v/>
      </c>
      <c r="F1505" s="74" t="str">
        <f>IFERROR(GETPIVOTDATA("Amount",#REF!,"Product Name",'tabelas-escondidas'!$A1505),"")</f>
        <v/>
      </c>
      <c r="G1505" s="74" t="str">
        <f>IFERROR(GETPIVOTDATA("Quantity",#REF!,"Product Name",'tabelas-escondidas'!$A1505),"")</f>
        <v/>
      </c>
    </row>
    <row r="1506" spans="1:7" x14ac:dyDescent="0.25">
      <c r="A1506" s="75" t="str">
        <f>IFERROR(INDEX(Tabela_Produto[[#Data],[Nome do Produto]],ROW(A1506)-ROW($A$3)),"")</f>
        <v/>
      </c>
      <c r="B1506" s="74" t="str">
        <f ca="1">IF(A1506="","",SUMIFS(Tabela_Ordens[[#Data],[Quantidade]],Tabela_Ordens[[#Data],[Produto]],A1506,Tabela_Ordens[[#Data],[Tipo da Ordem]],"Compra",Tabela_Ordens[[#Data],[Data esperada]],"&lt;="&amp;TODAY())-SUMIFS(Tabela_Ordens[[#Data],[Quantidade]],Tabela_Ordens[[#Data],[Produto]],A1506,Tabela_Ordens[[#Data],[Tipo da Ordem]],"Venda",Tabela_Ordens[[#Data],[Data esperada]],"&lt;="&amp;TODAY()))</f>
        <v/>
      </c>
      <c r="C1506" s="74" t="str">
        <f ca="1">IF(A1506="","",SUMIFS(Tabela_Ordens[[#Data],[Quantidade]],Tabela_Ordens[[#Data],[Produto]],A1506,Tabela_Ordens[[#Data],[Tipo da Ordem]],"Compra",Tabela_Ordens[[#Data],[Data esperada]],"&gt;"&amp;TODAY()))</f>
        <v/>
      </c>
      <c r="D1506" s="74" t="str">
        <f>IF(A1506="","",INDEX(Tabela_Produto[Estoque Mínimo],MATCH(A1506,INDEX(Tabela_Produto[Nome do Produto],,1),0),1))</f>
        <v/>
      </c>
      <c r="E1506" s="74" t="str">
        <f t="shared" si="23"/>
        <v/>
      </c>
      <c r="F1506" s="74" t="str">
        <f>IFERROR(GETPIVOTDATA("Amount",#REF!,"Product Name",'tabelas-escondidas'!$A1506),"")</f>
        <v/>
      </c>
      <c r="G1506" s="74" t="str">
        <f>IFERROR(GETPIVOTDATA("Quantity",#REF!,"Product Name",'tabelas-escondidas'!$A1506),"")</f>
        <v/>
      </c>
    </row>
    <row r="1507" spans="1:7" x14ac:dyDescent="0.25">
      <c r="A1507" s="75" t="str">
        <f>IFERROR(INDEX(Tabela_Produto[[#Data],[Nome do Produto]],ROW(A1507)-ROW($A$3)),"")</f>
        <v/>
      </c>
      <c r="B1507" s="74" t="str">
        <f ca="1">IF(A1507="","",SUMIFS(Tabela_Ordens[[#Data],[Quantidade]],Tabela_Ordens[[#Data],[Produto]],A1507,Tabela_Ordens[[#Data],[Tipo da Ordem]],"Compra",Tabela_Ordens[[#Data],[Data esperada]],"&lt;="&amp;TODAY())-SUMIFS(Tabela_Ordens[[#Data],[Quantidade]],Tabela_Ordens[[#Data],[Produto]],A1507,Tabela_Ordens[[#Data],[Tipo da Ordem]],"Venda",Tabela_Ordens[[#Data],[Data esperada]],"&lt;="&amp;TODAY()))</f>
        <v/>
      </c>
      <c r="C1507" s="74" t="str">
        <f ca="1">IF(A1507="","",SUMIFS(Tabela_Ordens[[#Data],[Quantidade]],Tabela_Ordens[[#Data],[Produto]],A1507,Tabela_Ordens[[#Data],[Tipo da Ordem]],"Compra",Tabela_Ordens[[#Data],[Data esperada]],"&gt;"&amp;TODAY()))</f>
        <v/>
      </c>
      <c r="D1507" s="74" t="str">
        <f>IF(A1507="","",INDEX(Tabela_Produto[Estoque Mínimo],MATCH(A1507,INDEX(Tabela_Produto[Nome do Produto],,1),0),1))</f>
        <v/>
      </c>
      <c r="E1507" s="74" t="str">
        <f t="shared" si="23"/>
        <v/>
      </c>
      <c r="F1507" s="74" t="str">
        <f>IFERROR(GETPIVOTDATA("Amount",#REF!,"Product Name",'tabelas-escondidas'!$A1507),"")</f>
        <v/>
      </c>
      <c r="G1507" s="74" t="str">
        <f>IFERROR(GETPIVOTDATA("Quantity",#REF!,"Product Name",'tabelas-escondidas'!$A1507),"")</f>
        <v/>
      </c>
    </row>
    <row r="1508" spans="1:7" x14ac:dyDescent="0.25">
      <c r="A1508" s="75" t="str">
        <f>IFERROR(INDEX(Tabela_Produto[[#Data],[Nome do Produto]],ROW(A1508)-ROW($A$3)),"")</f>
        <v/>
      </c>
      <c r="B1508" s="74" t="str">
        <f ca="1">IF(A1508="","",SUMIFS(Tabela_Ordens[[#Data],[Quantidade]],Tabela_Ordens[[#Data],[Produto]],A1508,Tabela_Ordens[[#Data],[Tipo da Ordem]],"Compra",Tabela_Ordens[[#Data],[Data esperada]],"&lt;="&amp;TODAY())-SUMIFS(Tabela_Ordens[[#Data],[Quantidade]],Tabela_Ordens[[#Data],[Produto]],A1508,Tabela_Ordens[[#Data],[Tipo da Ordem]],"Venda",Tabela_Ordens[[#Data],[Data esperada]],"&lt;="&amp;TODAY()))</f>
        <v/>
      </c>
      <c r="C1508" s="74" t="str">
        <f ca="1">IF(A1508="","",SUMIFS(Tabela_Ordens[[#Data],[Quantidade]],Tabela_Ordens[[#Data],[Produto]],A1508,Tabela_Ordens[[#Data],[Tipo da Ordem]],"Compra",Tabela_Ordens[[#Data],[Data esperada]],"&gt;"&amp;TODAY()))</f>
        <v/>
      </c>
      <c r="D1508" s="74" t="str">
        <f>IF(A1508="","",INDEX(Tabela_Produto[Estoque Mínimo],MATCH(A1508,INDEX(Tabela_Produto[Nome do Produto],,1),0),1))</f>
        <v/>
      </c>
      <c r="E1508" s="74" t="str">
        <f t="shared" si="23"/>
        <v/>
      </c>
      <c r="F1508" s="74" t="str">
        <f>IFERROR(GETPIVOTDATA("Amount",#REF!,"Product Name",'tabelas-escondidas'!$A1508),"")</f>
        <v/>
      </c>
      <c r="G1508" s="74" t="str">
        <f>IFERROR(GETPIVOTDATA("Quantity",#REF!,"Product Name",'tabelas-escondidas'!$A1508),"")</f>
        <v/>
      </c>
    </row>
    <row r="1509" spans="1:7" x14ac:dyDescent="0.25">
      <c r="A1509" s="75" t="str">
        <f>IFERROR(INDEX(Tabela_Produto[[#Data],[Nome do Produto]],ROW(A1509)-ROW($A$3)),"")</f>
        <v/>
      </c>
      <c r="B1509" s="74" t="str">
        <f ca="1">IF(A1509="","",SUMIFS(Tabela_Ordens[[#Data],[Quantidade]],Tabela_Ordens[[#Data],[Produto]],A1509,Tabela_Ordens[[#Data],[Tipo da Ordem]],"Compra",Tabela_Ordens[[#Data],[Data esperada]],"&lt;="&amp;TODAY())-SUMIFS(Tabela_Ordens[[#Data],[Quantidade]],Tabela_Ordens[[#Data],[Produto]],A1509,Tabela_Ordens[[#Data],[Tipo da Ordem]],"Venda",Tabela_Ordens[[#Data],[Data esperada]],"&lt;="&amp;TODAY()))</f>
        <v/>
      </c>
      <c r="C1509" s="74" t="str">
        <f ca="1">IF(A1509="","",SUMIFS(Tabela_Ordens[[#Data],[Quantidade]],Tabela_Ordens[[#Data],[Produto]],A1509,Tabela_Ordens[[#Data],[Tipo da Ordem]],"Compra",Tabela_Ordens[[#Data],[Data esperada]],"&gt;"&amp;TODAY()))</f>
        <v/>
      </c>
      <c r="D1509" s="74" t="str">
        <f>IF(A1509="","",INDEX(Tabela_Produto[Estoque Mínimo],MATCH(A1509,INDEX(Tabela_Produto[Nome do Produto],,1),0),1))</f>
        <v/>
      </c>
      <c r="E1509" s="74" t="str">
        <f t="shared" si="23"/>
        <v/>
      </c>
      <c r="F1509" s="74" t="str">
        <f>IFERROR(GETPIVOTDATA("Amount",#REF!,"Product Name",'tabelas-escondidas'!$A1509),"")</f>
        <v/>
      </c>
      <c r="G1509" s="74" t="str">
        <f>IFERROR(GETPIVOTDATA("Quantity",#REF!,"Product Name",'tabelas-escondidas'!$A1509),"")</f>
        <v/>
      </c>
    </row>
    <row r="1510" spans="1:7" x14ac:dyDescent="0.25">
      <c r="A1510" s="75" t="str">
        <f>IFERROR(INDEX(Tabela_Produto[[#Data],[Nome do Produto]],ROW(A1510)-ROW($A$3)),"")</f>
        <v/>
      </c>
      <c r="B1510" s="74" t="str">
        <f ca="1">IF(A1510="","",SUMIFS(Tabela_Ordens[[#Data],[Quantidade]],Tabela_Ordens[[#Data],[Produto]],A1510,Tabela_Ordens[[#Data],[Tipo da Ordem]],"Compra",Tabela_Ordens[[#Data],[Data esperada]],"&lt;="&amp;TODAY())-SUMIFS(Tabela_Ordens[[#Data],[Quantidade]],Tabela_Ordens[[#Data],[Produto]],A1510,Tabela_Ordens[[#Data],[Tipo da Ordem]],"Venda",Tabela_Ordens[[#Data],[Data esperada]],"&lt;="&amp;TODAY()))</f>
        <v/>
      </c>
      <c r="C1510" s="74" t="str">
        <f ca="1">IF(A1510="","",SUMIFS(Tabela_Ordens[[#Data],[Quantidade]],Tabela_Ordens[[#Data],[Produto]],A1510,Tabela_Ordens[[#Data],[Tipo da Ordem]],"Compra",Tabela_Ordens[[#Data],[Data esperada]],"&gt;"&amp;TODAY()))</f>
        <v/>
      </c>
      <c r="D1510" s="74" t="str">
        <f>IF(A1510="","",INDEX(Tabela_Produto[Estoque Mínimo],MATCH(A1510,INDEX(Tabela_Produto[Nome do Produto],,1),0),1))</f>
        <v/>
      </c>
      <c r="E1510" s="74" t="str">
        <f t="shared" si="23"/>
        <v/>
      </c>
      <c r="F1510" s="74" t="str">
        <f>IFERROR(GETPIVOTDATA("Amount",#REF!,"Product Name",'tabelas-escondidas'!$A1510),"")</f>
        <v/>
      </c>
      <c r="G1510" s="74" t="str">
        <f>IFERROR(GETPIVOTDATA("Quantity",#REF!,"Product Name",'tabelas-escondidas'!$A1510),"")</f>
        <v/>
      </c>
    </row>
    <row r="1511" spans="1:7" x14ac:dyDescent="0.25">
      <c r="A1511" s="75" t="str">
        <f>IFERROR(INDEX(Tabela_Produto[[#Data],[Nome do Produto]],ROW(A1511)-ROW($A$3)),"")</f>
        <v/>
      </c>
      <c r="B1511" s="74" t="str">
        <f ca="1">IF(A1511="","",SUMIFS(Tabela_Ordens[[#Data],[Quantidade]],Tabela_Ordens[[#Data],[Produto]],A1511,Tabela_Ordens[[#Data],[Tipo da Ordem]],"Compra",Tabela_Ordens[[#Data],[Data esperada]],"&lt;="&amp;TODAY())-SUMIFS(Tabela_Ordens[[#Data],[Quantidade]],Tabela_Ordens[[#Data],[Produto]],A1511,Tabela_Ordens[[#Data],[Tipo da Ordem]],"Venda",Tabela_Ordens[[#Data],[Data esperada]],"&lt;="&amp;TODAY()))</f>
        <v/>
      </c>
      <c r="C1511" s="74" t="str">
        <f ca="1">IF(A1511="","",SUMIFS(Tabela_Ordens[[#Data],[Quantidade]],Tabela_Ordens[[#Data],[Produto]],A1511,Tabela_Ordens[[#Data],[Tipo da Ordem]],"Compra",Tabela_Ordens[[#Data],[Data esperada]],"&gt;"&amp;TODAY()))</f>
        <v/>
      </c>
      <c r="D1511" s="74" t="str">
        <f>IF(A1511="","",INDEX(Tabela_Produto[Estoque Mínimo],MATCH(A1511,INDEX(Tabela_Produto[Nome do Produto],,1),0),1))</f>
        <v/>
      </c>
      <c r="E1511" s="74" t="str">
        <f t="shared" si="23"/>
        <v/>
      </c>
      <c r="F1511" s="74" t="str">
        <f>IFERROR(GETPIVOTDATA("Amount",#REF!,"Product Name",'tabelas-escondidas'!$A1511),"")</f>
        <v/>
      </c>
      <c r="G1511" s="74" t="str">
        <f>IFERROR(GETPIVOTDATA("Quantity",#REF!,"Product Name",'tabelas-escondidas'!$A1511),"")</f>
        <v/>
      </c>
    </row>
    <row r="1512" spans="1:7" x14ac:dyDescent="0.25">
      <c r="A1512" s="75" t="str">
        <f>IFERROR(INDEX(Tabela_Produto[[#Data],[Nome do Produto]],ROW(A1512)-ROW($A$3)),"")</f>
        <v/>
      </c>
      <c r="B1512" s="74" t="str">
        <f ca="1">IF(A1512="","",SUMIFS(Tabela_Ordens[[#Data],[Quantidade]],Tabela_Ordens[[#Data],[Produto]],A1512,Tabela_Ordens[[#Data],[Tipo da Ordem]],"Compra",Tabela_Ordens[[#Data],[Data esperada]],"&lt;="&amp;TODAY())-SUMIFS(Tabela_Ordens[[#Data],[Quantidade]],Tabela_Ordens[[#Data],[Produto]],A1512,Tabela_Ordens[[#Data],[Tipo da Ordem]],"Venda",Tabela_Ordens[[#Data],[Data esperada]],"&lt;="&amp;TODAY()))</f>
        <v/>
      </c>
      <c r="C1512" s="74" t="str">
        <f ca="1">IF(A1512="","",SUMIFS(Tabela_Ordens[[#Data],[Quantidade]],Tabela_Ordens[[#Data],[Produto]],A1512,Tabela_Ordens[[#Data],[Tipo da Ordem]],"Compra",Tabela_Ordens[[#Data],[Data esperada]],"&gt;"&amp;TODAY()))</f>
        <v/>
      </c>
      <c r="D1512" s="74" t="str">
        <f>IF(A1512="","",INDEX(Tabela_Produto[Estoque Mínimo],MATCH(A1512,INDEX(Tabela_Produto[Nome do Produto],,1),0),1))</f>
        <v/>
      </c>
      <c r="E1512" s="74" t="str">
        <f t="shared" si="23"/>
        <v/>
      </c>
      <c r="F1512" s="74" t="str">
        <f>IFERROR(GETPIVOTDATA("Amount",#REF!,"Product Name",'tabelas-escondidas'!$A1512),"")</f>
        <v/>
      </c>
      <c r="G1512" s="74" t="str">
        <f>IFERROR(GETPIVOTDATA("Quantity",#REF!,"Product Name",'tabelas-escondidas'!$A1512),"")</f>
        <v/>
      </c>
    </row>
    <row r="1513" spans="1:7" x14ac:dyDescent="0.25">
      <c r="A1513" s="75" t="str">
        <f>IFERROR(INDEX(Tabela_Produto[[#Data],[Nome do Produto]],ROW(A1513)-ROW($A$3)),"")</f>
        <v/>
      </c>
      <c r="B1513" s="74" t="str">
        <f ca="1">IF(A1513="","",SUMIFS(Tabela_Ordens[[#Data],[Quantidade]],Tabela_Ordens[[#Data],[Produto]],A1513,Tabela_Ordens[[#Data],[Tipo da Ordem]],"Compra",Tabela_Ordens[[#Data],[Data esperada]],"&lt;="&amp;TODAY())-SUMIFS(Tabela_Ordens[[#Data],[Quantidade]],Tabela_Ordens[[#Data],[Produto]],A1513,Tabela_Ordens[[#Data],[Tipo da Ordem]],"Venda",Tabela_Ordens[[#Data],[Data esperada]],"&lt;="&amp;TODAY()))</f>
        <v/>
      </c>
      <c r="C1513" s="74" t="str">
        <f ca="1">IF(A1513="","",SUMIFS(Tabela_Ordens[[#Data],[Quantidade]],Tabela_Ordens[[#Data],[Produto]],A1513,Tabela_Ordens[[#Data],[Tipo da Ordem]],"Compra",Tabela_Ordens[[#Data],[Data esperada]],"&gt;"&amp;TODAY()))</f>
        <v/>
      </c>
      <c r="D1513" s="74" t="str">
        <f>IF(A1513="","",INDEX(Tabela_Produto[Estoque Mínimo],MATCH(A1513,INDEX(Tabela_Produto[Nome do Produto],,1),0),1))</f>
        <v/>
      </c>
      <c r="E1513" s="74" t="str">
        <f t="shared" si="23"/>
        <v/>
      </c>
      <c r="F1513" s="74" t="str">
        <f>IFERROR(GETPIVOTDATA("Amount",#REF!,"Product Name",'tabelas-escondidas'!$A1513),"")</f>
        <v/>
      </c>
      <c r="G1513" s="74" t="str">
        <f>IFERROR(GETPIVOTDATA("Quantity",#REF!,"Product Name",'tabelas-escondidas'!$A1513),"")</f>
        <v/>
      </c>
    </row>
    <row r="1514" spans="1:7" x14ac:dyDescent="0.25">
      <c r="A1514" s="75" t="str">
        <f>IFERROR(INDEX(Tabela_Produto[[#Data],[Nome do Produto]],ROW(A1514)-ROW($A$3)),"")</f>
        <v/>
      </c>
      <c r="B1514" s="74" t="str">
        <f ca="1">IF(A1514="","",SUMIFS(Tabela_Ordens[[#Data],[Quantidade]],Tabela_Ordens[[#Data],[Produto]],A1514,Tabela_Ordens[[#Data],[Tipo da Ordem]],"Compra",Tabela_Ordens[[#Data],[Data esperada]],"&lt;="&amp;TODAY())-SUMIFS(Tabela_Ordens[[#Data],[Quantidade]],Tabela_Ordens[[#Data],[Produto]],A1514,Tabela_Ordens[[#Data],[Tipo da Ordem]],"Venda",Tabela_Ordens[[#Data],[Data esperada]],"&lt;="&amp;TODAY()))</f>
        <v/>
      </c>
      <c r="C1514" s="74" t="str">
        <f ca="1">IF(A1514="","",SUMIFS(Tabela_Ordens[[#Data],[Quantidade]],Tabela_Ordens[[#Data],[Produto]],A1514,Tabela_Ordens[[#Data],[Tipo da Ordem]],"Compra",Tabela_Ordens[[#Data],[Data esperada]],"&gt;"&amp;TODAY()))</f>
        <v/>
      </c>
      <c r="D1514" s="74" t="str">
        <f>IF(A1514="","",INDEX(Tabela_Produto[Estoque Mínimo],MATCH(A1514,INDEX(Tabela_Produto[Nome do Produto],,1),0),1))</f>
        <v/>
      </c>
      <c r="E1514" s="74" t="str">
        <f t="shared" si="23"/>
        <v/>
      </c>
      <c r="F1514" s="74" t="str">
        <f>IFERROR(GETPIVOTDATA("Amount",#REF!,"Product Name",'tabelas-escondidas'!$A1514),"")</f>
        <v/>
      </c>
      <c r="G1514" s="74" t="str">
        <f>IFERROR(GETPIVOTDATA("Quantity",#REF!,"Product Name",'tabelas-escondidas'!$A1514),"")</f>
        <v/>
      </c>
    </row>
    <row r="1515" spans="1:7" x14ac:dyDescent="0.25">
      <c r="A1515" s="75" t="str">
        <f>IFERROR(INDEX(Tabela_Produto[[#Data],[Nome do Produto]],ROW(A1515)-ROW($A$3)),"")</f>
        <v/>
      </c>
      <c r="B1515" s="74" t="str">
        <f ca="1">IF(A1515="","",SUMIFS(Tabela_Ordens[[#Data],[Quantidade]],Tabela_Ordens[[#Data],[Produto]],A1515,Tabela_Ordens[[#Data],[Tipo da Ordem]],"Compra",Tabela_Ordens[[#Data],[Data esperada]],"&lt;="&amp;TODAY())-SUMIFS(Tabela_Ordens[[#Data],[Quantidade]],Tabela_Ordens[[#Data],[Produto]],A1515,Tabela_Ordens[[#Data],[Tipo da Ordem]],"Venda",Tabela_Ordens[[#Data],[Data esperada]],"&lt;="&amp;TODAY()))</f>
        <v/>
      </c>
      <c r="C1515" s="74" t="str">
        <f ca="1">IF(A1515="","",SUMIFS(Tabela_Ordens[[#Data],[Quantidade]],Tabela_Ordens[[#Data],[Produto]],A1515,Tabela_Ordens[[#Data],[Tipo da Ordem]],"Compra",Tabela_Ordens[[#Data],[Data esperada]],"&gt;"&amp;TODAY()))</f>
        <v/>
      </c>
      <c r="D1515" s="74" t="str">
        <f>IF(A1515="","",INDEX(Tabela_Produto[Estoque Mínimo],MATCH(A1515,INDEX(Tabela_Produto[Nome do Produto],,1),0),1))</f>
        <v/>
      </c>
      <c r="E1515" s="74" t="str">
        <f t="shared" si="23"/>
        <v/>
      </c>
      <c r="F1515" s="74" t="str">
        <f>IFERROR(GETPIVOTDATA("Amount",#REF!,"Product Name",'tabelas-escondidas'!$A1515),"")</f>
        <v/>
      </c>
      <c r="G1515" s="74" t="str">
        <f>IFERROR(GETPIVOTDATA("Quantity",#REF!,"Product Name",'tabelas-escondidas'!$A1515),"")</f>
        <v/>
      </c>
    </row>
    <row r="1516" spans="1:7" x14ac:dyDescent="0.25">
      <c r="A1516" s="75" t="str">
        <f>IFERROR(INDEX(Tabela_Produto[[#Data],[Nome do Produto]],ROW(A1516)-ROW($A$3)),"")</f>
        <v/>
      </c>
      <c r="B1516" s="74" t="str">
        <f ca="1">IF(A1516="","",SUMIFS(Tabela_Ordens[[#Data],[Quantidade]],Tabela_Ordens[[#Data],[Produto]],A1516,Tabela_Ordens[[#Data],[Tipo da Ordem]],"Compra",Tabela_Ordens[[#Data],[Data esperada]],"&lt;="&amp;TODAY())-SUMIFS(Tabela_Ordens[[#Data],[Quantidade]],Tabela_Ordens[[#Data],[Produto]],A1516,Tabela_Ordens[[#Data],[Tipo da Ordem]],"Venda",Tabela_Ordens[[#Data],[Data esperada]],"&lt;="&amp;TODAY()))</f>
        <v/>
      </c>
      <c r="C1516" s="74" t="str">
        <f ca="1">IF(A1516="","",SUMIFS(Tabela_Ordens[[#Data],[Quantidade]],Tabela_Ordens[[#Data],[Produto]],A1516,Tabela_Ordens[[#Data],[Tipo da Ordem]],"Compra",Tabela_Ordens[[#Data],[Data esperada]],"&gt;"&amp;TODAY()))</f>
        <v/>
      </c>
      <c r="D1516" s="74" t="str">
        <f>IF(A1516="","",INDEX(Tabela_Produto[Estoque Mínimo],MATCH(A1516,INDEX(Tabela_Produto[Nome do Produto],,1),0),1))</f>
        <v/>
      </c>
      <c r="E1516" s="74" t="str">
        <f t="shared" si="23"/>
        <v/>
      </c>
      <c r="F1516" s="74" t="str">
        <f>IFERROR(GETPIVOTDATA("Amount",#REF!,"Product Name",'tabelas-escondidas'!$A1516),"")</f>
        <v/>
      </c>
      <c r="G1516" s="74" t="str">
        <f>IFERROR(GETPIVOTDATA("Quantity",#REF!,"Product Name",'tabelas-escondidas'!$A1516),"")</f>
        <v/>
      </c>
    </row>
    <row r="1517" spans="1:7" x14ac:dyDescent="0.25">
      <c r="A1517" s="75" t="str">
        <f>IFERROR(INDEX(Tabela_Produto[[#Data],[Nome do Produto]],ROW(A1517)-ROW($A$3)),"")</f>
        <v/>
      </c>
      <c r="B1517" s="74" t="str">
        <f ca="1">IF(A1517="","",SUMIFS(Tabela_Ordens[[#Data],[Quantidade]],Tabela_Ordens[[#Data],[Produto]],A1517,Tabela_Ordens[[#Data],[Tipo da Ordem]],"Compra",Tabela_Ordens[[#Data],[Data esperada]],"&lt;="&amp;TODAY())-SUMIFS(Tabela_Ordens[[#Data],[Quantidade]],Tabela_Ordens[[#Data],[Produto]],A1517,Tabela_Ordens[[#Data],[Tipo da Ordem]],"Venda",Tabela_Ordens[[#Data],[Data esperada]],"&lt;="&amp;TODAY()))</f>
        <v/>
      </c>
      <c r="C1517" s="74" t="str">
        <f ca="1">IF(A1517="","",SUMIFS(Tabela_Ordens[[#Data],[Quantidade]],Tabela_Ordens[[#Data],[Produto]],A1517,Tabela_Ordens[[#Data],[Tipo da Ordem]],"Compra",Tabela_Ordens[[#Data],[Data esperada]],"&gt;"&amp;TODAY()))</f>
        <v/>
      </c>
      <c r="D1517" s="74" t="str">
        <f>IF(A1517="","",INDEX(Tabela_Produto[Estoque Mínimo],MATCH(A1517,INDEX(Tabela_Produto[Nome do Produto],,1),0),1))</f>
        <v/>
      </c>
      <c r="E1517" s="74" t="str">
        <f t="shared" si="23"/>
        <v/>
      </c>
      <c r="F1517" s="74" t="str">
        <f>IFERROR(GETPIVOTDATA("Amount",#REF!,"Product Name",'tabelas-escondidas'!$A1517),"")</f>
        <v/>
      </c>
      <c r="G1517" s="74" t="str">
        <f>IFERROR(GETPIVOTDATA("Quantity",#REF!,"Product Name",'tabelas-escondidas'!$A1517),"")</f>
        <v/>
      </c>
    </row>
    <row r="1518" spans="1:7" x14ac:dyDescent="0.25">
      <c r="A1518" s="75" t="str">
        <f>IFERROR(INDEX(Tabela_Produto[[#Data],[Nome do Produto]],ROW(A1518)-ROW($A$3)),"")</f>
        <v/>
      </c>
      <c r="B1518" s="74" t="str">
        <f ca="1">IF(A1518="","",SUMIFS(Tabela_Ordens[[#Data],[Quantidade]],Tabela_Ordens[[#Data],[Produto]],A1518,Tabela_Ordens[[#Data],[Tipo da Ordem]],"Compra",Tabela_Ordens[[#Data],[Data esperada]],"&lt;="&amp;TODAY())-SUMIFS(Tabela_Ordens[[#Data],[Quantidade]],Tabela_Ordens[[#Data],[Produto]],A1518,Tabela_Ordens[[#Data],[Tipo da Ordem]],"Venda",Tabela_Ordens[[#Data],[Data esperada]],"&lt;="&amp;TODAY()))</f>
        <v/>
      </c>
      <c r="C1518" s="74" t="str">
        <f ca="1">IF(A1518="","",SUMIFS(Tabela_Ordens[[#Data],[Quantidade]],Tabela_Ordens[[#Data],[Produto]],A1518,Tabela_Ordens[[#Data],[Tipo da Ordem]],"Compra",Tabela_Ordens[[#Data],[Data esperada]],"&gt;"&amp;TODAY()))</f>
        <v/>
      </c>
      <c r="D1518" s="74" t="str">
        <f>IF(A1518="","",INDEX(Tabela_Produto[Estoque Mínimo],MATCH(A1518,INDEX(Tabela_Produto[Nome do Produto],,1),0),1))</f>
        <v/>
      </c>
      <c r="E1518" s="74" t="str">
        <f t="shared" si="23"/>
        <v/>
      </c>
      <c r="F1518" s="74" t="str">
        <f>IFERROR(GETPIVOTDATA("Amount",#REF!,"Product Name",'tabelas-escondidas'!$A1518),"")</f>
        <v/>
      </c>
      <c r="G1518" s="74" t="str">
        <f>IFERROR(GETPIVOTDATA("Quantity",#REF!,"Product Name",'tabelas-escondidas'!$A1518),"")</f>
        <v/>
      </c>
    </row>
    <row r="1519" spans="1:7" x14ac:dyDescent="0.25">
      <c r="A1519" s="75" t="str">
        <f>IFERROR(INDEX(Tabela_Produto[[#Data],[Nome do Produto]],ROW(A1519)-ROW($A$3)),"")</f>
        <v/>
      </c>
      <c r="B1519" s="74" t="str">
        <f ca="1">IF(A1519="","",SUMIFS(Tabela_Ordens[[#Data],[Quantidade]],Tabela_Ordens[[#Data],[Produto]],A1519,Tabela_Ordens[[#Data],[Tipo da Ordem]],"Compra",Tabela_Ordens[[#Data],[Data esperada]],"&lt;="&amp;TODAY())-SUMIFS(Tabela_Ordens[[#Data],[Quantidade]],Tabela_Ordens[[#Data],[Produto]],A1519,Tabela_Ordens[[#Data],[Tipo da Ordem]],"Venda",Tabela_Ordens[[#Data],[Data esperada]],"&lt;="&amp;TODAY()))</f>
        <v/>
      </c>
      <c r="C1519" s="74" t="str">
        <f ca="1">IF(A1519="","",SUMIFS(Tabela_Ordens[[#Data],[Quantidade]],Tabela_Ordens[[#Data],[Produto]],A1519,Tabela_Ordens[[#Data],[Tipo da Ordem]],"Compra",Tabela_Ordens[[#Data],[Data esperada]],"&gt;"&amp;TODAY()))</f>
        <v/>
      </c>
      <c r="D1519" s="74" t="str">
        <f>IF(A1519="","",INDEX(Tabela_Produto[Estoque Mínimo],MATCH(A1519,INDEX(Tabela_Produto[Nome do Produto],,1),0),1))</f>
        <v/>
      </c>
      <c r="E1519" s="74" t="str">
        <f t="shared" si="23"/>
        <v/>
      </c>
      <c r="F1519" s="74" t="str">
        <f>IFERROR(GETPIVOTDATA("Amount",#REF!,"Product Name",'tabelas-escondidas'!$A1519),"")</f>
        <v/>
      </c>
      <c r="G1519" s="74" t="str">
        <f>IFERROR(GETPIVOTDATA("Quantity",#REF!,"Product Name",'tabelas-escondidas'!$A1519),"")</f>
        <v/>
      </c>
    </row>
    <row r="1520" spans="1:7" x14ac:dyDescent="0.25">
      <c r="A1520" s="75" t="str">
        <f>IFERROR(INDEX(Tabela_Produto[[#Data],[Nome do Produto]],ROW(A1520)-ROW($A$3)),"")</f>
        <v/>
      </c>
      <c r="B1520" s="74" t="str">
        <f ca="1">IF(A1520="","",SUMIFS(Tabela_Ordens[[#Data],[Quantidade]],Tabela_Ordens[[#Data],[Produto]],A1520,Tabela_Ordens[[#Data],[Tipo da Ordem]],"Compra",Tabela_Ordens[[#Data],[Data esperada]],"&lt;="&amp;TODAY())-SUMIFS(Tabela_Ordens[[#Data],[Quantidade]],Tabela_Ordens[[#Data],[Produto]],A1520,Tabela_Ordens[[#Data],[Tipo da Ordem]],"Venda",Tabela_Ordens[[#Data],[Data esperada]],"&lt;="&amp;TODAY()))</f>
        <v/>
      </c>
      <c r="C1520" s="74" t="str">
        <f ca="1">IF(A1520="","",SUMIFS(Tabela_Ordens[[#Data],[Quantidade]],Tabela_Ordens[[#Data],[Produto]],A1520,Tabela_Ordens[[#Data],[Tipo da Ordem]],"Compra",Tabela_Ordens[[#Data],[Data esperada]],"&gt;"&amp;TODAY()))</f>
        <v/>
      </c>
      <c r="D1520" s="74" t="str">
        <f>IF(A1520="","",INDEX(Tabela_Produto[Estoque Mínimo],MATCH(A1520,INDEX(Tabela_Produto[Nome do Produto],,1),0),1))</f>
        <v/>
      </c>
      <c r="E1520" s="74" t="str">
        <f t="shared" si="23"/>
        <v/>
      </c>
      <c r="F1520" s="74" t="str">
        <f>IFERROR(GETPIVOTDATA("Amount",#REF!,"Product Name",'tabelas-escondidas'!$A1520),"")</f>
        <v/>
      </c>
      <c r="G1520" s="74" t="str">
        <f>IFERROR(GETPIVOTDATA("Quantity",#REF!,"Product Name",'tabelas-escondidas'!$A1520),"")</f>
        <v/>
      </c>
    </row>
    <row r="1521" spans="1:7" x14ac:dyDescent="0.25">
      <c r="A1521" s="75" t="str">
        <f>IFERROR(INDEX(Tabela_Produto[[#Data],[Nome do Produto]],ROW(A1521)-ROW($A$3)),"")</f>
        <v/>
      </c>
      <c r="B1521" s="74" t="str">
        <f ca="1">IF(A1521="","",SUMIFS(Tabela_Ordens[[#Data],[Quantidade]],Tabela_Ordens[[#Data],[Produto]],A1521,Tabela_Ordens[[#Data],[Tipo da Ordem]],"Compra",Tabela_Ordens[[#Data],[Data esperada]],"&lt;="&amp;TODAY())-SUMIFS(Tabela_Ordens[[#Data],[Quantidade]],Tabela_Ordens[[#Data],[Produto]],A1521,Tabela_Ordens[[#Data],[Tipo da Ordem]],"Venda",Tabela_Ordens[[#Data],[Data esperada]],"&lt;="&amp;TODAY()))</f>
        <v/>
      </c>
      <c r="C1521" s="74" t="str">
        <f ca="1">IF(A1521="","",SUMIFS(Tabela_Ordens[[#Data],[Quantidade]],Tabela_Ordens[[#Data],[Produto]],A1521,Tabela_Ordens[[#Data],[Tipo da Ordem]],"Compra",Tabela_Ordens[[#Data],[Data esperada]],"&gt;"&amp;TODAY()))</f>
        <v/>
      </c>
      <c r="D1521" s="74" t="str">
        <f>IF(A1521="","",INDEX(Tabela_Produto[Estoque Mínimo],MATCH(A1521,INDEX(Tabela_Produto[Nome do Produto],,1),0),1))</f>
        <v/>
      </c>
      <c r="E1521" s="74" t="str">
        <f t="shared" si="23"/>
        <v/>
      </c>
      <c r="F1521" s="74" t="str">
        <f>IFERROR(GETPIVOTDATA("Amount",#REF!,"Product Name",'tabelas-escondidas'!$A1521),"")</f>
        <v/>
      </c>
      <c r="G1521" s="74" t="str">
        <f>IFERROR(GETPIVOTDATA("Quantity",#REF!,"Product Name",'tabelas-escondidas'!$A1521),"")</f>
        <v/>
      </c>
    </row>
    <row r="1522" spans="1:7" x14ac:dyDescent="0.25">
      <c r="A1522" s="75" t="str">
        <f>IFERROR(INDEX(Tabela_Produto[[#Data],[Nome do Produto]],ROW(A1522)-ROW($A$3)),"")</f>
        <v/>
      </c>
      <c r="B1522" s="74" t="str">
        <f ca="1">IF(A1522="","",SUMIFS(Tabela_Ordens[[#Data],[Quantidade]],Tabela_Ordens[[#Data],[Produto]],A1522,Tabela_Ordens[[#Data],[Tipo da Ordem]],"Compra",Tabela_Ordens[[#Data],[Data esperada]],"&lt;="&amp;TODAY())-SUMIFS(Tabela_Ordens[[#Data],[Quantidade]],Tabela_Ordens[[#Data],[Produto]],A1522,Tabela_Ordens[[#Data],[Tipo da Ordem]],"Venda",Tabela_Ordens[[#Data],[Data esperada]],"&lt;="&amp;TODAY()))</f>
        <v/>
      </c>
      <c r="C1522" s="74" t="str">
        <f ca="1">IF(A1522="","",SUMIFS(Tabela_Ordens[[#Data],[Quantidade]],Tabela_Ordens[[#Data],[Produto]],A1522,Tabela_Ordens[[#Data],[Tipo da Ordem]],"Compra",Tabela_Ordens[[#Data],[Data esperada]],"&gt;"&amp;TODAY()))</f>
        <v/>
      </c>
      <c r="D1522" s="74" t="str">
        <f>IF(A1522="","",INDEX(Tabela_Produto[Estoque Mínimo],MATCH(A1522,INDEX(Tabela_Produto[Nome do Produto],,1),0),1))</f>
        <v/>
      </c>
      <c r="E1522" s="74" t="str">
        <f t="shared" si="23"/>
        <v/>
      </c>
      <c r="F1522" s="74" t="str">
        <f>IFERROR(GETPIVOTDATA("Amount",#REF!,"Product Name",'tabelas-escondidas'!$A1522),"")</f>
        <v/>
      </c>
      <c r="G1522" s="74" t="str">
        <f>IFERROR(GETPIVOTDATA("Quantity",#REF!,"Product Name",'tabelas-escondidas'!$A1522),"")</f>
        <v/>
      </c>
    </row>
    <row r="1523" spans="1:7" x14ac:dyDescent="0.25">
      <c r="A1523" s="75" t="str">
        <f>IFERROR(INDEX(Tabela_Produto[[#Data],[Nome do Produto]],ROW(A1523)-ROW($A$3)),"")</f>
        <v/>
      </c>
      <c r="B1523" s="74" t="str">
        <f ca="1">IF(A1523="","",SUMIFS(Tabela_Ordens[[#Data],[Quantidade]],Tabela_Ordens[[#Data],[Produto]],A1523,Tabela_Ordens[[#Data],[Tipo da Ordem]],"Compra",Tabela_Ordens[[#Data],[Data esperada]],"&lt;="&amp;TODAY())-SUMIFS(Tabela_Ordens[[#Data],[Quantidade]],Tabela_Ordens[[#Data],[Produto]],A1523,Tabela_Ordens[[#Data],[Tipo da Ordem]],"Venda",Tabela_Ordens[[#Data],[Data esperada]],"&lt;="&amp;TODAY()))</f>
        <v/>
      </c>
      <c r="C1523" s="74" t="str">
        <f ca="1">IF(A1523="","",SUMIFS(Tabela_Ordens[[#Data],[Quantidade]],Tabela_Ordens[[#Data],[Produto]],A1523,Tabela_Ordens[[#Data],[Tipo da Ordem]],"Compra",Tabela_Ordens[[#Data],[Data esperada]],"&gt;"&amp;TODAY()))</f>
        <v/>
      </c>
      <c r="D1523" s="74" t="str">
        <f>IF(A1523="","",INDEX(Tabela_Produto[Estoque Mínimo],MATCH(A1523,INDEX(Tabela_Produto[Nome do Produto],,1),0),1))</f>
        <v/>
      </c>
      <c r="E1523" s="74" t="str">
        <f t="shared" si="23"/>
        <v/>
      </c>
      <c r="F1523" s="74" t="str">
        <f>IFERROR(GETPIVOTDATA("Amount",#REF!,"Product Name",'tabelas-escondidas'!$A1523),"")</f>
        <v/>
      </c>
      <c r="G1523" s="74" t="str">
        <f>IFERROR(GETPIVOTDATA("Quantity",#REF!,"Product Name",'tabelas-escondidas'!$A1523),"")</f>
        <v/>
      </c>
    </row>
    <row r="1524" spans="1:7" x14ac:dyDescent="0.25">
      <c r="A1524" s="75" t="str">
        <f>IFERROR(INDEX(Tabela_Produto[[#Data],[Nome do Produto]],ROW(A1524)-ROW($A$3)),"")</f>
        <v/>
      </c>
      <c r="B1524" s="74" t="str">
        <f ca="1">IF(A1524="","",SUMIFS(Tabela_Ordens[[#Data],[Quantidade]],Tabela_Ordens[[#Data],[Produto]],A1524,Tabela_Ordens[[#Data],[Tipo da Ordem]],"Compra",Tabela_Ordens[[#Data],[Data esperada]],"&lt;="&amp;TODAY())-SUMIFS(Tabela_Ordens[[#Data],[Quantidade]],Tabela_Ordens[[#Data],[Produto]],A1524,Tabela_Ordens[[#Data],[Tipo da Ordem]],"Venda",Tabela_Ordens[[#Data],[Data esperada]],"&lt;="&amp;TODAY()))</f>
        <v/>
      </c>
      <c r="C1524" s="74" t="str">
        <f ca="1">IF(A1524="","",SUMIFS(Tabela_Ordens[[#Data],[Quantidade]],Tabela_Ordens[[#Data],[Produto]],A1524,Tabela_Ordens[[#Data],[Tipo da Ordem]],"Compra",Tabela_Ordens[[#Data],[Data esperada]],"&gt;"&amp;TODAY()))</f>
        <v/>
      </c>
      <c r="D1524" s="74" t="str">
        <f>IF(A1524="","",INDEX(Tabela_Produto[Estoque Mínimo],MATCH(A1524,INDEX(Tabela_Produto[Nome do Produto],,1),0),1))</f>
        <v/>
      </c>
      <c r="E1524" s="74" t="str">
        <f t="shared" si="23"/>
        <v/>
      </c>
      <c r="F1524" s="74" t="str">
        <f>IFERROR(GETPIVOTDATA("Amount",#REF!,"Product Name",'tabelas-escondidas'!$A1524),"")</f>
        <v/>
      </c>
      <c r="G1524" s="74" t="str">
        <f>IFERROR(GETPIVOTDATA("Quantity",#REF!,"Product Name",'tabelas-escondidas'!$A1524),"")</f>
        <v/>
      </c>
    </row>
    <row r="1525" spans="1:7" x14ac:dyDescent="0.25">
      <c r="A1525" s="75" t="str">
        <f>IFERROR(INDEX(Tabela_Produto[[#Data],[Nome do Produto]],ROW(A1525)-ROW($A$3)),"")</f>
        <v/>
      </c>
      <c r="B1525" s="74" t="str">
        <f ca="1">IF(A1525="","",SUMIFS(Tabela_Ordens[[#Data],[Quantidade]],Tabela_Ordens[[#Data],[Produto]],A1525,Tabela_Ordens[[#Data],[Tipo da Ordem]],"Compra",Tabela_Ordens[[#Data],[Data esperada]],"&lt;="&amp;TODAY())-SUMIFS(Tabela_Ordens[[#Data],[Quantidade]],Tabela_Ordens[[#Data],[Produto]],A1525,Tabela_Ordens[[#Data],[Tipo da Ordem]],"Venda",Tabela_Ordens[[#Data],[Data esperada]],"&lt;="&amp;TODAY()))</f>
        <v/>
      </c>
      <c r="C1525" s="74" t="str">
        <f ca="1">IF(A1525="","",SUMIFS(Tabela_Ordens[[#Data],[Quantidade]],Tabela_Ordens[[#Data],[Produto]],A1525,Tabela_Ordens[[#Data],[Tipo da Ordem]],"Compra",Tabela_Ordens[[#Data],[Data esperada]],"&gt;"&amp;TODAY()))</f>
        <v/>
      </c>
      <c r="D1525" s="74" t="str">
        <f>IF(A1525="","",INDEX(Tabela_Produto[Estoque Mínimo],MATCH(A1525,INDEX(Tabela_Produto[Nome do Produto],,1),0),1))</f>
        <v/>
      </c>
      <c r="E1525" s="74" t="str">
        <f t="shared" si="23"/>
        <v/>
      </c>
      <c r="F1525" s="74" t="str">
        <f>IFERROR(GETPIVOTDATA("Amount",#REF!,"Product Name",'tabelas-escondidas'!$A1525),"")</f>
        <v/>
      </c>
      <c r="G1525" s="74" t="str">
        <f>IFERROR(GETPIVOTDATA("Quantity",#REF!,"Product Name",'tabelas-escondidas'!$A1525),"")</f>
        <v/>
      </c>
    </row>
    <row r="1526" spans="1:7" x14ac:dyDescent="0.25">
      <c r="A1526" s="75" t="str">
        <f>IFERROR(INDEX(Tabela_Produto[[#Data],[Nome do Produto]],ROW(A1526)-ROW($A$3)),"")</f>
        <v/>
      </c>
      <c r="B1526" s="74" t="str">
        <f ca="1">IF(A1526="","",SUMIFS(Tabela_Ordens[[#Data],[Quantidade]],Tabela_Ordens[[#Data],[Produto]],A1526,Tabela_Ordens[[#Data],[Tipo da Ordem]],"Compra",Tabela_Ordens[[#Data],[Data esperada]],"&lt;="&amp;TODAY())-SUMIFS(Tabela_Ordens[[#Data],[Quantidade]],Tabela_Ordens[[#Data],[Produto]],A1526,Tabela_Ordens[[#Data],[Tipo da Ordem]],"Venda",Tabela_Ordens[[#Data],[Data esperada]],"&lt;="&amp;TODAY()))</f>
        <v/>
      </c>
      <c r="C1526" s="74" t="str">
        <f ca="1">IF(A1526="","",SUMIFS(Tabela_Ordens[[#Data],[Quantidade]],Tabela_Ordens[[#Data],[Produto]],A1526,Tabela_Ordens[[#Data],[Tipo da Ordem]],"Compra",Tabela_Ordens[[#Data],[Data esperada]],"&gt;"&amp;TODAY()))</f>
        <v/>
      </c>
      <c r="D1526" s="74" t="str">
        <f>IF(A1526="","",INDEX(Tabela_Produto[Estoque Mínimo],MATCH(A1526,INDEX(Tabela_Produto[Nome do Produto],,1),0),1))</f>
        <v/>
      </c>
      <c r="E1526" s="74" t="str">
        <f t="shared" si="23"/>
        <v/>
      </c>
      <c r="F1526" s="74" t="str">
        <f>IFERROR(GETPIVOTDATA("Amount",#REF!,"Product Name",'tabelas-escondidas'!$A1526),"")</f>
        <v/>
      </c>
      <c r="G1526" s="74" t="str">
        <f>IFERROR(GETPIVOTDATA("Quantity",#REF!,"Product Name",'tabelas-escondidas'!$A1526),"")</f>
        <v/>
      </c>
    </row>
    <row r="1527" spans="1:7" x14ac:dyDescent="0.25">
      <c r="A1527" s="75" t="str">
        <f>IFERROR(INDEX(Tabela_Produto[[#Data],[Nome do Produto]],ROW(A1527)-ROW($A$3)),"")</f>
        <v/>
      </c>
      <c r="B1527" s="74" t="str">
        <f ca="1">IF(A1527="","",SUMIFS(Tabela_Ordens[[#Data],[Quantidade]],Tabela_Ordens[[#Data],[Produto]],A1527,Tabela_Ordens[[#Data],[Tipo da Ordem]],"Compra",Tabela_Ordens[[#Data],[Data esperada]],"&lt;="&amp;TODAY())-SUMIFS(Tabela_Ordens[[#Data],[Quantidade]],Tabela_Ordens[[#Data],[Produto]],A1527,Tabela_Ordens[[#Data],[Tipo da Ordem]],"Venda",Tabela_Ordens[[#Data],[Data esperada]],"&lt;="&amp;TODAY()))</f>
        <v/>
      </c>
      <c r="C1527" s="74" t="str">
        <f ca="1">IF(A1527="","",SUMIFS(Tabela_Ordens[[#Data],[Quantidade]],Tabela_Ordens[[#Data],[Produto]],A1527,Tabela_Ordens[[#Data],[Tipo da Ordem]],"Compra",Tabela_Ordens[[#Data],[Data esperada]],"&gt;"&amp;TODAY()))</f>
        <v/>
      </c>
      <c r="D1527" s="74" t="str">
        <f>IF(A1527="","",INDEX(Tabela_Produto[Estoque Mínimo],MATCH(A1527,INDEX(Tabela_Produto[Nome do Produto],,1),0),1))</f>
        <v/>
      </c>
      <c r="E1527" s="74" t="str">
        <f t="shared" si="23"/>
        <v/>
      </c>
      <c r="F1527" s="74" t="str">
        <f>IFERROR(GETPIVOTDATA("Amount",#REF!,"Product Name",'tabelas-escondidas'!$A1527),"")</f>
        <v/>
      </c>
      <c r="G1527" s="74" t="str">
        <f>IFERROR(GETPIVOTDATA("Quantity",#REF!,"Product Name",'tabelas-escondidas'!$A1527),"")</f>
        <v/>
      </c>
    </row>
    <row r="1528" spans="1:7" x14ac:dyDescent="0.25">
      <c r="A1528" s="75" t="str">
        <f>IFERROR(INDEX(Tabela_Produto[[#Data],[Nome do Produto]],ROW(A1528)-ROW($A$3)),"")</f>
        <v/>
      </c>
      <c r="B1528" s="74" t="str">
        <f ca="1">IF(A1528="","",SUMIFS(Tabela_Ordens[[#Data],[Quantidade]],Tabela_Ordens[[#Data],[Produto]],A1528,Tabela_Ordens[[#Data],[Tipo da Ordem]],"Compra",Tabela_Ordens[[#Data],[Data esperada]],"&lt;="&amp;TODAY())-SUMIFS(Tabela_Ordens[[#Data],[Quantidade]],Tabela_Ordens[[#Data],[Produto]],A1528,Tabela_Ordens[[#Data],[Tipo da Ordem]],"Venda",Tabela_Ordens[[#Data],[Data esperada]],"&lt;="&amp;TODAY()))</f>
        <v/>
      </c>
      <c r="C1528" s="74" t="str">
        <f ca="1">IF(A1528="","",SUMIFS(Tabela_Ordens[[#Data],[Quantidade]],Tabela_Ordens[[#Data],[Produto]],A1528,Tabela_Ordens[[#Data],[Tipo da Ordem]],"Compra",Tabela_Ordens[[#Data],[Data esperada]],"&gt;"&amp;TODAY()))</f>
        <v/>
      </c>
      <c r="D1528" s="74" t="str">
        <f>IF(A1528="","",INDEX(Tabela_Produto[Estoque Mínimo],MATCH(A1528,INDEX(Tabela_Produto[Nome do Produto],,1),0),1))</f>
        <v/>
      </c>
      <c r="E1528" s="74" t="str">
        <f t="shared" si="23"/>
        <v/>
      </c>
      <c r="F1528" s="74" t="str">
        <f>IFERROR(GETPIVOTDATA("Amount",#REF!,"Product Name",'tabelas-escondidas'!$A1528),"")</f>
        <v/>
      </c>
      <c r="G1528" s="74" t="str">
        <f>IFERROR(GETPIVOTDATA("Quantity",#REF!,"Product Name",'tabelas-escondidas'!$A1528),"")</f>
        <v/>
      </c>
    </row>
    <row r="1529" spans="1:7" x14ac:dyDescent="0.25">
      <c r="A1529" s="75" t="str">
        <f>IFERROR(INDEX(Tabela_Produto[[#Data],[Nome do Produto]],ROW(A1529)-ROW($A$3)),"")</f>
        <v/>
      </c>
      <c r="B1529" s="74" t="str">
        <f ca="1">IF(A1529="","",SUMIFS(Tabela_Ordens[[#Data],[Quantidade]],Tabela_Ordens[[#Data],[Produto]],A1529,Tabela_Ordens[[#Data],[Tipo da Ordem]],"Compra",Tabela_Ordens[[#Data],[Data esperada]],"&lt;="&amp;TODAY())-SUMIFS(Tabela_Ordens[[#Data],[Quantidade]],Tabela_Ordens[[#Data],[Produto]],A1529,Tabela_Ordens[[#Data],[Tipo da Ordem]],"Venda",Tabela_Ordens[[#Data],[Data esperada]],"&lt;="&amp;TODAY()))</f>
        <v/>
      </c>
      <c r="C1529" s="74" t="str">
        <f ca="1">IF(A1529="","",SUMIFS(Tabela_Ordens[[#Data],[Quantidade]],Tabela_Ordens[[#Data],[Produto]],A1529,Tabela_Ordens[[#Data],[Tipo da Ordem]],"Compra",Tabela_Ordens[[#Data],[Data esperada]],"&gt;"&amp;TODAY()))</f>
        <v/>
      </c>
      <c r="D1529" s="74" t="str">
        <f>IF(A1529="","",INDEX(Tabela_Produto[Estoque Mínimo],MATCH(A1529,INDEX(Tabela_Produto[Nome do Produto],,1),0),1))</f>
        <v/>
      </c>
      <c r="E1529" s="74" t="str">
        <f t="shared" si="23"/>
        <v/>
      </c>
      <c r="F1529" s="74" t="str">
        <f>IFERROR(GETPIVOTDATA("Amount",#REF!,"Product Name",'tabelas-escondidas'!$A1529),"")</f>
        <v/>
      </c>
      <c r="G1529" s="74" t="str">
        <f>IFERROR(GETPIVOTDATA("Quantity",#REF!,"Product Name",'tabelas-escondidas'!$A1529),"")</f>
        <v/>
      </c>
    </row>
    <row r="1530" spans="1:7" x14ac:dyDescent="0.25">
      <c r="A1530" s="75" t="str">
        <f>IFERROR(INDEX(Tabela_Produto[[#Data],[Nome do Produto]],ROW(A1530)-ROW($A$3)),"")</f>
        <v/>
      </c>
      <c r="B1530" s="74" t="str">
        <f ca="1">IF(A1530="","",SUMIFS(Tabela_Ordens[[#Data],[Quantidade]],Tabela_Ordens[[#Data],[Produto]],A1530,Tabela_Ordens[[#Data],[Tipo da Ordem]],"Compra",Tabela_Ordens[[#Data],[Data esperada]],"&lt;="&amp;TODAY())-SUMIFS(Tabela_Ordens[[#Data],[Quantidade]],Tabela_Ordens[[#Data],[Produto]],A1530,Tabela_Ordens[[#Data],[Tipo da Ordem]],"Venda",Tabela_Ordens[[#Data],[Data esperada]],"&lt;="&amp;TODAY()))</f>
        <v/>
      </c>
      <c r="C1530" s="74" t="str">
        <f ca="1">IF(A1530="","",SUMIFS(Tabela_Ordens[[#Data],[Quantidade]],Tabela_Ordens[[#Data],[Produto]],A1530,Tabela_Ordens[[#Data],[Tipo da Ordem]],"Compra",Tabela_Ordens[[#Data],[Data esperada]],"&gt;"&amp;TODAY()))</f>
        <v/>
      </c>
      <c r="D1530" s="74" t="str">
        <f>IF(A1530="","",INDEX(Tabela_Produto[Estoque Mínimo],MATCH(A1530,INDEX(Tabela_Produto[Nome do Produto],,1),0),1))</f>
        <v/>
      </c>
      <c r="E1530" s="74" t="str">
        <f t="shared" si="23"/>
        <v/>
      </c>
      <c r="F1530" s="74" t="str">
        <f>IFERROR(GETPIVOTDATA("Amount",#REF!,"Product Name",'tabelas-escondidas'!$A1530),"")</f>
        <v/>
      </c>
      <c r="G1530" s="74" t="str">
        <f>IFERROR(GETPIVOTDATA("Quantity",#REF!,"Product Name",'tabelas-escondidas'!$A1530),"")</f>
        <v/>
      </c>
    </row>
    <row r="1531" spans="1:7" x14ac:dyDescent="0.25">
      <c r="A1531" s="75" t="str">
        <f>IFERROR(INDEX(Tabela_Produto[[#Data],[Nome do Produto]],ROW(A1531)-ROW($A$3)),"")</f>
        <v/>
      </c>
      <c r="B1531" s="74" t="str">
        <f ca="1">IF(A1531="","",SUMIFS(Tabela_Ordens[[#Data],[Quantidade]],Tabela_Ordens[[#Data],[Produto]],A1531,Tabela_Ordens[[#Data],[Tipo da Ordem]],"Compra",Tabela_Ordens[[#Data],[Data esperada]],"&lt;="&amp;TODAY())-SUMIFS(Tabela_Ordens[[#Data],[Quantidade]],Tabela_Ordens[[#Data],[Produto]],A1531,Tabela_Ordens[[#Data],[Tipo da Ordem]],"Venda",Tabela_Ordens[[#Data],[Data esperada]],"&lt;="&amp;TODAY()))</f>
        <v/>
      </c>
      <c r="C1531" s="74" t="str">
        <f ca="1">IF(A1531="","",SUMIFS(Tabela_Ordens[[#Data],[Quantidade]],Tabela_Ordens[[#Data],[Produto]],A1531,Tabela_Ordens[[#Data],[Tipo da Ordem]],"Compra",Tabela_Ordens[[#Data],[Data esperada]],"&gt;"&amp;TODAY()))</f>
        <v/>
      </c>
      <c r="D1531" s="74" t="str">
        <f>IF(A1531="","",INDEX(Tabela_Produto[Estoque Mínimo],MATCH(A1531,INDEX(Tabela_Produto[Nome do Produto],,1),0),1))</f>
        <v/>
      </c>
      <c r="E1531" s="74" t="str">
        <f t="shared" si="23"/>
        <v/>
      </c>
      <c r="F1531" s="74" t="str">
        <f>IFERROR(GETPIVOTDATA("Amount",#REF!,"Product Name",'tabelas-escondidas'!$A1531),"")</f>
        <v/>
      </c>
      <c r="G1531" s="74" t="str">
        <f>IFERROR(GETPIVOTDATA("Quantity",#REF!,"Product Name",'tabelas-escondidas'!$A1531),"")</f>
        <v/>
      </c>
    </row>
    <row r="1532" spans="1:7" x14ac:dyDescent="0.25">
      <c r="A1532" s="75" t="str">
        <f>IFERROR(INDEX(Tabela_Produto[[#Data],[Nome do Produto]],ROW(A1532)-ROW($A$3)),"")</f>
        <v/>
      </c>
      <c r="B1532" s="74" t="str">
        <f ca="1">IF(A1532="","",SUMIFS(Tabela_Ordens[[#Data],[Quantidade]],Tabela_Ordens[[#Data],[Produto]],A1532,Tabela_Ordens[[#Data],[Tipo da Ordem]],"Compra",Tabela_Ordens[[#Data],[Data esperada]],"&lt;="&amp;TODAY())-SUMIFS(Tabela_Ordens[[#Data],[Quantidade]],Tabela_Ordens[[#Data],[Produto]],A1532,Tabela_Ordens[[#Data],[Tipo da Ordem]],"Venda",Tabela_Ordens[[#Data],[Data esperada]],"&lt;="&amp;TODAY()))</f>
        <v/>
      </c>
      <c r="C1532" s="74" t="str">
        <f ca="1">IF(A1532="","",SUMIFS(Tabela_Ordens[[#Data],[Quantidade]],Tabela_Ordens[[#Data],[Produto]],A1532,Tabela_Ordens[[#Data],[Tipo da Ordem]],"Compra",Tabela_Ordens[[#Data],[Data esperada]],"&gt;"&amp;TODAY()))</f>
        <v/>
      </c>
      <c r="D1532" s="74" t="str">
        <f>IF(A1532="","",INDEX(Tabela_Produto[Estoque Mínimo],MATCH(A1532,INDEX(Tabela_Produto[Nome do Produto],,1),0),1))</f>
        <v/>
      </c>
      <c r="E1532" s="74" t="str">
        <f t="shared" si="23"/>
        <v/>
      </c>
      <c r="F1532" s="74" t="str">
        <f>IFERROR(GETPIVOTDATA("Amount",#REF!,"Product Name",'tabelas-escondidas'!$A1532),"")</f>
        <v/>
      </c>
      <c r="G1532" s="74" t="str">
        <f>IFERROR(GETPIVOTDATA("Quantity",#REF!,"Product Name",'tabelas-escondidas'!$A1532),"")</f>
        <v/>
      </c>
    </row>
    <row r="1533" spans="1:7" x14ac:dyDescent="0.25">
      <c r="A1533" s="75" t="str">
        <f>IFERROR(INDEX(Tabela_Produto[[#Data],[Nome do Produto]],ROW(A1533)-ROW($A$3)),"")</f>
        <v/>
      </c>
      <c r="B1533" s="74" t="str">
        <f ca="1">IF(A1533="","",SUMIFS(Tabela_Ordens[[#Data],[Quantidade]],Tabela_Ordens[[#Data],[Produto]],A1533,Tabela_Ordens[[#Data],[Tipo da Ordem]],"Compra",Tabela_Ordens[[#Data],[Data esperada]],"&lt;="&amp;TODAY())-SUMIFS(Tabela_Ordens[[#Data],[Quantidade]],Tabela_Ordens[[#Data],[Produto]],A1533,Tabela_Ordens[[#Data],[Tipo da Ordem]],"Venda",Tabela_Ordens[[#Data],[Data esperada]],"&lt;="&amp;TODAY()))</f>
        <v/>
      </c>
      <c r="C1533" s="74" t="str">
        <f ca="1">IF(A1533="","",SUMIFS(Tabela_Ordens[[#Data],[Quantidade]],Tabela_Ordens[[#Data],[Produto]],A1533,Tabela_Ordens[[#Data],[Tipo da Ordem]],"Compra",Tabela_Ordens[[#Data],[Data esperada]],"&gt;"&amp;TODAY()))</f>
        <v/>
      </c>
      <c r="D1533" s="74" t="str">
        <f>IF(A1533="","",INDEX(Tabela_Produto[Estoque Mínimo],MATCH(A1533,INDEX(Tabela_Produto[Nome do Produto],,1),0),1))</f>
        <v/>
      </c>
      <c r="E1533" s="74" t="str">
        <f t="shared" si="23"/>
        <v/>
      </c>
      <c r="F1533" s="74" t="str">
        <f>IFERROR(GETPIVOTDATA("Amount",#REF!,"Product Name",'tabelas-escondidas'!$A1533),"")</f>
        <v/>
      </c>
      <c r="G1533" s="74" t="str">
        <f>IFERROR(GETPIVOTDATA("Quantity",#REF!,"Product Name",'tabelas-escondidas'!$A1533),"")</f>
        <v/>
      </c>
    </row>
    <row r="1534" spans="1:7" x14ac:dyDescent="0.25">
      <c r="A1534" s="75" t="str">
        <f>IFERROR(INDEX(Tabela_Produto[[#Data],[Nome do Produto]],ROW(A1534)-ROW($A$3)),"")</f>
        <v/>
      </c>
      <c r="B1534" s="74" t="str">
        <f ca="1">IF(A1534="","",SUMIFS(Tabela_Ordens[[#Data],[Quantidade]],Tabela_Ordens[[#Data],[Produto]],A1534,Tabela_Ordens[[#Data],[Tipo da Ordem]],"Compra",Tabela_Ordens[[#Data],[Data esperada]],"&lt;="&amp;TODAY())-SUMIFS(Tabela_Ordens[[#Data],[Quantidade]],Tabela_Ordens[[#Data],[Produto]],A1534,Tabela_Ordens[[#Data],[Tipo da Ordem]],"Venda",Tabela_Ordens[[#Data],[Data esperada]],"&lt;="&amp;TODAY()))</f>
        <v/>
      </c>
      <c r="C1534" s="74" t="str">
        <f ca="1">IF(A1534="","",SUMIFS(Tabela_Ordens[[#Data],[Quantidade]],Tabela_Ordens[[#Data],[Produto]],A1534,Tabela_Ordens[[#Data],[Tipo da Ordem]],"Compra",Tabela_Ordens[[#Data],[Data esperada]],"&gt;"&amp;TODAY()))</f>
        <v/>
      </c>
      <c r="D1534" s="74" t="str">
        <f>IF(A1534="","",INDEX(Tabela_Produto[Estoque Mínimo],MATCH(A1534,INDEX(Tabela_Produto[Nome do Produto],,1),0),1))</f>
        <v/>
      </c>
      <c r="E1534" s="74" t="str">
        <f t="shared" si="23"/>
        <v/>
      </c>
      <c r="F1534" s="74" t="str">
        <f>IFERROR(GETPIVOTDATA("Amount",#REF!,"Product Name",'tabelas-escondidas'!$A1534),"")</f>
        <v/>
      </c>
      <c r="G1534" s="74" t="str">
        <f>IFERROR(GETPIVOTDATA("Quantity",#REF!,"Product Name",'tabelas-escondidas'!$A1534),"")</f>
        <v/>
      </c>
    </row>
    <row r="1535" spans="1:7" x14ac:dyDescent="0.25">
      <c r="A1535" s="75" t="str">
        <f>IFERROR(INDEX(Tabela_Produto[[#Data],[Nome do Produto]],ROW(A1535)-ROW($A$3)),"")</f>
        <v/>
      </c>
      <c r="B1535" s="74" t="str">
        <f ca="1">IF(A1535="","",SUMIFS(Tabela_Ordens[[#Data],[Quantidade]],Tabela_Ordens[[#Data],[Produto]],A1535,Tabela_Ordens[[#Data],[Tipo da Ordem]],"Compra",Tabela_Ordens[[#Data],[Data esperada]],"&lt;="&amp;TODAY())-SUMIFS(Tabela_Ordens[[#Data],[Quantidade]],Tabela_Ordens[[#Data],[Produto]],A1535,Tabela_Ordens[[#Data],[Tipo da Ordem]],"Venda",Tabela_Ordens[[#Data],[Data esperada]],"&lt;="&amp;TODAY()))</f>
        <v/>
      </c>
      <c r="C1535" s="74" t="str">
        <f ca="1">IF(A1535="","",SUMIFS(Tabela_Ordens[[#Data],[Quantidade]],Tabela_Ordens[[#Data],[Produto]],A1535,Tabela_Ordens[[#Data],[Tipo da Ordem]],"Compra",Tabela_Ordens[[#Data],[Data esperada]],"&gt;"&amp;TODAY()))</f>
        <v/>
      </c>
      <c r="D1535" s="74" t="str">
        <f>IF(A1535="","",INDEX(Tabela_Produto[Estoque Mínimo],MATCH(A1535,INDEX(Tabela_Produto[Nome do Produto],,1),0),1))</f>
        <v/>
      </c>
      <c r="E1535" s="74" t="str">
        <f t="shared" si="23"/>
        <v/>
      </c>
      <c r="F1535" s="74" t="str">
        <f>IFERROR(GETPIVOTDATA("Amount",#REF!,"Product Name",'tabelas-escondidas'!$A1535),"")</f>
        <v/>
      </c>
      <c r="G1535" s="74" t="str">
        <f>IFERROR(GETPIVOTDATA("Quantity",#REF!,"Product Name",'tabelas-escondidas'!$A1535),"")</f>
        <v/>
      </c>
    </row>
    <row r="1536" spans="1:7" x14ac:dyDescent="0.25">
      <c r="A1536" s="75" t="str">
        <f>IFERROR(INDEX(Tabela_Produto[[#Data],[Nome do Produto]],ROW(A1536)-ROW($A$3)),"")</f>
        <v/>
      </c>
      <c r="B1536" s="74" t="str">
        <f ca="1">IF(A1536="","",SUMIFS(Tabela_Ordens[[#Data],[Quantidade]],Tabela_Ordens[[#Data],[Produto]],A1536,Tabela_Ordens[[#Data],[Tipo da Ordem]],"Compra",Tabela_Ordens[[#Data],[Data esperada]],"&lt;="&amp;TODAY())-SUMIFS(Tabela_Ordens[[#Data],[Quantidade]],Tabela_Ordens[[#Data],[Produto]],A1536,Tabela_Ordens[[#Data],[Tipo da Ordem]],"Venda",Tabela_Ordens[[#Data],[Data esperada]],"&lt;="&amp;TODAY()))</f>
        <v/>
      </c>
      <c r="C1536" s="74" t="str">
        <f ca="1">IF(A1536="","",SUMIFS(Tabela_Ordens[[#Data],[Quantidade]],Tabela_Ordens[[#Data],[Produto]],A1536,Tabela_Ordens[[#Data],[Tipo da Ordem]],"Compra",Tabela_Ordens[[#Data],[Data esperada]],"&gt;"&amp;TODAY()))</f>
        <v/>
      </c>
      <c r="D1536" s="74" t="str">
        <f>IF(A1536="","",INDEX(Tabela_Produto[Estoque Mínimo],MATCH(A1536,INDEX(Tabela_Produto[Nome do Produto],,1),0),1))</f>
        <v/>
      </c>
      <c r="E1536" s="74" t="str">
        <f t="shared" si="23"/>
        <v/>
      </c>
      <c r="F1536" s="74" t="str">
        <f>IFERROR(GETPIVOTDATA("Amount",#REF!,"Product Name",'tabelas-escondidas'!$A1536),"")</f>
        <v/>
      </c>
      <c r="G1536" s="74" t="str">
        <f>IFERROR(GETPIVOTDATA("Quantity",#REF!,"Product Name",'tabelas-escondidas'!$A1536),"")</f>
        <v/>
      </c>
    </row>
    <row r="1537" spans="1:7" x14ac:dyDescent="0.25">
      <c r="A1537" s="75" t="str">
        <f>IFERROR(INDEX(Tabela_Produto[[#Data],[Nome do Produto]],ROW(A1537)-ROW($A$3)),"")</f>
        <v/>
      </c>
      <c r="B1537" s="74" t="str">
        <f ca="1">IF(A1537="","",SUMIFS(Tabela_Ordens[[#Data],[Quantidade]],Tabela_Ordens[[#Data],[Produto]],A1537,Tabela_Ordens[[#Data],[Tipo da Ordem]],"Compra",Tabela_Ordens[[#Data],[Data esperada]],"&lt;="&amp;TODAY())-SUMIFS(Tabela_Ordens[[#Data],[Quantidade]],Tabela_Ordens[[#Data],[Produto]],A1537,Tabela_Ordens[[#Data],[Tipo da Ordem]],"Venda",Tabela_Ordens[[#Data],[Data esperada]],"&lt;="&amp;TODAY()))</f>
        <v/>
      </c>
      <c r="C1537" s="74" t="str">
        <f ca="1">IF(A1537="","",SUMIFS(Tabela_Ordens[[#Data],[Quantidade]],Tabela_Ordens[[#Data],[Produto]],A1537,Tabela_Ordens[[#Data],[Tipo da Ordem]],"Compra",Tabela_Ordens[[#Data],[Data esperada]],"&gt;"&amp;TODAY()))</f>
        <v/>
      </c>
      <c r="D1537" s="74" t="str">
        <f>IF(A1537="","",INDEX(Tabela_Produto[Estoque Mínimo],MATCH(A1537,INDEX(Tabela_Produto[Nome do Produto],,1),0),1))</f>
        <v/>
      </c>
      <c r="E1537" s="74" t="str">
        <f t="shared" si="23"/>
        <v/>
      </c>
      <c r="F1537" s="74" t="str">
        <f>IFERROR(GETPIVOTDATA("Amount",#REF!,"Product Name",'tabelas-escondidas'!$A1537),"")</f>
        <v/>
      </c>
      <c r="G1537" s="74" t="str">
        <f>IFERROR(GETPIVOTDATA("Quantity",#REF!,"Product Name",'tabelas-escondidas'!$A1537),"")</f>
        <v/>
      </c>
    </row>
    <row r="1538" spans="1:7" x14ac:dyDescent="0.25">
      <c r="A1538" s="75" t="str">
        <f>IFERROR(INDEX(Tabela_Produto[[#Data],[Nome do Produto]],ROW(A1538)-ROW($A$3)),"")</f>
        <v/>
      </c>
      <c r="B1538" s="74" t="str">
        <f ca="1">IF(A1538="","",SUMIFS(Tabela_Ordens[[#Data],[Quantidade]],Tabela_Ordens[[#Data],[Produto]],A1538,Tabela_Ordens[[#Data],[Tipo da Ordem]],"Compra",Tabela_Ordens[[#Data],[Data esperada]],"&lt;="&amp;TODAY())-SUMIFS(Tabela_Ordens[[#Data],[Quantidade]],Tabela_Ordens[[#Data],[Produto]],A1538,Tabela_Ordens[[#Data],[Tipo da Ordem]],"Venda",Tabela_Ordens[[#Data],[Data esperada]],"&lt;="&amp;TODAY()))</f>
        <v/>
      </c>
      <c r="C1538" s="74" t="str">
        <f ca="1">IF(A1538="","",SUMIFS(Tabela_Ordens[[#Data],[Quantidade]],Tabela_Ordens[[#Data],[Produto]],A1538,Tabela_Ordens[[#Data],[Tipo da Ordem]],"Compra",Tabela_Ordens[[#Data],[Data esperada]],"&gt;"&amp;TODAY()))</f>
        <v/>
      </c>
      <c r="D1538" s="74" t="str">
        <f>IF(A1538="","",INDEX(Tabela_Produto[Estoque Mínimo],MATCH(A1538,INDEX(Tabela_Produto[Nome do Produto],,1),0),1))</f>
        <v/>
      </c>
      <c r="E1538" s="74" t="str">
        <f t="shared" si="23"/>
        <v/>
      </c>
      <c r="F1538" s="74" t="str">
        <f>IFERROR(GETPIVOTDATA("Amount",#REF!,"Product Name",'tabelas-escondidas'!$A1538),"")</f>
        <v/>
      </c>
      <c r="G1538" s="74" t="str">
        <f>IFERROR(GETPIVOTDATA("Quantity",#REF!,"Product Name",'tabelas-escondidas'!$A1538),"")</f>
        <v/>
      </c>
    </row>
    <row r="1539" spans="1:7" x14ac:dyDescent="0.25">
      <c r="A1539" s="75" t="str">
        <f>IFERROR(INDEX(Tabela_Produto[[#Data],[Nome do Produto]],ROW(A1539)-ROW($A$3)),"")</f>
        <v/>
      </c>
      <c r="B1539" s="74" t="str">
        <f ca="1">IF(A1539="","",SUMIFS(Tabela_Ordens[[#Data],[Quantidade]],Tabela_Ordens[[#Data],[Produto]],A1539,Tabela_Ordens[[#Data],[Tipo da Ordem]],"Compra",Tabela_Ordens[[#Data],[Data esperada]],"&lt;="&amp;TODAY())-SUMIFS(Tabela_Ordens[[#Data],[Quantidade]],Tabela_Ordens[[#Data],[Produto]],A1539,Tabela_Ordens[[#Data],[Tipo da Ordem]],"Venda",Tabela_Ordens[[#Data],[Data esperada]],"&lt;="&amp;TODAY()))</f>
        <v/>
      </c>
      <c r="C1539" s="74" t="str">
        <f ca="1">IF(A1539="","",SUMIFS(Tabela_Ordens[[#Data],[Quantidade]],Tabela_Ordens[[#Data],[Produto]],A1539,Tabela_Ordens[[#Data],[Tipo da Ordem]],"Compra",Tabela_Ordens[[#Data],[Data esperada]],"&gt;"&amp;TODAY()))</f>
        <v/>
      </c>
      <c r="D1539" s="74" t="str">
        <f>IF(A1539="","",INDEX(Tabela_Produto[Estoque Mínimo],MATCH(A1539,INDEX(Tabela_Produto[Nome do Produto],,1),0),1))</f>
        <v/>
      </c>
      <c r="E1539" s="74" t="str">
        <f t="shared" si="23"/>
        <v/>
      </c>
      <c r="F1539" s="74" t="str">
        <f>IFERROR(GETPIVOTDATA("Amount",#REF!,"Product Name",'tabelas-escondidas'!$A1539),"")</f>
        <v/>
      </c>
      <c r="G1539" s="74" t="str">
        <f>IFERROR(GETPIVOTDATA("Quantity",#REF!,"Product Name",'tabelas-escondidas'!$A1539),"")</f>
        <v/>
      </c>
    </row>
    <row r="1540" spans="1:7" x14ac:dyDescent="0.25">
      <c r="A1540" s="75" t="str">
        <f>IFERROR(INDEX(Tabela_Produto[[#Data],[Nome do Produto]],ROW(A1540)-ROW($A$3)),"")</f>
        <v/>
      </c>
      <c r="B1540" s="74" t="str">
        <f ca="1">IF(A1540="","",SUMIFS(Tabela_Ordens[[#Data],[Quantidade]],Tabela_Ordens[[#Data],[Produto]],A1540,Tabela_Ordens[[#Data],[Tipo da Ordem]],"Compra",Tabela_Ordens[[#Data],[Data esperada]],"&lt;="&amp;TODAY())-SUMIFS(Tabela_Ordens[[#Data],[Quantidade]],Tabela_Ordens[[#Data],[Produto]],A1540,Tabela_Ordens[[#Data],[Tipo da Ordem]],"Venda",Tabela_Ordens[[#Data],[Data esperada]],"&lt;="&amp;TODAY()))</f>
        <v/>
      </c>
      <c r="C1540" s="74" t="str">
        <f ca="1">IF(A1540="","",SUMIFS(Tabela_Ordens[[#Data],[Quantidade]],Tabela_Ordens[[#Data],[Produto]],A1540,Tabela_Ordens[[#Data],[Tipo da Ordem]],"Compra",Tabela_Ordens[[#Data],[Data esperada]],"&gt;"&amp;TODAY()))</f>
        <v/>
      </c>
      <c r="D1540" s="74" t="str">
        <f>IF(A1540="","",INDEX(Tabela_Produto[Estoque Mínimo],MATCH(A1540,INDEX(Tabela_Produto[Nome do Produto],,1),0),1))</f>
        <v/>
      </c>
      <c r="E1540" s="74" t="str">
        <f t="shared" si="23"/>
        <v/>
      </c>
      <c r="F1540" s="74" t="str">
        <f>IFERROR(GETPIVOTDATA("Amount",#REF!,"Product Name",'tabelas-escondidas'!$A1540),"")</f>
        <v/>
      </c>
      <c r="G1540" s="74" t="str">
        <f>IFERROR(GETPIVOTDATA("Quantity",#REF!,"Product Name",'tabelas-escondidas'!$A1540),"")</f>
        <v/>
      </c>
    </row>
    <row r="1541" spans="1:7" x14ac:dyDescent="0.25">
      <c r="A1541" s="75" t="str">
        <f>IFERROR(INDEX(Tabela_Produto[[#Data],[Nome do Produto]],ROW(A1541)-ROW($A$3)),"")</f>
        <v/>
      </c>
      <c r="B1541" s="74" t="str">
        <f ca="1">IF(A1541="","",SUMIFS(Tabela_Ordens[[#Data],[Quantidade]],Tabela_Ordens[[#Data],[Produto]],A1541,Tabela_Ordens[[#Data],[Tipo da Ordem]],"Compra",Tabela_Ordens[[#Data],[Data esperada]],"&lt;="&amp;TODAY())-SUMIFS(Tabela_Ordens[[#Data],[Quantidade]],Tabela_Ordens[[#Data],[Produto]],A1541,Tabela_Ordens[[#Data],[Tipo da Ordem]],"Venda",Tabela_Ordens[[#Data],[Data esperada]],"&lt;="&amp;TODAY()))</f>
        <v/>
      </c>
      <c r="C1541" s="74" t="str">
        <f ca="1">IF(A1541="","",SUMIFS(Tabela_Ordens[[#Data],[Quantidade]],Tabela_Ordens[[#Data],[Produto]],A1541,Tabela_Ordens[[#Data],[Tipo da Ordem]],"Compra",Tabela_Ordens[[#Data],[Data esperada]],"&gt;"&amp;TODAY()))</f>
        <v/>
      </c>
      <c r="D1541" s="74" t="str">
        <f>IF(A1541="","",INDEX(Tabela_Produto[Estoque Mínimo],MATCH(A1541,INDEX(Tabela_Produto[Nome do Produto],,1),0),1))</f>
        <v/>
      </c>
      <c r="E1541" s="74" t="str">
        <f t="shared" ref="E1541:E1604" si="24">IF(A1541="","",B1541-D1541)</f>
        <v/>
      </c>
      <c r="F1541" s="74" t="str">
        <f>IFERROR(GETPIVOTDATA("Amount",#REF!,"Product Name",'tabelas-escondidas'!$A1541),"")</f>
        <v/>
      </c>
      <c r="G1541" s="74" t="str">
        <f>IFERROR(GETPIVOTDATA("Quantity",#REF!,"Product Name",'tabelas-escondidas'!$A1541),"")</f>
        <v/>
      </c>
    </row>
    <row r="1542" spans="1:7" x14ac:dyDescent="0.25">
      <c r="A1542" s="75" t="str">
        <f>IFERROR(INDEX(Tabela_Produto[[#Data],[Nome do Produto]],ROW(A1542)-ROW($A$3)),"")</f>
        <v/>
      </c>
      <c r="B1542" s="74" t="str">
        <f ca="1">IF(A1542="","",SUMIFS(Tabela_Ordens[[#Data],[Quantidade]],Tabela_Ordens[[#Data],[Produto]],A1542,Tabela_Ordens[[#Data],[Tipo da Ordem]],"Compra",Tabela_Ordens[[#Data],[Data esperada]],"&lt;="&amp;TODAY())-SUMIFS(Tabela_Ordens[[#Data],[Quantidade]],Tabela_Ordens[[#Data],[Produto]],A1542,Tabela_Ordens[[#Data],[Tipo da Ordem]],"Venda",Tabela_Ordens[[#Data],[Data esperada]],"&lt;="&amp;TODAY()))</f>
        <v/>
      </c>
      <c r="C1542" s="74" t="str">
        <f ca="1">IF(A1542="","",SUMIFS(Tabela_Ordens[[#Data],[Quantidade]],Tabela_Ordens[[#Data],[Produto]],A1542,Tabela_Ordens[[#Data],[Tipo da Ordem]],"Compra",Tabela_Ordens[[#Data],[Data esperada]],"&gt;"&amp;TODAY()))</f>
        <v/>
      </c>
      <c r="D1542" s="74" t="str">
        <f>IF(A1542="","",INDEX(Tabela_Produto[Estoque Mínimo],MATCH(A1542,INDEX(Tabela_Produto[Nome do Produto],,1),0),1))</f>
        <v/>
      </c>
      <c r="E1542" s="74" t="str">
        <f t="shared" si="24"/>
        <v/>
      </c>
      <c r="F1542" s="74" t="str">
        <f>IFERROR(GETPIVOTDATA("Amount",#REF!,"Product Name",'tabelas-escondidas'!$A1542),"")</f>
        <v/>
      </c>
      <c r="G1542" s="74" t="str">
        <f>IFERROR(GETPIVOTDATA("Quantity",#REF!,"Product Name",'tabelas-escondidas'!$A1542),"")</f>
        <v/>
      </c>
    </row>
    <row r="1543" spans="1:7" x14ac:dyDescent="0.25">
      <c r="A1543" s="75" t="str">
        <f>IFERROR(INDEX(Tabela_Produto[[#Data],[Nome do Produto]],ROW(A1543)-ROW($A$3)),"")</f>
        <v/>
      </c>
      <c r="B1543" s="74" t="str">
        <f ca="1">IF(A1543="","",SUMIFS(Tabela_Ordens[[#Data],[Quantidade]],Tabela_Ordens[[#Data],[Produto]],A1543,Tabela_Ordens[[#Data],[Tipo da Ordem]],"Compra",Tabela_Ordens[[#Data],[Data esperada]],"&lt;="&amp;TODAY())-SUMIFS(Tabela_Ordens[[#Data],[Quantidade]],Tabela_Ordens[[#Data],[Produto]],A1543,Tabela_Ordens[[#Data],[Tipo da Ordem]],"Venda",Tabela_Ordens[[#Data],[Data esperada]],"&lt;="&amp;TODAY()))</f>
        <v/>
      </c>
      <c r="C1543" s="74" t="str">
        <f ca="1">IF(A1543="","",SUMIFS(Tabela_Ordens[[#Data],[Quantidade]],Tabela_Ordens[[#Data],[Produto]],A1543,Tabela_Ordens[[#Data],[Tipo da Ordem]],"Compra",Tabela_Ordens[[#Data],[Data esperada]],"&gt;"&amp;TODAY()))</f>
        <v/>
      </c>
      <c r="D1543" s="74" t="str">
        <f>IF(A1543="","",INDEX(Tabela_Produto[Estoque Mínimo],MATCH(A1543,INDEX(Tabela_Produto[Nome do Produto],,1),0),1))</f>
        <v/>
      </c>
      <c r="E1543" s="74" t="str">
        <f t="shared" si="24"/>
        <v/>
      </c>
      <c r="F1543" s="74" t="str">
        <f>IFERROR(GETPIVOTDATA("Amount",#REF!,"Product Name",'tabelas-escondidas'!$A1543),"")</f>
        <v/>
      </c>
      <c r="G1543" s="74" t="str">
        <f>IFERROR(GETPIVOTDATA("Quantity",#REF!,"Product Name",'tabelas-escondidas'!$A1543),"")</f>
        <v/>
      </c>
    </row>
    <row r="1544" spans="1:7" x14ac:dyDescent="0.25">
      <c r="A1544" s="75" t="str">
        <f>IFERROR(INDEX(Tabela_Produto[[#Data],[Nome do Produto]],ROW(A1544)-ROW($A$3)),"")</f>
        <v/>
      </c>
      <c r="B1544" s="74" t="str">
        <f ca="1">IF(A1544="","",SUMIFS(Tabela_Ordens[[#Data],[Quantidade]],Tabela_Ordens[[#Data],[Produto]],A1544,Tabela_Ordens[[#Data],[Tipo da Ordem]],"Compra",Tabela_Ordens[[#Data],[Data esperada]],"&lt;="&amp;TODAY())-SUMIFS(Tabela_Ordens[[#Data],[Quantidade]],Tabela_Ordens[[#Data],[Produto]],A1544,Tabela_Ordens[[#Data],[Tipo da Ordem]],"Venda",Tabela_Ordens[[#Data],[Data esperada]],"&lt;="&amp;TODAY()))</f>
        <v/>
      </c>
      <c r="C1544" s="74" t="str">
        <f ca="1">IF(A1544="","",SUMIFS(Tabela_Ordens[[#Data],[Quantidade]],Tabela_Ordens[[#Data],[Produto]],A1544,Tabela_Ordens[[#Data],[Tipo da Ordem]],"Compra",Tabela_Ordens[[#Data],[Data esperada]],"&gt;"&amp;TODAY()))</f>
        <v/>
      </c>
      <c r="D1544" s="74" t="str">
        <f>IF(A1544="","",INDEX(Tabela_Produto[Estoque Mínimo],MATCH(A1544,INDEX(Tabela_Produto[Nome do Produto],,1),0),1))</f>
        <v/>
      </c>
      <c r="E1544" s="74" t="str">
        <f t="shared" si="24"/>
        <v/>
      </c>
      <c r="F1544" s="74" t="str">
        <f>IFERROR(GETPIVOTDATA("Amount",#REF!,"Product Name",'tabelas-escondidas'!$A1544),"")</f>
        <v/>
      </c>
      <c r="G1544" s="74" t="str">
        <f>IFERROR(GETPIVOTDATA("Quantity",#REF!,"Product Name",'tabelas-escondidas'!$A1544),"")</f>
        <v/>
      </c>
    </row>
    <row r="1545" spans="1:7" x14ac:dyDescent="0.25">
      <c r="A1545" s="75" t="str">
        <f>IFERROR(INDEX(Tabela_Produto[[#Data],[Nome do Produto]],ROW(A1545)-ROW($A$3)),"")</f>
        <v/>
      </c>
      <c r="B1545" s="74" t="str">
        <f ca="1">IF(A1545="","",SUMIFS(Tabela_Ordens[[#Data],[Quantidade]],Tabela_Ordens[[#Data],[Produto]],A1545,Tabela_Ordens[[#Data],[Tipo da Ordem]],"Compra",Tabela_Ordens[[#Data],[Data esperada]],"&lt;="&amp;TODAY())-SUMIFS(Tabela_Ordens[[#Data],[Quantidade]],Tabela_Ordens[[#Data],[Produto]],A1545,Tabela_Ordens[[#Data],[Tipo da Ordem]],"Venda",Tabela_Ordens[[#Data],[Data esperada]],"&lt;="&amp;TODAY()))</f>
        <v/>
      </c>
      <c r="C1545" s="74" t="str">
        <f ca="1">IF(A1545="","",SUMIFS(Tabela_Ordens[[#Data],[Quantidade]],Tabela_Ordens[[#Data],[Produto]],A1545,Tabela_Ordens[[#Data],[Tipo da Ordem]],"Compra",Tabela_Ordens[[#Data],[Data esperada]],"&gt;"&amp;TODAY()))</f>
        <v/>
      </c>
      <c r="D1545" s="74" t="str">
        <f>IF(A1545="","",INDEX(Tabela_Produto[Estoque Mínimo],MATCH(A1545,INDEX(Tabela_Produto[Nome do Produto],,1),0),1))</f>
        <v/>
      </c>
      <c r="E1545" s="74" t="str">
        <f t="shared" si="24"/>
        <v/>
      </c>
      <c r="F1545" s="74" t="str">
        <f>IFERROR(GETPIVOTDATA("Amount",#REF!,"Product Name",'tabelas-escondidas'!$A1545),"")</f>
        <v/>
      </c>
      <c r="G1545" s="74" t="str">
        <f>IFERROR(GETPIVOTDATA("Quantity",#REF!,"Product Name",'tabelas-escondidas'!$A1545),"")</f>
        <v/>
      </c>
    </row>
    <row r="1546" spans="1:7" x14ac:dyDescent="0.25">
      <c r="A1546" s="75" t="str">
        <f>IFERROR(INDEX(Tabela_Produto[[#Data],[Nome do Produto]],ROW(A1546)-ROW($A$3)),"")</f>
        <v/>
      </c>
      <c r="B1546" s="74" t="str">
        <f ca="1">IF(A1546="","",SUMIFS(Tabela_Ordens[[#Data],[Quantidade]],Tabela_Ordens[[#Data],[Produto]],A1546,Tabela_Ordens[[#Data],[Tipo da Ordem]],"Compra",Tabela_Ordens[[#Data],[Data esperada]],"&lt;="&amp;TODAY())-SUMIFS(Tabela_Ordens[[#Data],[Quantidade]],Tabela_Ordens[[#Data],[Produto]],A1546,Tabela_Ordens[[#Data],[Tipo da Ordem]],"Venda",Tabela_Ordens[[#Data],[Data esperada]],"&lt;="&amp;TODAY()))</f>
        <v/>
      </c>
      <c r="C1546" s="74" t="str">
        <f ca="1">IF(A1546="","",SUMIFS(Tabela_Ordens[[#Data],[Quantidade]],Tabela_Ordens[[#Data],[Produto]],A1546,Tabela_Ordens[[#Data],[Tipo da Ordem]],"Compra",Tabela_Ordens[[#Data],[Data esperada]],"&gt;"&amp;TODAY()))</f>
        <v/>
      </c>
      <c r="D1546" s="74" t="str">
        <f>IF(A1546="","",INDEX(Tabela_Produto[Estoque Mínimo],MATCH(A1546,INDEX(Tabela_Produto[Nome do Produto],,1),0),1))</f>
        <v/>
      </c>
      <c r="E1546" s="74" t="str">
        <f t="shared" si="24"/>
        <v/>
      </c>
      <c r="F1546" s="74" t="str">
        <f>IFERROR(GETPIVOTDATA("Amount",#REF!,"Product Name",'tabelas-escondidas'!$A1546),"")</f>
        <v/>
      </c>
      <c r="G1546" s="74" t="str">
        <f>IFERROR(GETPIVOTDATA("Quantity",#REF!,"Product Name",'tabelas-escondidas'!$A1546),"")</f>
        <v/>
      </c>
    </row>
    <row r="1547" spans="1:7" x14ac:dyDescent="0.25">
      <c r="A1547" s="75" t="str">
        <f>IFERROR(INDEX(Tabela_Produto[[#Data],[Nome do Produto]],ROW(A1547)-ROW($A$3)),"")</f>
        <v/>
      </c>
      <c r="B1547" s="74" t="str">
        <f ca="1">IF(A1547="","",SUMIFS(Tabela_Ordens[[#Data],[Quantidade]],Tabela_Ordens[[#Data],[Produto]],A1547,Tabela_Ordens[[#Data],[Tipo da Ordem]],"Compra",Tabela_Ordens[[#Data],[Data esperada]],"&lt;="&amp;TODAY())-SUMIFS(Tabela_Ordens[[#Data],[Quantidade]],Tabela_Ordens[[#Data],[Produto]],A1547,Tabela_Ordens[[#Data],[Tipo da Ordem]],"Venda",Tabela_Ordens[[#Data],[Data esperada]],"&lt;="&amp;TODAY()))</f>
        <v/>
      </c>
      <c r="C1547" s="74" t="str">
        <f ca="1">IF(A1547="","",SUMIFS(Tabela_Ordens[[#Data],[Quantidade]],Tabela_Ordens[[#Data],[Produto]],A1547,Tabela_Ordens[[#Data],[Tipo da Ordem]],"Compra",Tabela_Ordens[[#Data],[Data esperada]],"&gt;"&amp;TODAY()))</f>
        <v/>
      </c>
      <c r="D1547" s="74" t="str">
        <f>IF(A1547="","",INDEX(Tabela_Produto[Estoque Mínimo],MATCH(A1547,INDEX(Tabela_Produto[Nome do Produto],,1),0),1))</f>
        <v/>
      </c>
      <c r="E1547" s="74" t="str">
        <f t="shared" si="24"/>
        <v/>
      </c>
      <c r="F1547" s="74" t="str">
        <f>IFERROR(GETPIVOTDATA("Amount",#REF!,"Product Name",'tabelas-escondidas'!$A1547),"")</f>
        <v/>
      </c>
      <c r="G1547" s="74" t="str">
        <f>IFERROR(GETPIVOTDATA("Quantity",#REF!,"Product Name",'tabelas-escondidas'!$A1547),"")</f>
        <v/>
      </c>
    </row>
    <row r="1548" spans="1:7" x14ac:dyDescent="0.25">
      <c r="A1548" s="75" t="str">
        <f>IFERROR(INDEX(Tabela_Produto[[#Data],[Nome do Produto]],ROW(A1548)-ROW($A$3)),"")</f>
        <v/>
      </c>
      <c r="B1548" s="74" t="str">
        <f ca="1">IF(A1548="","",SUMIFS(Tabela_Ordens[[#Data],[Quantidade]],Tabela_Ordens[[#Data],[Produto]],A1548,Tabela_Ordens[[#Data],[Tipo da Ordem]],"Compra",Tabela_Ordens[[#Data],[Data esperada]],"&lt;="&amp;TODAY())-SUMIFS(Tabela_Ordens[[#Data],[Quantidade]],Tabela_Ordens[[#Data],[Produto]],A1548,Tabela_Ordens[[#Data],[Tipo da Ordem]],"Venda",Tabela_Ordens[[#Data],[Data esperada]],"&lt;="&amp;TODAY()))</f>
        <v/>
      </c>
      <c r="C1548" s="74" t="str">
        <f ca="1">IF(A1548="","",SUMIFS(Tabela_Ordens[[#Data],[Quantidade]],Tabela_Ordens[[#Data],[Produto]],A1548,Tabela_Ordens[[#Data],[Tipo da Ordem]],"Compra",Tabela_Ordens[[#Data],[Data esperada]],"&gt;"&amp;TODAY()))</f>
        <v/>
      </c>
      <c r="D1548" s="74" t="str">
        <f>IF(A1548="","",INDEX(Tabela_Produto[Estoque Mínimo],MATCH(A1548,INDEX(Tabela_Produto[Nome do Produto],,1),0),1))</f>
        <v/>
      </c>
      <c r="E1548" s="74" t="str">
        <f t="shared" si="24"/>
        <v/>
      </c>
      <c r="F1548" s="74" t="str">
        <f>IFERROR(GETPIVOTDATA("Amount",#REF!,"Product Name",'tabelas-escondidas'!$A1548),"")</f>
        <v/>
      </c>
      <c r="G1548" s="74" t="str">
        <f>IFERROR(GETPIVOTDATA("Quantity",#REF!,"Product Name",'tabelas-escondidas'!$A1548),"")</f>
        <v/>
      </c>
    </row>
    <row r="1549" spans="1:7" x14ac:dyDescent="0.25">
      <c r="A1549" s="75" t="str">
        <f>IFERROR(INDEX(Tabela_Produto[[#Data],[Nome do Produto]],ROW(A1549)-ROW($A$3)),"")</f>
        <v/>
      </c>
      <c r="B1549" s="74" t="str">
        <f ca="1">IF(A1549="","",SUMIFS(Tabela_Ordens[[#Data],[Quantidade]],Tabela_Ordens[[#Data],[Produto]],A1549,Tabela_Ordens[[#Data],[Tipo da Ordem]],"Compra",Tabela_Ordens[[#Data],[Data esperada]],"&lt;="&amp;TODAY())-SUMIFS(Tabela_Ordens[[#Data],[Quantidade]],Tabela_Ordens[[#Data],[Produto]],A1549,Tabela_Ordens[[#Data],[Tipo da Ordem]],"Venda",Tabela_Ordens[[#Data],[Data esperada]],"&lt;="&amp;TODAY()))</f>
        <v/>
      </c>
      <c r="C1549" s="74" t="str">
        <f ca="1">IF(A1549="","",SUMIFS(Tabela_Ordens[[#Data],[Quantidade]],Tabela_Ordens[[#Data],[Produto]],A1549,Tabela_Ordens[[#Data],[Tipo da Ordem]],"Compra",Tabela_Ordens[[#Data],[Data esperada]],"&gt;"&amp;TODAY()))</f>
        <v/>
      </c>
      <c r="D1549" s="74" t="str">
        <f>IF(A1549="","",INDEX(Tabela_Produto[Estoque Mínimo],MATCH(A1549,INDEX(Tabela_Produto[Nome do Produto],,1),0),1))</f>
        <v/>
      </c>
      <c r="E1549" s="74" t="str">
        <f t="shared" si="24"/>
        <v/>
      </c>
      <c r="F1549" s="74" t="str">
        <f>IFERROR(GETPIVOTDATA("Amount",#REF!,"Product Name",'tabelas-escondidas'!$A1549),"")</f>
        <v/>
      </c>
      <c r="G1549" s="74" t="str">
        <f>IFERROR(GETPIVOTDATA("Quantity",#REF!,"Product Name",'tabelas-escondidas'!$A1549),"")</f>
        <v/>
      </c>
    </row>
    <row r="1550" spans="1:7" x14ac:dyDescent="0.25">
      <c r="A1550" s="75" t="str">
        <f>IFERROR(INDEX(Tabela_Produto[[#Data],[Nome do Produto]],ROW(A1550)-ROW($A$3)),"")</f>
        <v/>
      </c>
      <c r="B1550" s="74" t="str">
        <f ca="1">IF(A1550="","",SUMIFS(Tabela_Ordens[[#Data],[Quantidade]],Tabela_Ordens[[#Data],[Produto]],A1550,Tabela_Ordens[[#Data],[Tipo da Ordem]],"Compra",Tabela_Ordens[[#Data],[Data esperada]],"&lt;="&amp;TODAY())-SUMIFS(Tabela_Ordens[[#Data],[Quantidade]],Tabela_Ordens[[#Data],[Produto]],A1550,Tabela_Ordens[[#Data],[Tipo da Ordem]],"Venda",Tabela_Ordens[[#Data],[Data esperada]],"&lt;="&amp;TODAY()))</f>
        <v/>
      </c>
      <c r="C1550" s="74" t="str">
        <f ca="1">IF(A1550="","",SUMIFS(Tabela_Ordens[[#Data],[Quantidade]],Tabela_Ordens[[#Data],[Produto]],A1550,Tabela_Ordens[[#Data],[Tipo da Ordem]],"Compra",Tabela_Ordens[[#Data],[Data esperada]],"&gt;"&amp;TODAY()))</f>
        <v/>
      </c>
      <c r="D1550" s="74" t="str">
        <f>IF(A1550="","",INDEX(Tabela_Produto[Estoque Mínimo],MATCH(A1550,INDEX(Tabela_Produto[Nome do Produto],,1),0),1))</f>
        <v/>
      </c>
      <c r="E1550" s="74" t="str">
        <f t="shared" si="24"/>
        <v/>
      </c>
      <c r="F1550" s="74" t="str">
        <f>IFERROR(GETPIVOTDATA("Amount",#REF!,"Product Name",'tabelas-escondidas'!$A1550),"")</f>
        <v/>
      </c>
      <c r="G1550" s="74" t="str">
        <f>IFERROR(GETPIVOTDATA("Quantity",#REF!,"Product Name",'tabelas-escondidas'!$A1550),"")</f>
        <v/>
      </c>
    </row>
    <row r="1551" spans="1:7" x14ac:dyDescent="0.25">
      <c r="A1551" s="75" t="str">
        <f>IFERROR(INDEX(Tabela_Produto[[#Data],[Nome do Produto]],ROW(A1551)-ROW($A$3)),"")</f>
        <v/>
      </c>
      <c r="B1551" s="74" t="str">
        <f ca="1">IF(A1551="","",SUMIFS(Tabela_Ordens[[#Data],[Quantidade]],Tabela_Ordens[[#Data],[Produto]],A1551,Tabela_Ordens[[#Data],[Tipo da Ordem]],"Compra",Tabela_Ordens[[#Data],[Data esperada]],"&lt;="&amp;TODAY())-SUMIFS(Tabela_Ordens[[#Data],[Quantidade]],Tabela_Ordens[[#Data],[Produto]],A1551,Tabela_Ordens[[#Data],[Tipo da Ordem]],"Venda",Tabela_Ordens[[#Data],[Data esperada]],"&lt;="&amp;TODAY()))</f>
        <v/>
      </c>
      <c r="C1551" s="74" t="str">
        <f ca="1">IF(A1551="","",SUMIFS(Tabela_Ordens[[#Data],[Quantidade]],Tabela_Ordens[[#Data],[Produto]],A1551,Tabela_Ordens[[#Data],[Tipo da Ordem]],"Compra",Tabela_Ordens[[#Data],[Data esperada]],"&gt;"&amp;TODAY()))</f>
        <v/>
      </c>
      <c r="D1551" s="74" t="str">
        <f>IF(A1551="","",INDEX(Tabela_Produto[Estoque Mínimo],MATCH(A1551,INDEX(Tabela_Produto[Nome do Produto],,1),0),1))</f>
        <v/>
      </c>
      <c r="E1551" s="74" t="str">
        <f t="shared" si="24"/>
        <v/>
      </c>
      <c r="F1551" s="74" t="str">
        <f>IFERROR(GETPIVOTDATA("Amount",#REF!,"Product Name",'tabelas-escondidas'!$A1551),"")</f>
        <v/>
      </c>
      <c r="G1551" s="74" t="str">
        <f>IFERROR(GETPIVOTDATA("Quantity",#REF!,"Product Name",'tabelas-escondidas'!$A1551),"")</f>
        <v/>
      </c>
    </row>
    <row r="1552" spans="1:7" x14ac:dyDescent="0.25">
      <c r="A1552" s="75" t="str">
        <f>IFERROR(INDEX(Tabela_Produto[[#Data],[Nome do Produto]],ROW(A1552)-ROW($A$3)),"")</f>
        <v/>
      </c>
      <c r="B1552" s="74" t="str">
        <f ca="1">IF(A1552="","",SUMIFS(Tabela_Ordens[[#Data],[Quantidade]],Tabela_Ordens[[#Data],[Produto]],A1552,Tabela_Ordens[[#Data],[Tipo da Ordem]],"Compra",Tabela_Ordens[[#Data],[Data esperada]],"&lt;="&amp;TODAY())-SUMIFS(Tabela_Ordens[[#Data],[Quantidade]],Tabela_Ordens[[#Data],[Produto]],A1552,Tabela_Ordens[[#Data],[Tipo da Ordem]],"Venda",Tabela_Ordens[[#Data],[Data esperada]],"&lt;="&amp;TODAY()))</f>
        <v/>
      </c>
      <c r="C1552" s="74" t="str">
        <f ca="1">IF(A1552="","",SUMIFS(Tabela_Ordens[[#Data],[Quantidade]],Tabela_Ordens[[#Data],[Produto]],A1552,Tabela_Ordens[[#Data],[Tipo da Ordem]],"Compra",Tabela_Ordens[[#Data],[Data esperada]],"&gt;"&amp;TODAY()))</f>
        <v/>
      </c>
      <c r="D1552" s="74" t="str">
        <f>IF(A1552="","",INDEX(Tabela_Produto[Estoque Mínimo],MATCH(A1552,INDEX(Tabela_Produto[Nome do Produto],,1),0),1))</f>
        <v/>
      </c>
      <c r="E1552" s="74" t="str">
        <f t="shared" si="24"/>
        <v/>
      </c>
      <c r="F1552" s="74" t="str">
        <f>IFERROR(GETPIVOTDATA("Amount",#REF!,"Product Name",'tabelas-escondidas'!$A1552),"")</f>
        <v/>
      </c>
      <c r="G1552" s="74" t="str">
        <f>IFERROR(GETPIVOTDATA("Quantity",#REF!,"Product Name",'tabelas-escondidas'!$A1552),"")</f>
        <v/>
      </c>
    </row>
    <row r="1553" spans="1:7" x14ac:dyDescent="0.25">
      <c r="A1553" s="75" t="str">
        <f>IFERROR(INDEX(Tabela_Produto[[#Data],[Nome do Produto]],ROW(A1553)-ROW($A$3)),"")</f>
        <v/>
      </c>
      <c r="B1553" s="74" t="str">
        <f ca="1">IF(A1553="","",SUMIFS(Tabela_Ordens[[#Data],[Quantidade]],Tabela_Ordens[[#Data],[Produto]],A1553,Tabela_Ordens[[#Data],[Tipo da Ordem]],"Compra",Tabela_Ordens[[#Data],[Data esperada]],"&lt;="&amp;TODAY())-SUMIFS(Tabela_Ordens[[#Data],[Quantidade]],Tabela_Ordens[[#Data],[Produto]],A1553,Tabela_Ordens[[#Data],[Tipo da Ordem]],"Venda",Tabela_Ordens[[#Data],[Data esperada]],"&lt;="&amp;TODAY()))</f>
        <v/>
      </c>
      <c r="C1553" s="74" t="str">
        <f ca="1">IF(A1553="","",SUMIFS(Tabela_Ordens[[#Data],[Quantidade]],Tabela_Ordens[[#Data],[Produto]],A1553,Tabela_Ordens[[#Data],[Tipo da Ordem]],"Compra",Tabela_Ordens[[#Data],[Data esperada]],"&gt;"&amp;TODAY()))</f>
        <v/>
      </c>
      <c r="D1553" s="74" t="str">
        <f>IF(A1553="","",INDEX(Tabela_Produto[Estoque Mínimo],MATCH(A1553,INDEX(Tabela_Produto[Nome do Produto],,1),0),1))</f>
        <v/>
      </c>
      <c r="E1553" s="74" t="str">
        <f t="shared" si="24"/>
        <v/>
      </c>
      <c r="F1553" s="74" t="str">
        <f>IFERROR(GETPIVOTDATA("Amount",#REF!,"Product Name",'tabelas-escondidas'!$A1553),"")</f>
        <v/>
      </c>
      <c r="G1553" s="74" t="str">
        <f>IFERROR(GETPIVOTDATA("Quantity",#REF!,"Product Name",'tabelas-escondidas'!$A1553),"")</f>
        <v/>
      </c>
    </row>
    <row r="1554" spans="1:7" x14ac:dyDescent="0.25">
      <c r="A1554" s="75" t="str">
        <f>IFERROR(INDEX(Tabela_Produto[[#Data],[Nome do Produto]],ROW(A1554)-ROW($A$3)),"")</f>
        <v/>
      </c>
      <c r="B1554" s="74" t="str">
        <f ca="1">IF(A1554="","",SUMIFS(Tabela_Ordens[[#Data],[Quantidade]],Tabela_Ordens[[#Data],[Produto]],A1554,Tabela_Ordens[[#Data],[Tipo da Ordem]],"Compra",Tabela_Ordens[[#Data],[Data esperada]],"&lt;="&amp;TODAY())-SUMIFS(Tabela_Ordens[[#Data],[Quantidade]],Tabela_Ordens[[#Data],[Produto]],A1554,Tabela_Ordens[[#Data],[Tipo da Ordem]],"Venda",Tabela_Ordens[[#Data],[Data esperada]],"&lt;="&amp;TODAY()))</f>
        <v/>
      </c>
      <c r="C1554" s="74" t="str">
        <f ca="1">IF(A1554="","",SUMIFS(Tabela_Ordens[[#Data],[Quantidade]],Tabela_Ordens[[#Data],[Produto]],A1554,Tabela_Ordens[[#Data],[Tipo da Ordem]],"Compra",Tabela_Ordens[[#Data],[Data esperada]],"&gt;"&amp;TODAY()))</f>
        <v/>
      </c>
      <c r="D1554" s="74" t="str">
        <f>IF(A1554="","",INDEX(Tabela_Produto[Estoque Mínimo],MATCH(A1554,INDEX(Tabela_Produto[Nome do Produto],,1),0),1))</f>
        <v/>
      </c>
      <c r="E1554" s="74" t="str">
        <f t="shared" si="24"/>
        <v/>
      </c>
      <c r="F1554" s="74" t="str">
        <f>IFERROR(GETPIVOTDATA("Amount",#REF!,"Product Name",'tabelas-escondidas'!$A1554),"")</f>
        <v/>
      </c>
      <c r="G1554" s="74" t="str">
        <f>IFERROR(GETPIVOTDATA("Quantity",#REF!,"Product Name",'tabelas-escondidas'!$A1554),"")</f>
        <v/>
      </c>
    </row>
    <row r="1555" spans="1:7" x14ac:dyDescent="0.25">
      <c r="A1555" s="75" t="str">
        <f>IFERROR(INDEX(Tabela_Produto[[#Data],[Nome do Produto]],ROW(A1555)-ROW($A$3)),"")</f>
        <v/>
      </c>
      <c r="B1555" s="74" t="str">
        <f ca="1">IF(A1555="","",SUMIFS(Tabela_Ordens[[#Data],[Quantidade]],Tabela_Ordens[[#Data],[Produto]],A1555,Tabela_Ordens[[#Data],[Tipo da Ordem]],"Compra",Tabela_Ordens[[#Data],[Data esperada]],"&lt;="&amp;TODAY())-SUMIFS(Tabela_Ordens[[#Data],[Quantidade]],Tabela_Ordens[[#Data],[Produto]],A1555,Tabela_Ordens[[#Data],[Tipo da Ordem]],"Venda",Tabela_Ordens[[#Data],[Data esperada]],"&lt;="&amp;TODAY()))</f>
        <v/>
      </c>
      <c r="C1555" s="74" t="str">
        <f ca="1">IF(A1555="","",SUMIFS(Tabela_Ordens[[#Data],[Quantidade]],Tabela_Ordens[[#Data],[Produto]],A1555,Tabela_Ordens[[#Data],[Tipo da Ordem]],"Compra",Tabela_Ordens[[#Data],[Data esperada]],"&gt;"&amp;TODAY()))</f>
        <v/>
      </c>
      <c r="D1555" s="74" t="str">
        <f>IF(A1555="","",INDEX(Tabela_Produto[Estoque Mínimo],MATCH(A1555,INDEX(Tabela_Produto[Nome do Produto],,1),0),1))</f>
        <v/>
      </c>
      <c r="E1555" s="74" t="str">
        <f t="shared" si="24"/>
        <v/>
      </c>
      <c r="F1555" s="74" t="str">
        <f>IFERROR(GETPIVOTDATA("Amount",#REF!,"Product Name",'tabelas-escondidas'!$A1555),"")</f>
        <v/>
      </c>
      <c r="G1555" s="74" t="str">
        <f>IFERROR(GETPIVOTDATA("Quantity",#REF!,"Product Name",'tabelas-escondidas'!$A1555),"")</f>
        <v/>
      </c>
    </row>
    <row r="1556" spans="1:7" x14ac:dyDescent="0.25">
      <c r="A1556" s="75" t="str">
        <f>IFERROR(INDEX(Tabela_Produto[[#Data],[Nome do Produto]],ROW(A1556)-ROW($A$3)),"")</f>
        <v/>
      </c>
      <c r="B1556" s="74" t="str">
        <f ca="1">IF(A1556="","",SUMIFS(Tabela_Ordens[[#Data],[Quantidade]],Tabela_Ordens[[#Data],[Produto]],A1556,Tabela_Ordens[[#Data],[Tipo da Ordem]],"Compra",Tabela_Ordens[[#Data],[Data esperada]],"&lt;="&amp;TODAY())-SUMIFS(Tabela_Ordens[[#Data],[Quantidade]],Tabela_Ordens[[#Data],[Produto]],A1556,Tabela_Ordens[[#Data],[Tipo da Ordem]],"Venda",Tabela_Ordens[[#Data],[Data esperada]],"&lt;="&amp;TODAY()))</f>
        <v/>
      </c>
      <c r="C1556" s="74" t="str">
        <f ca="1">IF(A1556="","",SUMIFS(Tabela_Ordens[[#Data],[Quantidade]],Tabela_Ordens[[#Data],[Produto]],A1556,Tabela_Ordens[[#Data],[Tipo da Ordem]],"Compra",Tabela_Ordens[[#Data],[Data esperada]],"&gt;"&amp;TODAY()))</f>
        <v/>
      </c>
      <c r="D1556" s="74" t="str">
        <f>IF(A1556="","",INDEX(Tabela_Produto[Estoque Mínimo],MATCH(A1556,INDEX(Tabela_Produto[Nome do Produto],,1),0),1))</f>
        <v/>
      </c>
      <c r="E1556" s="74" t="str">
        <f t="shared" si="24"/>
        <v/>
      </c>
      <c r="F1556" s="74" t="str">
        <f>IFERROR(GETPIVOTDATA("Amount",#REF!,"Product Name",'tabelas-escondidas'!$A1556),"")</f>
        <v/>
      </c>
      <c r="G1556" s="74" t="str">
        <f>IFERROR(GETPIVOTDATA("Quantity",#REF!,"Product Name",'tabelas-escondidas'!$A1556),"")</f>
        <v/>
      </c>
    </row>
    <row r="1557" spans="1:7" x14ac:dyDescent="0.25">
      <c r="A1557" s="75" t="str">
        <f>IFERROR(INDEX(Tabela_Produto[[#Data],[Nome do Produto]],ROW(A1557)-ROW($A$3)),"")</f>
        <v/>
      </c>
      <c r="B1557" s="74" t="str">
        <f ca="1">IF(A1557="","",SUMIFS(Tabela_Ordens[[#Data],[Quantidade]],Tabela_Ordens[[#Data],[Produto]],A1557,Tabela_Ordens[[#Data],[Tipo da Ordem]],"Compra",Tabela_Ordens[[#Data],[Data esperada]],"&lt;="&amp;TODAY())-SUMIFS(Tabela_Ordens[[#Data],[Quantidade]],Tabela_Ordens[[#Data],[Produto]],A1557,Tabela_Ordens[[#Data],[Tipo da Ordem]],"Venda",Tabela_Ordens[[#Data],[Data esperada]],"&lt;="&amp;TODAY()))</f>
        <v/>
      </c>
      <c r="C1557" s="74" t="str">
        <f ca="1">IF(A1557="","",SUMIFS(Tabela_Ordens[[#Data],[Quantidade]],Tabela_Ordens[[#Data],[Produto]],A1557,Tabela_Ordens[[#Data],[Tipo da Ordem]],"Compra",Tabela_Ordens[[#Data],[Data esperada]],"&gt;"&amp;TODAY()))</f>
        <v/>
      </c>
      <c r="D1557" s="74" t="str">
        <f>IF(A1557="","",INDEX(Tabela_Produto[Estoque Mínimo],MATCH(A1557,INDEX(Tabela_Produto[Nome do Produto],,1),0),1))</f>
        <v/>
      </c>
      <c r="E1557" s="74" t="str">
        <f t="shared" si="24"/>
        <v/>
      </c>
      <c r="F1557" s="74" t="str">
        <f>IFERROR(GETPIVOTDATA("Amount",#REF!,"Product Name",'tabelas-escondidas'!$A1557),"")</f>
        <v/>
      </c>
      <c r="G1557" s="74" t="str">
        <f>IFERROR(GETPIVOTDATA("Quantity",#REF!,"Product Name",'tabelas-escondidas'!$A1557),"")</f>
        <v/>
      </c>
    </row>
    <row r="1558" spans="1:7" x14ac:dyDescent="0.25">
      <c r="A1558" s="75" t="str">
        <f>IFERROR(INDEX(Tabela_Produto[[#Data],[Nome do Produto]],ROW(A1558)-ROW($A$3)),"")</f>
        <v/>
      </c>
      <c r="B1558" s="74" t="str">
        <f ca="1">IF(A1558="","",SUMIFS(Tabela_Ordens[[#Data],[Quantidade]],Tabela_Ordens[[#Data],[Produto]],A1558,Tabela_Ordens[[#Data],[Tipo da Ordem]],"Compra",Tabela_Ordens[[#Data],[Data esperada]],"&lt;="&amp;TODAY())-SUMIFS(Tabela_Ordens[[#Data],[Quantidade]],Tabela_Ordens[[#Data],[Produto]],A1558,Tabela_Ordens[[#Data],[Tipo da Ordem]],"Venda",Tabela_Ordens[[#Data],[Data esperada]],"&lt;="&amp;TODAY()))</f>
        <v/>
      </c>
      <c r="C1558" s="74" t="str">
        <f ca="1">IF(A1558="","",SUMIFS(Tabela_Ordens[[#Data],[Quantidade]],Tabela_Ordens[[#Data],[Produto]],A1558,Tabela_Ordens[[#Data],[Tipo da Ordem]],"Compra",Tabela_Ordens[[#Data],[Data esperada]],"&gt;"&amp;TODAY()))</f>
        <v/>
      </c>
      <c r="D1558" s="74" t="str">
        <f>IF(A1558="","",INDEX(Tabela_Produto[Estoque Mínimo],MATCH(A1558,INDEX(Tabela_Produto[Nome do Produto],,1),0),1))</f>
        <v/>
      </c>
      <c r="E1558" s="74" t="str">
        <f t="shared" si="24"/>
        <v/>
      </c>
      <c r="F1558" s="74" t="str">
        <f>IFERROR(GETPIVOTDATA("Amount",#REF!,"Product Name",'tabelas-escondidas'!$A1558),"")</f>
        <v/>
      </c>
      <c r="G1558" s="74" t="str">
        <f>IFERROR(GETPIVOTDATA("Quantity",#REF!,"Product Name",'tabelas-escondidas'!$A1558),"")</f>
        <v/>
      </c>
    </row>
    <row r="1559" spans="1:7" x14ac:dyDescent="0.25">
      <c r="A1559" s="75" t="str">
        <f>IFERROR(INDEX(Tabela_Produto[[#Data],[Nome do Produto]],ROW(A1559)-ROW($A$3)),"")</f>
        <v/>
      </c>
      <c r="B1559" s="74" t="str">
        <f ca="1">IF(A1559="","",SUMIFS(Tabela_Ordens[[#Data],[Quantidade]],Tabela_Ordens[[#Data],[Produto]],A1559,Tabela_Ordens[[#Data],[Tipo da Ordem]],"Compra",Tabela_Ordens[[#Data],[Data esperada]],"&lt;="&amp;TODAY())-SUMIFS(Tabela_Ordens[[#Data],[Quantidade]],Tabela_Ordens[[#Data],[Produto]],A1559,Tabela_Ordens[[#Data],[Tipo da Ordem]],"Venda",Tabela_Ordens[[#Data],[Data esperada]],"&lt;="&amp;TODAY()))</f>
        <v/>
      </c>
      <c r="C1559" s="74" t="str">
        <f ca="1">IF(A1559="","",SUMIFS(Tabela_Ordens[[#Data],[Quantidade]],Tabela_Ordens[[#Data],[Produto]],A1559,Tabela_Ordens[[#Data],[Tipo da Ordem]],"Compra",Tabela_Ordens[[#Data],[Data esperada]],"&gt;"&amp;TODAY()))</f>
        <v/>
      </c>
      <c r="D1559" s="74" t="str">
        <f>IF(A1559="","",INDEX(Tabela_Produto[Estoque Mínimo],MATCH(A1559,INDEX(Tabela_Produto[Nome do Produto],,1),0),1))</f>
        <v/>
      </c>
      <c r="E1559" s="74" t="str">
        <f t="shared" si="24"/>
        <v/>
      </c>
      <c r="F1559" s="74" t="str">
        <f>IFERROR(GETPIVOTDATA("Amount",#REF!,"Product Name",'tabelas-escondidas'!$A1559),"")</f>
        <v/>
      </c>
      <c r="G1559" s="74" t="str">
        <f>IFERROR(GETPIVOTDATA("Quantity",#REF!,"Product Name",'tabelas-escondidas'!$A1559),"")</f>
        <v/>
      </c>
    </row>
    <row r="1560" spans="1:7" x14ac:dyDescent="0.25">
      <c r="A1560" s="75" t="str">
        <f>IFERROR(INDEX(Tabela_Produto[[#Data],[Nome do Produto]],ROW(A1560)-ROW($A$3)),"")</f>
        <v/>
      </c>
      <c r="B1560" s="74" t="str">
        <f ca="1">IF(A1560="","",SUMIFS(Tabela_Ordens[[#Data],[Quantidade]],Tabela_Ordens[[#Data],[Produto]],A1560,Tabela_Ordens[[#Data],[Tipo da Ordem]],"Compra",Tabela_Ordens[[#Data],[Data esperada]],"&lt;="&amp;TODAY())-SUMIFS(Tabela_Ordens[[#Data],[Quantidade]],Tabela_Ordens[[#Data],[Produto]],A1560,Tabela_Ordens[[#Data],[Tipo da Ordem]],"Venda",Tabela_Ordens[[#Data],[Data esperada]],"&lt;="&amp;TODAY()))</f>
        <v/>
      </c>
      <c r="C1560" s="74" t="str">
        <f ca="1">IF(A1560="","",SUMIFS(Tabela_Ordens[[#Data],[Quantidade]],Tabela_Ordens[[#Data],[Produto]],A1560,Tabela_Ordens[[#Data],[Tipo da Ordem]],"Compra",Tabela_Ordens[[#Data],[Data esperada]],"&gt;"&amp;TODAY()))</f>
        <v/>
      </c>
      <c r="D1560" s="74" t="str">
        <f>IF(A1560="","",INDEX(Tabela_Produto[Estoque Mínimo],MATCH(A1560,INDEX(Tabela_Produto[Nome do Produto],,1),0),1))</f>
        <v/>
      </c>
      <c r="E1560" s="74" t="str">
        <f t="shared" si="24"/>
        <v/>
      </c>
      <c r="F1560" s="74" t="str">
        <f>IFERROR(GETPIVOTDATA("Amount",#REF!,"Product Name",'tabelas-escondidas'!$A1560),"")</f>
        <v/>
      </c>
      <c r="G1560" s="74" t="str">
        <f>IFERROR(GETPIVOTDATA("Quantity",#REF!,"Product Name",'tabelas-escondidas'!$A1560),"")</f>
        <v/>
      </c>
    </row>
    <row r="1561" spans="1:7" x14ac:dyDescent="0.25">
      <c r="A1561" s="75" t="str">
        <f>IFERROR(INDEX(Tabela_Produto[[#Data],[Nome do Produto]],ROW(A1561)-ROW($A$3)),"")</f>
        <v/>
      </c>
      <c r="B1561" s="74" t="str">
        <f ca="1">IF(A1561="","",SUMIFS(Tabela_Ordens[[#Data],[Quantidade]],Tabela_Ordens[[#Data],[Produto]],A1561,Tabela_Ordens[[#Data],[Tipo da Ordem]],"Compra",Tabela_Ordens[[#Data],[Data esperada]],"&lt;="&amp;TODAY())-SUMIFS(Tabela_Ordens[[#Data],[Quantidade]],Tabela_Ordens[[#Data],[Produto]],A1561,Tabela_Ordens[[#Data],[Tipo da Ordem]],"Venda",Tabela_Ordens[[#Data],[Data esperada]],"&lt;="&amp;TODAY()))</f>
        <v/>
      </c>
      <c r="C1561" s="74" t="str">
        <f ca="1">IF(A1561="","",SUMIFS(Tabela_Ordens[[#Data],[Quantidade]],Tabela_Ordens[[#Data],[Produto]],A1561,Tabela_Ordens[[#Data],[Tipo da Ordem]],"Compra",Tabela_Ordens[[#Data],[Data esperada]],"&gt;"&amp;TODAY()))</f>
        <v/>
      </c>
      <c r="D1561" s="74" t="str">
        <f>IF(A1561="","",INDEX(Tabela_Produto[Estoque Mínimo],MATCH(A1561,INDEX(Tabela_Produto[Nome do Produto],,1),0),1))</f>
        <v/>
      </c>
      <c r="E1561" s="74" t="str">
        <f t="shared" si="24"/>
        <v/>
      </c>
      <c r="F1561" s="74" t="str">
        <f>IFERROR(GETPIVOTDATA("Amount",#REF!,"Product Name",'tabelas-escondidas'!$A1561),"")</f>
        <v/>
      </c>
      <c r="G1561" s="74" t="str">
        <f>IFERROR(GETPIVOTDATA("Quantity",#REF!,"Product Name",'tabelas-escondidas'!$A1561),"")</f>
        <v/>
      </c>
    </row>
    <row r="1562" spans="1:7" x14ac:dyDescent="0.25">
      <c r="A1562" s="75" t="str">
        <f>IFERROR(INDEX(Tabela_Produto[[#Data],[Nome do Produto]],ROW(A1562)-ROW($A$3)),"")</f>
        <v/>
      </c>
      <c r="B1562" s="74" t="str">
        <f ca="1">IF(A1562="","",SUMIFS(Tabela_Ordens[[#Data],[Quantidade]],Tabela_Ordens[[#Data],[Produto]],A1562,Tabela_Ordens[[#Data],[Tipo da Ordem]],"Compra",Tabela_Ordens[[#Data],[Data esperada]],"&lt;="&amp;TODAY())-SUMIFS(Tabela_Ordens[[#Data],[Quantidade]],Tabela_Ordens[[#Data],[Produto]],A1562,Tabela_Ordens[[#Data],[Tipo da Ordem]],"Venda",Tabela_Ordens[[#Data],[Data esperada]],"&lt;="&amp;TODAY()))</f>
        <v/>
      </c>
      <c r="C1562" s="74" t="str">
        <f ca="1">IF(A1562="","",SUMIFS(Tabela_Ordens[[#Data],[Quantidade]],Tabela_Ordens[[#Data],[Produto]],A1562,Tabela_Ordens[[#Data],[Tipo da Ordem]],"Compra",Tabela_Ordens[[#Data],[Data esperada]],"&gt;"&amp;TODAY()))</f>
        <v/>
      </c>
      <c r="D1562" s="74" t="str">
        <f>IF(A1562="","",INDEX(Tabela_Produto[Estoque Mínimo],MATCH(A1562,INDEX(Tabela_Produto[Nome do Produto],,1),0),1))</f>
        <v/>
      </c>
      <c r="E1562" s="74" t="str">
        <f t="shared" si="24"/>
        <v/>
      </c>
      <c r="F1562" s="74" t="str">
        <f>IFERROR(GETPIVOTDATA("Amount",#REF!,"Product Name",'tabelas-escondidas'!$A1562),"")</f>
        <v/>
      </c>
      <c r="G1562" s="74" t="str">
        <f>IFERROR(GETPIVOTDATA("Quantity",#REF!,"Product Name",'tabelas-escondidas'!$A1562),"")</f>
        <v/>
      </c>
    </row>
    <row r="1563" spans="1:7" x14ac:dyDescent="0.25">
      <c r="A1563" s="75" t="str">
        <f>IFERROR(INDEX(Tabela_Produto[[#Data],[Nome do Produto]],ROW(A1563)-ROW($A$3)),"")</f>
        <v/>
      </c>
      <c r="B1563" s="74" t="str">
        <f ca="1">IF(A1563="","",SUMIFS(Tabela_Ordens[[#Data],[Quantidade]],Tabela_Ordens[[#Data],[Produto]],A1563,Tabela_Ordens[[#Data],[Tipo da Ordem]],"Compra",Tabela_Ordens[[#Data],[Data esperada]],"&lt;="&amp;TODAY())-SUMIFS(Tabela_Ordens[[#Data],[Quantidade]],Tabela_Ordens[[#Data],[Produto]],A1563,Tabela_Ordens[[#Data],[Tipo da Ordem]],"Venda",Tabela_Ordens[[#Data],[Data esperada]],"&lt;="&amp;TODAY()))</f>
        <v/>
      </c>
      <c r="C1563" s="74" t="str">
        <f ca="1">IF(A1563="","",SUMIFS(Tabela_Ordens[[#Data],[Quantidade]],Tabela_Ordens[[#Data],[Produto]],A1563,Tabela_Ordens[[#Data],[Tipo da Ordem]],"Compra",Tabela_Ordens[[#Data],[Data esperada]],"&gt;"&amp;TODAY()))</f>
        <v/>
      </c>
      <c r="D1563" s="74" t="str">
        <f>IF(A1563="","",INDEX(Tabela_Produto[Estoque Mínimo],MATCH(A1563,INDEX(Tabela_Produto[Nome do Produto],,1),0),1))</f>
        <v/>
      </c>
      <c r="E1563" s="74" t="str">
        <f t="shared" si="24"/>
        <v/>
      </c>
      <c r="F1563" s="74" t="str">
        <f>IFERROR(GETPIVOTDATA("Amount",#REF!,"Product Name",'tabelas-escondidas'!$A1563),"")</f>
        <v/>
      </c>
      <c r="G1563" s="74" t="str">
        <f>IFERROR(GETPIVOTDATA("Quantity",#REF!,"Product Name",'tabelas-escondidas'!$A1563),"")</f>
        <v/>
      </c>
    </row>
    <row r="1564" spans="1:7" x14ac:dyDescent="0.25">
      <c r="A1564" s="75" t="str">
        <f>IFERROR(INDEX(Tabela_Produto[[#Data],[Nome do Produto]],ROW(A1564)-ROW($A$3)),"")</f>
        <v/>
      </c>
      <c r="B1564" s="74" t="str">
        <f ca="1">IF(A1564="","",SUMIFS(Tabela_Ordens[[#Data],[Quantidade]],Tabela_Ordens[[#Data],[Produto]],A1564,Tabela_Ordens[[#Data],[Tipo da Ordem]],"Compra",Tabela_Ordens[[#Data],[Data esperada]],"&lt;="&amp;TODAY())-SUMIFS(Tabela_Ordens[[#Data],[Quantidade]],Tabela_Ordens[[#Data],[Produto]],A1564,Tabela_Ordens[[#Data],[Tipo da Ordem]],"Venda",Tabela_Ordens[[#Data],[Data esperada]],"&lt;="&amp;TODAY()))</f>
        <v/>
      </c>
      <c r="C1564" s="74" t="str">
        <f ca="1">IF(A1564="","",SUMIFS(Tabela_Ordens[[#Data],[Quantidade]],Tabela_Ordens[[#Data],[Produto]],A1564,Tabela_Ordens[[#Data],[Tipo da Ordem]],"Compra",Tabela_Ordens[[#Data],[Data esperada]],"&gt;"&amp;TODAY()))</f>
        <v/>
      </c>
      <c r="D1564" s="74" t="str">
        <f>IF(A1564="","",INDEX(Tabela_Produto[Estoque Mínimo],MATCH(A1564,INDEX(Tabela_Produto[Nome do Produto],,1),0),1))</f>
        <v/>
      </c>
      <c r="E1564" s="74" t="str">
        <f t="shared" si="24"/>
        <v/>
      </c>
      <c r="F1564" s="74" t="str">
        <f>IFERROR(GETPIVOTDATA("Amount",#REF!,"Product Name",'tabelas-escondidas'!$A1564),"")</f>
        <v/>
      </c>
      <c r="G1564" s="74" t="str">
        <f>IFERROR(GETPIVOTDATA("Quantity",#REF!,"Product Name",'tabelas-escondidas'!$A1564),"")</f>
        <v/>
      </c>
    </row>
    <row r="1565" spans="1:7" x14ac:dyDescent="0.25">
      <c r="A1565" s="75" t="str">
        <f>IFERROR(INDEX(Tabela_Produto[[#Data],[Nome do Produto]],ROW(A1565)-ROW($A$3)),"")</f>
        <v/>
      </c>
      <c r="B1565" s="74" t="str">
        <f ca="1">IF(A1565="","",SUMIFS(Tabela_Ordens[[#Data],[Quantidade]],Tabela_Ordens[[#Data],[Produto]],A1565,Tabela_Ordens[[#Data],[Tipo da Ordem]],"Compra",Tabela_Ordens[[#Data],[Data esperada]],"&lt;="&amp;TODAY())-SUMIFS(Tabela_Ordens[[#Data],[Quantidade]],Tabela_Ordens[[#Data],[Produto]],A1565,Tabela_Ordens[[#Data],[Tipo da Ordem]],"Venda",Tabela_Ordens[[#Data],[Data esperada]],"&lt;="&amp;TODAY()))</f>
        <v/>
      </c>
      <c r="C1565" s="74" t="str">
        <f ca="1">IF(A1565="","",SUMIFS(Tabela_Ordens[[#Data],[Quantidade]],Tabela_Ordens[[#Data],[Produto]],A1565,Tabela_Ordens[[#Data],[Tipo da Ordem]],"Compra",Tabela_Ordens[[#Data],[Data esperada]],"&gt;"&amp;TODAY()))</f>
        <v/>
      </c>
      <c r="D1565" s="74" t="str">
        <f>IF(A1565="","",INDEX(Tabela_Produto[Estoque Mínimo],MATCH(A1565,INDEX(Tabela_Produto[Nome do Produto],,1),0),1))</f>
        <v/>
      </c>
      <c r="E1565" s="74" t="str">
        <f t="shared" si="24"/>
        <v/>
      </c>
      <c r="F1565" s="74" t="str">
        <f>IFERROR(GETPIVOTDATA("Amount",#REF!,"Product Name",'tabelas-escondidas'!$A1565),"")</f>
        <v/>
      </c>
      <c r="G1565" s="74" t="str">
        <f>IFERROR(GETPIVOTDATA("Quantity",#REF!,"Product Name",'tabelas-escondidas'!$A1565),"")</f>
        <v/>
      </c>
    </row>
    <row r="1566" spans="1:7" x14ac:dyDescent="0.25">
      <c r="A1566" s="75" t="str">
        <f>IFERROR(INDEX(Tabela_Produto[[#Data],[Nome do Produto]],ROW(A1566)-ROW($A$3)),"")</f>
        <v/>
      </c>
      <c r="B1566" s="74" t="str">
        <f ca="1">IF(A1566="","",SUMIFS(Tabela_Ordens[[#Data],[Quantidade]],Tabela_Ordens[[#Data],[Produto]],A1566,Tabela_Ordens[[#Data],[Tipo da Ordem]],"Compra",Tabela_Ordens[[#Data],[Data esperada]],"&lt;="&amp;TODAY())-SUMIFS(Tabela_Ordens[[#Data],[Quantidade]],Tabela_Ordens[[#Data],[Produto]],A1566,Tabela_Ordens[[#Data],[Tipo da Ordem]],"Venda",Tabela_Ordens[[#Data],[Data esperada]],"&lt;="&amp;TODAY()))</f>
        <v/>
      </c>
      <c r="C1566" s="74" t="str">
        <f ca="1">IF(A1566="","",SUMIFS(Tabela_Ordens[[#Data],[Quantidade]],Tabela_Ordens[[#Data],[Produto]],A1566,Tabela_Ordens[[#Data],[Tipo da Ordem]],"Compra",Tabela_Ordens[[#Data],[Data esperada]],"&gt;"&amp;TODAY()))</f>
        <v/>
      </c>
      <c r="D1566" s="74" t="str">
        <f>IF(A1566="","",INDEX(Tabela_Produto[Estoque Mínimo],MATCH(A1566,INDEX(Tabela_Produto[Nome do Produto],,1),0),1))</f>
        <v/>
      </c>
      <c r="E1566" s="74" t="str">
        <f t="shared" si="24"/>
        <v/>
      </c>
      <c r="F1566" s="74" t="str">
        <f>IFERROR(GETPIVOTDATA("Amount",#REF!,"Product Name",'tabelas-escondidas'!$A1566),"")</f>
        <v/>
      </c>
      <c r="G1566" s="74" t="str">
        <f>IFERROR(GETPIVOTDATA("Quantity",#REF!,"Product Name",'tabelas-escondidas'!$A1566),"")</f>
        <v/>
      </c>
    </row>
    <row r="1567" spans="1:7" x14ac:dyDescent="0.25">
      <c r="A1567" s="75" t="str">
        <f>IFERROR(INDEX(Tabela_Produto[[#Data],[Nome do Produto]],ROW(A1567)-ROW($A$3)),"")</f>
        <v/>
      </c>
      <c r="B1567" s="74" t="str">
        <f ca="1">IF(A1567="","",SUMIFS(Tabela_Ordens[[#Data],[Quantidade]],Tabela_Ordens[[#Data],[Produto]],A1567,Tabela_Ordens[[#Data],[Tipo da Ordem]],"Compra",Tabela_Ordens[[#Data],[Data esperada]],"&lt;="&amp;TODAY())-SUMIFS(Tabela_Ordens[[#Data],[Quantidade]],Tabela_Ordens[[#Data],[Produto]],A1567,Tabela_Ordens[[#Data],[Tipo da Ordem]],"Venda",Tabela_Ordens[[#Data],[Data esperada]],"&lt;="&amp;TODAY()))</f>
        <v/>
      </c>
      <c r="C1567" s="74" t="str">
        <f ca="1">IF(A1567="","",SUMIFS(Tabela_Ordens[[#Data],[Quantidade]],Tabela_Ordens[[#Data],[Produto]],A1567,Tabela_Ordens[[#Data],[Tipo da Ordem]],"Compra",Tabela_Ordens[[#Data],[Data esperada]],"&gt;"&amp;TODAY()))</f>
        <v/>
      </c>
      <c r="D1567" s="74" t="str">
        <f>IF(A1567="","",INDEX(Tabela_Produto[Estoque Mínimo],MATCH(A1567,INDEX(Tabela_Produto[Nome do Produto],,1),0),1))</f>
        <v/>
      </c>
      <c r="E1567" s="74" t="str">
        <f t="shared" si="24"/>
        <v/>
      </c>
      <c r="F1567" s="74" t="str">
        <f>IFERROR(GETPIVOTDATA("Amount",#REF!,"Product Name",'tabelas-escondidas'!$A1567),"")</f>
        <v/>
      </c>
      <c r="G1567" s="74" t="str">
        <f>IFERROR(GETPIVOTDATA("Quantity",#REF!,"Product Name",'tabelas-escondidas'!$A1567),"")</f>
        <v/>
      </c>
    </row>
    <row r="1568" spans="1:7" x14ac:dyDescent="0.25">
      <c r="A1568" s="75" t="str">
        <f>IFERROR(INDEX(Tabela_Produto[[#Data],[Nome do Produto]],ROW(A1568)-ROW($A$3)),"")</f>
        <v/>
      </c>
      <c r="B1568" s="74" t="str">
        <f ca="1">IF(A1568="","",SUMIFS(Tabela_Ordens[[#Data],[Quantidade]],Tabela_Ordens[[#Data],[Produto]],A1568,Tabela_Ordens[[#Data],[Tipo da Ordem]],"Compra",Tabela_Ordens[[#Data],[Data esperada]],"&lt;="&amp;TODAY())-SUMIFS(Tabela_Ordens[[#Data],[Quantidade]],Tabela_Ordens[[#Data],[Produto]],A1568,Tabela_Ordens[[#Data],[Tipo da Ordem]],"Venda",Tabela_Ordens[[#Data],[Data esperada]],"&lt;="&amp;TODAY()))</f>
        <v/>
      </c>
      <c r="C1568" s="74" t="str">
        <f ca="1">IF(A1568="","",SUMIFS(Tabela_Ordens[[#Data],[Quantidade]],Tabela_Ordens[[#Data],[Produto]],A1568,Tabela_Ordens[[#Data],[Tipo da Ordem]],"Compra",Tabela_Ordens[[#Data],[Data esperada]],"&gt;"&amp;TODAY()))</f>
        <v/>
      </c>
      <c r="D1568" s="74" t="str">
        <f>IF(A1568="","",INDEX(Tabela_Produto[Estoque Mínimo],MATCH(A1568,INDEX(Tabela_Produto[Nome do Produto],,1),0),1))</f>
        <v/>
      </c>
      <c r="E1568" s="74" t="str">
        <f t="shared" si="24"/>
        <v/>
      </c>
      <c r="F1568" s="74" t="str">
        <f>IFERROR(GETPIVOTDATA("Amount",#REF!,"Product Name",'tabelas-escondidas'!$A1568),"")</f>
        <v/>
      </c>
      <c r="G1568" s="74" t="str">
        <f>IFERROR(GETPIVOTDATA("Quantity",#REF!,"Product Name",'tabelas-escondidas'!$A1568),"")</f>
        <v/>
      </c>
    </row>
    <row r="1569" spans="1:7" x14ac:dyDescent="0.25">
      <c r="A1569" s="75" t="str">
        <f>IFERROR(INDEX(Tabela_Produto[[#Data],[Nome do Produto]],ROW(A1569)-ROW($A$3)),"")</f>
        <v/>
      </c>
      <c r="B1569" s="74" t="str">
        <f ca="1">IF(A1569="","",SUMIFS(Tabela_Ordens[[#Data],[Quantidade]],Tabela_Ordens[[#Data],[Produto]],A1569,Tabela_Ordens[[#Data],[Tipo da Ordem]],"Compra",Tabela_Ordens[[#Data],[Data esperada]],"&lt;="&amp;TODAY())-SUMIFS(Tabela_Ordens[[#Data],[Quantidade]],Tabela_Ordens[[#Data],[Produto]],A1569,Tabela_Ordens[[#Data],[Tipo da Ordem]],"Venda",Tabela_Ordens[[#Data],[Data esperada]],"&lt;="&amp;TODAY()))</f>
        <v/>
      </c>
      <c r="C1569" s="74" t="str">
        <f ca="1">IF(A1569="","",SUMIFS(Tabela_Ordens[[#Data],[Quantidade]],Tabela_Ordens[[#Data],[Produto]],A1569,Tabela_Ordens[[#Data],[Tipo da Ordem]],"Compra",Tabela_Ordens[[#Data],[Data esperada]],"&gt;"&amp;TODAY()))</f>
        <v/>
      </c>
      <c r="D1569" s="74" t="str">
        <f>IF(A1569="","",INDEX(Tabela_Produto[Estoque Mínimo],MATCH(A1569,INDEX(Tabela_Produto[Nome do Produto],,1),0),1))</f>
        <v/>
      </c>
      <c r="E1569" s="74" t="str">
        <f t="shared" si="24"/>
        <v/>
      </c>
      <c r="F1569" s="74" t="str">
        <f>IFERROR(GETPIVOTDATA("Amount",#REF!,"Product Name",'tabelas-escondidas'!$A1569),"")</f>
        <v/>
      </c>
      <c r="G1569" s="74" t="str">
        <f>IFERROR(GETPIVOTDATA("Quantity",#REF!,"Product Name",'tabelas-escondidas'!$A1569),"")</f>
        <v/>
      </c>
    </row>
    <row r="1570" spans="1:7" x14ac:dyDescent="0.25">
      <c r="A1570" s="75" t="str">
        <f>IFERROR(INDEX(Tabela_Produto[[#Data],[Nome do Produto]],ROW(A1570)-ROW($A$3)),"")</f>
        <v/>
      </c>
      <c r="B1570" s="74" t="str">
        <f ca="1">IF(A1570="","",SUMIFS(Tabela_Ordens[[#Data],[Quantidade]],Tabela_Ordens[[#Data],[Produto]],A1570,Tabela_Ordens[[#Data],[Tipo da Ordem]],"Compra",Tabela_Ordens[[#Data],[Data esperada]],"&lt;="&amp;TODAY())-SUMIFS(Tabela_Ordens[[#Data],[Quantidade]],Tabela_Ordens[[#Data],[Produto]],A1570,Tabela_Ordens[[#Data],[Tipo da Ordem]],"Venda",Tabela_Ordens[[#Data],[Data esperada]],"&lt;="&amp;TODAY()))</f>
        <v/>
      </c>
      <c r="C1570" s="74" t="str">
        <f ca="1">IF(A1570="","",SUMIFS(Tabela_Ordens[[#Data],[Quantidade]],Tabela_Ordens[[#Data],[Produto]],A1570,Tabela_Ordens[[#Data],[Tipo da Ordem]],"Compra",Tabela_Ordens[[#Data],[Data esperada]],"&gt;"&amp;TODAY()))</f>
        <v/>
      </c>
      <c r="D1570" s="74" t="str">
        <f>IF(A1570="","",INDEX(Tabela_Produto[Estoque Mínimo],MATCH(A1570,INDEX(Tabela_Produto[Nome do Produto],,1),0),1))</f>
        <v/>
      </c>
      <c r="E1570" s="74" t="str">
        <f t="shared" si="24"/>
        <v/>
      </c>
      <c r="F1570" s="74" t="str">
        <f>IFERROR(GETPIVOTDATA("Amount",#REF!,"Product Name",'tabelas-escondidas'!$A1570),"")</f>
        <v/>
      </c>
      <c r="G1570" s="74" t="str">
        <f>IFERROR(GETPIVOTDATA("Quantity",#REF!,"Product Name",'tabelas-escondidas'!$A1570),"")</f>
        <v/>
      </c>
    </row>
    <row r="1571" spans="1:7" x14ac:dyDescent="0.25">
      <c r="A1571" s="75" t="str">
        <f>IFERROR(INDEX(Tabela_Produto[[#Data],[Nome do Produto]],ROW(A1571)-ROW($A$3)),"")</f>
        <v/>
      </c>
      <c r="B1571" s="74" t="str">
        <f ca="1">IF(A1571="","",SUMIFS(Tabela_Ordens[[#Data],[Quantidade]],Tabela_Ordens[[#Data],[Produto]],A1571,Tabela_Ordens[[#Data],[Tipo da Ordem]],"Compra",Tabela_Ordens[[#Data],[Data esperada]],"&lt;="&amp;TODAY())-SUMIFS(Tabela_Ordens[[#Data],[Quantidade]],Tabela_Ordens[[#Data],[Produto]],A1571,Tabela_Ordens[[#Data],[Tipo da Ordem]],"Venda",Tabela_Ordens[[#Data],[Data esperada]],"&lt;="&amp;TODAY()))</f>
        <v/>
      </c>
      <c r="C1571" s="74" t="str">
        <f ca="1">IF(A1571="","",SUMIFS(Tabela_Ordens[[#Data],[Quantidade]],Tabela_Ordens[[#Data],[Produto]],A1571,Tabela_Ordens[[#Data],[Tipo da Ordem]],"Compra",Tabela_Ordens[[#Data],[Data esperada]],"&gt;"&amp;TODAY()))</f>
        <v/>
      </c>
      <c r="D1571" s="74" t="str">
        <f>IF(A1571="","",INDEX(Tabela_Produto[Estoque Mínimo],MATCH(A1571,INDEX(Tabela_Produto[Nome do Produto],,1),0),1))</f>
        <v/>
      </c>
      <c r="E1571" s="74" t="str">
        <f t="shared" si="24"/>
        <v/>
      </c>
      <c r="F1571" s="74" t="str">
        <f>IFERROR(GETPIVOTDATA("Amount",#REF!,"Product Name",'tabelas-escondidas'!$A1571),"")</f>
        <v/>
      </c>
      <c r="G1571" s="74" t="str">
        <f>IFERROR(GETPIVOTDATA("Quantity",#REF!,"Product Name",'tabelas-escondidas'!$A1571),"")</f>
        <v/>
      </c>
    </row>
    <row r="1572" spans="1:7" x14ac:dyDescent="0.25">
      <c r="A1572" s="75" t="str">
        <f>IFERROR(INDEX(Tabela_Produto[[#Data],[Nome do Produto]],ROW(A1572)-ROW($A$3)),"")</f>
        <v/>
      </c>
      <c r="B1572" s="74" t="str">
        <f ca="1">IF(A1572="","",SUMIFS(Tabela_Ordens[[#Data],[Quantidade]],Tabela_Ordens[[#Data],[Produto]],A1572,Tabela_Ordens[[#Data],[Tipo da Ordem]],"Compra",Tabela_Ordens[[#Data],[Data esperada]],"&lt;="&amp;TODAY())-SUMIFS(Tabela_Ordens[[#Data],[Quantidade]],Tabela_Ordens[[#Data],[Produto]],A1572,Tabela_Ordens[[#Data],[Tipo da Ordem]],"Venda",Tabela_Ordens[[#Data],[Data esperada]],"&lt;="&amp;TODAY()))</f>
        <v/>
      </c>
      <c r="C1572" s="74" t="str">
        <f ca="1">IF(A1572="","",SUMIFS(Tabela_Ordens[[#Data],[Quantidade]],Tabela_Ordens[[#Data],[Produto]],A1572,Tabela_Ordens[[#Data],[Tipo da Ordem]],"Compra",Tabela_Ordens[[#Data],[Data esperada]],"&gt;"&amp;TODAY()))</f>
        <v/>
      </c>
      <c r="D1572" s="74" t="str">
        <f>IF(A1572="","",INDEX(Tabela_Produto[Estoque Mínimo],MATCH(A1572,INDEX(Tabela_Produto[Nome do Produto],,1),0),1))</f>
        <v/>
      </c>
      <c r="E1572" s="74" t="str">
        <f t="shared" si="24"/>
        <v/>
      </c>
      <c r="F1572" s="74" t="str">
        <f>IFERROR(GETPIVOTDATA("Amount",#REF!,"Product Name",'tabelas-escondidas'!$A1572),"")</f>
        <v/>
      </c>
      <c r="G1572" s="74" t="str">
        <f>IFERROR(GETPIVOTDATA("Quantity",#REF!,"Product Name",'tabelas-escondidas'!$A1572),"")</f>
        <v/>
      </c>
    </row>
    <row r="1573" spans="1:7" x14ac:dyDescent="0.25">
      <c r="A1573" s="75" t="str">
        <f>IFERROR(INDEX(Tabela_Produto[[#Data],[Nome do Produto]],ROW(A1573)-ROW($A$3)),"")</f>
        <v/>
      </c>
      <c r="B1573" s="74" t="str">
        <f ca="1">IF(A1573="","",SUMIFS(Tabela_Ordens[[#Data],[Quantidade]],Tabela_Ordens[[#Data],[Produto]],A1573,Tabela_Ordens[[#Data],[Tipo da Ordem]],"Compra",Tabela_Ordens[[#Data],[Data esperada]],"&lt;="&amp;TODAY())-SUMIFS(Tabela_Ordens[[#Data],[Quantidade]],Tabela_Ordens[[#Data],[Produto]],A1573,Tabela_Ordens[[#Data],[Tipo da Ordem]],"Venda",Tabela_Ordens[[#Data],[Data esperada]],"&lt;="&amp;TODAY()))</f>
        <v/>
      </c>
      <c r="C1573" s="74" t="str">
        <f ca="1">IF(A1573="","",SUMIFS(Tabela_Ordens[[#Data],[Quantidade]],Tabela_Ordens[[#Data],[Produto]],A1573,Tabela_Ordens[[#Data],[Tipo da Ordem]],"Compra",Tabela_Ordens[[#Data],[Data esperada]],"&gt;"&amp;TODAY()))</f>
        <v/>
      </c>
      <c r="D1573" s="74" t="str">
        <f>IF(A1573="","",INDEX(Tabela_Produto[Estoque Mínimo],MATCH(A1573,INDEX(Tabela_Produto[Nome do Produto],,1),0),1))</f>
        <v/>
      </c>
      <c r="E1573" s="74" t="str">
        <f t="shared" si="24"/>
        <v/>
      </c>
      <c r="F1573" s="74" t="str">
        <f>IFERROR(GETPIVOTDATA("Amount",#REF!,"Product Name",'tabelas-escondidas'!$A1573),"")</f>
        <v/>
      </c>
      <c r="G1573" s="74" t="str">
        <f>IFERROR(GETPIVOTDATA("Quantity",#REF!,"Product Name",'tabelas-escondidas'!$A1573),"")</f>
        <v/>
      </c>
    </row>
    <row r="1574" spans="1:7" x14ac:dyDescent="0.25">
      <c r="A1574" s="75" t="str">
        <f>IFERROR(INDEX(Tabela_Produto[[#Data],[Nome do Produto]],ROW(A1574)-ROW($A$3)),"")</f>
        <v/>
      </c>
      <c r="B1574" s="74" t="str">
        <f ca="1">IF(A1574="","",SUMIFS(Tabela_Ordens[[#Data],[Quantidade]],Tabela_Ordens[[#Data],[Produto]],A1574,Tabela_Ordens[[#Data],[Tipo da Ordem]],"Compra",Tabela_Ordens[[#Data],[Data esperada]],"&lt;="&amp;TODAY())-SUMIFS(Tabela_Ordens[[#Data],[Quantidade]],Tabela_Ordens[[#Data],[Produto]],A1574,Tabela_Ordens[[#Data],[Tipo da Ordem]],"Venda",Tabela_Ordens[[#Data],[Data esperada]],"&lt;="&amp;TODAY()))</f>
        <v/>
      </c>
      <c r="C1574" s="74" t="str">
        <f ca="1">IF(A1574="","",SUMIFS(Tabela_Ordens[[#Data],[Quantidade]],Tabela_Ordens[[#Data],[Produto]],A1574,Tabela_Ordens[[#Data],[Tipo da Ordem]],"Compra",Tabela_Ordens[[#Data],[Data esperada]],"&gt;"&amp;TODAY()))</f>
        <v/>
      </c>
      <c r="D1574" s="74" t="str">
        <f>IF(A1574="","",INDEX(Tabela_Produto[Estoque Mínimo],MATCH(A1574,INDEX(Tabela_Produto[Nome do Produto],,1),0),1))</f>
        <v/>
      </c>
      <c r="E1574" s="74" t="str">
        <f t="shared" si="24"/>
        <v/>
      </c>
      <c r="F1574" s="74" t="str">
        <f>IFERROR(GETPIVOTDATA("Amount",#REF!,"Product Name",'tabelas-escondidas'!$A1574),"")</f>
        <v/>
      </c>
      <c r="G1574" s="74" t="str">
        <f>IFERROR(GETPIVOTDATA("Quantity",#REF!,"Product Name",'tabelas-escondidas'!$A1574),"")</f>
        <v/>
      </c>
    </row>
    <row r="1575" spans="1:7" x14ac:dyDescent="0.25">
      <c r="A1575" s="75" t="str">
        <f>IFERROR(INDEX(Tabela_Produto[[#Data],[Nome do Produto]],ROW(A1575)-ROW($A$3)),"")</f>
        <v/>
      </c>
      <c r="B1575" s="74" t="str">
        <f ca="1">IF(A1575="","",SUMIFS(Tabela_Ordens[[#Data],[Quantidade]],Tabela_Ordens[[#Data],[Produto]],A1575,Tabela_Ordens[[#Data],[Tipo da Ordem]],"Compra",Tabela_Ordens[[#Data],[Data esperada]],"&lt;="&amp;TODAY())-SUMIFS(Tabela_Ordens[[#Data],[Quantidade]],Tabela_Ordens[[#Data],[Produto]],A1575,Tabela_Ordens[[#Data],[Tipo da Ordem]],"Venda",Tabela_Ordens[[#Data],[Data esperada]],"&lt;="&amp;TODAY()))</f>
        <v/>
      </c>
      <c r="C1575" s="74" t="str">
        <f ca="1">IF(A1575="","",SUMIFS(Tabela_Ordens[[#Data],[Quantidade]],Tabela_Ordens[[#Data],[Produto]],A1575,Tabela_Ordens[[#Data],[Tipo da Ordem]],"Compra",Tabela_Ordens[[#Data],[Data esperada]],"&gt;"&amp;TODAY()))</f>
        <v/>
      </c>
      <c r="D1575" s="74" t="str">
        <f>IF(A1575="","",INDEX(Tabela_Produto[Estoque Mínimo],MATCH(A1575,INDEX(Tabela_Produto[Nome do Produto],,1),0),1))</f>
        <v/>
      </c>
      <c r="E1575" s="74" t="str">
        <f t="shared" si="24"/>
        <v/>
      </c>
      <c r="F1575" s="74" t="str">
        <f>IFERROR(GETPIVOTDATA("Amount",#REF!,"Product Name",'tabelas-escondidas'!$A1575),"")</f>
        <v/>
      </c>
      <c r="G1575" s="74" t="str">
        <f>IFERROR(GETPIVOTDATA("Quantity",#REF!,"Product Name",'tabelas-escondidas'!$A1575),"")</f>
        <v/>
      </c>
    </row>
    <row r="1576" spans="1:7" x14ac:dyDescent="0.25">
      <c r="A1576" s="75" t="str">
        <f>IFERROR(INDEX(Tabela_Produto[[#Data],[Nome do Produto]],ROW(A1576)-ROW($A$3)),"")</f>
        <v/>
      </c>
      <c r="B1576" s="74" t="str">
        <f ca="1">IF(A1576="","",SUMIFS(Tabela_Ordens[[#Data],[Quantidade]],Tabela_Ordens[[#Data],[Produto]],A1576,Tabela_Ordens[[#Data],[Tipo da Ordem]],"Compra",Tabela_Ordens[[#Data],[Data esperada]],"&lt;="&amp;TODAY())-SUMIFS(Tabela_Ordens[[#Data],[Quantidade]],Tabela_Ordens[[#Data],[Produto]],A1576,Tabela_Ordens[[#Data],[Tipo da Ordem]],"Venda",Tabela_Ordens[[#Data],[Data esperada]],"&lt;="&amp;TODAY()))</f>
        <v/>
      </c>
      <c r="C1576" s="74" t="str">
        <f ca="1">IF(A1576="","",SUMIFS(Tabela_Ordens[[#Data],[Quantidade]],Tabela_Ordens[[#Data],[Produto]],A1576,Tabela_Ordens[[#Data],[Tipo da Ordem]],"Compra",Tabela_Ordens[[#Data],[Data esperada]],"&gt;"&amp;TODAY()))</f>
        <v/>
      </c>
      <c r="D1576" s="74" t="str">
        <f>IF(A1576="","",INDEX(Tabela_Produto[Estoque Mínimo],MATCH(A1576,INDEX(Tabela_Produto[Nome do Produto],,1),0),1))</f>
        <v/>
      </c>
      <c r="E1576" s="74" t="str">
        <f t="shared" si="24"/>
        <v/>
      </c>
      <c r="F1576" s="74" t="str">
        <f>IFERROR(GETPIVOTDATA("Amount",#REF!,"Product Name",'tabelas-escondidas'!$A1576),"")</f>
        <v/>
      </c>
      <c r="G1576" s="74" t="str">
        <f>IFERROR(GETPIVOTDATA("Quantity",#REF!,"Product Name",'tabelas-escondidas'!$A1576),"")</f>
        <v/>
      </c>
    </row>
    <row r="1577" spans="1:7" x14ac:dyDescent="0.25">
      <c r="A1577" s="75" t="str">
        <f>IFERROR(INDEX(Tabela_Produto[[#Data],[Nome do Produto]],ROW(A1577)-ROW($A$3)),"")</f>
        <v/>
      </c>
      <c r="B1577" s="74" t="str">
        <f ca="1">IF(A1577="","",SUMIFS(Tabela_Ordens[[#Data],[Quantidade]],Tabela_Ordens[[#Data],[Produto]],A1577,Tabela_Ordens[[#Data],[Tipo da Ordem]],"Compra",Tabela_Ordens[[#Data],[Data esperada]],"&lt;="&amp;TODAY())-SUMIFS(Tabela_Ordens[[#Data],[Quantidade]],Tabela_Ordens[[#Data],[Produto]],A1577,Tabela_Ordens[[#Data],[Tipo da Ordem]],"Venda",Tabela_Ordens[[#Data],[Data esperada]],"&lt;="&amp;TODAY()))</f>
        <v/>
      </c>
      <c r="C1577" s="74" t="str">
        <f ca="1">IF(A1577="","",SUMIFS(Tabela_Ordens[[#Data],[Quantidade]],Tabela_Ordens[[#Data],[Produto]],A1577,Tabela_Ordens[[#Data],[Tipo da Ordem]],"Compra",Tabela_Ordens[[#Data],[Data esperada]],"&gt;"&amp;TODAY()))</f>
        <v/>
      </c>
      <c r="D1577" s="74" t="str">
        <f>IF(A1577="","",INDEX(Tabela_Produto[Estoque Mínimo],MATCH(A1577,INDEX(Tabela_Produto[Nome do Produto],,1),0),1))</f>
        <v/>
      </c>
      <c r="E1577" s="74" t="str">
        <f t="shared" si="24"/>
        <v/>
      </c>
      <c r="F1577" s="74" t="str">
        <f>IFERROR(GETPIVOTDATA("Amount",#REF!,"Product Name",'tabelas-escondidas'!$A1577),"")</f>
        <v/>
      </c>
      <c r="G1577" s="74" t="str">
        <f>IFERROR(GETPIVOTDATA("Quantity",#REF!,"Product Name",'tabelas-escondidas'!$A1577),"")</f>
        <v/>
      </c>
    </row>
    <row r="1578" spans="1:7" x14ac:dyDescent="0.25">
      <c r="A1578" s="75" t="str">
        <f>IFERROR(INDEX(Tabela_Produto[[#Data],[Nome do Produto]],ROW(A1578)-ROW($A$3)),"")</f>
        <v/>
      </c>
      <c r="B1578" s="74" t="str">
        <f ca="1">IF(A1578="","",SUMIFS(Tabela_Ordens[[#Data],[Quantidade]],Tabela_Ordens[[#Data],[Produto]],A1578,Tabela_Ordens[[#Data],[Tipo da Ordem]],"Compra",Tabela_Ordens[[#Data],[Data esperada]],"&lt;="&amp;TODAY())-SUMIFS(Tabela_Ordens[[#Data],[Quantidade]],Tabela_Ordens[[#Data],[Produto]],A1578,Tabela_Ordens[[#Data],[Tipo da Ordem]],"Venda",Tabela_Ordens[[#Data],[Data esperada]],"&lt;="&amp;TODAY()))</f>
        <v/>
      </c>
      <c r="C1578" s="74" t="str">
        <f ca="1">IF(A1578="","",SUMIFS(Tabela_Ordens[[#Data],[Quantidade]],Tabela_Ordens[[#Data],[Produto]],A1578,Tabela_Ordens[[#Data],[Tipo da Ordem]],"Compra",Tabela_Ordens[[#Data],[Data esperada]],"&gt;"&amp;TODAY()))</f>
        <v/>
      </c>
      <c r="D1578" s="74" t="str">
        <f>IF(A1578="","",INDEX(Tabela_Produto[Estoque Mínimo],MATCH(A1578,INDEX(Tabela_Produto[Nome do Produto],,1),0),1))</f>
        <v/>
      </c>
      <c r="E1578" s="74" t="str">
        <f t="shared" si="24"/>
        <v/>
      </c>
      <c r="F1578" s="74" t="str">
        <f>IFERROR(GETPIVOTDATA("Amount",#REF!,"Product Name",'tabelas-escondidas'!$A1578),"")</f>
        <v/>
      </c>
      <c r="G1578" s="74" t="str">
        <f>IFERROR(GETPIVOTDATA("Quantity",#REF!,"Product Name",'tabelas-escondidas'!$A1578),"")</f>
        <v/>
      </c>
    </row>
    <row r="1579" spans="1:7" x14ac:dyDescent="0.25">
      <c r="A1579" s="75" t="str">
        <f>IFERROR(INDEX(Tabela_Produto[[#Data],[Nome do Produto]],ROW(A1579)-ROW($A$3)),"")</f>
        <v/>
      </c>
      <c r="B1579" s="74" t="str">
        <f ca="1">IF(A1579="","",SUMIFS(Tabela_Ordens[[#Data],[Quantidade]],Tabela_Ordens[[#Data],[Produto]],A1579,Tabela_Ordens[[#Data],[Tipo da Ordem]],"Compra",Tabela_Ordens[[#Data],[Data esperada]],"&lt;="&amp;TODAY())-SUMIFS(Tabela_Ordens[[#Data],[Quantidade]],Tabela_Ordens[[#Data],[Produto]],A1579,Tabela_Ordens[[#Data],[Tipo da Ordem]],"Venda",Tabela_Ordens[[#Data],[Data esperada]],"&lt;="&amp;TODAY()))</f>
        <v/>
      </c>
      <c r="C1579" s="74" t="str">
        <f ca="1">IF(A1579="","",SUMIFS(Tabela_Ordens[[#Data],[Quantidade]],Tabela_Ordens[[#Data],[Produto]],A1579,Tabela_Ordens[[#Data],[Tipo da Ordem]],"Compra",Tabela_Ordens[[#Data],[Data esperada]],"&gt;"&amp;TODAY()))</f>
        <v/>
      </c>
      <c r="D1579" s="74" t="str">
        <f>IF(A1579="","",INDEX(Tabela_Produto[Estoque Mínimo],MATCH(A1579,INDEX(Tabela_Produto[Nome do Produto],,1),0),1))</f>
        <v/>
      </c>
      <c r="E1579" s="74" t="str">
        <f t="shared" si="24"/>
        <v/>
      </c>
      <c r="F1579" s="74" t="str">
        <f>IFERROR(GETPIVOTDATA("Amount",#REF!,"Product Name",'tabelas-escondidas'!$A1579),"")</f>
        <v/>
      </c>
      <c r="G1579" s="74" t="str">
        <f>IFERROR(GETPIVOTDATA("Quantity",#REF!,"Product Name",'tabelas-escondidas'!$A1579),"")</f>
        <v/>
      </c>
    </row>
    <row r="1580" spans="1:7" x14ac:dyDescent="0.25">
      <c r="A1580" s="75" t="str">
        <f>IFERROR(INDEX(Tabela_Produto[[#Data],[Nome do Produto]],ROW(A1580)-ROW($A$3)),"")</f>
        <v/>
      </c>
      <c r="B1580" s="74" t="str">
        <f ca="1">IF(A1580="","",SUMIFS(Tabela_Ordens[[#Data],[Quantidade]],Tabela_Ordens[[#Data],[Produto]],A1580,Tabela_Ordens[[#Data],[Tipo da Ordem]],"Compra",Tabela_Ordens[[#Data],[Data esperada]],"&lt;="&amp;TODAY())-SUMIFS(Tabela_Ordens[[#Data],[Quantidade]],Tabela_Ordens[[#Data],[Produto]],A1580,Tabela_Ordens[[#Data],[Tipo da Ordem]],"Venda",Tabela_Ordens[[#Data],[Data esperada]],"&lt;="&amp;TODAY()))</f>
        <v/>
      </c>
      <c r="C1580" s="74" t="str">
        <f ca="1">IF(A1580="","",SUMIFS(Tabela_Ordens[[#Data],[Quantidade]],Tabela_Ordens[[#Data],[Produto]],A1580,Tabela_Ordens[[#Data],[Tipo da Ordem]],"Compra",Tabela_Ordens[[#Data],[Data esperada]],"&gt;"&amp;TODAY()))</f>
        <v/>
      </c>
      <c r="D1580" s="74" t="str">
        <f>IF(A1580="","",INDEX(Tabela_Produto[Estoque Mínimo],MATCH(A1580,INDEX(Tabela_Produto[Nome do Produto],,1),0),1))</f>
        <v/>
      </c>
      <c r="E1580" s="74" t="str">
        <f t="shared" si="24"/>
        <v/>
      </c>
      <c r="F1580" s="74" t="str">
        <f>IFERROR(GETPIVOTDATA("Amount",#REF!,"Product Name",'tabelas-escondidas'!$A1580),"")</f>
        <v/>
      </c>
      <c r="G1580" s="74" t="str">
        <f>IFERROR(GETPIVOTDATA("Quantity",#REF!,"Product Name",'tabelas-escondidas'!$A1580),"")</f>
        <v/>
      </c>
    </row>
    <row r="1581" spans="1:7" x14ac:dyDescent="0.25">
      <c r="A1581" s="75" t="str">
        <f>IFERROR(INDEX(Tabela_Produto[[#Data],[Nome do Produto]],ROW(A1581)-ROW($A$3)),"")</f>
        <v/>
      </c>
      <c r="B1581" s="74" t="str">
        <f ca="1">IF(A1581="","",SUMIFS(Tabela_Ordens[[#Data],[Quantidade]],Tabela_Ordens[[#Data],[Produto]],A1581,Tabela_Ordens[[#Data],[Tipo da Ordem]],"Compra",Tabela_Ordens[[#Data],[Data esperada]],"&lt;="&amp;TODAY())-SUMIFS(Tabela_Ordens[[#Data],[Quantidade]],Tabela_Ordens[[#Data],[Produto]],A1581,Tabela_Ordens[[#Data],[Tipo da Ordem]],"Venda",Tabela_Ordens[[#Data],[Data esperada]],"&lt;="&amp;TODAY()))</f>
        <v/>
      </c>
      <c r="C1581" s="74" t="str">
        <f ca="1">IF(A1581="","",SUMIFS(Tabela_Ordens[[#Data],[Quantidade]],Tabela_Ordens[[#Data],[Produto]],A1581,Tabela_Ordens[[#Data],[Tipo da Ordem]],"Compra",Tabela_Ordens[[#Data],[Data esperada]],"&gt;"&amp;TODAY()))</f>
        <v/>
      </c>
      <c r="D1581" s="74" t="str">
        <f>IF(A1581="","",INDEX(Tabela_Produto[Estoque Mínimo],MATCH(A1581,INDEX(Tabela_Produto[Nome do Produto],,1),0),1))</f>
        <v/>
      </c>
      <c r="E1581" s="74" t="str">
        <f t="shared" si="24"/>
        <v/>
      </c>
      <c r="F1581" s="74" t="str">
        <f>IFERROR(GETPIVOTDATA("Amount",#REF!,"Product Name",'tabelas-escondidas'!$A1581),"")</f>
        <v/>
      </c>
      <c r="G1581" s="74" t="str">
        <f>IFERROR(GETPIVOTDATA("Quantity",#REF!,"Product Name",'tabelas-escondidas'!$A1581),"")</f>
        <v/>
      </c>
    </row>
    <row r="1582" spans="1:7" x14ac:dyDescent="0.25">
      <c r="A1582" s="75" t="str">
        <f>IFERROR(INDEX(Tabela_Produto[[#Data],[Nome do Produto]],ROW(A1582)-ROW($A$3)),"")</f>
        <v/>
      </c>
      <c r="B1582" s="74" t="str">
        <f ca="1">IF(A1582="","",SUMIFS(Tabela_Ordens[[#Data],[Quantidade]],Tabela_Ordens[[#Data],[Produto]],A1582,Tabela_Ordens[[#Data],[Tipo da Ordem]],"Compra",Tabela_Ordens[[#Data],[Data esperada]],"&lt;="&amp;TODAY())-SUMIFS(Tabela_Ordens[[#Data],[Quantidade]],Tabela_Ordens[[#Data],[Produto]],A1582,Tabela_Ordens[[#Data],[Tipo da Ordem]],"Venda",Tabela_Ordens[[#Data],[Data esperada]],"&lt;="&amp;TODAY()))</f>
        <v/>
      </c>
      <c r="C1582" s="74" t="str">
        <f ca="1">IF(A1582="","",SUMIFS(Tabela_Ordens[[#Data],[Quantidade]],Tabela_Ordens[[#Data],[Produto]],A1582,Tabela_Ordens[[#Data],[Tipo da Ordem]],"Compra",Tabela_Ordens[[#Data],[Data esperada]],"&gt;"&amp;TODAY()))</f>
        <v/>
      </c>
      <c r="D1582" s="74" t="str">
        <f>IF(A1582="","",INDEX(Tabela_Produto[Estoque Mínimo],MATCH(A1582,INDEX(Tabela_Produto[Nome do Produto],,1),0),1))</f>
        <v/>
      </c>
      <c r="E1582" s="74" t="str">
        <f t="shared" si="24"/>
        <v/>
      </c>
      <c r="F1582" s="74" t="str">
        <f>IFERROR(GETPIVOTDATA("Amount",#REF!,"Product Name",'tabelas-escondidas'!$A1582),"")</f>
        <v/>
      </c>
      <c r="G1582" s="74" t="str">
        <f>IFERROR(GETPIVOTDATA("Quantity",#REF!,"Product Name",'tabelas-escondidas'!$A1582),"")</f>
        <v/>
      </c>
    </row>
    <row r="1583" spans="1:7" x14ac:dyDescent="0.25">
      <c r="A1583" s="75" t="str">
        <f>IFERROR(INDEX(Tabela_Produto[[#Data],[Nome do Produto]],ROW(A1583)-ROW($A$3)),"")</f>
        <v/>
      </c>
      <c r="B1583" s="74" t="str">
        <f ca="1">IF(A1583="","",SUMIFS(Tabela_Ordens[[#Data],[Quantidade]],Tabela_Ordens[[#Data],[Produto]],A1583,Tabela_Ordens[[#Data],[Tipo da Ordem]],"Compra",Tabela_Ordens[[#Data],[Data esperada]],"&lt;="&amp;TODAY())-SUMIFS(Tabela_Ordens[[#Data],[Quantidade]],Tabela_Ordens[[#Data],[Produto]],A1583,Tabela_Ordens[[#Data],[Tipo da Ordem]],"Venda",Tabela_Ordens[[#Data],[Data esperada]],"&lt;="&amp;TODAY()))</f>
        <v/>
      </c>
      <c r="C1583" s="74" t="str">
        <f ca="1">IF(A1583="","",SUMIFS(Tabela_Ordens[[#Data],[Quantidade]],Tabela_Ordens[[#Data],[Produto]],A1583,Tabela_Ordens[[#Data],[Tipo da Ordem]],"Compra",Tabela_Ordens[[#Data],[Data esperada]],"&gt;"&amp;TODAY()))</f>
        <v/>
      </c>
      <c r="D1583" s="74" t="str">
        <f>IF(A1583="","",INDEX(Tabela_Produto[Estoque Mínimo],MATCH(A1583,INDEX(Tabela_Produto[Nome do Produto],,1),0),1))</f>
        <v/>
      </c>
      <c r="E1583" s="74" t="str">
        <f t="shared" si="24"/>
        <v/>
      </c>
      <c r="F1583" s="74" t="str">
        <f>IFERROR(GETPIVOTDATA("Amount",#REF!,"Product Name",'tabelas-escondidas'!$A1583),"")</f>
        <v/>
      </c>
      <c r="G1583" s="74" t="str">
        <f>IFERROR(GETPIVOTDATA("Quantity",#REF!,"Product Name",'tabelas-escondidas'!$A1583),"")</f>
        <v/>
      </c>
    </row>
    <row r="1584" spans="1:7" x14ac:dyDescent="0.25">
      <c r="A1584" s="75" t="str">
        <f>IFERROR(INDEX(Tabela_Produto[[#Data],[Nome do Produto]],ROW(A1584)-ROW($A$3)),"")</f>
        <v/>
      </c>
      <c r="B1584" s="74" t="str">
        <f ca="1">IF(A1584="","",SUMIFS(Tabela_Ordens[[#Data],[Quantidade]],Tabela_Ordens[[#Data],[Produto]],A1584,Tabela_Ordens[[#Data],[Tipo da Ordem]],"Compra",Tabela_Ordens[[#Data],[Data esperada]],"&lt;="&amp;TODAY())-SUMIFS(Tabela_Ordens[[#Data],[Quantidade]],Tabela_Ordens[[#Data],[Produto]],A1584,Tabela_Ordens[[#Data],[Tipo da Ordem]],"Venda",Tabela_Ordens[[#Data],[Data esperada]],"&lt;="&amp;TODAY()))</f>
        <v/>
      </c>
      <c r="C1584" s="74" t="str">
        <f ca="1">IF(A1584="","",SUMIFS(Tabela_Ordens[[#Data],[Quantidade]],Tabela_Ordens[[#Data],[Produto]],A1584,Tabela_Ordens[[#Data],[Tipo da Ordem]],"Compra",Tabela_Ordens[[#Data],[Data esperada]],"&gt;"&amp;TODAY()))</f>
        <v/>
      </c>
      <c r="D1584" s="74" t="str">
        <f>IF(A1584="","",INDEX(Tabela_Produto[Estoque Mínimo],MATCH(A1584,INDEX(Tabela_Produto[Nome do Produto],,1),0),1))</f>
        <v/>
      </c>
      <c r="E1584" s="74" t="str">
        <f t="shared" si="24"/>
        <v/>
      </c>
      <c r="F1584" s="74" t="str">
        <f>IFERROR(GETPIVOTDATA("Amount",#REF!,"Product Name",'tabelas-escondidas'!$A1584),"")</f>
        <v/>
      </c>
      <c r="G1584" s="74" t="str">
        <f>IFERROR(GETPIVOTDATA("Quantity",#REF!,"Product Name",'tabelas-escondidas'!$A1584),"")</f>
        <v/>
      </c>
    </row>
    <row r="1585" spans="1:7" x14ac:dyDescent="0.25">
      <c r="A1585" s="75" t="str">
        <f>IFERROR(INDEX(Tabela_Produto[[#Data],[Nome do Produto]],ROW(A1585)-ROW($A$3)),"")</f>
        <v/>
      </c>
      <c r="B1585" s="74" t="str">
        <f ca="1">IF(A1585="","",SUMIFS(Tabela_Ordens[[#Data],[Quantidade]],Tabela_Ordens[[#Data],[Produto]],A1585,Tabela_Ordens[[#Data],[Tipo da Ordem]],"Compra",Tabela_Ordens[[#Data],[Data esperada]],"&lt;="&amp;TODAY())-SUMIFS(Tabela_Ordens[[#Data],[Quantidade]],Tabela_Ordens[[#Data],[Produto]],A1585,Tabela_Ordens[[#Data],[Tipo da Ordem]],"Venda",Tabela_Ordens[[#Data],[Data esperada]],"&lt;="&amp;TODAY()))</f>
        <v/>
      </c>
      <c r="C1585" s="74" t="str">
        <f ca="1">IF(A1585="","",SUMIFS(Tabela_Ordens[[#Data],[Quantidade]],Tabela_Ordens[[#Data],[Produto]],A1585,Tabela_Ordens[[#Data],[Tipo da Ordem]],"Compra",Tabela_Ordens[[#Data],[Data esperada]],"&gt;"&amp;TODAY()))</f>
        <v/>
      </c>
      <c r="D1585" s="74" t="str">
        <f>IF(A1585="","",INDEX(Tabela_Produto[Estoque Mínimo],MATCH(A1585,INDEX(Tabela_Produto[Nome do Produto],,1),0),1))</f>
        <v/>
      </c>
      <c r="E1585" s="74" t="str">
        <f t="shared" si="24"/>
        <v/>
      </c>
      <c r="F1585" s="74" t="str">
        <f>IFERROR(GETPIVOTDATA("Amount",#REF!,"Product Name",'tabelas-escondidas'!$A1585),"")</f>
        <v/>
      </c>
      <c r="G1585" s="74" t="str">
        <f>IFERROR(GETPIVOTDATA("Quantity",#REF!,"Product Name",'tabelas-escondidas'!$A1585),"")</f>
        <v/>
      </c>
    </row>
    <row r="1586" spans="1:7" x14ac:dyDescent="0.25">
      <c r="A1586" s="75" t="str">
        <f>IFERROR(INDEX(Tabela_Produto[[#Data],[Nome do Produto]],ROW(A1586)-ROW($A$3)),"")</f>
        <v/>
      </c>
      <c r="B1586" s="74" t="str">
        <f ca="1">IF(A1586="","",SUMIFS(Tabela_Ordens[[#Data],[Quantidade]],Tabela_Ordens[[#Data],[Produto]],A1586,Tabela_Ordens[[#Data],[Tipo da Ordem]],"Compra",Tabela_Ordens[[#Data],[Data esperada]],"&lt;="&amp;TODAY())-SUMIFS(Tabela_Ordens[[#Data],[Quantidade]],Tabela_Ordens[[#Data],[Produto]],A1586,Tabela_Ordens[[#Data],[Tipo da Ordem]],"Venda",Tabela_Ordens[[#Data],[Data esperada]],"&lt;="&amp;TODAY()))</f>
        <v/>
      </c>
      <c r="C1586" s="74" t="str">
        <f ca="1">IF(A1586="","",SUMIFS(Tabela_Ordens[[#Data],[Quantidade]],Tabela_Ordens[[#Data],[Produto]],A1586,Tabela_Ordens[[#Data],[Tipo da Ordem]],"Compra",Tabela_Ordens[[#Data],[Data esperada]],"&gt;"&amp;TODAY()))</f>
        <v/>
      </c>
      <c r="D1586" s="74" t="str">
        <f>IF(A1586="","",INDEX(Tabela_Produto[Estoque Mínimo],MATCH(A1586,INDEX(Tabela_Produto[Nome do Produto],,1),0),1))</f>
        <v/>
      </c>
      <c r="E1586" s="74" t="str">
        <f t="shared" si="24"/>
        <v/>
      </c>
      <c r="F1586" s="74" t="str">
        <f>IFERROR(GETPIVOTDATA("Amount",#REF!,"Product Name",'tabelas-escondidas'!$A1586),"")</f>
        <v/>
      </c>
      <c r="G1586" s="74" t="str">
        <f>IFERROR(GETPIVOTDATA("Quantity",#REF!,"Product Name",'tabelas-escondidas'!$A1586),"")</f>
        <v/>
      </c>
    </row>
    <row r="1587" spans="1:7" x14ac:dyDescent="0.25">
      <c r="A1587" s="75" t="str">
        <f>IFERROR(INDEX(Tabela_Produto[[#Data],[Nome do Produto]],ROW(A1587)-ROW($A$3)),"")</f>
        <v/>
      </c>
      <c r="B1587" s="74" t="str">
        <f ca="1">IF(A1587="","",SUMIFS(Tabela_Ordens[[#Data],[Quantidade]],Tabela_Ordens[[#Data],[Produto]],A1587,Tabela_Ordens[[#Data],[Tipo da Ordem]],"Compra",Tabela_Ordens[[#Data],[Data esperada]],"&lt;="&amp;TODAY())-SUMIFS(Tabela_Ordens[[#Data],[Quantidade]],Tabela_Ordens[[#Data],[Produto]],A1587,Tabela_Ordens[[#Data],[Tipo da Ordem]],"Venda",Tabela_Ordens[[#Data],[Data esperada]],"&lt;="&amp;TODAY()))</f>
        <v/>
      </c>
      <c r="C1587" s="74" t="str">
        <f ca="1">IF(A1587="","",SUMIFS(Tabela_Ordens[[#Data],[Quantidade]],Tabela_Ordens[[#Data],[Produto]],A1587,Tabela_Ordens[[#Data],[Tipo da Ordem]],"Compra",Tabela_Ordens[[#Data],[Data esperada]],"&gt;"&amp;TODAY()))</f>
        <v/>
      </c>
      <c r="D1587" s="74" t="str">
        <f>IF(A1587="","",INDEX(Tabela_Produto[Estoque Mínimo],MATCH(A1587,INDEX(Tabela_Produto[Nome do Produto],,1),0),1))</f>
        <v/>
      </c>
      <c r="E1587" s="74" t="str">
        <f t="shared" si="24"/>
        <v/>
      </c>
      <c r="F1587" s="74" t="str">
        <f>IFERROR(GETPIVOTDATA("Amount",#REF!,"Product Name",'tabelas-escondidas'!$A1587),"")</f>
        <v/>
      </c>
      <c r="G1587" s="74" t="str">
        <f>IFERROR(GETPIVOTDATA("Quantity",#REF!,"Product Name",'tabelas-escondidas'!$A1587),"")</f>
        <v/>
      </c>
    </row>
    <row r="1588" spans="1:7" x14ac:dyDescent="0.25">
      <c r="A1588" s="75" t="str">
        <f>IFERROR(INDEX(Tabela_Produto[[#Data],[Nome do Produto]],ROW(A1588)-ROW($A$3)),"")</f>
        <v/>
      </c>
      <c r="B1588" s="74" t="str">
        <f ca="1">IF(A1588="","",SUMIFS(Tabela_Ordens[[#Data],[Quantidade]],Tabela_Ordens[[#Data],[Produto]],A1588,Tabela_Ordens[[#Data],[Tipo da Ordem]],"Compra",Tabela_Ordens[[#Data],[Data esperada]],"&lt;="&amp;TODAY())-SUMIFS(Tabela_Ordens[[#Data],[Quantidade]],Tabela_Ordens[[#Data],[Produto]],A1588,Tabela_Ordens[[#Data],[Tipo da Ordem]],"Venda",Tabela_Ordens[[#Data],[Data esperada]],"&lt;="&amp;TODAY()))</f>
        <v/>
      </c>
      <c r="C1588" s="74" t="str">
        <f ca="1">IF(A1588="","",SUMIFS(Tabela_Ordens[[#Data],[Quantidade]],Tabela_Ordens[[#Data],[Produto]],A1588,Tabela_Ordens[[#Data],[Tipo da Ordem]],"Compra",Tabela_Ordens[[#Data],[Data esperada]],"&gt;"&amp;TODAY()))</f>
        <v/>
      </c>
      <c r="D1588" s="74" t="str">
        <f>IF(A1588="","",INDEX(Tabela_Produto[Estoque Mínimo],MATCH(A1588,INDEX(Tabela_Produto[Nome do Produto],,1),0),1))</f>
        <v/>
      </c>
      <c r="E1588" s="74" t="str">
        <f t="shared" si="24"/>
        <v/>
      </c>
      <c r="F1588" s="74" t="str">
        <f>IFERROR(GETPIVOTDATA("Amount",#REF!,"Product Name",'tabelas-escondidas'!$A1588),"")</f>
        <v/>
      </c>
      <c r="G1588" s="74" t="str">
        <f>IFERROR(GETPIVOTDATA("Quantity",#REF!,"Product Name",'tabelas-escondidas'!$A1588),"")</f>
        <v/>
      </c>
    </row>
    <row r="1589" spans="1:7" x14ac:dyDescent="0.25">
      <c r="A1589" s="75" t="str">
        <f>IFERROR(INDEX(Tabela_Produto[[#Data],[Nome do Produto]],ROW(A1589)-ROW($A$3)),"")</f>
        <v/>
      </c>
      <c r="B1589" s="74" t="str">
        <f ca="1">IF(A1589="","",SUMIFS(Tabela_Ordens[[#Data],[Quantidade]],Tabela_Ordens[[#Data],[Produto]],A1589,Tabela_Ordens[[#Data],[Tipo da Ordem]],"Compra",Tabela_Ordens[[#Data],[Data esperada]],"&lt;="&amp;TODAY())-SUMIFS(Tabela_Ordens[[#Data],[Quantidade]],Tabela_Ordens[[#Data],[Produto]],A1589,Tabela_Ordens[[#Data],[Tipo da Ordem]],"Venda",Tabela_Ordens[[#Data],[Data esperada]],"&lt;="&amp;TODAY()))</f>
        <v/>
      </c>
      <c r="C1589" s="74" t="str">
        <f ca="1">IF(A1589="","",SUMIFS(Tabela_Ordens[[#Data],[Quantidade]],Tabela_Ordens[[#Data],[Produto]],A1589,Tabela_Ordens[[#Data],[Tipo da Ordem]],"Compra",Tabela_Ordens[[#Data],[Data esperada]],"&gt;"&amp;TODAY()))</f>
        <v/>
      </c>
      <c r="D1589" s="74" t="str">
        <f>IF(A1589="","",INDEX(Tabela_Produto[Estoque Mínimo],MATCH(A1589,INDEX(Tabela_Produto[Nome do Produto],,1),0),1))</f>
        <v/>
      </c>
      <c r="E1589" s="74" t="str">
        <f t="shared" si="24"/>
        <v/>
      </c>
      <c r="F1589" s="74" t="str">
        <f>IFERROR(GETPIVOTDATA("Amount",#REF!,"Product Name",'tabelas-escondidas'!$A1589),"")</f>
        <v/>
      </c>
      <c r="G1589" s="74" t="str">
        <f>IFERROR(GETPIVOTDATA("Quantity",#REF!,"Product Name",'tabelas-escondidas'!$A1589),"")</f>
        <v/>
      </c>
    </row>
    <row r="1590" spans="1:7" x14ac:dyDescent="0.25">
      <c r="A1590" s="75" t="str">
        <f>IFERROR(INDEX(Tabela_Produto[[#Data],[Nome do Produto]],ROW(A1590)-ROW($A$3)),"")</f>
        <v/>
      </c>
      <c r="B1590" s="74" t="str">
        <f ca="1">IF(A1590="","",SUMIFS(Tabela_Ordens[[#Data],[Quantidade]],Tabela_Ordens[[#Data],[Produto]],A1590,Tabela_Ordens[[#Data],[Tipo da Ordem]],"Compra",Tabela_Ordens[[#Data],[Data esperada]],"&lt;="&amp;TODAY())-SUMIFS(Tabela_Ordens[[#Data],[Quantidade]],Tabela_Ordens[[#Data],[Produto]],A1590,Tabela_Ordens[[#Data],[Tipo da Ordem]],"Venda",Tabela_Ordens[[#Data],[Data esperada]],"&lt;="&amp;TODAY()))</f>
        <v/>
      </c>
      <c r="C1590" s="74" t="str">
        <f ca="1">IF(A1590="","",SUMIFS(Tabela_Ordens[[#Data],[Quantidade]],Tabela_Ordens[[#Data],[Produto]],A1590,Tabela_Ordens[[#Data],[Tipo da Ordem]],"Compra",Tabela_Ordens[[#Data],[Data esperada]],"&gt;"&amp;TODAY()))</f>
        <v/>
      </c>
      <c r="D1590" s="74" t="str">
        <f>IF(A1590="","",INDEX(Tabela_Produto[Estoque Mínimo],MATCH(A1590,INDEX(Tabela_Produto[Nome do Produto],,1),0),1))</f>
        <v/>
      </c>
      <c r="E1590" s="74" t="str">
        <f t="shared" si="24"/>
        <v/>
      </c>
      <c r="F1590" s="74" t="str">
        <f>IFERROR(GETPIVOTDATA("Amount",#REF!,"Product Name",'tabelas-escondidas'!$A1590),"")</f>
        <v/>
      </c>
      <c r="G1590" s="74" t="str">
        <f>IFERROR(GETPIVOTDATA("Quantity",#REF!,"Product Name",'tabelas-escondidas'!$A1590),"")</f>
        <v/>
      </c>
    </row>
    <row r="1591" spans="1:7" x14ac:dyDescent="0.25">
      <c r="A1591" s="75" t="str">
        <f>IFERROR(INDEX(Tabela_Produto[[#Data],[Nome do Produto]],ROW(A1591)-ROW($A$3)),"")</f>
        <v/>
      </c>
      <c r="B1591" s="74" t="str">
        <f ca="1">IF(A1591="","",SUMIFS(Tabela_Ordens[[#Data],[Quantidade]],Tabela_Ordens[[#Data],[Produto]],A1591,Tabela_Ordens[[#Data],[Tipo da Ordem]],"Compra",Tabela_Ordens[[#Data],[Data esperada]],"&lt;="&amp;TODAY())-SUMIFS(Tabela_Ordens[[#Data],[Quantidade]],Tabela_Ordens[[#Data],[Produto]],A1591,Tabela_Ordens[[#Data],[Tipo da Ordem]],"Venda",Tabela_Ordens[[#Data],[Data esperada]],"&lt;="&amp;TODAY()))</f>
        <v/>
      </c>
      <c r="C1591" s="74" t="str">
        <f ca="1">IF(A1591="","",SUMIFS(Tabela_Ordens[[#Data],[Quantidade]],Tabela_Ordens[[#Data],[Produto]],A1591,Tabela_Ordens[[#Data],[Tipo da Ordem]],"Compra",Tabela_Ordens[[#Data],[Data esperada]],"&gt;"&amp;TODAY()))</f>
        <v/>
      </c>
      <c r="D1591" s="74" t="str">
        <f>IF(A1591="","",INDEX(Tabela_Produto[Estoque Mínimo],MATCH(A1591,INDEX(Tabela_Produto[Nome do Produto],,1),0),1))</f>
        <v/>
      </c>
      <c r="E1591" s="74" t="str">
        <f t="shared" si="24"/>
        <v/>
      </c>
      <c r="F1591" s="74" t="str">
        <f>IFERROR(GETPIVOTDATA("Amount",#REF!,"Product Name",'tabelas-escondidas'!$A1591),"")</f>
        <v/>
      </c>
      <c r="G1591" s="74" t="str">
        <f>IFERROR(GETPIVOTDATA("Quantity",#REF!,"Product Name",'tabelas-escondidas'!$A1591),"")</f>
        <v/>
      </c>
    </row>
    <row r="1592" spans="1:7" x14ac:dyDescent="0.25">
      <c r="A1592" s="75" t="str">
        <f>IFERROR(INDEX(Tabela_Produto[[#Data],[Nome do Produto]],ROW(A1592)-ROW($A$3)),"")</f>
        <v/>
      </c>
      <c r="B1592" s="74" t="str">
        <f ca="1">IF(A1592="","",SUMIFS(Tabela_Ordens[[#Data],[Quantidade]],Tabela_Ordens[[#Data],[Produto]],A1592,Tabela_Ordens[[#Data],[Tipo da Ordem]],"Compra",Tabela_Ordens[[#Data],[Data esperada]],"&lt;="&amp;TODAY())-SUMIFS(Tabela_Ordens[[#Data],[Quantidade]],Tabela_Ordens[[#Data],[Produto]],A1592,Tabela_Ordens[[#Data],[Tipo da Ordem]],"Venda",Tabela_Ordens[[#Data],[Data esperada]],"&lt;="&amp;TODAY()))</f>
        <v/>
      </c>
      <c r="C1592" s="74" t="str">
        <f ca="1">IF(A1592="","",SUMIFS(Tabela_Ordens[[#Data],[Quantidade]],Tabela_Ordens[[#Data],[Produto]],A1592,Tabela_Ordens[[#Data],[Tipo da Ordem]],"Compra",Tabela_Ordens[[#Data],[Data esperada]],"&gt;"&amp;TODAY()))</f>
        <v/>
      </c>
      <c r="D1592" s="74" t="str">
        <f>IF(A1592="","",INDEX(Tabela_Produto[Estoque Mínimo],MATCH(A1592,INDEX(Tabela_Produto[Nome do Produto],,1),0),1))</f>
        <v/>
      </c>
      <c r="E1592" s="74" t="str">
        <f t="shared" si="24"/>
        <v/>
      </c>
      <c r="F1592" s="74" t="str">
        <f>IFERROR(GETPIVOTDATA("Amount",#REF!,"Product Name",'tabelas-escondidas'!$A1592),"")</f>
        <v/>
      </c>
      <c r="G1592" s="74" t="str">
        <f>IFERROR(GETPIVOTDATA("Quantity",#REF!,"Product Name",'tabelas-escondidas'!$A1592),"")</f>
        <v/>
      </c>
    </row>
    <row r="1593" spans="1:7" x14ac:dyDescent="0.25">
      <c r="A1593" s="75" t="str">
        <f>IFERROR(INDEX(Tabela_Produto[[#Data],[Nome do Produto]],ROW(A1593)-ROW($A$3)),"")</f>
        <v/>
      </c>
      <c r="B1593" s="74" t="str">
        <f ca="1">IF(A1593="","",SUMIFS(Tabela_Ordens[[#Data],[Quantidade]],Tabela_Ordens[[#Data],[Produto]],A1593,Tabela_Ordens[[#Data],[Tipo da Ordem]],"Compra",Tabela_Ordens[[#Data],[Data esperada]],"&lt;="&amp;TODAY())-SUMIFS(Tabela_Ordens[[#Data],[Quantidade]],Tabela_Ordens[[#Data],[Produto]],A1593,Tabela_Ordens[[#Data],[Tipo da Ordem]],"Venda",Tabela_Ordens[[#Data],[Data esperada]],"&lt;="&amp;TODAY()))</f>
        <v/>
      </c>
      <c r="C1593" s="74" t="str">
        <f ca="1">IF(A1593="","",SUMIFS(Tabela_Ordens[[#Data],[Quantidade]],Tabela_Ordens[[#Data],[Produto]],A1593,Tabela_Ordens[[#Data],[Tipo da Ordem]],"Compra",Tabela_Ordens[[#Data],[Data esperada]],"&gt;"&amp;TODAY()))</f>
        <v/>
      </c>
      <c r="D1593" s="74" t="str">
        <f>IF(A1593="","",INDEX(Tabela_Produto[Estoque Mínimo],MATCH(A1593,INDEX(Tabela_Produto[Nome do Produto],,1),0),1))</f>
        <v/>
      </c>
      <c r="E1593" s="74" t="str">
        <f t="shared" si="24"/>
        <v/>
      </c>
      <c r="F1593" s="74" t="str">
        <f>IFERROR(GETPIVOTDATA("Amount",#REF!,"Product Name",'tabelas-escondidas'!$A1593),"")</f>
        <v/>
      </c>
      <c r="G1593" s="74" t="str">
        <f>IFERROR(GETPIVOTDATA("Quantity",#REF!,"Product Name",'tabelas-escondidas'!$A1593),"")</f>
        <v/>
      </c>
    </row>
    <row r="1594" spans="1:7" x14ac:dyDescent="0.25">
      <c r="A1594" s="75" t="str">
        <f>IFERROR(INDEX(Tabela_Produto[[#Data],[Nome do Produto]],ROW(A1594)-ROW($A$3)),"")</f>
        <v/>
      </c>
      <c r="B1594" s="74" t="str">
        <f ca="1">IF(A1594="","",SUMIFS(Tabela_Ordens[[#Data],[Quantidade]],Tabela_Ordens[[#Data],[Produto]],A1594,Tabela_Ordens[[#Data],[Tipo da Ordem]],"Compra",Tabela_Ordens[[#Data],[Data esperada]],"&lt;="&amp;TODAY())-SUMIFS(Tabela_Ordens[[#Data],[Quantidade]],Tabela_Ordens[[#Data],[Produto]],A1594,Tabela_Ordens[[#Data],[Tipo da Ordem]],"Venda",Tabela_Ordens[[#Data],[Data esperada]],"&lt;="&amp;TODAY()))</f>
        <v/>
      </c>
      <c r="C1594" s="74" t="str">
        <f ca="1">IF(A1594="","",SUMIFS(Tabela_Ordens[[#Data],[Quantidade]],Tabela_Ordens[[#Data],[Produto]],A1594,Tabela_Ordens[[#Data],[Tipo da Ordem]],"Compra",Tabela_Ordens[[#Data],[Data esperada]],"&gt;"&amp;TODAY()))</f>
        <v/>
      </c>
      <c r="D1594" s="74" t="str">
        <f>IF(A1594="","",INDEX(Tabela_Produto[Estoque Mínimo],MATCH(A1594,INDEX(Tabela_Produto[Nome do Produto],,1),0),1))</f>
        <v/>
      </c>
      <c r="E1594" s="74" t="str">
        <f t="shared" si="24"/>
        <v/>
      </c>
      <c r="F1594" s="74" t="str">
        <f>IFERROR(GETPIVOTDATA("Amount",#REF!,"Product Name",'tabelas-escondidas'!$A1594),"")</f>
        <v/>
      </c>
      <c r="G1594" s="74" t="str">
        <f>IFERROR(GETPIVOTDATA("Quantity",#REF!,"Product Name",'tabelas-escondidas'!$A1594),"")</f>
        <v/>
      </c>
    </row>
    <row r="1595" spans="1:7" x14ac:dyDescent="0.25">
      <c r="A1595" s="75" t="str">
        <f>IFERROR(INDEX(Tabela_Produto[[#Data],[Nome do Produto]],ROW(A1595)-ROW($A$3)),"")</f>
        <v/>
      </c>
      <c r="B1595" s="74" t="str">
        <f ca="1">IF(A1595="","",SUMIFS(Tabela_Ordens[[#Data],[Quantidade]],Tabela_Ordens[[#Data],[Produto]],A1595,Tabela_Ordens[[#Data],[Tipo da Ordem]],"Compra",Tabela_Ordens[[#Data],[Data esperada]],"&lt;="&amp;TODAY())-SUMIFS(Tabela_Ordens[[#Data],[Quantidade]],Tabela_Ordens[[#Data],[Produto]],A1595,Tabela_Ordens[[#Data],[Tipo da Ordem]],"Venda",Tabela_Ordens[[#Data],[Data esperada]],"&lt;="&amp;TODAY()))</f>
        <v/>
      </c>
      <c r="C1595" s="74" t="str">
        <f ca="1">IF(A1595="","",SUMIFS(Tabela_Ordens[[#Data],[Quantidade]],Tabela_Ordens[[#Data],[Produto]],A1595,Tabela_Ordens[[#Data],[Tipo da Ordem]],"Compra",Tabela_Ordens[[#Data],[Data esperada]],"&gt;"&amp;TODAY()))</f>
        <v/>
      </c>
      <c r="D1595" s="74" t="str">
        <f>IF(A1595="","",INDEX(Tabela_Produto[Estoque Mínimo],MATCH(A1595,INDEX(Tabela_Produto[Nome do Produto],,1),0),1))</f>
        <v/>
      </c>
      <c r="E1595" s="74" t="str">
        <f t="shared" si="24"/>
        <v/>
      </c>
      <c r="F1595" s="74" t="str">
        <f>IFERROR(GETPIVOTDATA("Amount",#REF!,"Product Name",'tabelas-escondidas'!$A1595),"")</f>
        <v/>
      </c>
      <c r="G1595" s="74" t="str">
        <f>IFERROR(GETPIVOTDATA("Quantity",#REF!,"Product Name",'tabelas-escondidas'!$A1595),"")</f>
        <v/>
      </c>
    </row>
    <row r="1596" spans="1:7" x14ac:dyDescent="0.25">
      <c r="A1596" s="75" t="str">
        <f>IFERROR(INDEX(Tabela_Produto[[#Data],[Nome do Produto]],ROW(A1596)-ROW($A$3)),"")</f>
        <v/>
      </c>
      <c r="B1596" s="74" t="str">
        <f ca="1">IF(A1596="","",SUMIFS(Tabela_Ordens[[#Data],[Quantidade]],Tabela_Ordens[[#Data],[Produto]],A1596,Tabela_Ordens[[#Data],[Tipo da Ordem]],"Compra",Tabela_Ordens[[#Data],[Data esperada]],"&lt;="&amp;TODAY())-SUMIFS(Tabela_Ordens[[#Data],[Quantidade]],Tabela_Ordens[[#Data],[Produto]],A1596,Tabela_Ordens[[#Data],[Tipo da Ordem]],"Venda",Tabela_Ordens[[#Data],[Data esperada]],"&lt;="&amp;TODAY()))</f>
        <v/>
      </c>
      <c r="C1596" s="74" t="str">
        <f ca="1">IF(A1596="","",SUMIFS(Tabela_Ordens[[#Data],[Quantidade]],Tabela_Ordens[[#Data],[Produto]],A1596,Tabela_Ordens[[#Data],[Tipo da Ordem]],"Compra",Tabela_Ordens[[#Data],[Data esperada]],"&gt;"&amp;TODAY()))</f>
        <v/>
      </c>
      <c r="D1596" s="74" t="str">
        <f>IF(A1596="","",INDEX(Tabela_Produto[Estoque Mínimo],MATCH(A1596,INDEX(Tabela_Produto[Nome do Produto],,1),0),1))</f>
        <v/>
      </c>
      <c r="E1596" s="74" t="str">
        <f t="shared" si="24"/>
        <v/>
      </c>
      <c r="F1596" s="74" t="str">
        <f>IFERROR(GETPIVOTDATA("Amount",#REF!,"Product Name",'tabelas-escondidas'!$A1596),"")</f>
        <v/>
      </c>
      <c r="G1596" s="74" t="str">
        <f>IFERROR(GETPIVOTDATA("Quantity",#REF!,"Product Name",'tabelas-escondidas'!$A1596),"")</f>
        <v/>
      </c>
    </row>
    <row r="1597" spans="1:7" x14ac:dyDescent="0.25">
      <c r="A1597" s="75" t="str">
        <f>IFERROR(INDEX(Tabela_Produto[[#Data],[Nome do Produto]],ROW(A1597)-ROW($A$3)),"")</f>
        <v/>
      </c>
      <c r="B1597" s="74" t="str">
        <f ca="1">IF(A1597="","",SUMIFS(Tabela_Ordens[[#Data],[Quantidade]],Tabela_Ordens[[#Data],[Produto]],A1597,Tabela_Ordens[[#Data],[Tipo da Ordem]],"Compra",Tabela_Ordens[[#Data],[Data esperada]],"&lt;="&amp;TODAY())-SUMIFS(Tabela_Ordens[[#Data],[Quantidade]],Tabela_Ordens[[#Data],[Produto]],A1597,Tabela_Ordens[[#Data],[Tipo da Ordem]],"Venda",Tabela_Ordens[[#Data],[Data esperada]],"&lt;="&amp;TODAY()))</f>
        <v/>
      </c>
      <c r="C1597" s="74" t="str">
        <f ca="1">IF(A1597="","",SUMIFS(Tabela_Ordens[[#Data],[Quantidade]],Tabela_Ordens[[#Data],[Produto]],A1597,Tabela_Ordens[[#Data],[Tipo da Ordem]],"Compra",Tabela_Ordens[[#Data],[Data esperada]],"&gt;"&amp;TODAY()))</f>
        <v/>
      </c>
      <c r="D1597" s="74" t="str">
        <f>IF(A1597="","",INDEX(Tabela_Produto[Estoque Mínimo],MATCH(A1597,INDEX(Tabela_Produto[Nome do Produto],,1),0),1))</f>
        <v/>
      </c>
      <c r="E1597" s="74" t="str">
        <f t="shared" si="24"/>
        <v/>
      </c>
      <c r="F1597" s="74" t="str">
        <f>IFERROR(GETPIVOTDATA("Amount",#REF!,"Product Name",'tabelas-escondidas'!$A1597),"")</f>
        <v/>
      </c>
      <c r="G1597" s="74" t="str">
        <f>IFERROR(GETPIVOTDATA("Quantity",#REF!,"Product Name",'tabelas-escondidas'!$A1597),"")</f>
        <v/>
      </c>
    </row>
    <row r="1598" spans="1:7" x14ac:dyDescent="0.25">
      <c r="A1598" s="75" t="str">
        <f>IFERROR(INDEX(Tabela_Produto[[#Data],[Nome do Produto]],ROW(A1598)-ROW($A$3)),"")</f>
        <v/>
      </c>
      <c r="B1598" s="74" t="str">
        <f ca="1">IF(A1598="","",SUMIFS(Tabela_Ordens[[#Data],[Quantidade]],Tabela_Ordens[[#Data],[Produto]],A1598,Tabela_Ordens[[#Data],[Tipo da Ordem]],"Compra",Tabela_Ordens[[#Data],[Data esperada]],"&lt;="&amp;TODAY())-SUMIFS(Tabela_Ordens[[#Data],[Quantidade]],Tabela_Ordens[[#Data],[Produto]],A1598,Tabela_Ordens[[#Data],[Tipo da Ordem]],"Venda",Tabela_Ordens[[#Data],[Data esperada]],"&lt;="&amp;TODAY()))</f>
        <v/>
      </c>
      <c r="C1598" s="74" t="str">
        <f ca="1">IF(A1598="","",SUMIFS(Tabela_Ordens[[#Data],[Quantidade]],Tabela_Ordens[[#Data],[Produto]],A1598,Tabela_Ordens[[#Data],[Tipo da Ordem]],"Compra",Tabela_Ordens[[#Data],[Data esperada]],"&gt;"&amp;TODAY()))</f>
        <v/>
      </c>
      <c r="D1598" s="74" t="str">
        <f>IF(A1598="","",INDEX(Tabela_Produto[Estoque Mínimo],MATCH(A1598,INDEX(Tabela_Produto[Nome do Produto],,1),0),1))</f>
        <v/>
      </c>
      <c r="E1598" s="74" t="str">
        <f t="shared" si="24"/>
        <v/>
      </c>
      <c r="F1598" s="74" t="str">
        <f>IFERROR(GETPIVOTDATA("Amount",#REF!,"Product Name",'tabelas-escondidas'!$A1598),"")</f>
        <v/>
      </c>
      <c r="G1598" s="74" t="str">
        <f>IFERROR(GETPIVOTDATA("Quantity",#REF!,"Product Name",'tabelas-escondidas'!$A1598),"")</f>
        <v/>
      </c>
    </row>
    <row r="1599" spans="1:7" x14ac:dyDescent="0.25">
      <c r="A1599" s="75" t="str">
        <f>IFERROR(INDEX(Tabela_Produto[[#Data],[Nome do Produto]],ROW(A1599)-ROW($A$3)),"")</f>
        <v/>
      </c>
      <c r="B1599" s="74" t="str">
        <f ca="1">IF(A1599="","",SUMIFS(Tabela_Ordens[[#Data],[Quantidade]],Tabela_Ordens[[#Data],[Produto]],A1599,Tabela_Ordens[[#Data],[Tipo da Ordem]],"Compra",Tabela_Ordens[[#Data],[Data esperada]],"&lt;="&amp;TODAY())-SUMIFS(Tabela_Ordens[[#Data],[Quantidade]],Tabela_Ordens[[#Data],[Produto]],A1599,Tabela_Ordens[[#Data],[Tipo da Ordem]],"Venda",Tabela_Ordens[[#Data],[Data esperada]],"&lt;="&amp;TODAY()))</f>
        <v/>
      </c>
      <c r="C1599" s="74" t="str">
        <f ca="1">IF(A1599="","",SUMIFS(Tabela_Ordens[[#Data],[Quantidade]],Tabela_Ordens[[#Data],[Produto]],A1599,Tabela_Ordens[[#Data],[Tipo da Ordem]],"Compra",Tabela_Ordens[[#Data],[Data esperada]],"&gt;"&amp;TODAY()))</f>
        <v/>
      </c>
      <c r="D1599" s="74" t="str">
        <f>IF(A1599="","",INDEX(Tabela_Produto[Estoque Mínimo],MATCH(A1599,INDEX(Tabela_Produto[Nome do Produto],,1),0),1))</f>
        <v/>
      </c>
      <c r="E1599" s="74" t="str">
        <f t="shared" si="24"/>
        <v/>
      </c>
      <c r="F1599" s="74" t="str">
        <f>IFERROR(GETPIVOTDATA("Amount",#REF!,"Product Name",'tabelas-escondidas'!$A1599),"")</f>
        <v/>
      </c>
      <c r="G1599" s="74" t="str">
        <f>IFERROR(GETPIVOTDATA("Quantity",#REF!,"Product Name",'tabelas-escondidas'!$A1599),"")</f>
        <v/>
      </c>
    </row>
    <row r="1600" spans="1:7" x14ac:dyDescent="0.25">
      <c r="A1600" s="75" t="str">
        <f>IFERROR(INDEX(Tabela_Produto[[#Data],[Nome do Produto]],ROW(A1600)-ROW($A$3)),"")</f>
        <v/>
      </c>
      <c r="B1600" s="74" t="str">
        <f ca="1">IF(A1600="","",SUMIFS(Tabela_Ordens[[#Data],[Quantidade]],Tabela_Ordens[[#Data],[Produto]],A1600,Tabela_Ordens[[#Data],[Tipo da Ordem]],"Compra",Tabela_Ordens[[#Data],[Data esperada]],"&lt;="&amp;TODAY())-SUMIFS(Tabela_Ordens[[#Data],[Quantidade]],Tabela_Ordens[[#Data],[Produto]],A1600,Tabela_Ordens[[#Data],[Tipo da Ordem]],"Venda",Tabela_Ordens[[#Data],[Data esperada]],"&lt;="&amp;TODAY()))</f>
        <v/>
      </c>
      <c r="C1600" s="74" t="str">
        <f ca="1">IF(A1600="","",SUMIFS(Tabela_Ordens[[#Data],[Quantidade]],Tabela_Ordens[[#Data],[Produto]],A1600,Tabela_Ordens[[#Data],[Tipo da Ordem]],"Compra",Tabela_Ordens[[#Data],[Data esperada]],"&gt;"&amp;TODAY()))</f>
        <v/>
      </c>
      <c r="D1600" s="74" t="str">
        <f>IF(A1600="","",INDEX(Tabela_Produto[Estoque Mínimo],MATCH(A1600,INDEX(Tabela_Produto[Nome do Produto],,1),0),1))</f>
        <v/>
      </c>
      <c r="E1600" s="74" t="str">
        <f t="shared" si="24"/>
        <v/>
      </c>
      <c r="F1600" s="74" t="str">
        <f>IFERROR(GETPIVOTDATA("Amount",#REF!,"Product Name",'tabelas-escondidas'!$A1600),"")</f>
        <v/>
      </c>
      <c r="G1600" s="74" t="str">
        <f>IFERROR(GETPIVOTDATA("Quantity",#REF!,"Product Name",'tabelas-escondidas'!$A1600),"")</f>
        <v/>
      </c>
    </row>
    <row r="1601" spans="1:7" x14ac:dyDescent="0.25">
      <c r="A1601" s="75" t="str">
        <f>IFERROR(INDEX(Tabela_Produto[[#Data],[Nome do Produto]],ROW(A1601)-ROW($A$3)),"")</f>
        <v/>
      </c>
      <c r="B1601" s="74" t="str">
        <f ca="1">IF(A1601="","",SUMIFS(Tabela_Ordens[[#Data],[Quantidade]],Tabela_Ordens[[#Data],[Produto]],A1601,Tabela_Ordens[[#Data],[Tipo da Ordem]],"Compra",Tabela_Ordens[[#Data],[Data esperada]],"&lt;="&amp;TODAY())-SUMIFS(Tabela_Ordens[[#Data],[Quantidade]],Tabela_Ordens[[#Data],[Produto]],A1601,Tabela_Ordens[[#Data],[Tipo da Ordem]],"Venda",Tabela_Ordens[[#Data],[Data esperada]],"&lt;="&amp;TODAY()))</f>
        <v/>
      </c>
      <c r="C1601" s="74" t="str">
        <f ca="1">IF(A1601="","",SUMIFS(Tabela_Ordens[[#Data],[Quantidade]],Tabela_Ordens[[#Data],[Produto]],A1601,Tabela_Ordens[[#Data],[Tipo da Ordem]],"Compra",Tabela_Ordens[[#Data],[Data esperada]],"&gt;"&amp;TODAY()))</f>
        <v/>
      </c>
      <c r="D1601" s="74" t="str">
        <f>IF(A1601="","",INDEX(Tabela_Produto[Estoque Mínimo],MATCH(A1601,INDEX(Tabela_Produto[Nome do Produto],,1),0),1))</f>
        <v/>
      </c>
      <c r="E1601" s="74" t="str">
        <f t="shared" si="24"/>
        <v/>
      </c>
      <c r="F1601" s="74" t="str">
        <f>IFERROR(GETPIVOTDATA("Amount",#REF!,"Product Name",'tabelas-escondidas'!$A1601),"")</f>
        <v/>
      </c>
      <c r="G1601" s="74" t="str">
        <f>IFERROR(GETPIVOTDATA("Quantity",#REF!,"Product Name",'tabelas-escondidas'!$A1601),"")</f>
        <v/>
      </c>
    </row>
    <row r="1602" spans="1:7" x14ac:dyDescent="0.25">
      <c r="A1602" s="75" t="str">
        <f>IFERROR(INDEX(Tabela_Produto[[#Data],[Nome do Produto]],ROW(A1602)-ROW($A$3)),"")</f>
        <v/>
      </c>
      <c r="B1602" s="74" t="str">
        <f ca="1">IF(A1602="","",SUMIFS(Tabela_Ordens[[#Data],[Quantidade]],Tabela_Ordens[[#Data],[Produto]],A1602,Tabela_Ordens[[#Data],[Tipo da Ordem]],"Compra",Tabela_Ordens[[#Data],[Data esperada]],"&lt;="&amp;TODAY())-SUMIFS(Tabela_Ordens[[#Data],[Quantidade]],Tabela_Ordens[[#Data],[Produto]],A1602,Tabela_Ordens[[#Data],[Tipo da Ordem]],"Venda",Tabela_Ordens[[#Data],[Data esperada]],"&lt;="&amp;TODAY()))</f>
        <v/>
      </c>
      <c r="C1602" s="74" t="str">
        <f ca="1">IF(A1602="","",SUMIFS(Tabela_Ordens[[#Data],[Quantidade]],Tabela_Ordens[[#Data],[Produto]],A1602,Tabela_Ordens[[#Data],[Tipo da Ordem]],"Compra",Tabela_Ordens[[#Data],[Data esperada]],"&gt;"&amp;TODAY()))</f>
        <v/>
      </c>
      <c r="D1602" s="74" t="str">
        <f>IF(A1602="","",INDEX(Tabela_Produto[Estoque Mínimo],MATCH(A1602,INDEX(Tabela_Produto[Nome do Produto],,1),0),1))</f>
        <v/>
      </c>
      <c r="E1602" s="74" t="str">
        <f t="shared" si="24"/>
        <v/>
      </c>
      <c r="F1602" s="74" t="str">
        <f>IFERROR(GETPIVOTDATA("Amount",#REF!,"Product Name",'tabelas-escondidas'!$A1602),"")</f>
        <v/>
      </c>
      <c r="G1602" s="74" t="str">
        <f>IFERROR(GETPIVOTDATA("Quantity",#REF!,"Product Name",'tabelas-escondidas'!$A1602),"")</f>
        <v/>
      </c>
    </row>
    <row r="1603" spans="1:7" x14ac:dyDescent="0.25">
      <c r="A1603" s="75" t="str">
        <f>IFERROR(INDEX(Tabela_Produto[[#Data],[Nome do Produto]],ROW(A1603)-ROW($A$3)),"")</f>
        <v/>
      </c>
      <c r="B1603" s="74" t="str">
        <f ca="1">IF(A1603="","",SUMIFS(Tabela_Ordens[[#Data],[Quantidade]],Tabela_Ordens[[#Data],[Produto]],A1603,Tabela_Ordens[[#Data],[Tipo da Ordem]],"Compra",Tabela_Ordens[[#Data],[Data esperada]],"&lt;="&amp;TODAY())-SUMIFS(Tabela_Ordens[[#Data],[Quantidade]],Tabela_Ordens[[#Data],[Produto]],A1603,Tabela_Ordens[[#Data],[Tipo da Ordem]],"Venda",Tabela_Ordens[[#Data],[Data esperada]],"&lt;="&amp;TODAY()))</f>
        <v/>
      </c>
      <c r="C1603" s="74" t="str">
        <f ca="1">IF(A1603="","",SUMIFS(Tabela_Ordens[[#Data],[Quantidade]],Tabela_Ordens[[#Data],[Produto]],A1603,Tabela_Ordens[[#Data],[Tipo da Ordem]],"Compra",Tabela_Ordens[[#Data],[Data esperada]],"&gt;"&amp;TODAY()))</f>
        <v/>
      </c>
      <c r="D1603" s="74" t="str">
        <f>IF(A1603="","",INDEX(Tabela_Produto[Estoque Mínimo],MATCH(A1603,INDEX(Tabela_Produto[Nome do Produto],,1),0),1))</f>
        <v/>
      </c>
      <c r="E1603" s="74" t="str">
        <f t="shared" si="24"/>
        <v/>
      </c>
      <c r="F1603" s="74" t="str">
        <f>IFERROR(GETPIVOTDATA("Amount",#REF!,"Product Name",'tabelas-escondidas'!$A1603),"")</f>
        <v/>
      </c>
      <c r="G1603" s="74" t="str">
        <f>IFERROR(GETPIVOTDATA("Quantity",#REF!,"Product Name",'tabelas-escondidas'!$A1603),"")</f>
        <v/>
      </c>
    </row>
    <row r="1604" spans="1:7" x14ac:dyDescent="0.25">
      <c r="A1604" s="75" t="str">
        <f>IFERROR(INDEX(Tabela_Produto[[#Data],[Nome do Produto]],ROW(A1604)-ROW($A$3)),"")</f>
        <v/>
      </c>
      <c r="B1604" s="74" t="str">
        <f ca="1">IF(A1604="","",SUMIFS(Tabela_Ordens[[#Data],[Quantidade]],Tabela_Ordens[[#Data],[Produto]],A1604,Tabela_Ordens[[#Data],[Tipo da Ordem]],"Compra",Tabela_Ordens[[#Data],[Data esperada]],"&lt;="&amp;TODAY())-SUMIFS(Tabela_Ordens[[#Data],[Quantidade]],Tabela_Ordens[[#Data],[Produto]],A1604,Tabela_Ordens[[#Data],[Tipo da Ordem]],"Venda",Tabela_Ordens[[#Data],[Data esperada]],"&lt;="&amp;TODAY()))</f>
        <v/>
      </c>
      <c r="C1604" s="74" t="str">
        <f ca="1">IF(A1604="","",SUMIFS(Tabela_Ordens[[#Data],[Quantidade]],Tabela_Ordens[[#Data],[Produto]],A1604,Tabela_Ordens[[#Data],[Tipo da Ordem]],"Compra",Tabela_Ordens[[#Data],[Data esperada]],"&gt;"&amp;TODAY()))</f>
        <v/>
      </c>
      <c r="D1604" s="74" t="str">
        <f>IF(A1604="","",INDEX(Tabela_Produto[Estoque Mínimo],MATCH(A1604,INDEX(Tabela_Produto[Nome do Produto],,1),0),1))</f>
        <v/>
      </c>
      <c r="E1604" s="74" t="str">
        <f t="shared" si="24"/>
        <v/>
      </c>
      <c r="F1604" s="74" t="str">
        <f>IFERROR(GETPIVOTDATA("Amount",#REF!,"Product Name",'tabelas-escondidas'!$A1604),"")</f>
        <v/>
      </c>
      <c r="G1604" s="74" t="str">
        <f>IFERROR(GETPIVOTDATA("Quantity",#REF!,"Product Name",'tabelas-escondidas'!$A1604),"")</f>
        <v/>
      </c>
    </row>
    <row r="1605" spans="1:7" x14ac:dyDescent="0.25">
      <c r="A1605" s="75" t="str">
        <f>IFERROR(INDEX(Tabela_Produto[[#Data],[Nome do Produto]],ROW(A1605)-ROW($A$3)),"")</f>
        <v/>
      </c>
      <c r="B1605" s="74" t="str">
        <f ca="1">IF(A1605="","",SUMIFS(Tabela_Ordens[[#Data],[Quantidade]],Tabela_Ordens[[#Data],[Produto]],A1605,Tabela_Ordens[[#Data],[Tipo da Ordem]],"Compra",Tabela_Ordens[[#Data],[Data esperada]],"&lt;="&amp;TODAY())-SUMIFS(Tabela_Ordens[[#Data],[Quantidade]],Tabela_Ordens[[#Data],[Produto]],A1605,Tabela_Ordens[[#Data],[Tipo da Ordem]],"Venda",Tabela_Ordens[[#Data],[Data esperada]],"&lt;="&amp;TODAY()))</f>
        <v/>
      </c>
      <c r="C1605" s="74" t="str">
        <f ca="1">IF(A1605="","",SUMIFS(Tabela_Ordens[[#Data],[Quantidade]],Tabela_Ordens[[#Data],[Produto]],A1605,Tabela_Ordens[[#Data],[Tipo da Ordem]],"Compra",Tabela_Ordens[[#Data],[Data esperada]],"&gt;"&amp;TODAY()))</f>
        <v/>
      </c>
      <c r="D1605" s="74" t="str">
        <f>IF(A1605="","",INDEX(Tabela_Produto[Estoque Mínimo],MATCH(A1605,INDEX(Tabela_Produto[Nome do Produto],,1),0),1))</f>
        <v/>
      </c>
      <c r="E1605" s="74" t="str">
        <f t="shared" ref="E1605:E1668" si="25">IF(A1605="","",B1605-D1605)</f>
        <v/>
      </c>
      <c r="F1605" s="74" t="str">
        <f>IFERROR(GETPIVOTDATA("Amount",#REF!,"Product Name",'tabelas-escondidas'!$A1605),"")</f>
        <v/>
      </c>
      <c r="G1605" s="74" t="str">
        <f>IFERROR(GETPIVOTDATA("Quantity",#REF!,"Product Name",'tabelas-escondidas'!$A1605),"")</f>
        <v/>
      </c>
    </row>
    <row r="1606" spans="1:7" x14ac:dyDescent="0.25">
      <c r="A1606" s="75" t="str">
        <f>IFERROR(INDEX(Tabela_Produto[[#Data],[Nome do Produto]],ROW(A1606)-ROW($A$3)),"")</f>
        <v/>
      </c>
      <c r="B1606" s="74" t="str">
        <f ca="1">IF(A1606="","",SUMIFS(Tabela_Ordens[[#Data],[Quantidade]],Tabela_Ordens[[#Data],[Produto]],A1606,Tabela_Ordens[[#Data],[Tipo da Ordem]],"Compra",Tabela_Ordens[[#Data],[Data esperada]],"&lt;="&amp;TODAY())-SUMIFS(Tabela_Ordens[[#Data],[Quantidade]],Tabela_Ordens[[#Data],[Produto]],A1606,Tabela_Ordens[[#Data],[Tipo da Ordem]],"Venda",Tabela_Ordens[[#Data],[Data esperada]],"&lt;="&amp;TODAY()))</f>
        <v/>
      </c>
      <c r="C1606" s="74" t="str">
        <f ca="1">IF(A1606="","",SUMIFS(Tabela_Ordens[[#Data],[Quantidade]],Tabela_Ordens[[#Data],[Produto]],A1606,Tabela_Ordens[[#Data],[Tipo da Ordem]],"Compra",Tabela_Ordens[[#Data],[Data esperada]],"&gt;"&amp;TODAY()))</f>
        <v/>
      </c>
      <c r="D1606" s="74" t="str">
        <f>IF(A1606="","",INDEX(Tabela_Produto[Estoque Mínimo],MATCH(A1606,INDEX(Tabela_Produto[Nome do Produto],,1),0),1))</f>
        <v/>
      </c>
      <c r="E1606" s="74" t="str">
        <f t="shared" si="25"/>
        <v/>
      </c>
      <c r="F1606" s="74" t="str">
        <f>IFERROR(GETPIVOTDATA("Amount",#REF!,"Product Name",'tabelas-escondidas'!$A1606),"")</f>
        <v/>
      </c>
      <c r="G1606" s="74" t="str">
        <f>IFERROR(GETPIVOTDATA("Quantity",#REF!,"Product Name",'tabelas-escondidas'!$A1606),"")</f>
        <v/>
      </c>
    </row>
    <row r="1607" spans="1:7" x14ac:dyDescent="0.25">
      <c r="A1607" s="75" t="str">
        <f>IFERROR(INDEX(Tabela_Produto[[#Data],[Nome do Produto]],ROW(A1607)-ROW($A$3)),"")</f>
        <v/>
      </c>
      <c r="B1607" s="74" t="str">
        <f ca="1">IF(A1607="","",SUMIFS(Tabela_Ordens[[#Data],[Quantidade]],Tabela_Ordens[[#Data],[Produto]],A1607,Tabela_Ordens[[#Data],[Tipo da Ordem]],"Compra",Tabela_Ordens[[#Data],[Data esperada]],"&lt;="&amp;TODAY())-SUMIFS(Tabela_Ordens[[#Data],[Quantidade]],Tabela_Ordens[[#Data],[Produto]],A1607,Tabela_Ordens[[#Data],[Tipo da Ordem]],"Venda",Tabela_Ordens[[#Data],[Data esperada]],"&lt;="&amp;TODAY()))</f>
        <v/>
      </c>
      <c r="C1607" s="74" t="str">
        <f ca="1">IF(A1607="","",SUMIFS(Tabela_Ordens[[#Data],[Quantidade]],Tabela_Ordens[[#Data],[Produto]],A1607,Tabela_Ordens[[#Data],[Tipo da Ordem]],"Compra",Tabela_Ordens[[#Data],[Data esperada]],"&gt;"&amp;TODAY()))</f>
        <v/>
      </c>
      <c r="D1607" s="74" t="str">
        <f>IF(A1607="","",INDEX(Tabela_Produto[Estoque Mínimo],MATCH(A1607,INDEX(Tabela_Produto[Nome do Produto],,1),0),1))</f>
        <v/>
      </c>
      <c r="E1607" s="74" t="str">
        <f t="shared" si="25"/>
        <v/>
      </c>
      <c r="F1607" s="74" t="str">
        <f>IFERROR(GETPIVOTDATA("Amount",#REF!,"Product Name",'tabelas-escondidas'!$A1607),"")</f>
        <v/>
      </c>
      <c r="G1607" s="74" t="str">
        <f>IFERROR(GETPIVOTDATA("Quantity",#REF!,"Product Name",'tabelas-escondidas'!$A1607),"")</f>
        <v/>
      </c>
    </row>
    <row r="1608" spans="1:7" x14ac:dyDescent="0.25">
      <c r="A1608" s="75" t="str">
        <f>IFERROR(INDEX(Tabela_Produto[[#Data],[Nome do Produto]],ROW(A1608)-ROW($A$3)),"")</f>
        <v/>
      </c>
      <c r="B1608" s="74" t="str">
        <f ca="1">IF(A1608="","",SUMIFS(Tabela_Ordens[[#Data],[Quantidade]],Tabela_Ordens[[#Data],[Produto]],A1608,Tabela_Ordens[[#Data],[Tipo da Ordem]],"Compra",Tabela_Ordens[[#Data],[Data esperada]],"&lt;="&amp;TODAY())-SUMIFS(Tabela_Ordens[[#Data],[Quantidade]],Tabela_Ordens[[#Data],[Produto]],A1608,Tabela_Ordens[[#Data],[Tipo da Ordem]],"Venda",Tabela_Ordens[[#Data],[Data esperada]],"&lt;="&amp;TODAY()))</f>
        <v/>
      </c>
      <c r="C1608" s="74" t="str">
        <f ca="1">IF(A1608="","",SUMIFS(Tabela_Ordens[[#Data],[Quantidade]],Tabela_Ordens[[#Data],[Produto]],A1608,Tabela_Ordens[[#Data],[Tipo da Ordem]],"Compra",Tabela_Ordens[[#Data],[Data esperada]],"&gt;"&amp;TODAY()))</f>
        <v/>
      </c>
      <c r="D1608" s="74" t="str">
        <f>IF(A1608="","",INDEX(Tabela_Produto[Estoque Mínimo],MATCH(A1608,INDEX(Tabela_Produto[Nome do Produto],,1),0),1))</f>
        <v/>
      </c>
      <c r="E1608" s="74" t="str">
        <f t="shared" si="25"/>
        <v/>
      </c>
      <c r="F1608" s="74" t="str">
        <f>IFERROR(GETPIVOTDATA("Amount",#REF!,"Product Name",'tabelas-escondidas'!$A1608),"")</f>
        <v/>
      </c>
      <c r="G1608" s="74" t="str">
        <f>IFERROR(GETPIVOTDATA("Quantity",#REF!,"Product Name",'tabelas-escondidas'!$A1608),"")</f>
        <v/>
      </c>
    </row>
    <row r="1609" spans="1:7" x14ac:dyDescent="0.25">
      <c r="A1609" s="75" t="str">
        <f>IFERROR(INDEX(Tabela_Produto[[#Data],[Nome do Produto]],ROW(A1609)-ROW($A$3)),"")</f>
        <v/>
      </c>
      <c r="B1609" s="74" t="str">
        <f ca="1">IF(A1609="","",SUMIFS(Tabela_Ordens[[#Data],[Quantidade]],Tabela_Ordens[[#Data],[Produto]],A1609,Tabela_Ordens[[#Data],[Tipo da Ordem]],"Compra",Tabela_Ordens[[#Data],[Data esperada]],"&lt;="&amp;TODAY())-SUMIFS(Tabela_Ordens[[#Data],[Quantidade]],Tabela_Ordens[[#Data],[Produto]],A1609,Tabela_Ordens[[#Data],[Tipo da Ordem]],"Venda",Tabela_Ordens[[#Data],[Data esperada]],"&lt;="&amp;TODAY()))</f>
        <v/>
      </c>
      <c r="C1609" s="74" t="str">
        <f ca="1">IF(A1609="","",SUMIFS(Tabela_Ordens[[#Data],[Quantidade]],Tabela_Ordens[[#Data],[Produto]],A1609,Tabela_Ordens[[#Data],[Tipo da Ordem]],"Compra",Tabela_Ordens[[#Data],[Data esperada]],"&gt;"&amp;TODAY()))</f>
        <v/>
      </c>
      <c r="D1609" s="74" t="str">
        <f>IF(A1609="","",INDEX(Tabela_Produto[Estoque Mínimo],MATCH(A1609,INDEX(Tabela_Produto[Nome do Produto],,1),0),1))</f>
        <v/>
      </c>
      <c r="E1609" s="74" t="str">
        <f t="shared" si="25"/>
        <v/>
      </c>
      <c r="F1609" s="74" t="str">
        <f>IFERROR(GETPIVOTDATA("Amount",#REF!,"Product Name",'tabelas-escondidas'!$A1609),"")</f>
        <v/>
      </c>
      <c r="G1609" s="74" t="str">
        <f>IFERROR(GETPIVOTDATA("Quantity",#REF!,"Product Name",'tabelas-escondidas'!$A1609),"")</f>
        <v/>
      </c>
    </row>
    <row r="1610" spans="1:7" x14ac:dyDescent="0.25">
      <c r="A1610" s="75" t="str">
        <f>IFERROR(INDEX(Tabela_Produto[[#Data],[Nome do Produto]],ROW(A1610)-ROW($A$3)),"")</f>
        <v/>
      </c>
      <c r="B1610" s="74" t="str">
        <f ca="1">IF(A1610="","",SUMIFS(Tabela_Ordens[[#Data],[Quantidade]],Tabela_Ordens[[#Data],[Produto]],A1610,Tabela_Ordens[[#Data],[Tipo da Ordem]],"Compra",Tabela_Ordens[[#Data],[Data esperada]],"&lt;="&amp;TODAY())-SUMIFS(Tabela_Ordens[[#Data],[Quantidade]],Tabela_Ordens[[#Data],[Produto]],A1610,Tabela_Ordens[[#Data],[Tipo da Ordem]],"Venda",Tabela_Ordens[[#Data],[Data esperada]],"&lt;="&amp;TODAY()))</f>
        <v/>
      </c>
      <c r="C1610" s="74" t="str">
        <f ca="1">IF(A1610="","",SUMIFS(Tabela_Ordens[[#Data],[Quantidade]],Tabela_Ordens[[#Data],[Produto]],A1610,Tabela_Ordens[[#Data],[Tipo da Ordem]],"Compra",Tabela_Ordens[[#Data],[Data esperada]],"&gt;"&amp;TODAY()))</f>
        <v/>
      </c>
      <c r="D1610" s="74" t="str">
        <f>IF(A1610="","",INDEX(Tabela_Produto[Estoque Mínimo],MATCH(A1610,INDEX(Tabela_Produto[Nome do Produto],,1),0),1))</f>
        <v/>
      </c>
      <c r="E1610" s="74" t="str">
        <f t="shared" si="25"/>
        <v/>
      </c>
      <c r="F1610" s="74" t="str">
        <f>IFERROR(GETPIVOTDATA("Amount",#REF!,"Product Name",'tabelas-escondidas'!$A1610),"")</f>
        <v/>
      </c>
      <c r="G1610" s="74" t="str">
        <f>IFERROR(GETPIVOTDATA("Quantity",#REF!,"Product Name",'tabelas-escondidas'!$A1610),"")</f>
        <v/>
      </c>
    </row>
    <row r="1611" spans="1:7" x14ac:dyDescent="0.25">
      <c r="A1611" s="75" t="str">
        <f>IFERROR(INDEX(Tabela_Produto[[#Data],[Nome do Produto]],ROW(A1611)-ROW($A$3)),"")</f>
        <v/>
      </c>
      <c r="B1611" s="74" t="str">
        <f ca="1">IF(A1611="","",SUMIFS(Tabela_Ordens[[#Data],[Quantidade]],Tabela_Ordens[[#Data],[Produto]],A1611,Tabela_Ordens[[#Data],[Tipo da Ordem]],"Compra",Tabela_Ordens[[#Data],[Data esperada]],"&lt;="&amp;TODAY())-SUMIFS(Tabela_Ordens[[#Data],[Quantidade]],Tabela_Ordens[[#Data],[Produto]],A1611,Tabela_Ordens[[#Data],[Tipo da Ordem]],"Venda",Tabela_Ordens[[#Data],[Data esperada]],"&lt;="&amp;TODAY()))</f>
        <v/>
      </c>
      <c r="C1611" s="74" t="str">
        <f ca="1">IF(A1611="","",SUMIFS(Tabela_Ordens[[#Data],[Quantidade]],Tabela_Ordens[[#Data],[Produto]],A1611,Tabela_Ordens[[#Data],[Tipo da Ordem]],"Compra",Tabela_Ordens[[#Data],[Data esperada]],"&gt;"&amp;TODAY()))</f>
        <v/>
      </c>
      <c r="D1611" s="74" t="str">
        <f>IF(A1611="","",INDEX(Tabela_Produto[Estoque Mínimo],MATCH(A1611,INDEX(Tabela_Produto[Nome do Produto],,1),0),1))</f>
        <v/>
      </c>
      <c r="E1611" s="74" t="str">
        <f t="shared" si="25"/>
        <v/>
      </c>
      <c r="F1611" s="74" t="str">
        <f>IFERROR(GETPIVOTDATA("Amount",#REF!,"Product Name",'tabelas-escondidas'!$A1611),"")</f>
        <v/>
      </c>
      <c r="G1611" s="74" t="str">
        <f>IFERROR(GETPIVOTDATA("Quantity",#REF!,"Product Name",'tabelas-escondidas'!$A1611),"")</f>
        <v/>
      </c>
    </row>
    <row r="1612" spans="1:7" x14ac:dyDescent="0.25">
      <c r="A1612" s="75" t="str">
        <f>IFERROR(INDEX(Tabela_Produto[[#Data],[Nome do Produto]],ROW(A1612)-ROW($A$3)),"")</f>
        <v/>
      </c>
      <c r="B1612" s="74" t="str">
        <f ca="1">IF(A1612="","",SUMIFS(Tabela_Ordens[[#Data],[Quantidade]],Tabela_Ordens[[#Data],[Produto]],A1612,Tabela_Ordens[[#Data],[Tipo da Ordem]],"Compra",Tabela_Ordens[[#Data],[Data esperada]],"&lt;="&amp;TODAY())-SUMIFS(Tabela_Ordens[[#Data],[Quantidade]],Tabela_Ordens[[#Data],[Produto]],A1612,Tabela_Ordens[[#Data],[Tipo da Ordem]],"Venda",Tabela_Ordens[[#Data],[Data esperada]],"&lt;="&amp;TODAY()))</f>
        <v/>
      </c>
      <c r="C1612" s="74" t="str">
        <f ca="1">IF(A1612="","",SUMIFS(Tabela_Ordens[[#Data],[Quantidade]],Tabela_Ordens[[#Data],[Produto]],A1612,Tabela_Ordens[[#Data],[Tipo da Ordem]],"Compra",Tabela_Ordens[[#Data],[Data esperada]],"&gt;"&amp;TODAY()))</f>
        <v/>
      </c>
      <c r="D1612" s="74" t="str">
        <f>IF(A1612="","",INDEX(Tabela_Produto[Estoque Mínimo],MATCH(A1612,INDEX(Tabela_Produto[Nome do Produto],,1),0),1))</f>
        <v/>
      </c>
      <c r="E1612" s="74" t="str">
        <f t="shared" si="25"/>
        <v/>
      </c>
      <c r="F1612" s="74" t="str">
        <f>IFERROR(GETPIVOTDATA("Amount",#REF!,"Product Name",'tabelas-escondidas'!$A1612),"")</f>
        <v/>
      </c>
      <c r="G1612" s="74" t="str">
        <f>IFERROR(GETPIVOTDATA("Quantity",#REF!,"Product Name",'tabelas-escondidas'!$A1612),"")</f>
        <v/>
      </c>
    </row>
    <row r="1613" spans="1:7" x14ac:dyDescent="0.25">
      <c r="A1613" s="75" t="str">
        <f>IFERROR(INDEX(Tabela_Produto[[#Data],[Nome do Produto]],ROW(A1613)-ROW($A$3)),"")</f>
        <v/>
      </c>
      <c r="B1613" s="74" t="str">
        <f ca="1">IF(A1613="","",SUMIFS(Tabela_Ordens[[#Data],[Quantidade]],Tabela_Ordens[[#Data],[Produto]],A1613,Tabela_Ordens[[#Data],[Tipo da Ordem]],"Compra",Tabela_Ordens[[#Data],[Data esperada]],"&lt;="&amp;TODAY())-SUMIFS(Tabela_Ordens[[#Data],[Quantidade]],Tabela_Ordens[[#Data],[Produto]],A1613,Tabela_Ordens[[#Data],[Tipo da Ordem]],"Venda",Tabela_Ordens[[#Data],[Data esperada]],"&lt;="&amp;TODAY()))</f>
        <v/>
      </c>
      <c r="C1613" s="74" t="str">
        <f ca="1">IF(A1613="","",SUMIFS(Tabela_Ordens[[#Data],[Quantidade]],Tabela_Ordens[[#Data],[Produto]],A1613,Tabela_Ordens[[#Data],[Tipo da Ordem]],"Compra",Tabela_Ordens[[#Data],[Data esperada]],"&gt;"&amp;TODAY()))</f>
        <v/>
      </c>
      <c r="D1613" s="74" t="str">
        <f>IF(A1613="","",INDEX(Tabela_Produto[Estoque Mínimo],MATCH(A1613,INDEX(Tabela_Produto[Nome do Produto],,1),0),1))</f>
        <v/>
      </c>
      <c r="E1613" s="74" t="str">
        <f t="shared" si="25"/>
        <v/>
      </c>
      <c r="F1613" s="74" t="str">
        <f>IFERROR(GETPIVOTDATA("Amount",#REF!,"Product Name",'tabelas-escondidas'!$A1613),"")</f>
        <v/>
      </c>
      <c r="G1613" s="74" t="str">
        <f>IFERROR(GETPIVOTDATA("Quantity",#REF!,"Product Name",'tabelas-escondidas'!$A1613),"")</f>
        <v/>
      </c>
    </row>
    <row r="1614" spans="1:7" x14ac:dyDescent="0.25">
      <c r="A1614" s="75" t="str">
        <f>IFERROR(INDEX(Tabela_Produto[[#Data],[Nome do Produto]],ROW(A1614)-ROW($A$3)),"")</f>
        <v/>
      </c>
      <c r="B1614" s="74" t="str">
        <f ca="1">IF(A1614="","",SUMIFS(Tabela_Ordens[[#Data],[Quantidade]],Tabela_Ordens[[#Data],[Produto]],A1614,Tabela_Ordens[[#Data],[Tipo da Ordem]],"Compra",Tabela_Ordens[[#Data],[Data esperada]],"&lt;="&amp;TODAY())-SUMIFS(Tabela_Ordens[[#Data],[Quantidade]],Tabela_Ordens[[#Data],[Produto]],A1614,Tabela_Ordens[[#Data],[Tipo da Ordem]],"Venda",Tabela_Ordens[[#Data],[Data esperada]],"&lt;="&amp;TODAY()))</f>
        <v/>
      </c>
      <c r="C1614" s="74" t="str">
        <f ca="1">IF(A1614="","",SUMIFS(Tabela_Ordens[[#Data],[Quantidade]],Tabela_Ordens[[#Data],[Produto]],A1614,Tabela_Ordens[[#Data],[Tipo da Ordem]],"Compra",Tabela_Ordens[[#Data],[Data esperada]],"&gt;"&amp;TODAY()))</f>
        <v/>
      </c>
      <c r="D1614" s="74" t="str">
        <f>IF(A1614="","",INDEX(Tabela_Produto[Estoque Mínimo],MATCH(A1614,INDEX(Tabela_Produto[Nome do Produto],,1),0),1))</f>
        <v/>
      </c>
      <c r="E1614" s="74" t="str">
        <f t="shared" si="25"/>
        <v/>
      </c>
      <c r="F1614" s="74" t="str">
        <f>IFERROR(GETPIVOTDATA("Amount",#REF!,"Product Name",'tabelas-escondidas'!$A1614),"")</f>
        <v/>
      </c>
      <c r="G1614" s="74" t="str">
        <f>IFERROR(GETPIVOTDATA("Quantity",#REF!,"Product Name",'tabelas-escondidas'!$A1614),"")</f>
        <v/>
      </c>
    </row>
    <row r="1615" spans="1:7" x14ac:dyDescent="0.25">
      <c r="A1615" s="75" t="str">
        <f>IFERROR(INDEX(Tabela_Produto[[#Data],[Nome do Produto]],ROW(A1615)-ROW($A$3)),"")</f>
        <v/>
      </c>
      <c r="B1615" s="74" t="str">
        <f ca="1">IF(A1615="","",SUMIFS(Tabela_Ordens[[#Data],[Quantidade]],Tabela_Ordens[[#Data],[Produto]],A1615,Tabela_Ordens[[#Data],[Tipo da Ordem]],"Compra",Tabela_Ordens[[#Data],[Data esperada]],"&lt;="&amp;TODAY())-SUMIFS(Tabela_Ordens[[#Data],[Quantidade]],Tabela_Ordens[[#Data],[Produto]],A1615,Tabela_Ordens[[#Data],[Tipo da Ordem]],"Venda",Tabela_Ordens[[#Data],[Data esperada]],"&lt;="&amp;TODAY()))</f>
        <v/>
      </c>
      <c r="C1615" s="74" t="str">
        <f ca="1">IF(A1615="","",SUMIFS(Tabela_Ordens[[#Data],[Quantidade]],Tabela_Ordens[[#Data],[Produto]],A1615,Tabela_Ordens[[#Data],[Tipo da Ordem]],"Compra",Tabela_Ordens[[#Data],[Data esperada]],"&gt;"&amp;TODAY()))</f>
        <v/>
      </c>
      <c r="D1615" s="74" t="str">
        <f>IF(A1615="","",INDEX(Tabela_Produto[Estoque Mínimo],MATCH(A1615,INDEX(Tabela_Produto[Nome do Produto],,1),0),1))</f>
        <v/>
      </c>
      <c r="E1615" s="74" t="str">
        <f t="shared" si="25"/>
        <v/>
      </c>
      <c r="F1615" s="74" t="str">
        <f>IFERROR(GETPIVOTDATA("Amount",#REF!,"Product Name",'tabelas-escondidas'!$A1615),"")</f>
        <v/>
      </c>
      <c r="G1615" s="74" t="str">
        <f>IFERROR(GETPIVOTDATA("Quantity",#REF!,"Product Name",'tabelas-escondidas'!$A1615),"")</f>
        <v/>
      </c>
    </row>
    <row r="1616" spans="1:7" x14ac:dyDescent="0.25">
      <c r="A1616" s="75" t="str">
        <f>IFERROR(INDEX(Tabela_Produto[[#Data],[Nome do Produto]],ROW(A1616)-ROW($A$3)),"")</f>
        <v/>
      </c>
      <c r="B1616" s="74" t="str">
        <f ca="1">IF(A1616="","",SUMIFS(Tabela_Ordens[[#Data],[Quantidade]],Tabela_Ordens[[#Data],[Produto]],A1616,Tabela_Ordens[[#Data],[Tipo da Ordem]],"Compra",Tabela_Ordens[[#Data],[Data esperada]],"&lt;="&amp;TODAY())-SUMIFS(Tabela_Ordens[[#Data],[Quantidade]],Tabela_Ordens[[#Data],[Produto]],A1616,Tabela_Ordens[[#Data],[Tipo da Ordem]],"Venda",Tabela_Ordens[[#Data],[Data esperada]],"&lt;="&amp;TODAY()))</f>
        <v/>
      </c>
      <c r="C1616" s="74" t="str">
        <f ca="1">IF(A1616="","",SUMIFS(Tabela_Ordens[[#Data],[Quantidade]],Tabela_Ordens[[#Data],[Produto]],A1616,Tabela_Ordens[[#Data],[Tipo da Ordem]],"Compra",Tabela_Ordens[[#Data],[Data esperada]],"&gt;"&amp;TODAY()))</f>
        <v/>
      </c>
      <c r="D1616" s="74" t="str">
        <f>IF(A1616="","",INDEX(Tabela_Produto[Estoque Mínimo],MATCH(A1616,INDEX(Tabela_Produto[Nome do Produto],,1),0),1))</f>
        <v/>
      </c>
      <c r="E1616" s="74" t="str">
        <f t="shared" si="25"/>
        <v/>
      </c>
      <c r="F1616" s="74" t="str">
        <f>IFERROR(GETPIVOTDATA("Amount",#REF!,"Product Name",'tabelas-escondidas'!$A1616),"")</f>
        <v/>
      </c>
      <c r="G1616" s="74" t="str">
        <f>IFERROR(GETPIVOTDATA("Quantity",#REF!,"Product Name",'tabelas-escondidas'!$A1616),"")</f>
        <v/>
      </c>
    </row>
    <row r="1617" spans="1:7" x14ac:dyDescent="0.25">
      <c r="A1617" s="75" t="str">
        <f>IFERROR(INDEX(Tabela_Produto[[#Data],[Nome do Produto]],ROW(A1617)-ROW($A$3)),"")</f>
        <v/>
      </c>
      <c r="B1617" s="74" t="str">
        <f ca="1">IF(A1617="","",SUMIFS(Tabela_Ordens[[#Data],[Quantidade]],Tabela_Ordens[[#Data],[Produto]],A1617,Tabela_Ordens[[#Data],[Tipo da Ordem]],"Compra",Tabela_Ordens[[#Data],[Data esperada]],"&lt;="&amp;TODAY())-SUMIFS(Tabela_Ordens[[#Data],[Quantidade]],Tabela_Ordens[[#Data],[Produto]],A1617,Tabela_Ordens[[#Data],[Tipo da Ordem]],"Venda",Tabela_Ordens[[#Data],[Data esperada]],"&lt;="&amp;TODAY()))</f>
        <v/>
      </c>
      <c r="C1617" s="74" t="str">
        <f ca="1">IF(A1617="","",SUMIFS(Tabela_Ordens[[#Data],[Quantidade]],Tabela_Ordens[[#Data],[Produto]],A1617,Tabela_Ordens[[#Data],[Tipo da Ordem]],"Compra",Tabela_Ordens[[#Data],[Data esperada]],"&gt;"&amp;TODAY()))</f>
        <v/>
      </c>
      <c r="D1617" s="74" t="str">
        <f>IF(A1617="","",INDEX(Tabela_Produto[Estoque Mínimo],MATCH(A1617,INDEX(Tabela_Produto[Nome do Produto],,1),0),1))</f>
        <v/>
      </c>
      <c r="E1617" s="74" t="str">
        <f t="shared" si="25"/>
        <v/>
      </c>
      <c r="F1617" s="74" t="str">
        <f>IFERROR(GETPIVOTDATA("Amount",#REF!,"Product Name",'tabelas-escondidas'!$A1617),"")</f>
        <v/>
      </c>
      <c r="G1617" s="74" t="str">
        <f>IFERROR(GETPIVOTDATA("Quantity",#REF!,"Product Name",'tabelas-escondidas'!$A1617),"")</f>
        <v/>
      </c>
    </row>
    <row r="1618" spans="1:7" x14ac:dyDescent="0.25">
      <c r="A1618" s="75" t="str">
        <f>IFERROR(INDEX(Tabela_Produto[[#Data],[Nome do Produto]],ROW(A1618)-ROW($A$3)),"")</f>
        <v/>
      </c>
      <c r="B1618" s="74" t="str">
        <f ca="1">IF(A1618="","",SUMIFS(Tabela_Ordens[[#Data],[Quantidade]],Tabela_Ordens[[#Data],[Produto]],A1618,Tabela_Ordens[[#Data],[Tipo da Ordem]],"Compra",Tabela_Ordens[[#Data],[Data esperada]],"&lt;="&amp;TODAY())-SUMIFS(Tabela_Ordens[[#Data],[Quantidade]],Tabela_Ordens[[#Data],[Produto]],A1618,Tabela_Ordens[[#Data],[Tipo da Ordem]],"Venda",Tabela_Ordens[[#Data],[Data esperada]],"&lt;="&amp;TODAY()))</f>
        <v/>
      </c>
      <c r="C1618" s="74" t="str">
        <f ca="1">IF(A1618="","",SUMIFS(Tabela_Ordens[[#Data],[Quantidade]],Tabela_Ordens[[#Data],[Produto]],A1618,Tabela_Ordens[[#Data],[Tipo da Ordem]],"Compra",Tabela_Ordens[[#Data],[Data esperada]],"&gt;"&amp;TODAY()))</f>
        <v/>
      </c>
      <c r="D1618" s="74" t="str">
        <f>IF(A1618="","",INDEX(Tabela_Produto[Estoque Mínimo],MATCH(A1618,INDEX(Tabela_Produto[Nome do Produto],,1),0),1))</f>
        <v/>
      </c>
      <c r="E1618" s="74" t="str">
        <f t="shared" si="25"/>
        <v/>
      </c>
      <c r="F1618" s="74" t="str">
        <f>IFERROR(GETPIVOTDATA("Amount",#REF!,"Product Name",'tabelas-escondidas'!$A1618),"")</f>
        <v/>
      </c>
      <c r="G1618" s="74" t="str">
        <f>IFERROR(GETPIVOTDATA("Quantity",#REF!,"Product Name",'tabelas-escondidas'!$A1618),"")</f>
        <v/>
      </c>
    </row>
    <row r="1619" spans="1:7" x14ac:dyDescent="0.25">
      <c r="A1619" s="75" t="str">
        <f>IFERROR(INDEX(Tabela_Produto[[#Data],[Nome do Produto]],ROW(A1619)-ROW($A$3)),"")</f>
        <v/>
      </c>
      <c r="B1619" s="74" t="str">
        <f ca="1">IF(A1619="","",SUMIFS(Tabela_Ordens[[#Data],[Quantidade]],Tabela_Ordens[[#Data],[Produto]],A1619,Tabela_Ordens[[#Data],[Tipo da Ordem]],"Compra",Tabela_Ordens[[#Data],[Data esperada]],"&lt;="&amp;TODAY())-SUMIFS(Tabela_Ordens[[#Data],[Quantidade]],Tabela_Ordens[[#Data],[Produto]],A1619,Tabela_Ordens[[#Data],[Tipo da Ordem]],"Venda",Tabela_Ordens[[#Data],[Data esperada]],"&lt;="&amp;TODAY()))</f>
        <v/>
      </c>
      <c r="C1619" s="74" t="str">
        <f ca="1">IF(A1619="","",SUMIFS(Tabela_Ordens[[#Data],[Quantidade]],Tabela_Ordens[[#Data],[Produto]],A1619,Tabela_Ordens[[#Data],[Tipo da Ordem]],"Compra",Tabela_Ordens[[#Data],[Data esperada]],"&gt;"&amp;TODAY()))</f>
        <v/>
      </c>
      <c r="D1619" s="74" t="str">
        <f>IF(A1619="","",INDEX(Tabela_Produto[Estoque Mínimo],MATCH(A1619,INDEX(Tabela_Produto[Nome do Produto],,1),0),1))</f>
        <v/>
      </c>
      <c r="E1619" s="74" t="str">
        <f t="shared" si="25"/>
        <v/>
      </c>
      <c r="F1619" s="74" t="str">
        <f>IFERROR(GETPIVOTDATA("Amount",#REF!,"Product Name",'tabelas-escondidas'!$A1619),"")</f>
        <v/>
      </c>
      <c r="G1619" s="74" t="str">
        <f>IFERROR(GETPIVOTDATA("Quantity",#REF!,"Product Name",'tabelas-escondidas'!$A1619),"")</f>
        <v/>
      </c>
    </row>
    <row r="1620" spans="1:7" x14ac:dyDescent="0.25">
      <c r="A1620" s="75" t="str">
        <f>IFERROR(INDEX(Tabela_Produto[[#Data],[Nome do Produto]],ROW(A1620)-ROW($A$3)),"")</f>
        <v/>
      </c>
      <c r="B1620" s="74" t="str">
        <f ca="1">IF(A1620="","",SUMIFS(Tabela_Ordens[[#Data],[Quantidade]],Tabela_Ordens[[#Data],[Produto]],A1620,Tabela_Ordens[[#Data],[Tipo da Ordem]],"Compra",Tabela_Ordens[[#Data],[Data esperada]],"&lt;="&amp;TODAY())-SUMIFS(Tabela_Ordens[[#Data],[Quantidade]],Tabela_Ordens[[#Data],[Produto]],A1620,Tabela_Ordens[[#Data],[Tipo da Ordem]],"Venda",Tabela_Ordens[[#Data],[Data esperada]],"&lt;="&amp;TODAY()))</f>
        <v/>
      </c>
      <c r="C1620" s="74" t="str">
        <f ca="1">IF(A1620="","",SUMIFS(Tabela_Ordens[[#Data],[Quantidade]],Tabela_Ordens[[#Data],[Produto]],A1620,Tabela_Ordens[[#Data],[Tipo da Ordem]],"Compra",Tabela_Ordens[[#Data],[Data esperada]],"&gt;"&amp;TODAY()))</f>
        <v/>
      </c>
      <c r="D1620" s="74" t="str">
        <f>IF(A1620="","",INDEX(Tabela_Produto[Estoque Mínimo],MATCH(A1620,INDEX(Tabela_Produto[Nome do Produto],,1),0),1))</f>
        <v/>
      </c>
      <c r="E1620" s="74" t="str">
        <f t="shared" si="25"/>
        <v/>
      </c>
      <c r="F1620" s="74" t="str">
        <f>IFERROR(GETPIVOTDATA("Amount",#REF!,"Product Name",'tabelas-escondidas'!$A1620),"")</f>
        <v/>
      </c>
      <c r="G1620" s="74" t="str">
        <f>IFERROR(GETPIVOTDATA("Quantity",#REF!,"Product Name",'tabelas-escondidas'!$A1620),"")</f>
        <v/>
      </c>
    </row>
    <row r="1621" spans="1:7" x14ac:dyDescent="0.25">
      <c r="A1621" s="75" t="str">
        <f>IFERROR(INDEX(Tabela_Produto[[#Data],[Nome do Produto]],ROW(A1621)-ROW($A$3)),"")</f>
        <v/>
      </c>
      <c r="B1621" s="74" t="str">
        <f ca="1">IF(A1621="","",SUMIFS(Tabela_Ordens[[#Data],[Quantidade]],Tabela_Ordens[[#Data],[Produto]],A1621,Tabela_Ordens[[#Data],[Tipo da Ordem]],"Compra",Tabela_Ordens[[#Data],[Data esperada]],"&lt;="&amp;TODAY())-SUMIFS(Tabela_Ordens[[#Data],[Quantidade]],Tabela_Ordens[[#Data],[Produto]],A1621,Tabela_Ordens[[#Data],[Tipo da Ordem]],"Venda",Tabela_Ordens[[#Data],[Data esperada]],"&lt;="&amp;TODAY()))</f>
        <v/>
      </c>
      <c r="C1621" s="74" t="str">
        <f ca="1">IF(A1621="","",SUMIFS(Tabela_Ordens[[#Data],[Quantidade]],Tabela_Ordens[[#Data],[Produto]],A1621,Tabela_Ordens[[#Data],[Tipo da Ordem]],"Compra",Tabela_Ordens[[#Data],[Data esperada]],"&gt;"&amp;TODAY()))</f>
        <v/>
      </c>
      <c r="D1621" s="74" t="str">
        <f>IF(A1621="","",INDEX(Tabela_Produto[Estoque Mínimo],MATCH(A1621,INDEX(Tabela_Produto[Nome do Produto],,1),0),1))</f>
        <v/>
      </c>
      <c r="E1621" s="74" t="str">
        <f t="shared" si="25"/>
        <v/>
      </c>
      <c r="F1621" s="74" t="str">
        <f>IFERROR(GETPIVOTDATA("Amount",#REF!,"Product Name",'tabelas-escondidas'!$A1621),"")</f>
        <v/>
      </c>
      <c r="G1621" s="74" t="str">
        <f>IFERROR(GETPIVOTDATA("Quantity",#REF!,"Product Name",'tabelas-escondidas'!$A1621),"")</f>
        <v/>
      </c>
    </row>
    <row r="1622" spans="1:7" x14ac:dyDescent="0.25">
      <c r="A1622" s="75" t="str">
        <f>IFERROR(INDEX(Tabela_Produto[[#Data],[Nome do Produto]],ROW(A1622)-ROW($A$3)),"")</f>
        <v/>
      </c>
      <c r="B1622" s="74" t="str">
        <f ca="1">IF(A1622="","",SUMIFS(Tabela_Ordens[[#Data],[Quantidade]],Tabela_Ordens[[#Data],[Produto]],A1622,Tabela_Ordens[[#Data],[Tipo da Ordem]],"Compra",Tabela_Ordens[[#Data],[Data esperada]],"&lt;="&amp;TODAY())-SUMIFS(Tabela_Ordens[[#Data],[Quantidade]],Tabela_Ordens[[#Data],[Produto]],A1622,Tabela_Ordens[[#Data],[Tipo da Ordem]],"Venda",Tabela_Ordens[[#Data],[Data esperada]],"&lt;="&amp;TODAY()))</f>
        <v/>
      </c>
      <c r="C1622" s="74" t="str">
        <f ca="1">IF(A1622="","",SUMIFS(Tabela_Ordens[[#Data],[Quantidade]],Tabela_Ordens[[#Data],[Produto]],A1622,Tabela_Ordens[[#Data],[Tipo da Ordem]],"Compra",Tabela_Ordens[[#Data],[Data esperada]],"&gt;"&amp;TODAY()))</f>
        <v/>
      </c>
      <c r="D1622" s="74" t="str">
        <f>IF(A1622="","",INDEX(Tabela_Produto[Estoque Mínimo],MATCH(A1622,INDEX(Tabela_Produto[Nome do Produto],,1),0),1))</f>
        <v/>
      </c>
      <c r="E1622" s="74" t="str">
        <f t="shared" si="25"/>
        <v/>
      </c>
      <c r="F1622" s="74" t="str">
        <f>IFERROR(GETPIVOTDATA("Amount",#REF!,"Product Name",'tabelas-escondidas'!$A1622),"")</f>
        <v/>
      </c>
      <c r="G1622" s="74" t="str">
        <f>IFERROR(GETPIVOTDATA("Quantity",#REF!,"Product Name",'tabelas-escondidas'!$A1622),"")</f>
        <v/>
      </c>
    </row>
    <row r="1623" spans="1:7" x14ac:dyDescent="0.25">
      <c r="A1623" s="75" t="str">
        <f>IFERROR(INDEX(Tabela_Produto[[#Data],[Nome do Produto]],ROW(A1623)-ROW($A$3)),"")</f>
        <v/>
      </c>
      <c r="B1623" s="74" t="str">
        <f ca="1">IF(A1623="","",SUMIFS(Tabela_Ordens[[#Data],[Quantidade]],Tabela_Ordens[[#Data],[Produto]],A1623,Tabela_Ordens[[#Data],[Tipo da Ordem]],"Compra",Tabela_Ordens[[#Data],[Data esperada]],"&lt;="&amp;TODAY())-SUMIFS(Tabela_Ordens[[#Data],[Quantidade]],Tabela_Ordens[[#Data],[Produto]],A1623,Tabela_Ordens[[#Data],[Tipo da Ordem]],"Venda",Tabela_Ordens[[#Data],[Data esperada]],"&lt;="&amp;TODAY()))</f>
        <v/>
      </c>
      <c r="C1623" s="74" t="str">
        <f ca="1">IF(A1623="","",SUMIFS(Tabela_Ordens[[#Data],[Quantidade]],Tabela_Ordens[[#Data],[Produto]],A1623,Tabela_Ordens[[#Data],[Tipo da Ordem]],"Compra",Tabela_Ordens[[#Data],[Data esperada]],"&gt;"&amp;TODAY()))</f>
        <v/>
      </c>
      <c r="D1623" s="74" t="str">
        <f>IF(A1623="","",INDEX(Tabela_Produto[Estoque Mínimo],MATCH(A1623,INDEX(Tabela_Produto[Nome do Produto],,1),0),1))</f>
        <v/>
      </c>
      <c r="E1623" s="74" t="str">
        <f t="shared" si="25"/>
        <v/>
      </c>
      <c r="F1623" s="74" t="str">
        <f>IFERROR(GETPIVOTDATA("Amount",#REF!,"Product Name",'tabelas-escondidas'!$A1623),"")</f>
        <v/>
      </c>
      <c r="G1623" s="74" t="str">
        <f>IFERROR(GETPIVOTDATA("Quantity",#REF!,"Product Name",'tabelas-escondidas'!$A1623),"")</f>
        <v/>
      </c>
    </row>
    <row r="1624" spans="1:7" x14ac:dyDescent="0.25">
      <c r="A1624" s="75" t="str">
        <f>IFERROR(INDEX(Tabela_Produto[[#Data],[Nome do Produto]],ROW(A1624)-ROW($A$3)),"")</f>
        <v/>
      </c>
      <c r="B1624" s="74" t="str">
        <f ca="1">IF(A1624="","",SUMIFS(Tabela_Ordens[[#Data],[Quantidade]],Tabela_Ordens[[#Data],[Produto]],A1624,Tabela_Ordens[[#Data],[Tipo da Ordem]],"Compra",Tabela_Ordens[[#Data],[Data esperada]],"&lt;="&amp;TODAY())-SUMIFS(Tabela_Ordens[[#Data],[Quantidade]],Tabela_Ordens[[#Data],[Produto]],A1624,Tabela_Ordens[[#Data],[Tipo da Ordem]],"Venda",Tabela_Ordens[[#Data],[Data esperada]],"&lt;="&amp;TODAY()))</f>
        <v/>
      </c>
      <c r="C1624" s="74" t="str">
        <f ca="1">IF(A1624="","",SUMIFS(Tabela_Ordens[[#Data],[Quantidade]],Tabela_Ordens[[#Data],[Produto]],A1624,Tabela_Ordens[[#Data],[Tipo da Ordem]],"Compra",Tabela_Ordens[[#Data],[Data esperada]],"&gt;"&amp;TODAY()))</f>
        <v/>
      </c>
      <c r="D1624" s="74" t="str">
        <f>IF(A1624="","",INDEX(Tabela_Produto[Estoque Mínimo],MATCH(A1624,INDEX(Tabela_Produto[Nome do Produto],,1),0),1))</f>
        <v/>
      </c>
      <c r="E1624" s="74" t="str">
        <f t="shared" si="25"/>
        <v/>
      </c>
      <c r="F1624" s="74" t="str">
        <f>IFERROR(GETPIVOTDATA("Amount",#REF!,"Product Name",'tabelas-escondidas'!$A1624),"")</f>
        <v/>
      </c>
      <c r="G1624" s="74" t="str">
        <f>IFERROR(GETPIVOTDATA("Quantity",#REF!,"Product Name",'tabelas-escondidas'!$A1624),"")</f>
        <v/>
      </c>
    </row>
    <row r="1625" spans="1:7" x14ac:dyDescent="0.25">
      <c r="A1625" s="75" t="str">
        <f>IFERROR(INDEX(Tabela_Produto[[#Data],[Nome do Produto]],ROW(A1625)-ROW($A$3)),"")</f>
        <v/>
      </c>
      <c r="B1625" s="74" t="str">
        <f ca="1">IF(A1625="","",SUMIFS(Tabela_Ordens[[#Data],[Quantidade]],Tabela_Ordens[[#Data],[Produto]],A1625,Tabela_Ordens[[#Data],[Tipo da Ordem]],"Compra",Tabela_Ordens[[#Data],[Data esperada]],"&lt;="&amp;TODAY())-SUMIFS(Tabela_Ordens[[#Data],[Quantidade]],Tabela_Ordens[[#Data],[Produto]],A1625,Tabela_Ordens[[#Data],[Tipo da Ordem]],"Venda",Tabela_Ordens[[#Data],[Data esperada]],"&lt;="&amp;TODAY()))</f>
        <v/>
      </c>
      <c r="C1625" s="74" t="str">
        <f ca="1">IF(A1625="","",SUMIFS(Tabela_Ordens[[#Data],[Quantidade]],Tabela_Ordens[[#Data],[Produto]],A1625,Tabela_Ordens[[#Data],[Tipo da Ordem]],"Compra",Tabela_Ordens[[#Data],[Data esperada]],"&gt;"&amp;TODAY()))</f>
        <v/>
      </c>
      <c r="D1625" s="74" t="str">
        <f>IF(A1625="","",INDEX(Tabela_Produto[Estoque Mínimo],MATCH(A1625,INDEX(Tabela_Produto[Nome do Produto],,1),0),1))</f>
        <v/>
      </c>
      <c r="E1625" s="74" t="str">
        <f t="shared" si="25"/>
        <v/>
      </c>
      <c r="F1625" s="74" t="str">
        <f>IFERROR(GETPIVOTDATA("Amount",#REF!,"Product Name",'tabelas-escondidas'!$A1625),"")</f>
        <v/>
      </c>
      <c r="G1625" s="74" t="str">
        <f>IFERROR(GETPIVOTDATA("Quantity",#REF!,"Product Name",'tabelas-escondidas'!$A1625),"")</f>
        <v/>
      </c>
    </row>
    <row r="1626" spans="1:7" x14ac:dyDescent="0.25">
      <c r="A1626" s="75" t="str">
        <f>IFERROR(INDEX(Tabela_Produto[[#Data],[Nome do Produto]],ROW(A1626)-ROW($A$3)),"")</f>
        <v/>
      </c>
      <c r="B1626" s="74" t="str">
        <f ca="1">IF(A1626="","",SUMIFS(Tabela_Ordens[[#Data],[Quantidade]],Tabela_Ordens[[#Data],[Produto]],A1626,Tabela_Ordens[[#Data],[Tipo da Ordem]],"Compra",Tabela_Ordens[[#Data],[Data esperada]],"&lt;="&amp;TODAY())-SUMIFS(Tabela_Ordens[[#Data],[Quantidade]],Tabela_Ordens[[#Data],[Produto]],A1626,Tabela_Ordens[[#Data],[Tipo da Ordem]],"Venda",Tabela_Ordens[[#Data],[Data esperada]],"&lt;="&amp;TODAY()))</f>
        <v/>
      </c>
      <c r="C1626" s="74" t="str">
        <f ca="1">IF(A1626="","",SUMIFS(Tabela_Ordens[[#Data],[Quantidade]],Tabela_Ordens[[#Data],[Produto]],A1626,Tabela_Ordens[[#Data],[Tipo da Ordem]],"Compra",Tabela_Ordens[[#Data],[Data esperada]],"&gt;"&amp;TODAY()))</f>
        <v/>
      </c>
      <c r="D1626" s="74" t="str">
        <f>IF(A1626="","",INDEX(Tabela_Produto[Estoque Mínimo],MATCH(A1626,INDEX(Tabela_Produto[Nome do Produto],,1),0),1))</f>
        <v/>
      </c>
      <c r="E1626" s="74" t="str">
        <f t="shared" si="25"/>
        <v/>
      </c>
      <c r="F1626" s="74" t="str">
        <f>IFERROR(GETPIVOTDATA("Amount",#REF!,"Product Name",'tabelas-escondidas'!$A1626),"")</f>
        <v/>
      </c>
      <c r="G1626" s="74" t="str">
        <f>IFERROR(GETPIVOTDATA("Quantity",#REF!,"Product Name",'tabelas-escondidas'!$A1626),"")</f>
        <v/>
      </c>
    </row>
    <row r="1627" spans="1:7" x14ac:dyDescent="0.25">
      <c r="A1627" s="75" t="str">
        <f>IFERROR(INDEX(Tabela_Produto[[#Data],[Nome do Produto]],ROW(A1627)-ROW($A$3)),"")</f>
        <v/>
      </c>
      <c r="B1627" s="74" t="str">
        <f ca="1">IF(A1627="","",SUMIFS(Tabela_Ordens[[#Data],[Quantidade]],Tabela_Ordens[[#Data],[Produto]],A1627,Tabela_Ordens[[#Data],[Tipo da Ordem]],"Compra",Tabela_Ordens[[#Data],[Data esperada]],"&lt;="&amp;TODAY())-SUMIFS(Tabela_Ordens[[#Data],[Quantidade]],Tabela_Ordens[[#Data],[Produto]],A1627,Tabela_Ordens[[#Data],[Tipo da Ordem]],"Venda",Tabela_Ordens[[#Data],[Data esperada]],"&lt;="&amp;TODAY()))</f>
        <v/>
      </c>
      <c r="C1627" s="74" t="str">
        <f ca="1">IF(A1627="","",SUMIFS(Tabela_Ordens[[#Data],[Quantidade]],Tabela_Ordens[[#Data],[Produto]],A1627,Tabela_Ordens[[#Data],[Tipo da Ordem]],"Compra",Tabela_Ordens[[#Data],[Data esperada]],"&gt;"&amp;TODAY()))</f>
        <v/>
      </c>
      <c r="D1627" s="74" t="str">
        <f>IF(A1627="","",INDEX(Tabela_Produto[Estoque Mínimo],MATCH(A1627,INDEX(Tabela_Produto[Nome do Produto],,1),0),1))</f>
        <v/>
      </c>
      <c r="E1627" s="74" t="str">
        <f t="shared" si="25"/>
        <v/>
      </c>
      <c r="F1627" s="74" t="str">
        <f>IFERROR(GETPIVOTDATA("Amount",#REF!,"Product Name",'tabelas-escondidas'!$A1627),"")</f>
        <v/>
      </c>
      <c r="G1627" s="74" t="str">
        <f>IFERROR(GETPIVOTDATA("Quantity",#REF!,"Product Name",'tabelas-escondidas'!$A1627),"")</f>
        <v/>
      </c>
    </row>
    <row r="1628" spans="1:7" x14ac:dyDescent="0.25">
      <c r="A1628" s="75" t="str">
        <f>IFERROR(INDEX(Tabela_Produto[[#Data],[Nome do Produto]],ROW(A1628)-ROW($A$3)),"")</f>
        <v/>
      </c>
      <c r="B1628" s="74" t="str">
        <f ca="1">IF(A1628="","",SUMIFS(Tabela_Ordens[[#Data],[Quantidade]],Tabela_Ordens[[#Data],[Produto]],A1628,Tabela_Ordens[[#Data],[Tipo da Ordem]],"Compra",Tabela_Ordens[[#Data],[Data esperada]],"&lt;="&amp;TODAY())-SUMIFS(Tabela_Ordens[[#Data],[Quantidade]],Tabela_Ordens[[#Data],[Produto]],A1628,Tabela_Ordens[[#Data],[Tipo da Ordem]],"Venda",Tabela_Ordens[[#Data],[Data esperada]],"&lt;="&amp;TODAY()))</f>
        <v/>
      </c>
      <c r="C1628" s="74" t="str">
        <f ca="1">IF(A1628="","",SUMIFS(Tabela_Ordens[[#Data],[Quantidade]],Tabela_Ordens[[#Data],[Produto]],A1628,Tabela_Ordens[[#Data],[Tipo da Ordem]],"Compra",Tabela_Ordens[[#Data],[Data esperada]],"&gt;"&amp;TODAY()))</f>
        <v/>
      </c>
      <c r="D1628" s="74" t="str">
        <f>IF(A1628="","",INDEX(Tabela_Produto[Estoque Mínimo],MATCH(A1628,INDEX(Tabela_Produto[Nome do Produto],,1),0),1))</f>
        <v/>
      </c>
      <c r="E1628" s="74" t="str">
        <f t="shared" si="25"/>
        <v/>
      </c>
      <c r="F1628" s="74" t="str">
        <f>IFERROR(GETPIVOTDATA("Amount",#REF!,"Product Name",'tabelas-escondidas'!$A1628),"")</f>
        <v/>
      </c>
      <c r="G1628" s="74" t="str">
        <f>IFERROR(GETPIVOTDATA("Quantity",#REF!,"Product Name",'tabelas-escondidas'!$A1628),"")</f>
        <v/>
      </c>
    </row>
    <row r="1629" spans="1:7" x14ac:dyDescent="0.25">
      <c r="A1629" s="75" t="str">
        <f>IFERROR(INDEX(Tabela_Produto[[#Data],[Nome do Produto]],ROW(A1629)-ROW($A$3)),"")</f>
        <v/>
      </c>
      <c r="B1629" s="74" t="str">
        <f ca="1">IF(A1629="","",SUMIFS(Tabela_Ordens[[#Data],[Quantidade]],Tabela_Ordens[[#Data],[Produto]],A1629,Tabela_Ordens[[#Data],[Tipo da Ordem]],"Compra",Tabela_Ordens[[#Data],[Data esperada]],"&lt;="&amp;TODAY())-SUMIFS(Tabela_Ordens[[#Data],[Quantidade]],Tabela_Ordens[[#Data],[Produto]],A1629,Tabela_Ordens[[#Data],[Tipo da Ordem]],"Venda",Tabela_Ordens[[#Data],[Data esperada]],"&lt;="&amp;TODAY()))</f>
        <v/>
      </c>
      <c r="C1629" s="74" t="str">
        <f ca="1">IF(A1629="","",SUMIFS(Tabela_Ordens[[#Data],[Quantidade]],Tabela_Ordens[[#Data],[Produto]],A1629,Tabela_Ordens[[#Data],[Tipo da Ordem]],"Compra",Tabela_Ordens[[#Data],[Data esperada]],"&gt;"&amp;TODAY()))</f>
        <v/>
      </c>
      <c r="D1629" s="74" t="str">
        <f>IF(A1629="","",INDEX(Tabela_Produto[Estoque Mínimo],MATCH(A1629,INDEX(Tabela_Produto[Nome do Produto],,1),0),1))</f>
        <v/>
      </c>
      <c r="E1629" s="74" t="str">
        <f t="shared" si="25"/>
        <v/>
      </c>
      <c r="F1629" s="74" t="str">
        <f>IFERROR(GETPIVOTDATA("Amount",#REF!,"Product Name",'tabelas-escondidas'!$A1629),"")</f>
        <v/>
      </c>
      <c r="G1629" s="74" t="str">
        <f>IFERROR(GETPIVOTDATA("Quantity",#REF!,"Product Name",'tabelas-escondidas'!$A1629),"")</f>
        <v/>
      </c>
    </row>
    <row r="1630" spans="1:7" x14ac:dyDescent="0.25">
      <c r="A1630" s="75" t="str">
        <f>IFERROR(INDEX(Tabela_Produto[[#Data],[Nome do Produto]],ROW(A1630)-ROW($A$3)),"")</f>
        <v/>
      </c>
      <c r="B1630" s="74" t="str">
        <f ca="1">IF(A1630="","",SUMIFS(Tabela_Ordens[[#Data],[Quantidade]],Tabela_Ordens[[#Data],[Produto]],A1630,Tabela_Ordens[[#Data],[Tipo da Ordem]],"Compra",Tabela_Ordens[[#Data],[Data esperada]],"&lt;="&amp;TODAY())-SUMIFS(Tabela_Ordens[[#Data],[Quantidade]],Tabela_Ordens[[#Data],[Produto]],A1630,Tabela_Ordens[[#Data],[Tipo da Ordem]],"Venda",Tabela_Ordens[[#Data],[Data esperada]],"&lt;="&amp;TODAY()))</f>
        <v/>
      </c>
      <c r="C1630" s="74" t="str">
        <f ca="1">IF(A1630="","",SUMIFS(Tabela_Ordens[[#Data],[Quantidade]],Tabela_Ordens[[#Data],[Produto]],A1630,Tabela_Ordens[[#Data],[Tipo da Ordem]],"Compra",Tabela_Ordens[[#Data],[Data esperada]],"&gt;"&amp;TODAY()))</f>
        <v/>
      </c>
      <c r="D1630" s="74" t="str">
        <f>IF(A1630="","",INDEX(Tabela_Produto[Estoque Mínimo],MATCH(A1630,INDEX(Tabela_Produto[Nome do Produto],,1),0),1))</f>
        <v/>
      </c>
      <c r="E1630" s="74" t="str">
        <f t="shared" si="25"/>
        <v/>
      </c>
      <c r="F1630" s="74" t="str">
        <f>IFERROR(GETPIVOTDATA("Amount",#REF!,"Product Name",'tabelas-escondidas'!$A1630),"")</f>
        <v/>
      </c>
      <c r="G1630" s="74" t="str">
        <f>IFERROR(GETPIVOTDATA("Quantity",#REF!,"Product Name",'tabelas-escondidas'!$A1630),"")</f>
        <v/>
      </c>
    </row>
    <row r="1631" spans="1:7" x14ac:dyDescent="0.25">
      <c r="A1631" s="75" t="str">
        <f>IFERROR(INDEX(Tabela_Produto[[#Data],[Nome do Produto]],ROW(A1631)-ROW($A$3)),"")</f>
        <v/>
      </c>
      <c r="B1631" s="74" t="str">
        <f ca="1">IF(A1631="","",SUMIFS(Tabela_Ordens[[#Data],[Quantidade]],Tabela_Ordens[[#Data],[Produto]],A1631,Tabela_Ordens[[#Data],[Tipo da Ordem]],"Compra",Tabela_Ordens[[#Data],[Data esperada]],"&lt;="&amp;TODAY())-SUMIFS(Tabela_Ordens[[#Data],[Quantidade]],Tabela_Ordens[[#Data],[Produto]],A1631,Tabela_Ordens[[#Data],[Tipo da Ordem]],"Venda",Tabela_Ordens[[#Data],[Data esperada]],"&lt;="&amp;TODAY()))</f>
        <v/>
      </c>
      <c r="C1631" s="74" t="str">
        <f ca="1">IF(A1631="","",SUMIFS(Tabela_Ordens[[#Data],[Quantidade]],Tabela_Ordens[[#Data],[Produto]],A1631,Tabela_Ordens[[#Data],[Tipo da Ordem]],"Compra",Tabela_Ordens[[#Data],[Data esperada]],"&gt;"&amp;TODAY()))</f>
        <v/>
      </c>
      <c r="D1631" s="74" t="str">
        <f>IF(A1631="","",INDEX(Tabela_Produto[Estoque Mínimo],MATCH(A1631,INDEX(Tabela_Produto[Nome do Produto],,1),0),1))</f>
        <v/>
      </c>
      <c r="E1631" s="74" t="str">
        <f t="shared" si="25"/>
        <v/>
      </c>
      <c r="F1631" s="74" t="str">
        <f>IFERROR(GETPIVOTDATA("Amount",#REF!,"Product Name",'tabelas-escondidas'!$A1631),"")</f>
        <v/>
      </c>
      <c r="G1631" s="74" t="str">
        <f>IFERROR(GETPIVOTDATA("Quantity",#REF!,"Product Name",'tabelas-escondidas'!$A1631),"")</f>
        <v/>
      </c>
    </row>
    <row r="1632" spans="1:7" x14ac:dyDescent="0.25">
      <c r="A1632" s="75" t="str">
        <f>IFERROR(INDEX(Tabela_Produto[[#Data],[Nome do Produto]],ROW(A1632)-ROW($A$3)),"")</f>
        <v/>
      </c>
      <c r="B1632" s="74" t="str">
        <f ca="1">IF(A1632="","",SUMIFS(Tabela_Ordens[[#Data],[Quantidade]],Tabela_Ordens[[#Data],[Produto]],A1632,Tabela_Ordens[[#Data],[Tipo da Ordem]],"Compra",Tabela_Ordens[[#Data],[Data esperada]],"&lt;="&amp;TODAY())-SUMIFS(Tabela_Ordens[[#Data],[Quantidade]],Tabela_Ordens[[#Data],[Produto]],A1632,Tabela_Ordens[[#Data],[Tipo da Ordem]],"Venda",Tabela_Ordens[[#Data],[Data esperada]],"&lt;="&amp;TODAY()))</f>
        <v/>
      </c>
      <c r="C1632" s="74" t="str">
        <f ca="1">IF(A1632="","",SUMIFS(Tabela_Ordens[[#Data],[Quantidade]],Tabela_Ordens[[#Data],[Produto]],A1632,Tabela_Ordens[[#Data],[Tipo da Ordem]],"Compra",Tabela_Ordens[[#Data],[Data esperada]],"&gt;"&amp;TODAY()))</f>
        <v/>
      </c>
      <c r="D1632" s="74" t="str">
        <f>IF(A1632="","",INDEX(Tabela_Produto[Estoque Mínimo],MATCH(A1632,INDEX(Tabela_Produto[Nome do Produto],,1),0),1))</f>
        <v/>
      </c>
      <c r="E1632" s="74" t="str">
        <f t="shared" si="25"/>
        <v/>
      </c>
      <c r="F1632" s="74" t="str">
        <f>IFERROR(GETPIVOTDATA("Amount",#REF!,"Product Name",'tabelas-escondidas'!$A1632),"")</f>
        <v/>
      </c>
      <c r="G1632" s="74" t="str">
        <f>IFERROR(GETPIVOTDATA("Quantity",#REF!,"Product Name",'tabelas-escondidas'!$A1632),"")</f>
        <v/>
      </c>
    </row>
    <row r="1633" spans="1:7" x14ac:dyDescent="0.25">
      <c r="A1633" s="75" t="str">
        <f>IFERROR(INDEX(Tabela_Produto[[#Data],[Nome do Produto]],ROW(A1633)-ROW($A$3)),"")</f>
        <v/>
      </c>
      <c r="B1633" s="74" t="str">
        <f ca="1">IF(A1633="","",SUMIFS(Tabela_Ordens[[#Data],[Quantidade]],Tabela_Ordens[[#Data],[Produto]],A1633,Tabela_Ordens[[#Data],[Tipo da Ordem]],"Compra",Tabela_Ordens[[#Data],[Data esperada]],"&lt;="&amp;TODAY())-SUMIFS(Tabela_Ordens[[#Data],[Quantidade]],Tabela_Ordens[[#Data],[Produto]],A1633,Tabela_Ordens[[#Data],[Tipo da Ordem]],"Venda",Tabela_Ordens[[#Data],[Data esperada]],"&lt;="&amp;TODAY()))</f>
        <v/>
      </c>
      <c r="C1633" s="74" t="str">
        <f ca="1">IF(A1633="","",SUMIFS(Tabela_Ordens[[#Data],[Quantidade]],Tabela_Ordens[[#Data],[Produto]],A1633,Tabela_Ordens[[#Data],[Tipo da Ordem]],"Compra",Tabela_Ordens[[#Data],[Data esperada]],"&gt;"&amp;TODAY()))</f>
        <v/>
      </c>
      <c r="D1633" s="74" t="str">
        <f>IF(A1633="","",INDEX(Tabela_Produto[Estoque Mínimo],MATCH(A1633,INDEX(Tabela_Produto[Nome do Produto],,1),0),1))</f>
        <v/>
      </c>
      <c r="E1633" s="74" t="str">
        <f t="shared" si="25"/>
        <v/>
      </c>
      <c r="F1633" s="74" t="str">
        <f>IFERROR(GETPIVOTDATA("Amount",#REF!,"Product Name",'tabelas-escondidas'!$A1633),"")</f>
        <v/>
      </c>
      <c r="G1633" s="74" t="str">
        <f>IFERROR(GETPIVOTDATA("Quantity",#REF!,"Product Name",'tabelas-escondidas'!$A1633),"")</f>
        <v/>
      </c>
    </row>
    <row r="1634" spans="1:7" x14ac:dyDescent="0.25">
      <c r="A1634" s="75" t="str">
        <f>IFERROR(INDEX(Tabela_Produto[[#Data],[Nome do Produto]],ROW(A1634)-ROW($A$3)),"")</f>
        <v/>
      </c>
      <c r="B1634" s="74" t="str">
        <f ca="1">IF(A1634="","",SUMIFS(Tabela_Ordens[[#Data],[Quantidade]],Tabela_Ordens[[#Data],[Produto]],A1634,Tabela_Ordens[[#Data],[Tipo da Ordem]],"Compra",Tabela_Ordens[[#Data],[Data esperada]],"&lt;="&amp;TODAY())-SUMIFS(Tabela_Ordens[[#Data],[Quantidade]],Tabela_Ordens[[#Data],[Produto]],A1634,Tabela_Ordens[[#Data],[Tipo da Ordem]],"Venda",Tabela_Ordens[[#Data],[Data esperada]],"&lt;="&amp;TODAY()))</f>
        <v/>
      </c>
      <c r="C1634" s="74" t="str">
        <f ca="1">IF(A1634="","",SUMIFS(Tabela_Ordens[[#Data],[Quantidade]],Tabela_Ordens[[#Data],[Produto]],A1634,Tabela_Ordens[[#Data],[Tipo da Ordem]],"Compra",Tabela_Ordens[[#Data],[Data esperada]],"&gt;"&amp;TODAY()))</f>
        <v/>
      </c>
      <c r="D1634" s="74" t="str">
        <f>IF(A1634="","",INDEX(Tabela_Produto[Estoque Mínimo],MATCH(A1634,INDEX(Tabela_Produto[Nome do Produto],,1),0),1))</f>
        <v/>
      </c>
      <c r="E1634" s="74" t="str">
        <f t="shared" si="25"/>
        <v/>
      </c>
      <c r="F1634" s="74" t="str">
        <f>IFERROR(GETPIVOTDATA("Amount",#REF!,"Product Name",'tabelas-escondidas'!$A1634),"")</f>
        <v/>
      </c>
      <c r="G1634" s="74" t="str">
        <f>IFERROR(GETPIVOTDATA("Quantity",#REF!,"Product Name",'tabelas-escondidas'!$A1634),"")</f>
        <v/>
      </c>
    </row>
    <row r="1635" spans="1:7" x14ac:dyDescent="0.25">
      <c r="A1635" s="75" t="str">
        <f>IFERROR(INDEX(Tabela_Produto[[#Data],[Nome do Produto]],ROW(A1635)-ROW($A$3)),"")</f>
        <v/>
      </c>
      <c r="B1635" s="74" t="str">
        <f ca="1">IF(A1635="","",SUMIFS(Tabela_Ordens[[#Data],[Quantidade]],Tabela_Ordens[[#Data],[Produto]],A1635,Tabela_Ordens[[#Data],[Tipo da Ordem]],"Compra",Tabela_Ordens[[#Data],[Data esperada]],"&lt;="&amp;TODAY())-SUMIFS(Tabela_Ordens[[#Data],[Quantidade]],Tabela_Ordens[[#Data],[Produto]],A1635,Tabela_Ordens[[#Data],[Tipo da Ordem]],"Venda",Tabela_Ordens[[#Data],[Data esperada]],"&lt;="&amp;TODAY()))</f>
        <v/>
      </c>
      <c r="C1635" s="74" t="str">
        <f ca="1">IF(A1635="","",SUMIFS(Tabela_Ordens[[#Data],[Quantidade]],Tabela_Ordens[[#Data],[Produto]],A1635,Tabela_Ordens[[#Data],[Tipo da Ordem]],"Compra",Tabela_Ordens[[#Data],[Data esperada]],"&gt;"&amp;TODAY()))</f>
        <v/>
      </c>
      <c r="D1635" s="74" t="str">
        <f>IF(A1635="","",INDEX(Tabela_Produto[Estoque Mínimo],MATCH(A1635,INDEX(Tabela_Produto[Nome do Produto],,1),0),1))</f>
        <v/>
      </c>
      <c r="E1635" s="74" t="str">
        <f t="shared" si="25"/>
        <v/>
      </c>
      <c r="F1635" s="74" t="str">
        <f>IFERROR(GETPIVOTDATA("Amount",#REF!,"Product Name",'tabelas-escondidas'!$A1635),"")</f>
        <v/>
      </c>
      <c r="G1635" s="74" t="str">
        <f>IFERROR(GETPIVOTDATA("Quantity",#REF!,"Product Name",'tabelas-escondidas'!$A1635),"")</f>
        <v/>
      </c>
    </row>
    <row r="1636" spans="1:7" x14ac:dyDescent="0.25">
      <c r="A1636" s="75" t="str">
        <f>IFERROR(INDEX(Tabela_Produto[[#Data],[Nome do Produto]],ROW(A1636)-ROW($A$3)),"")</f>
        <v/>
      </c>
      <c r="B1636" s="74" t="str">
        <f ca="1">IF(A1636="","",SUMIFS(Tabela_Ordens[[#Data],[Quantidade]],Tabela_Ordens[[#Data],[Produto]],A1636,Tabela_Ordens[[#Data],[Tipo da Ordem]],"Compra",Tabela_Ordens[[#Data],[Data esperada]],"&lt;="&amp;TODAY())-SUMIFS(Tabela_Ordens[[#Data],[Quantidade]],Tabela_Ordens[[#Data],[Produto]],A1636,Tabela_Ordens[[#Data],[Tipo da Ordem]],"Venda",Tabela_Ordens[[#Data],[Data esperada]],"&lt;="&amp;TODAY()))</f>
        <v/>
      </c>
      <c r="C1636" s="74" t="str">
        <f ca="1">IF(A1636="","",SUMIFS(Tabela_Ordens[[#Data],[Quantidade]],Tabela_Ordens[[#Data],[Produto]],A1636,Tabela_Ordens[[#Data],[Tipo da Ordem]],"Compra",Tabela_Ordens[[#Data],[Data esperada]],"&gt;"&amp;TODAY()))</f>
        <v/>
      </c>
      <c r="D1636" s="74" t="str">
        <f>IF(A1636="","",INDEX(Tabela_Produto[Estoque Mínimo],MATCH(A1636,INDEX(Tabela_Produto[Nome do Produto],,1),0),1))</f>
        <v/>
      </c>
      <c r="E1636" s="74" t="str">
        <f t="shared" si="25"/>
        <v/>
      </c>
      <c r="F1636" s="74" t="str">
        <f>IFERROR(GETPIVOTDATA("Amount",#REF!,"Product Name",'tabelas-escondidas'!$A1636),"")</f>
        <v/>
      </c>
      <c r="G1636" s="74" t="str">
        <f>IFERROR(GETPIVOTDATA("Quantity",#REF!,"Product Name",'tabelas-escondidas'!$A1636),"")</f>
        <v/>
      </c>
    </row>
    <row r="1637" spans="1:7" x14ac:dyDescent="0.25">
      <c r="A1637" s="75" t="str">
        <f>IFERROR(INDEX(Tabela_Produto[[#Data],[Nome do Produto]],ROW(A1637)-ROW($A$3)),"")</f>
        <v/>
      </c>
      <c r="B1637" s="74" t="str">
        <f ca="1">IF(A1637="","",SUMIFS(Tabela_Ordens[[#Data],[Quantidade]],Tabela_Ordens[[#Data],[Produto]],A1637,Tabela_Ordens[[#Data],[Tipo da Ordem]],"Compra",Tabela_Ordens[[#Data],[Data esperada]],"&lt;="&amp;TODAY())-SUMIFS(Tabela_Ordens[[#Data],[Quantidade]],Tabela_Ordens[[#Data],[Produto]],A1637,Tabela_Ordens[[#Data],[Tipo da Ordem]],"Venda",Tabela_Ordens[[#Data],[Data esperada]],"&lt;="&amp;TODAY()))</f>
        <v/>
      </c>
      <c r="C1637" s="74" t="str">
        <f ca="1">IF(A1637="","",SUMIFS(Tabela_Ordens[[#Data],[Quantidade]],Tabela_Ordens[[#Data],[Produto]],A1637,Tabela_Ordens[[#Data],[Tipo da Ordem]],"Compra",Tabela_Ordens[[#Data],[Data esperada]],"&gt;"&amp;TODAY()))</f>
        <v/>
      </c>
      <c r="D1637" s="74" t="str">
        <f>IF(A1637="","",INDEX(Tabela_Produto[Estoque Mínimo],MATCH(A1637,INDEX(Tabela_Produto[Nome do Produto],,1),0),1))</f>
        <v/>
      </c>
      <c r="E1637" s="74" t="str">
        <f t="shared" si="25"/>
        <v/>
      </c>
      <c r="F1637" s="74" t="str">
        <f>IFERROR(GETPIVOTDATA("Amount",#REF!,"Product Name",'tabelas-escondidas'!$A1637),"")</f>
        <v/>
      </c>
      <c r="G1637" s="74" t="str">
        <f>IFERROR(GETPIVOTDATA("Quantity",#REF!,"Product Name",'tabelas-escondidas'!$A1637),"")</f>
        <v/>
      </c>
    </row>
    <row r="1638" spans="1:7" x14ac:dyDescent="0.25">
      <c r="A1638" s="75" t="str">
        <f>IFERROR(INDEX(Tabela_Produto[[#Data],[Nome do Produto]],ROW(A1638)-ROW($A$3)),"")</f>
        <v/>
      </c>
      <c r="B1638" s="74" t="str">
        <f ca="1">IF(A1638="","",SUMIFS(Tabela_Ordens[[#Data],[Quantidade]],Tabela_Ordens[[#Data],[Produto]],A1638,Tabela_Ordens[[#Data],[Tipo da Ordem]],"Compra",Tabela_Ordens[[#Data],[Data esperada]],"&lt;="&amp;TODAY())-SUMIFS(Tabela_Ordens[[#Data],[Quantidade]],Tabela_Ordens[[#Data],[Produto]],A1638,Tabela_Ordens[[#Data],[Tipo da Ordem]],"Venda",Tabela_Ordens[[#Data],[Data esperada]],"&lt;="&amp;TODAY()))</f>
        <v/>
      </c>
      <c r="C1638" s="74" t="str">
        <f ca="1">IF(A1638="","",SUMIFS(Tabela_Ordens[[#Data],[Quantidade]],Tabela_Ordens[[#Data],[Produto]],A1638,Tabela_Ordens[[#Data],[Tipo da Ordem]],"Compra",Tabela_Ordens[[#Data],[Data esperada]],"&gt;"&amp;TODAY()))</f>
        <v/>
      </c>
      <c r="D1638" s="74" t="str">
        <f>IF(A1638="","",INDEX(Tabela_Produto[Estoque Mínimo],MATCH(A1638,INDEX(Tabela_Produto[Nome do Produto],,1),0),1))</f>
        <v/>
      </c>
      <c r="E1638" s="74" t="str">
        <f t="shared" si="25"/>
        <v/>
      </c>
      <c r="F1638" s="74" t="str">
        <f>IFERROR(GETPIVOTDATA("Amount",#REF!,"Product Name",'tabelas-escondidas'!$A1638),"")</f>
        <v/>
      </c>
      <c r="G1638" s="74" t="str">
        <f>IFERROR(GETPIVOTDATA("Quantity",#REF!,"Product Name",'tabelas-escondidas'!$A1638),"")</f>
        <v/>
      </c>
    </row>
    <row r="1639" spans="1:7" x14ac:dyDescent="0.25">
      <c r="A1639" s="75" t="str">
        <f>IFERROR(INDEX(Tabela_Produto[[#Data],[Nome do Produto]],ROW(A1639)-ROW($A$3)),"")</f>
        <v/>
      </c>
      <c r="B1639" s="74" t="str">
        <f ca="1">IF(A1639="","",SUMIFS(Tabela_Ordens[[#Data],[Quantidade]],Tabela_Ordens[[#Data],[Produto]],A1639,Tabela_Ordens[[#Data],[Tipo da Ordem]],"Compra",Tabela_Ordens[[#Data],[Data esperada]],"&lt;="&amp;TODAY())-SUMIFS(Tabela_Ordens[[#Data],[Quantidade]],Tabela_Ordens[[#Data],[Produto]],A1639,Tabela_Ordens[[#Data],[Tipo da Ordem]],"Venda",Tabela_Ordens[[#Data],[Data esperada]],"&lt;="&amp;TODAY()))</f>
        <v/>
      </c>
      <c r="C1639" s="74" t="str">
        <f ca="1">IF(A1639="","",SUMIFS(Tabela_Ordens[[#Data],[Quantidade]],Tabela_Ordens[[#Data],[Produto]],A1639,Tabela_Ordens[[#Data],[Tipo da Ordem]],"Compra",Tabela_Ordens[[#Data],[Data esperada]],"&gt;"&amp;TODAY()))</f>
        <v/>
      </c>
      <c r="D1639" s="74" t="str">
        <f>IF(A1639="","",INDEX(Tabela_Produto[Estoque Mínimo],MATCH(A1639,INDEX(Tabela_Produto[Nome do Produto],,1),0),1))</f>
        <v/>
      </c>
      <c r="E1639" s="74" t="str">
        <f t="shared" si="25"/>
        <v/>
      </c>
      <c r="F1639" s="74" t="str">
        <f>IFERROR(GETPIVOTDATA("Amount",#REF!,"Product Name",'tabelas-escondidas'!$A1639),"")</f>
        <v/>
      </c>
      <c r="G1639" s="74" t="str">
        <f>IFERROR(GETPIVOTDATA("Quantity",#REF!,"Product Name",'tabelas-escondidas'!$A1639),"")</f>
        <v/>
      </c>
    </row>
    <row r="1640" spans="1:7" x14ac:dyDescent="0.25">
      <c r="A1640" s="75" t="str">
        <f>IFERROR(INDEX(Tabela_Produto[[#Data],[Nome do Produto]],ROW(A1640)-ROW($A$3)),"")</f>
        <v/>
      </c>
      <c r="B1640" s="74" t="str">
        <f ca="1">IF(A1640="","",SUMIFS(Tabela_Ordens[[#Data],[Quantidade]],Tabela_Ordens[[#Data],[Produto]],A1640,Tabela_Ordens[[#Data],[Tipo da Ordem]],"Compra",Tabela_Ordens[[#Data],[Data esperada]],"&lt;="&amp;TODAY())-SUMIFS(Tabela_Ordens[[#Data],[Quantidade]],Tabela_Ordens[[#Data],[Produto]],A1640,Tabela_Ordens[[#Data],[Tipo da Ordem]],"Venda",Tabela_Ordens[[#Data],[Data esperada]],"&lt;="&amp;TODAY()))</f>
        <v/>
      </c>
      <c r="C1640" s="74" t="str">
        <f ca="1">IF(A1640="","",SUMIFS(Tabela_Ordens[[#Data],[Quantidade]],Tabela_Ordens[[#Data],[Produto]],A1640,Tabela_Ordens[[#Data],[Tipo da Ordem]],"Compra",Tabela_Ordens[[#Data],[Data esperada]],"&gt;"&amp;TODAY()))</f>
        <v/>
      </c>
      <c r="D1640" s="74" t="str">
        <f>IF(A1640="","",INDEX(Tabela_Produto[Estoque Mínimo],MATCH(A1640,INDEX(Tabela_Produto[Nome do Produto],,1),0),1))</f>
        <v/>
      </c>
      <c r="E1640" s="74" t="str">
        <f t="shared" si="25"/>
        <v/>
      </c>
      <c r="F1640" s="74" t="str">
        <f>IFERROR(GETPIVOTDATA("Amount",#REF!,"Product Name",'tabelas-escondidas'!$A1640),"")</f>
        <v/>
      </c>
      <c r="G1640" s="74" t="str">
        <f>IFERROR(GETPIVOTDATA("Quantity",#REF!,"Product Name",'tabelas-escondidas'!$A1640),"")</f>
        <v/>
      </c>
    </row>
    <row r="1641" spans="1:7" x14ac:dyDescent="0.25">
      <c r="A1641" s="75" t="str">
        <f>IFERROR(INDEX(Tabela_Produto[[#Data],[Nome do Produto]],ROW(A1641)-ROW($A$3)),"")</f>
        <v/>
      </c>
      <c r="B1641" s="74" t="str">
        <f ca="1">IF(A1641="","",SUMIFS(Tabela_Ordens[[#Data],[Quantidade]],Tabela_Ordens[[#Data],[Produto]],A1641,Tabela_Ordens[[#Data],[Tipo da Ordem]],"Compra",Tabela_Ordens[[#Data],[Data esperada]],"&lt;="&amp;TODAY())-SUMIFS(Tabela_Ordens[[#Data],[Quantidade]],Tabela_Ordens[[#Data],[Produto]],A1641,Tabela_Ordens[[#Data],[Tipo da Ordem]],"Venda",Tabela_Ordens[[#Data],[Data esperada]],"&lt;="&amp;TODAY()))</f>
        <v/>
      </c>
      <c r="C1641" s="74" t="str">
        <f ca="1">IF(A1641="","",SUMIFS(Tabela_Ordens[[#Data],[Quantidade]],Tabela_Ordens[[#Data],[Produto]],A1641,Tabela_Ordens[[#Data],[Tipo da Ordem]],"Compra",Tabela_Ordens[[#Data],[Data esperada]],"&gt;"&amp;TODAY()))</f>
        <v/>
      </c>
      <c r="D1641" s="74" t="str">
        <f>IF(A1641="","",INDEX(Tabela_Produto[Estoque Mínimo],MATCH(A1641,INDEX(Tabela_Produto[Nome do Produto],,1),0),1))</f>
        <v/>
      </c>
      <c r="E1641" s="74" t="str">
        <f t="shared" si="25"/>
        <v/>
      </c>
      <c r="F1641" s="74" t="str">
        <f>IFERROR(GETPIVOTDATA("Amount",#REF!,"Product Name",'tabelas-escondidas'!$A1641),"")</f>
        <v/>
      </c>
      <c r="G1641" s="74" t="str">
        <f>IFERROR(GETPIVOTDATA("Quantity",#REF!,"Product Name",'tabelas-escondidas'!$A1641),"")</f>
        <v/>
      </c>
    </row>
    <row r="1642" spans="1:7" x14ac:dyDescent="0.25">
      <c r="A1642" s="75" t="str">
        <f>IFERROR(INDEX(Tabela_Produto[[#Data],[Nome do Produto]],ROW(A1642)-ROW($A$3)),"")</f>
        <v/>
      </c>
      <c r="B1642" s="74" t="str">
        <f ca="1">IF(A1642="","",SUMIFS(Tabela_Ordens[[#Data],[Quantidade]],Tabela_Ordens[[#Data],[Produto]],A1642,Tabela_Ordens[[#Data],[Tipo da Ordem]],"Compra",Tabela_Ordens[[#Data],[Data esperada]],"&lt;="&amp;TODAY())-SUMIFS(Tabela_Ordens[[#Data],[Quantidade]],Tabela_Ordens[[#Data],[Produto]],A1642,Tabela_Ordens[[#Data],[Tipo da Ordem]],"Venda",Tabela_Ordens[[#Data],[Data esperada]],"&lt;="&amp;TODAY()))</f>
        <v/>
      </c>
      <c r="C1642" s="74" t="str">
        <f ca="1">IF(A1642="","",SUMIFS(Tabela_Ordens[[#Data],[Quantidade]],Tabela_Ordens[[#Data],[Produto]],A1642,Tabela_Ordens[[#Data],[Tipo da Ordem]],"Compra",Tabela_Ordens[[#Data],[Data esperada]],"&gt;"&amp;TODAY()))</f>
        <v/>
      </c>
      <c r="D1642" s="74" t="str">
        <f>IF(A1642="","",INDEX(Tabela_Produto[Estoque Mínimo],MATCH(A1642,INDEX(Tabela_Produto[Nome do Produto],,1),0),1))</f>
        <v/>
      </c>
      <c r="E1642" s="74" t="str">
        <f t="shared" si="25"/>
        <v/>
      </c>
      <c r="F1642" s="74" t="str">
        <f>IFERROR(GETPIVOTDATA("Amount",#REF!,"Product Name",'tabelas-escondidas'!$A1642),"")</f>
        <v/>
      </c>
      <c r="G1642" s="74" t="str">
        <f>IFERROR(GETPIVOTDATA("Quantity",#REF!,"Product Name",'tabelas-escondidas'!$A1642),"")</f>
        <v/>
      </c>
    </row>
    <row r="1643" spans="1:7" x14ac:dyDescent="0.25">
      <c r="A1643" s="75" t="str">
        <f>IFERROR(INDEX(Tabela_Produto[[#Data],[Nome do Produto]],ROW(A1643)-ROW($A$3)),"")</f>
        <v/>
      </c>
      <c r="B1643" s="74" t="str">
        <f ca="1">IF(A1643="","",SUMIFS(Tabela_Ordens[[#Data],[Quantidade]],Tabela_Ordens[[#Data],[Produto]],A1643,Tabela_Ordens[[#Data],[Tipo da Ordem]],"Compra",Tabela_Ordens[[#Data],[Data esperada]],"&lt;="&amp;TODAY())-SUMIFS(Tabela_Ordens[[#Data],[Quantidade]],Tabela_Ordens[[#Data],[Produto]],A1643,Tabela_Ordens[[#Data],[Tipo da Ordem]],"Venda",Tabela_Ordens[[#Data],[Data esperada]],"&lt;="&amp;TODAY()))</f>
        <v/>
      </c>
      <c r="C1643" s="74" t="str">
        <f ca="1">IF(A1643="","",SUMIFS(Tabela_Ordens[[#Data],[Quantidade]],Tabela_Ordens[[#Data],[Produto]],A1643,Tabela_Ordens[[#Data],[Tipo da Ordem]],"Compra",Tabela_Ordens[[#Data],[Data esperada]],"&gt;"&amp;TODAY()))</f>
        <v/>
      </c>
      <c r="D1643" s="74" t="str">
        <f>IF(A1643="","",INDEX(Tabela_Produto[Estoque Mínimo],MATCH(A1643,INDEX(Tabela_Produto[Nome do Produto],,1),0),1))</f>
        <v/>
      </c>
      <c r="E1643" s="74" t="str">
        <f t="shared" si="25"/>
        <v/>
      </c>
      <c r="F1643" s="74" t="str">
        <f>IFERROR(GETPIVOTDATA("Amount",#REF!,"Product Name",'tabelas-escondidas'!$A1643),"")</f>
        <v/>
      </c>
      <c r="G1643" s="74" t="str">
        <f>IFERROR(GETPIVOTDATA("Quantity",#REF!,"Product Name",'tabelas-escondidas'!$A1643),"")</f>
        <v/>
      </c>
    </row>
    <row r="1644" spans="1:7" x14ac:dyDescent="0.25">
      <c r="A1644" s="75" t="str">
        <f>IFERROR(INDEX(Tabela_Produto[[#Data],[Nome do Produto]],ROW(A1644)-ROW($A$3)),"")</f>
        <v/>
      </c>
      <c r="B1644" s="74" t="str">
        <f ca="1">IF(A1644="","",SUMIFS(Tabela_Ordens[[#Data],[Quantidade]],Tabela_Ordens[[#Data],[Produto]],A1644,Tabela_Ordens[[#Data],[Tipo da Ordem]],"Compra",Tabela_Ordens[[#Data],[Data esperada]],"&lt;="&amp;TODAY())-SUMIFS(Tabela_Ordens[[#Data],[Quantidade]],Tabela_Ordens[[#Data],[Produto]],A1644,Tabela_Ordens[[#Data],[Tipo da Ordem]],"Venda",Tabela_Ordens[[#Data],[Data esperada]],"&lt;="&amp;TODAY()))</f>
        <v/>
      </c>
      <c r="C1644" s="74" t="str">
        <f ca="1">IF(A1644="","",SUMIFS(Tabela_Ordens[[#Data],[Quantidade]],Tabela_Ordens[[#Data],[Produto]],A1644,Tabela_Ordens[[#Data],[Tipo da Ordem]],"Compra",Tabela_Ordens[[#Data],[Data esperada]],"&gt;"&amp;TODAY()))</f>
        <v/>
      </c>
      <c r="D1644" s="74" t="str">
        <f>IF(A1644="","",INDEX(Tabela_Produto[Estoque Mínimo],MATCH(A1644,INDEX(Tabela_Produto[Nome do Produto],,1),0),1))</f>
        <v/>
      </c>
      <c r="E1644" s="74" t="str">
        <f t="shared" si="25"/>
        <v/>
      </c>
      <c r="F1644" s="74" t="str">
        <f>IFERROR(GETPIVOTDATA("Amount",#REF!,"Product Name",'tabelas-escondidas'!$A1644),"")</f>
        <v/>
      </c>
      <c r="G1644" s="74" t="str">
        <f>IFERROR(GETPIVOTDATA("Quantity",#REF!,"Product Name",'tabelas-escondidas'!$A1644),"")</f>
        <v/>
      </c>
    </row>
    <row r="1645" spans="1:7" x14ac:dyDescent="0.25">
      <c r="A1645" s="75" t="str">
        <f>IFERROR(INDEX(Tabela_Produto[[#Data],[Nome do Produto]],ROW(A1645)-ROW($A$3)),"")</f>
        <v/>
      </c>
      <c r="B1645" s="74" t="str">
        <f ca="1">IF(A1645="","",SUMIFS(Tabela_Ordens[[#Data],[Quantidade]],Tabela_Ordens[[#Data],[Produto]],A1645,Tabela_Ordens[[#Data],[Tipo da Ordem]],"Compra",Tabela_Ordens[[#Data],[Data esperada]],"&lt;="&amp;TODAY())-SUMIFS(Tabela_Ordens[[#Data],[Quantidade]],Tabela_Ordens[[#Data],[Produto]],A1645,Tabela_Ordens[[#Data],[Tipo da Ordem]],"Venda",Tabela_Ordens[[#Data],[Data esperada]],"&lt;="&amp;TODAY()))</f>
        <v/>
      </c>
      <c r="C1645" s="74" t="str">
        <f ca="1">IF(A1645="","",SUMIFS(Tabela_Ordens[[#Data],[Quantidade]],Tabela_Ordens[[#Data],[Produto]],A1645,Tabela_Ordens[[#Data],[Tipo da Ordem]],"Compra",Tabela_Ordens[[#Data],[Data esperada]],"&gt;"&amp;TODAY()))</f>
        <v/>
      </c>
      <c r="D1645" s="74" t="str">
        <f>IF(A1645="","",INDEX(Tabela_Produto[Estoque Mínimo],MATCH(A1645,INDEX(Tabela_Produto[Nome do Produto],,1),0),1))</f>
        <v/>
      </c>
      <c r="E1645" s="74" t="str">
        <f t="shared" si="25"/>
        <v/>
      </c>
      <c r="F1645" s="74" t="str">
        <f>IFERROR(GETPIVOTDATA("Amount",#REF!,"Product Name",'tabelas-escondidas'!$A1645),"")</f>
        <v/>
      </c>
      <c r="G1645" s="74" t="str">
        <f>IFERROR(GETPIVOTDATA("Quantity",#REF!,"Product Name",'tabelas-escondidas'!$A1645),"")</f>
        <v/>
      </c>
    </row>
    <row r="1646" spans="1:7" x14ac:dyDescent="0.25">
      <c r="A1646" s="75" t="str">
        <f>IFERROR(INDEX(Tabela_Produto[[#Data],[Nome do Produto]],ROW(A1646)-ROW($A$3)),"")</f>
        <v/>
      </c>
      <c r="B1646" s="74" t="str">
        <f ca="1">IF(A1646="","",SUMIFS(Tabela_Ordens[[#Data],[Quantidade]],Tabela_Ordens[[#Data],[Produto]],A1646,Tabela_Ordens[[#Data],[Tipo da Ordem]],"Compra",Tabela_Ordens[[#Data],[Data esperada]],"&lt;="&amp;TODAY())-SUMIFS(Tabela_Ordens[[#Data],[Quantidade]],Tabela_Ordens[[#Data],[Produto]],A1646,Tabela_Ordens[[#Data],[Tipo da Ordem]],"Venda",Tabela_Ordens[[#Data],[Data esperada]],"&lt;="&amp;TODAY()))</f>
        <v/>
      </c>
      <c r="C1646" s="74" t="str">
        <f ca="1">IF(A1646="","",SUMIFS(Tabela_Ordens[[#Data],[Quantidade]],Tabela_Ordens[[#Data],[Produto]],A1646,Tabela_Ordens[[#Data],[Tipo da Ordem]],"Compra",Tabela_Ordens[[#Data],[Data esperada]],"&gt;"&amp;TODAY()))</f>
        <v/>
      </c>
      <c r="D1646" s="74" t="str">
        <f>IF(A1646="","",INDEX(Tabela_Produto[Estoque Mínimo],MATCH(A1646,INDEX(Tabela_Produto[Nome do Produto],,1),0),1))</f>
        <v/>
      </c>
      <c r="E1646" s="74" t="str">
        <f t="shared" si="25"/>
        <v/>
      </c>
      <c r="F1646" s="74" t="str">
        <f>IFERROR(GETPIVOTDATA("Amount",#REF!,"Product Name",'tabelas-escondidas'!$A1646),"")</f>
        <v/>
      </c>
      <c r="G1646" s="74" t="str">
        <f>IFERROR(GETPIVOTDATA("Quantity",#REF!,"Product Name",'tabelas-escondidas'!$A1646),"")</f>
        <v/>
      </c>
    </row>
    <row r="1647" spans="1:7" x14ac:dyDescent="0.25">
      <c r="A1647" s="75" t="str">
        <f>IFERROR(INDEX(Tabela_Produto[[#Data],[Nome do Produto]],ROW(A1647)-ROW($A$3)),"")</f>
        <v/>
      </c>
      <c r="B1647" s="74" t="str">
        <f ca="1">IF(A1647="","",SUMIFS(Tabela_Ordens[[#Data],[Quantidade]],Tabela_Ordens[[#Data],[Produto]],A1647,Tabela_Ordens[[#Data],[Tipo da Ordem]],"Compra",Tabela_Ordens[[#Data],[Data esperada]],"&lt;="&amp;TODAY())-SUMIFS(Tabela_Ordens[[#Data],[Quantidade]],Tabela_Ordens[[#Data],[Produto]],A1647,Tabela_Ordens[[#Data],[Tipo da Ordem]],"Venda",Tabela_Ordens[[#Data],[Data esperada]],"&lt;="&amp;TODAY()))</f>
        <v/>
      </c>
      <c r="C1647" s="74" t="str">
        <f ca="1">IF(A1647="","",SUMIFS(Tabela_Ordens[[#Data],[Quantidade]],Tabela_Ordens[[#Data],[Produto]],A1647,Tabela_Ordens[[#Data],[Tipo da Ordem]],"Compra",Tabela_Ordens[[#Data],[Data esperada]],"&gt;"&amp;TODAY()))</f>
        <v/>
      </c>
      <c r="D1647" s="74" t="str">
        <f>IF(A1647="","",INDEX(Tabela_Produto[Estoque Mínimo],MATCH(A1647,INDEX(Tabela_Produto[Nome do Produto],,1),0),1))</f>
        <v/>
      </c>
      <c r="E1647" s="74" t="str">
        <f t="shared" si="25"/>
        <v/>
      </c>
      <c r="F1647" s="74" t="str">
        <f>IFERROR(GETPIVOTDATA("Amount",#REF!,"Product Name",'tabelas-escondidas'!$A1647),"")</f>
        <v/>
      </c>
      <c r="G1647" s="74" t="str">
        <f>IFERROR(GETPIVOTDATA("Quantity",#REF!,"Product Name",'tabelas-escondidas'!$A1647),"")</f>
        <v/>
      </c>
    </row>
    <row r="1648" spans="1:7" x14ac:dyDescent="0.25">
      <c r="A1648" s="75" t="str">
        <f>IFERROR(INDEX(Tabela_Produto[[#Data],[Nome do Produto]],ROW(A1648)-ROW($A$3)),"")</f>
        <v/>
      </c>
      <c r="B1648" s="74" t="str">
        <f ca="1">IF(A1648="","",SUMIFS(Tabela_Ordens[[#Data],[Quantidade]],Tabela_Ordens[[#Data],[Produto]],A1648,Tabela_Ordens[[#Data],[Tipo da Ordem]],"Compra",Tabela_Ordens[[#Data],[Data esperada]],"&lt;="&amp;TODAY())-SUMIFS(Tabela_Ordens[[#Data],[Quantidade]],Tabela_Ordens[[#Data],[Produto]],A1648,Tabela_Ordens[[#Data],[Tipo da Ordem]],"Venda",Tabela_Ordens[[#Data],[Data esperada]],"&lt;="&amp;TODAY()))</f>
        <v/>
      </c>
      <c r="C1648" s="74" t="str">
        <f ca="1">IF(A1648="","",SUMIFS(Tabela_Ordens[[#Data],[Quantidade]],Tabela_Ordens[[#Data],[Produto]],A1648,Tabela_Ordens[[#Data],[Tipo da Ordem]],"Compra",Tabela_Ordens[[#Data],[Data esperada]],"&gt;"&amp;TODAY()))</f>
        <v/>
      </c>
      <c r="D1648" s="74" t="str">
        <f>IF(A1648="","",INDEX(Tabela_Produto[Estoque Mínimo],MATCH(A1648,INDEX(Tabela_Produto[Nome do Produto],,1),0),1))</f>
        <v/>
      </c>
      <c r="E1648" s="74" t="str">
        <f t="shared" si="25"/>
        <v/>
      </c>
      <c r="F1648" s="74" t="str">
        <f>IFERROR(GETPIVOTDATA("Amount",#REF!,"Product Name",'tabelas-escondidas'!$A1648),"")</f>
        <v/>
      </c>
      <c r="G1648" s="74" t="str">
        <f>IFERROR(GETPIVOTDATA("Quantity",#REF!,"Product Name",'tabelas-escondidas'!$A1648),"")</f>
        <v/>
      </c>
    </row>
    <row r="1649" spans="1:7" x14ac:dyDescent="0.25">
      <c r="A1649" s="75" t="str">
        <f>IFERROR(INDEX(Tabela_Produto[[#Data],[Nome do Produto]],ROW(A1649)-ROW($A$3)),"")</f>
        <v/>
      </c>
      <c r="B1649" s="74" t="str">
        <f ca="1">IF(A1649="","",SUMIFS(Tabela_Ordens[[#Data],[Quantidade]],Tabela_Ordens[[#Data],[Produto]],A1649,Tabela_Ordens[[#Data],[Tipo da Ordem]],"Compra",Tabela_Ordens[[#Data],[Data esperada]],"&lt;="&amp;TODAY())-SUMIFS(Tabela_Ordens[[#Data],[Quantidade]],Tabela_Ordens[[#Data],[Produto]],A1649,Tabela_Ordens[[#Data],[Tipo da Ordem]],"Venda",Tabela_Ordens[[#Data],[Data esperada]],"&lt;="&amp;TODAY()))</f>
        <v/>
      </c>
      <c r="C1649" s="74" t="str">
        <f ca="1">IF(A1649="","",SUMIFS(Tabela_Ordens[[#Data],[Quantidade]],Tabela_Ordens[[#Data],[Produto]],A1649,Tabela_Ordens[[#Data],[Tipo da Ordem]],"Compra",Tabela_Ordens[[#Data],[Data esperada]],"&gt;"&amp;TODAY()))</f>
        <v/>
      </c>
      <c r="D1649" s="74" t="str">
        <f>IF(A1649="","",INDEX(Tabela_Produto[Estoque Mínimo],MATCH(A1649,INDEX(Tabela_Produto[Nome do Produto],,1),0),1))</f>
        <v/>
      </c>
      <c r="E1649" s="74" t="str">
        <f t="shared" si="25"/>
        <v/>
      </c>
      <c r="F1649" s="74" t="str">
        <f>IFERROR(GETPIVOTDATA("Amount",#REF!,"Product Name",'tabelas-escondidas'!$A1649),"")</f>
        <v/>
      </c>
      <c r="G1649" s="74" t="str">
        <f>IFERROR(GETPIVOTDATA("Quantity",#REF!,"Product Name",'tabelas-escondidas'!$A1649),"")</f>
        <v/>
      </c>
    </row>
    <row r="1650" spans="1:7" x14ac:dyDescent="0.25">
      <c r="A1650" s="75" t="str">
        <f>IFERROR(INDEX(Tabela_Produto[[#Data],[Nome do Produto]],ROW(A1650)-ROW($A$3)),"")</f>
        <v/>
      </c>
      <c r="B1650" s="74" t="str">
        <f ca="1">IF(A1650="","",SUMIFS(Tabela_Ordens[[#Data],[Quantidade]],Tabela_Ordens[[#Data],[Produto]],A1650,Tabela_Ordens[[#Data],[Tipo da Ordem]],"Compra",Tabela_Ordens[[#Data],[Data esperada]],"&lt;="&amp;TODAY())-SUMIFS(Tabela_Ordens[[#Data],[Quantidade]],Tabela_Ordens[[#Data],[Produto]],A1650,Tabela_Ordens[[#Data],[Tipo da Ordem]],"Venda",Tabela_Ordens[[#Data],[Data esperada]],"&lt;="&amp;TODAY()))</f>
        <v/>
      </c>
      <c r="C1650" s="74" t="str">
        <f ca="1">IF(A1650="","",SUMIFS(Tabela_Ordens[[#Data],[Quantidade]],Tabela_Ordens[[#Data],[Produto]],A1650,Tabela_Ordens[[#Data],[Tipo da Ordem]],"Compra",Tabela_Ordens[[#Data],[Data esperada]],"&gt;"&amp;TODAY()))</f>
        <v/>
      </c>
      <c r="D1650" s="74" t="str">
        <f>IF(A1650="","",INDEX(Tabela_Produto[Estoque Mínimo],MATCH(A1650,INDEX(Tabela_Produto[Nome do Produto],,1),0),1))</f>
        <v/>
      </c>
      <c r="E1650" s="74" t="str">
        <f t="shared" si="25"/>
        <v/>
      </c>
      <c r="F1650" s="74" t="str">
        <f>IFERROR(GETPIVOTDATA("Amount",#REF!,"Product Name",'tabelas-escondidas'!$A1650),"")</f>
        <v/>
      </c>
      <c r="G1650" s="74" t="str">
        <f>IFERROR(GETPIVOTDATA("Quantity",#REF!,"Product Name",'tabelas-escondidas'!$A1650),"")</f>
        <v/>
      </c>
    </row>
    <row r="1651" spans="1:7" x14ac:dyDescent="0.25">
      <c r="A1651" s="75" t="str">
        <f>IFERROR(INDEX(Tabela_Produto[[#Data],[Nome do Produto]],ROW(A1651)-ROW($A$3)),"")</f>
        <v/>
      </c>
      <c r="B1651" s="74" t="str">
        <f ca="1">IF(A1651="","",SUMIFS(Tabela_Ordens[[#Data],[Quantidade]],Tabela_Ordens[[#Data],[Produto]],A1651,Tabela_Ordens[[#Data],[Tipo da Ordem]],"Compra",Tabela_Ordens[[#Data],[Data esperada]],"&lt;="&amp;TODAY())-SUMIFS(Tabela_Ordens[[#Data],[Quantidade]],Tabela_Ordens[[#Data],[Produto]],A1651,Tabela_Ordens[[#Data],[Tipo da Ordem]],"Venda",Tabela_Ordens[[#Data],[Data esperada]],"&lt;="&amp;TODAY()))</f>
        <v/>
      </c>
      <c r="C1651" s="74" t="str">
        <f ca="1">IF(A1651="","",SUMIFS(Tabela_Ordens[[#Data],[Quantidade]],Tabela_Ordens[[#Data],[Produto]],A1651,Tabela_Ordens[[#Data],[Tipo da Ordem]],"Compra",Tabela_Ordens[[#Data],[Data esperada]],"&gt;"&amp;TODAY()))</f>
        <v/>
      </c>
      <c r="D1651" s="74" t="str">
        <f>IF(A1651="","",INDEX(Tabela_Produto[Estoque Mínimo],MATCH(A1651,INDEX(Tabela_Produto[Nome do Produto],,1),0),1))</f>
        <v/>
      </c>
      <c r="E1651" s="74" t="str">
        <f t="shared" si="25"/>
        <v/>
      </c>
      <c r="F1651" s="74" t="str">
        <f>IFERROR(GETPIVOTDATA("Amount",#REF!,"Product Name",'tabelas-escondidas'!$A1651),"")</f>
        <v/>
      </c>
      <c r="G1651" s="74" t="str">
        <f>IFERROR(GETPIVOTDATA("Quantity",#REF!,"Product Name",'tabelas-escondidas'!$A1651),"")</f>
        <v/>
      </c>
    </row>
    <row r="1652" spans="1:7" x14ac:dyDescent="0.25">
      <c r="A1652" s="75" t="str">
        <f>IFERROR(INDEX(Tabela_Produto[[#Data],[Nome do Produto]],ROW(A1652)-ROW($A$3)),"")</f>
        <v/>
      </c>
      <c r="B1652" s="74" t="str">
        <f ca="1">IF(A1652="","",SUMIFS(Tabela_Ordens[[#Data],[Quantidade]],Tabela_Ordens[[#Data],[Produto]],A1652,Tabela_Ordens[[#Data],[Tipo da Ordem]],"Compra",Tabela_Ordens[[#Data],[Data esperada]],"&lt;="&amp;TODAY())-SUMIFS(Tabela_Ordens[[#Data],[Quantidade]],Tabela_Ordens[[#Data],[Produto]],A1652,Tabela_Ordens[[#Data],[Tipo da Ordem]],"Venda",Tabela_Ordens[[#Data],[Data esperada]],"&lt;="&amp;TODAY()))</f>
        <v/>
      </c>
      <c r="C1652" s="74" t="str">
        <f ca="1">IF(A1652="","",SUMIFS(Tabela_Ordens[[#Data],[Quantidade]],Tabela_Ordens[[#Data],[Produto]],A1652,Tabela_Ordens[[#Data],[Tipo da Ordem]],"Compra",Tabela_Ordens[[#Data],[Data esperada]],"&gt;"&amp;TODAY()))</f>
        <v/>
      </c>
      <c r="D1652" s="74" t="str">
        <f>IF(A1652="","",INDEX(Tabela_Produto[Estoque Mínimo],MATCH(A1652,INDEX(Tabela_Produto[Nome do Produto],,1),0),1))</f>
        <v/>
      </c>
      <c r="E1652" s="74" t="str">
        <f t="shared" si="25"/>
        <v/>
      </c>
      <c r="F1652" s="74" t="str">
        <f>IFERROR(GETPIVOTDATA("Amount",#REF!,"Product Name",'tabelas-escondidas'!$A1652),"")</f>
        <v/>
      </c>
      <c r="G1652" s="74" t="str">
        <f>IFERROR(GETPIVOTDATA("Quantity",#REF!,"Product Name",'tabelas-escondidas'!$A1652),"")</f>
        <v/>
      </c>
    </row>
    <row r="1653" spans="1:7" x14ac:dyDescent="0.25">
      <c r="A1653" s="75" t="str">
        <f>IFERROR(INDEX(Tabela_Produto[[#Data],[Nome do Produto]],ROW(A1653)-ROW($A$3)),"")</f>
        <v/>
      </c>
      <c r="B1653" s="74" t="str">
        <f ca="1">IF(A1653="","",SUMIFS(Tabela_Ordens[[#Data],[Quantidade]],Tabela_Ordens[[#Data],[Produto]],A1653,Tabela_Ordens[[#Data],[Tipo da Ordem]],"Compra",Tabela_Ordens[[#Data],[Data esperada]],"&lt;="&amp;TODAY())-SUMIFS(Tabela_Ordens[[#Data],[Quantidade]],Tabela_Ordens[[#Data],[Produto]],A1653,Tabela_Ordens[[#Data],[Tipo da Ordem]],"Venda",Tabela_Ordens[[#Data],[Data esperada]],"&lt;="&amp;TODAY()))</f>
        <v/>
      </c>
      <c r="C1653" s="74" t="str">
        <f ca="1">IF(A1653="","",SUMIFS(Tabela_Ordens[[#Data],[Quantidade]],Tabela_Ordens[[#Data],[Produto]],A1653,Tabela_Ordens[[#Data],[Tipo da Ordem]],"Compra",Tabela_Ordens[[#Data],[Data esperada]],"&gt;"&amp;TODAY()))</f>
        <v/>
      </c>
      <c r="D1653" s="74" t="str">
        <f>IF(A1653="","",INDEX(Tabela_Produto[Estoque Mínimo],MATCH(A1653,INDEX(Tabela_Produto[Nome do Produto],,1),0),1))</f>
        <v/>
      </c>
      <c r="E1653" s="74" t="str">
        <f t="shared" si="25"/>
        <v/>
      </c>
      <c r="F1653" s="74" t="str">
        <f>IFERROR(GETPIVOTDATA("Amount",#REF!,"Product Name",'tabelas-escondidas'!$A1653),"")</f>
        <v/>
      </c>
      <c r="G1653" s="74" t="str">
        <f>IFERROR(GETPIVOTDATA("Quantity",#REF!,"Product Name",'tabelas-escondidas'!$A1653),"")</f>
        <v/>
      </c>
    </row>
    <row r="1654" spans="1:7" x14ac:dyDescent="0.25">
      <c r="A1654" s="75" t="str">
        <f>IFERROR(INDEX(Tabela_Produto[[#Data],[Nome do Produto]],ROW(A1654)-ROW($A$3)),"")</f>
        <v/>
      </c>
      <c r="B1654" s="74" t="str">
        <f ca="1">IF(A1654="","",SUMIFS(Tabela_Ordens[[#Data],[Quantidade]],Tabela_Ordens[[#Data],[Produto]],A1654,Tabela_Ordens[[#Data],[Tipo da Ordem]],"Compra",Tabela_Ordens[[#Data],[Data esperada]],"&lt;="&amp;TODAY())-SUMIFS(Tabela_Ordens[[#Data],[Quantidade]],Tabela_Ordens[[#Data],[Produto]],A1654,Tabela_Ordens[[#Data],[Tipo da Ordem]],"Venda",Tabela_Ordens[[#Data],[Data esperada]],"&lt;="&amp;TODAY()))</f>
        <v/>
      </c>
      <c r="C1654" s="74" t="str">
        <f ca="1">IF(A1654="","",SUMIFS(Tabela_Ordens[[#Data],[Quantidade]],Tabela_Ordens[[#Data],[Produto]],A1654,Tabela_Ordens[[#Data],[Tipo da Ordem]],"Compra",Tabela_Ordens[[#Data],[Data esperada]],"&gt;"&amp;TODAY()))</f>
        <v/>
      </c>
      <c r="D1654" s="74" t="str">
        <f>IF(A1654="","",INDEX(Tabela_Produto[Estoque Mínimo],MATCH(A1654,INDEX(Tabela_Produto[Nome do Produto],,1),0),1))</f>
        <v/>
      </c>
      <c r="E1654" s="74" t="str">
        <f t="shared" si="25"/>
        <v/>
      </c>
      <c r="F1654" s="74" t="str">
        <f>IFERROR(GETPIVOTDATA("Amount",#REF!,"Product Name",'tabelas-escondidas'!$A1654),"")</f>
        <v/>
      </c>
      <c r="G1654" s="74" t="str">
        <f>IFERROR(GETPIVOTDATA("Quantity",#REF!,"Product Name",'tabelas-escondidas'!$A1654),"")</f>
        <v/>
      </c>
    </row>
    <row r="1655" spans="1:7" x14ac:dyDescent="0.25">
      <c r="A1655" s="75" t="str">
        <f>IFERROR(INDEX(Tabela_Produto[[#Data],[Nome do Produto]],ROW(A1655)-ROW($A$3)),"")</f>
        <v/>
      </c>
      <c r="B1655" s="74" t="str">
        <f ca="1">IF(A1655="","",SUMIFS(Tabela_Ordens[[#Data],[Quantidade]],Tabela_Ordens[[#Data],[Produto]],A1655,Tabela_Ordens[[#Data],[Tipo da Ordem]],"Compra",Tabela_Ordens[[#Data],[Data esperada]],"&lt;="&amp;TODAY())-SUMIFS(Tabela_Ordens[[#Data],[Quantidade]],Tabela_Ordens[[#Data],[Produto]],A1655,Tabela_Ordens[[#Data],[Tipo da Ordem]],"Venda",Tabela_Ordens[[#Data],[Data esperada]],"&lt;="&amp;TODAY()))</f>
        <v/>
      </c>
      <c r="C1655" s="74" t="str">
        <f ca="1">IF(A1655="","",SUMIFS(Tabela_Ordens[[#Data],[Quantidade]],Tabela_Ordens[[#Data],[Produto]],A1655,Tabela_Ordens[[#Data],[Tipo da Ordem]],"Compra",Tabela_Ordens[[#Data],[Data esperada]],"&gt;"&amp;TODAY()))</f>
        <v/>
      </c>
      <c r="D1655" s="74" t="str">
        <f>IF(A1655="","",INDEX(Tabela_Produto[Estoque Mínimo],MATCH(A1655,INDEX(Tabela_Produto[Nome do Produto],,1),0),1))</f>
        <v/>
      </c>
      <c r="E1655" s="74" t="str">
        <f t="shared" si="25"/>
        <v/>
      </c>
      <c r="F1655" s="74" t="str">
        <f>IFERROR(GETPIVOTDATA("Amount",#REF!,"Product Name",'tabelas-escondidas'!$A1655),"")</f>
        <v/>
      </c>
      <c r="G1655" s="74" t="str">
        <f>IFERROR(GETPIVOTDATA("Quantity",#REF!,"Product Name",'tabelas-escondidas'!$A1655),"")</f>
        <v/>
      </c>
    </row>
    <row r="1656" spans="1:7" x14ac:dyDescent="0.25">
      <c r="A1656" s="75" t="str">
        <f>IFERROR(INDEX(Tabela_Produto[[#Data],[Nome do Produto]],ROW(A1656)-ROW($A$3)),"")</f>
        <v/>
      </c>
      <c r="B1656" s="74" t="str">
        <f ca="1">IF(A1656="","",SUMIFS(Tabela_Ordens[[#Data],[Quantidade]],Tabela_Ordens[[#Data],[Produto]],A1656,Tabela_Ordens[[#Data],[Tipo da Ordem]],"Compra",Tabela_Ordens[[#Data],[Data esperada]],"&lt;="&amp;TODAY())-SUMIFS(Tabela_Ordens[[#Data],[Quantidade]],Tabela_Ordens[[#Data],[Produto]],A1656,Tabela_Ordens[[#Data],[Tipo da Ordem]],"Venda",Tabela_Ordens[[#Data],[Data esperada]],"&lt;="&amp;TODAY()))</f>
        <v/>
      </c>
      <c r="C1656" s="74" t="str">
        <f ca="1">IF(A1656="","",SUMIFS(Tabela_Ordens[[#Data],[Quantidade]],Tabela_Ordens[[#Data],[Produto]],A1656,Tabela_Ordens[[#Data],[Tipo da Ordem]],"Compra",Tabela_Ordens[[#Data],[Data esperada]],"&gt;"&amp;TODAY()))</f>
        <v/>
      </c>
      <c r="D1656" s="74" t="str">
        <f>IF(A1656="","",INDEX(Tabela_Produto[Estoque Mínimo],MATCH(A1656,INDEX(Tabela_Produto[Nome do Produto],,1),0),1))</f>
        <v/>
      </c>
      <c r="E1656" s="74" t="str">
        <f t="shared" si="25"/>
        <v/>
      </c>
      <c r="F1656" s="74" t="str">
        <f>IFERROR(GETPIVOTDATA("Amount",#REF!,"Product Name",'tabelas-escondidas'!$A1656),"")</f>
        <v/>
      </c>
      <c r="G1656" s="74" t="str">
        <f>IFERROR(GETPIVOTDATA("Quantity",#REF!,"Product Name",'tabelas-escondidas'!$A1656),"")</f>
        <v/>
      </c>
    </row>
    <row r="1657" spans="1:7" x14ac:dyDescent="0.25">
      <c r="A1657" s="75" t="str">
        <f>IFERROR(INDEX(Tabela_Produto[[#Data],[Nome do Produto]],ROW(A1657)-ROW($A$3)),"")</f>
        <v/>
      </c>
      <c r="B1657" s="74" t="str">
        <f ca="1">IF(A1657="","",SUMIFS(Tabela_Ordens[[#Data],[Quantidade]],Tabela_Ordens[[#Data],[Produto]],A1657,Tabela_Ordens[[#Data],[Tipo da Ordem]],"Compra",Tabela_Ordens[[#Data],[Data esperada]],"&lt;="&amp;TODAY())-SUMIFS(Tabela_Ordens[[#Data],[Quantidade]],Tabela_Ordens[[#Data],[Produto]],A1657,Tabela_Ordens[[#Data],[Tipo da Ordem]],"Venda",Tabela_Ordens[[#Data],[Data esperada]],"&lt;="&amp;TODAY()))</f>
        <v/>
      </c>
      <c r="C1657" s="74" t="str">
        <f ca="1">IF(A1657="","",SUMIFS(Tabela_Ordens[[#Data],[Quantidade]],Tabela_Ordens[[#Data],[Produto]],A1657,Tabela_Ordens[[#Data],[Tipo da Ordem]],"Compra",Tabela_Ordens[[#Data],[Data esperada]],"&gt;"&amp;TODAY()))</f>
        <v/>
      </c>
      <c r="D1657" s="74" t="str">
        <f>IF(A1657="","",INDEX(Tabela_Produto[Estoque Mínimo],MATCH(A1657,INDEX(Tabela_Produto[Nome do Produto],,1),0),1))</f>
        <v/>
      </c>
      <c r="E1657" s="74" t="str">
        <f t="shared" si="25"/>
        <v/>
      </c>
      <c r="F1657" s="74" t="str">
        <f>IFERROR(GETPIVOTDATA("Amount",#REF!,"Product Name",'tabelas-escondidas'!$A1657),"")</f>
        <v/>
      </c>
      <c r="G1657" s="74" t="str">
        <f>IFERROR(GETPIVOTDATA("Quantity",#REF!,"Product Name",'tabelas-escondidas'!$A1657),"")</f>
        <v/>
      </c>
    </row>
    <row r="1658" spans="1:7" x14ac:dyDescent="0.25">
      <c r="A1658" s="75" t="str">
        <f>IFERROR(INDEX(Tabela_Produto[[#Data],[Nome do Produto]],ROW(A1658)-ROW($A$3)),"")</f>
        <v/>
      </c>
      <c r="B1658" s="74" t="str">
        <f ca="1">IF(A1658="","",SUMIFS(Tabela_Ordens[[#Data],[Quantidade]],Tabela_Ordens[[#Data],[Produto]],A1658,Tabela_Ordens[[#Data],[Tipo da Ordem]],"Compra",Tabela_Ordens[[#Data],[Data esperada]],"&lt;="&amp;TODAY())-SUMIFS(Tabela_Ordens[[#Data],[Quantidade]],Tabela_Ordens[[#Data],[Produto]],A1658,Tabela_Ordens[[#Data],[Tipo da Ordem]],"Venda",Tabela_Ordens[[#Data],[Data esperada]],"&lt;="&amp;TODAY()))</f>
        <v/>
      </c>
      <c r="C1658" s="74" t="str">
        <f ca="1">IF(A1658="","",SUMIFS(Tabela_Ordens[[#Data],[Quantidade]],Tabela_Ordens[[#Data],[Produto]],A1658,Tabela_Ordens[[#Data],[Tipo da Ordem]],"Compra",Tabela_Ordens[[#Data],[Data esperada]],"&gt;"&amp;TODAY()))</f>
        <v/>
      </c>
      <c r="D1658" s="74" t="str">
        <f>IF(A1658="","",INDEX(Tabela_Produto[Estoque Mínimo],MATCH(A1658,INDEX(Tabela_Produto[Nome do Produto],,1),0),1))</f>
        <v/>
      </c>
      <c r="E1658" s="74" t="str">
        <f t="shared" si="25"/>
        <v/>
      </c>
      <c r="F1658" s="74" t="str">
        <f>IFERROR(GETPIVOTDATA("Amount",#REF!,"Product Name",'tabelas-escondidas'!$A1658),"")</f>
        <v/>
      </c>
      <c r="G1658" s="74" t="str">
        <f>IFERROR(GETPIVOTDATA("Quantity",#REF!,"Product Name",'tabelas-escondidas'!$A1658),"")</f>
        <v/>
      </c>
    </row>
    <row r="1659" spans="1:7" x14ac:dyDescent="0.25">
      <c r="A1659" s="75" t="str">
        <f>IFERROR(INDEX(Tabela_Produto[[#Data],[Nome do Produto]],ROW(A1659)-ROW($A$3)),"")</f>
        <v/>
      </c>
      <c r="B1659" s="74" t="str">
        <f ca="1">IF(A1659="","",SUMIFS(Tabela_Ordens[[#Data],[Quantidade]],Tabela_Ordens[[#Data],[Produto]],A1659,Tabela_Ordens[[#Data],[Tipo da Ordem]],"Compra",Tabela_Ordens[[#Data],[Data esperada]],"&lt;="&amp;TODAY())-SUMIFS(Tabela_Ordens[[#Data],[Quantidade]],Tabela_Ordens[[#Data],[Produto]],A1659,Tabela_Ordens[[#Data],[Tipo da Ordem]],"Venda",Tabela_Ordens[[#Data],[Data esperada]],"&lt;="&amp;TODAY()))</f>
        <v/>
      </c>
      <c r="C1659" s="74" t="str">
        <f ca="1">IF(A1659="","",SUMIFS(Tabela_Ordens[[#Data],[Quantidade]],Tabela_Ordens[[#Data],[Produto]],A1659,Tabela_Ordens[[#Data],[Tipo da Ordem]],"Compra",Tabela_Ordens[[#Data],[Data esperada]],"&gt;"&amp;TODAY()))</f>
        <v/>
      </c>
      <c r="D1659" s="74" t="str">
        <f>IF(A1659="","",INDEX(Tabela_Produto[Estoque Mínimo],MATCH(A1659,INDEX(Tabela_Produto[Nome do Produto],,1),0),1))</f>
        <v/>
      </c>
      <c r="E1659" s="74" t="str">
        <f t="shared" si="25"/>
        <v/>
      </c>
      <c r="F1659" s="74" t="str">
        <f>IFERROR(GETPIVOTDATA("Amount",#REF!,"Product Name",'tabelas-escondidas'!$A1659),"")</f>
        <v/>
      </c>
      <c r="G1659" s="74" t="str">
        <f>IFERROR(GETPIVOTDATA("Quantity",#REF!,"Product Name",'tabelas-escondidas'!$A1659),"")</f>
        <v/>
      </c>
    </row>
    <row r="1660" spans="1:7" x14ac:dyDescent="0.25">
      <c r="A1660" s="75" t="str">
        <f>IFERROR(INDEX(Tabela_Produto[[#Data],[Nome do Produto]],ROW(A1660)-ROW($A$3)),"")</f>
        <v/>
      </c>
      <c r="B1660" s="74" t="str">
        <f ca="1">IF(A1660="","",SUMIFS(Tabela_Ordens[[#Data],[Quantidade]],Tabela_Ordens[[#Data],[Produto]],A1660,Tabela_Ordens[[#Data],[Tipo da Ordem]],"Compra",Tabela_Ordens[[#Data],[Data esperada]],"&lt;="&amp;TODAY())-SUMIFS(Tabela_Ordens[[#Data],[Quantidade]],Tabela_Ordens[[#Data],[Produto]],A1660,Tabela_Ordens[[#Data],[Tipo da Ordem]],"Venda",Tabela_Ordens[[#Data],[Data esperada]],"&lt;="&amp;TODAY()))</f>
        <v/>
      </c>
      <c r="C1660" s="74" t="str">
        <f ca="1">IF(A1660="","",SUMIFS(Tabela_Ordens[[#Data],[Quantidade]],Tabela_Ordens[[#Data],[Produto]],A1660,Tabela_Ordens[[#Data],[Tipo da Ordem]],"Compra",Tabela_Ordens[[#Data],[Data esperada]],"&gt;"&amp;TODAY()))</f>
        <v/>
      </c>
      <c r="D1660" s="74" t="str">
        <f>IF(A1660="","",INDEX(Tabela_Produto[Estoque Mínimo],MATCH(A1660,INDEX(Tabela_Produto[Nome do Produto],,1),0),1))</f>
        <v/>
      </c>
      <c r="E1660" s="74" t="str">
        <f t="shared" si="25"/>
        <v/>
      </c>
      <c r="F1660" s="74" t="str">
        <f>IFERROR(GETPIVOTDATA("Amount",#REF!,"Product Name",'tabelas-escondidas'!$A1660),"")</f>
        <v/>
      </c>
      <c r="G1660" s="74" t="str">
        <f>IFERROR(GETPIVOTDATA("Quantity",#REF!,"Product Name",'tabelas-escondidas'!$A1660),"")</f>
        <v/>
      </c>
    </row>
    <row r="1661" spans="1:7" x14ac:dyDescent="0.25">
      <c r="A1661" s="75" t="str">
        <f>IFERROR(INDEX(Tabela_Produto[[#Data],[Nome do Produto]],ROW(A1661)-ROW($A$3)),"")</f>
        <v/>
      </c>
      <c r="B1661" s="74" t="str">
        <f ca="1">IF(A1661="","",SUMIFS(Tabela_Ordens[[#Data],[Quantidade]],Tabela_Ordens[[#Data],[Produto]],A1661,Tabela_Ordens[[#Data],[Tipo da Ordem]],"Compra",Tabela_Ordens[[#Data],[Data esperada]],"&lt;="&amp;TODAY())-SUMIFS(Tabela_Ordens[[#Data],[Quantidade]],Tabela_Ordens[[#Data],[Produto]],A1661,Tabela_Ordens[[#Data],[Tipo da Ordem]],"Venda",Tabela_Ordens[[#Data],[Data esperada]],"&lt;="&amp;TODAY()))</f>
        <v/>
      </c>
      <c r="C1661" s="74" t="str">
        <f ca="1">IF(A1661="","",SUMIFS(Tabela_Ordens[[#Data],[Quantidade]],Tabela_Ordens[[#Data],[Produto]],A1661,Tabela_Ordens[[#Data],[Tipo da Ordem]],"Compra",Tabela_Ordens[[#Data],[Data esperada]],"&gt;"&amp;TODAY()))</f>
        <v/>
      </c>
      <c r="D1661" s="74" t="str">
        <f>IF(A1661="","",INDEX(Tabela_Produto[Estoque Mínimo],MATCH(A1661,INDEX(Tabela_Produto[Nome do Produto],,1),0),1))</f>
        <v/>
      </c>
      <c r="E1661" s="74" t="str">
        <f t="shared" si="25"/>
        <v/>
      </c>
      <c r="F1661" s="74" t="str">
        <f>IFERROR(GETPIVOTDATA("Amount",#REF!,"Product Name",'tabelas-escondidas'!$A1661),"")</f>
        <v/>
      </c>
      <c r="G1661" s="74" t="str">
        <f>IFERROR(GETPIVOTDATA("Quantity",#REF!,"Product Name",'tabelas-escondidas'!$A1661),"")</f>
        <v/>
      </c>
    </row>
    <row r="1662" spans="1:7" x14ac:dyDescent="0.25">
      <c r="A1662" s="75" t="str">
        <f>IFERROR(INDEX(Tabela_Produto[[#Data],[Nome do Produto]],ROW(A1662)-ROW($A$3)),"")</f>
        <v/>
      </c>
      <c r="B1662" s="74" t="str">
        <f ca="1">IF(A1662="","",SUMIFS(Tabela_Ordens[[#Data],[Quantidade]],Tabela_Ordens[[#Data],[Produto]],A1662,Tabela_Ordens[[#Data],[Tipo da Ordem]],"Compra",Tabela_Ordens[[#Data],[Data esperada]],"&lt;="&amp;TODAY())-SUMIFS(Tabela_Ordens[[#Data],[Quantidade]],Tabela_Ordens[[#Data],[Produto]],A1662,Tabela_Ordens[[#Data],[Tipo da Ordem]],"Venda",Tabela_Ordens[[#Data],[Data esperada]],"&lt;="&amp;TODAY()))</f>
        <v/>
      </c>
      <c r="C1662" s="74" t="str">
        <f ca="1">IF(A1662="","",SUMIFS(Tabela_Ordens[[#Data],[Quantidade]],Tabela_Ordens[[#Data],[Produto]],A1662,Tabela_Ordens[[#Data],[Tipo da Ordem]],"Compra",Tabela_Ordens[[#Data],[Data esperada]],"&gt;"&amp;TODAY()))</f>
        <v/>
      </c>
      <c r="D1662" s="74" t="str">
        <f>IF(A1662="","",INDEX(Tabela_Produto[Estoque Mínimo],MATCH(A1662,INDEX(Tabela_Produto[Nome do Produto],,1),0),1))</f>
        <v/>
      </c>
      <c r="E1662" s="74" t="str">
        <f t="shared" si="25"/>
        <v/>
      </c>
      <c r="F1662" s="74" t="str">
        <f>IFERROR(GETPIVOTDATA("Amount",#REF!,"Product Name",'tabelas-escondidas'!$A1662),"")</f>
        <v/>
      </c>
      <c r="G1662" s="74" t="str">
        <f>IFERROR(GETPIVOTDATA("Quantity",#REF!,"Product Name",'tabelas-escondidas'!$A1662),"")</f>
        <v/>
      </c>
    </row>
    <row r="1663" spans="1:7" x14ac:dyDescent="0.25">
      <c r="A1663" s="75" t="str">
        <f>IFERROR(INDEX(Tabela_Produto[[#Data],[Nome do Produto]],ROW(A1663)-ROW($A$3)),"")</f>
        <v/>
      </c>
      <c r="B1663" s="74" t="str">
        <f ca="1">IF(A1663="","",SUMIFS(Tabela_Ordens[[#Data],[Quantidade]],Tabela_Ordens[[#Data],[Produto]],A1663,Tabela_Ordens[[#Data],[Tipo da Ordem]],"Compra",Tabela_Ordens[[#Data],[Data esperada]],"&lt;="&amp;TODAY())-SUMIFS(Tabela_Ordens[[#Data],[Quantidade]],Tabela_Ordens[[#Data],[Produto]],A1663,Tabela_Ordens[[#Data],[Tipo da Ordem]],"Venda",Tabela_Ordens[[#Data],[Data esperada]],"&lt;="&amp;TODAY()))</f>
        <v/>
      </c>
      <c r="C1663" s="74" t="str">
        <f ca="1">IF(A1663="","",SUMIFS(Tabela_Ordens[[#Data],[Quantidade]],Tabela_Ordens[[#Data],[Produto]],A1663,Tabela_Ordens[[#Data],[Tipo da Ordem]],"Compra",Tabela_Ordens[[#Data],[Data esperada]],"&gt;"&amp;TODAY()))</f>
        <v/>
      </c>
      <c r="D1663" s="74" t="str">
        <f>IF(A1663="","",INDEX(Tabela_Produto[Estoque Mínimo],MATCH(A1663,INDEX(Tabela_Produto[Nome do Produto],,1),0),1))</f>
        <v/>
      </c>
      <c r="E1663" s="74" t="str">
        <f t="shared" si="25"/>
        <v/>
      </c>
      <c r="F1663" s="74" t="str">
        <f>IFERROR(GETPIVOTDATA("Amount",#REF!,"Product Name",'tabelas-escondidas'!$A1663),"")</f>
        <v/>
      </c>
      <c r="G1663" s="74" t="str">
        <f>IFERROR(GETPIVOTDATA("Quantity",#REF!,"Product Name",'tabelas-escondidas'!$A1663),"")</f>
        <v/>
      </c>
    </row>
    <row r="1664" spans="1:7" x14ac:dyDescent="0.25">
      <c r="A1664" s="75" t="str">
        <f>IFERROR(INDEX(Tabela_Produto[[#Data],[Nome do Produto]],ROW(A1664)-ROW($A$3)),"")</f>
        <v/>
      </c>
      <c r="B1664" s="74" t="str">
        <f ca="1">IF(A1664="","",SUMIFS(Tabela_Ordens[[#Data],[Quantidade]],Tabela_Ordens[[#Data],[Produto]],A1664,Tabela_Ordens[[#Data],[Tipo da Ordem]],"Compra",Tabela_Ordens[[#Data],[Data esperada]],"&lt;="&amp;TODAY())-SUMIFS(Tabela_Ordens[[#Data],[Quantidade]],Tabela_Ordens[[#Data],[Produto]],A1664,Tabela_Ordens[[#Data],[Tipo da Ordem]],"Venda",Tabela_Ordens[[#Data],[Data esperada]],"&lt;="&amp;TODAY()))</f>
        <v/>
      </c>
      <c r="C1664" s="74" t="str">
        <f ca="1">IF(A1664="","",SUMIFS(Tabela_Ordens[[#Data],[Quantidade]],Tabela_Ordens[[#Data],[Produto]],A1664,Tabela_Ordens[[#Data],[Tipo da Ordem]],"Compra",Tabela_Ordens[[#Data],[Data esperada]],"&gt;"&amp;TODAY()))</f>
        <v/>
      </c>
      <c r="D1664" s="74" t="str">
        <f>IF(A1664="","",INDEX(Tabela_Produto[Estoque Mínimo],MATCH(A1664,INDEX(Tabela_Produto[Nome do Produto],,1),0),1))</f>
        <v/>
      </c>
      <c r="E1664" s="74" t="str">
        <f t="shared" si="25"/>
        <v/>
      </c>
      <c r="F1664" s="74" t="str">
        <f>IFERROR(GETPIVOTDATA("Amount",#REF!,"Product Name",'tabelas-escondidas'!$A1664),"")</f>
        <v/>
      </c>
      <c r="G1664" s="74" t="str">
        <f>IFERROR(GETPIVOTDATA("Quantity",#REF!,"Product Name",'tabelas-escondidas'!$A1664),"")</f>
        <v/>
      </c>
    </row>
    <row r="1665" spans="1:7" x14ac:dyDescent="0.25">
      <c r="A1665" s="75" t="str">
        <f>IFERROR(INDEX(Tabela_Produto[[#Data],[Nome do Produto]],ROW(A1665)-ROW($A$3)),"")</f>
        <v/>
      </c>
      <c r="B1665" s="74" t="str">
        <f ca="1">IF(A1665="","",SUMIFS(Tabela_Ordens[[#Data],[Quantidade]],Tabela_Ordens[[#Data],[Produto]],A1665,Tabela_Ordens[[#Data],[Tipo da Ordem]],"Compra",Tabela_Ordens[[#Data],[Data esperada]],"&lt;="&amp;TODAY())-SUMIFS(Tabela_Ordens[[#Data],[Quantidade]],Tabela_Ordens[[#Data],[Produto]],A1665,Tabela_Ordens[[#Data],[Tipo da Ordem]],"Venda",Tabela_Ordens[[#Data],[Data esperada]],"&lt;="&amp;TODAY()))</f>
        <v/>
      </c>
      <c r="C1665" s="74" t="str">
        <f ca="1">IF(A1665="","",SUMIFS(Tabela_Ordens[[#Data],[Quantidade]],Tabela_Ordens[[#Data],[Produto]],A1665,Tabela_Ordens[[#Data],[Tipo da Ordem]],"Compra",Tabela_Ordens[[#Data],[Data esperada]],"&gt;"&amp;TODAY()))</f>
        <v/>
      </c>
      <c r="D1665" s="74" t="str">
        <f>IF(A1665="","",INDEX(Tabela_Produto[Estoque Mínimo],MATCH(A1665,INDEX(Tabela_Produto[Nome do Produto],,1),0),1))</f>
        <v/>
      </c>
      <c r="E1665" s="74" t="str">
        <f t="shared" si="25"/>
        <v/>
      </c>
      <c r="F1665" s="74" t="str">
        <f>IFERROR(GETPIVOTDATA("Amount",#REF!,"Product Name",'tabelas-escondidas'!$A1665),"")</f>
        <v/>
      </c>
      <c r="G1665" s="74" t="str">
        <f>IFERROR(GETPIVOTDATA("Quantity",#REF!,"Product Name",'tabelas-escondidas'!$A1665),"")</f>
        <v/>
      </c>
    </row>
    <row r="1666" spans="1:7" x14ac:dyDescent="0.25">
      <c r="A1666" s="75" t="str">
        <f>IFERROR(INDEX(Tabela_Produto[[#Data],[Nome do Produto]],ROW(A1666)-ROW($A$3)),"")</f>
        <v/>
      </c>
      <c r="B1666" s="74" t="str">
        <f ca="1">IF(A1666="","",SUMIFS(Tabela_Ordens[[#Data],[Quantidade]],Tabela_Ordens[[#Data],[Produto]],A1666,Tabela_Ordens[[#Data],[Tipo da Ordem]],"Compra",Tabela_Ordens[[#Data],[Data esperada]],"&lt;="&amp;TODAY())-SUMIFS(Tabela_Ordens[[#Data],[Quantidade]],Tabela_Ordens[[#Data],[Produto]],A1666,Tabela_Ordens[[#Data],[Tipo da Ordem]],"Venda",Tabela_Ordens[[#Data],[Data esperada]],"&lt;="&amp;TODAY()))</f>
        <v/>
      </c>
      <c r="C1666" s="74" t="str">
        <f ca="1">IF(A1666="","",SUMIFS(Tabela_Ordens[[#Data],[Quantidade]],Tabela_Ordens[[#Data],[Produto]],A1666,Tabela_Ordens[[#Data],[Tipo da Ordem]],"Compra",Tabela_Ordens[[#Data],[Data esperada]],"&gt;"&amp;TODAY()))</f>
        <v/>
      </c>
      <c r="D1666" s="74" t="str">
        <f>IF(A1666="","",INDEX(Tabela_Produto[Estoque Mínimo],MATCH(A1666,INDEX(Tabela_Produto[Nome do Produto],,1),0),1))</f>
        <v/>
      </c>
      <c r="E1666" s="74" t="str">
        <f t="shared" si="25"/>
        <v/>
      </c>
      <c r="F1666" s="74" t="str">
        <f>IFERROR(GETPIVOTDATA("Amount",#REF!,"Product Name",'tabelas-escondidas'!$A1666),"")</f>
        <v/>
      </c>
      <c r="G1666" s="74" t="str">
        <f>IFERROR(GETPIVOTDATA("Quantity",#REF!,"Product Name",'tabelas-escondidas'!$A1666),"")</f>
        <v/>
      </c>
    </row>
    <row r="1667" spans="1:7" x14ac:dyDescent="0.25">
      <c r="A1667" s="75" t="str">
        <f>IFERROR(INDEX(Tabela_Produto[[#Data],[Nome do Produto]],ROW(A1667)-ROW($A$3)),"")</f>
        <v/>
      </c>
      <c r="B1667" s="74" t="str">
        <f ca="1">IF(A1667="","",SUMIFS(Tabela_Ordens[[#Data],[Quantidade]],Tabela_Ordens[[#Data],[Produto]],A1667,Tabela_Ordens[[#Data],[Tipo da Ordem]],"Compra",Tabela_Ordens[[#Data],[Data esperada]],"&lt;="&amp;TODAY())-SUMIFS(Tabela_Ordens[[#Data],[Quantidade]],Tabela_Ordens[[#Data],[Produto]],A1667,Tabela_Ordens[[#Data],[Tipo da Ordem]],"Venda",Tabela_Ordens[[#Data],[Data esperada]],"&lt;="&amp;TODAY()))</f>
        <v/>
      </c>
      <c r="C1667" s="74" t="str">
        <f ca="1">IF(A1667="","",SUMIFS(Tabela_Ordens[[#Data],[Quantidade]],Tabela_Ordens[[#Data],[Produto]],A1667,Tabela_Ordens[[#Data],[Tipo da Ordem]],"Compra",Tabela_Ordens[[#Data],[Data esperada]],"&gt;"&amp;TODAY()))</f>
        <v/>
      </c>
      <c r="D1667" s="74" t="str">
        <f>IF(A1667="","",INDEX(Tabela_Produto[Estoque Mínimo],MATCH(A1667,INDEX(Tabela_Produto[Nome do Produto],,1),0),1))</f>
        <v/>
      </c>
      <c r="E1667" s="74" t="str">
        <f t="shared" si="25"/>
        <v/>
      </c>
      <c r="F1667" s="74" t="str">
        <f>IFERROR(GETPIVOTDATA("Amount",#REF!,"Product Name",'tabelas-escondidas'!$A1667),"")</f>
        <v/>
      </c>
      <c r="G1667" s="74" t="str">
        <f>IFERROR(GETPIVOTDATA("Quantity",#REF!,"Product Name",'tabelas-escondidas'!$A1667),"")</f>
        <v/>
      </c>
    </row>
    <row r="1668" spans="1:7" x14ac:dyDescent="0.25">
      <c r="A1668" s="75" t="str">
        <f>IFERROR(INDEX(Tabela_Produto[[#Data],[Nome do Produto]],ROW(A1668)-ROW($A$3)),"")</f>
        <v/>
      </c>
      <c r="B1668" s="74" t="str">
        <f ca="1">IF(A1668="","",SUMIFS(Tabela_Ordens[[#Data],[Quantidade]],Tabela_Ordens[[#Data],[Produto]],A1668,Tabela_Ordens[[#Data],[Tipo da Ordem]],"Compra",Tabela_Ordens[[#Data],[Data esperada]],"&lt;="&amp;TODAY())-SUMIFS(Tabela_Ordens[[#Data],[Quantidade]],Tabela_Ordens[[#Data],[Produto]],A1668,Tabela_Ordens[[#Data],[Tipo da Ordem]],"Venda",Tabela_Ordens[[#Data],[Data esperada]],"&lt;="&amp;TODAY()))</f>
        <v/>
      </c>
      <c r="C1668" s="74" t="str">
        <f ca="1">IF(A1668="","",SUMIFS(Tabela_Ordens[[#Data],[Quantidade]],Tabela_Ordens[[#Data],[Produto]],A1668,Tabela_Ordens[[#Data],[Tipo da Ordem]],"Compra",Tabela_Ordens[[#Data],[Data esperada]],"&gt;"&amp;TODAY()))</f>
        <v/>
      </c>
      <c r="D1668" s="74" t="str">
        <f>IF(A1668="","",INDEX(Tabela_Produto[Estoque Mínimo],MATCH(A1668,INDEX(Tabela_Produto[Nome do Produto],,1),0),1))</f>
        <v/>
      </c>
      <c r="E1668" s="74" t="str">
        <f t="shared" si="25"/>
        <v/>
      </c>
      <c r="F1668" s="74" t="str">
        <f>IFERROR(GETPIVOTDATA("Amount",#REF!,"Product Name",'tabelas-escondidas'!$A1668),"")</f>
        <v/>
      </c>
      <c r="G1668" s="74" t="str">
        <f>IFERROR(GETPIVOTDATA("Quantity",#REF!,"Product Name",'tabelas-escondidas'!$A1668),"")</f>
        <v/>
      </c>
    </row>
    <row r="1669" spans="1:7" x14ac:dyDescent="0.25">
      <c r="A1669" s="75" t="str">
        <f>IFERROR(INDEX(Tabela_Produto[[#Data],[Nome do Produto]],ROW(A1669)-ROW($A$3)),"")</f>
        <v/>
      </c>
      <c r="B1669" s="74" t="str">
        <f ca="1">IF(A1669="","",SUMIFS(Tabela_Ordens[[#Data],[Quantidade]],Tabela_Ordens[[#Data],[Produto]],A1669,Tabela_Ordens[[#Data],[Tipo da Ordem]],"Compra",Tabela_Ordens[[#Data],[Data esperada]],"&lt;="&amp;TODAY())-SUMIFS(Tabela_Ordens[[#Data],[Quantidade]],Tabela_Ordens[[#Data],[Produto]],A1669,Tabela_Ordens[[#Data],[Tipo da Ordem]],"Venda",Tabela_Ordens[[#Data],[Data esperada]],"&lt;="&amp;TODAY()))</f>
        <v/>
      </c>
      <c r="C1669" s="74" t="str">
        <f ca="1">IF(A1669="","",SUMIFS(Tabela_Ordens[[#Data],[Quantidade]],Tabela_Ordens[[#Data],[Produto]],A1669,Tabela_Ordens[[#Data],[Tipo da Ordem]],"Compra",Tabela_Ordens[[#Data],[Data esperada]],"&gt;"&amp;TODAY()))</f>
        <v/>
      </c>
      <c r="D1669" s="74" t="str">
        <f>IF(A1669="","",INDEX(Tabela_Produto[Estoque Mínimo],MATCH(A1669,INDEX(Tabela_Produto[Nome do Produto],,1),0),1))</f>
        <v/>
      </c>
      <c r="E1669" s="74" t="str">
        <f t="shared" ref="E1669:E1732" si="26">IF(A1669="","",B1669-D1669)</f>
        <v/>
      </c>
      <c r="F1669" s="74" t="str">
        <f>IFERROR(GETPIVOTDATA("Amount",#REF!,"Product Name",'tabelas-escondidas'!$A1669),"")</f>
        <v/>
      </c>
      <c r="G1669" s="74" t="str">
        <f>IFERROR(GETPIVOTDATA("Quantity",#REF!,"Product Name",'tabelas-escondidas'!$A1669),"")</f>
        <v/>
      </c>
    </row>
    <row r="1670" spans="1:7" x14ac:dyDescent="0.25">
      <c r="A1670" s="75" t="str">
        <f>IFERROR(INDEX(Tabela_Produto[[#Data],[Nome do Produto]],ROW(A1670)-ROW($A$3)),"")</f>
        <v/>
      </c>
      <c r="B1670" s="74" t="str">
        <f ca="1">IF(A1670="","",SUMIFS(Tabela_Ordens[[#Data],[Quantidade]],Tabela_Ordens[[#Data],[Produto]],A1670,Tabela_Ordens[[#Data],[Tipo da Ordem]],"Compra",Tabela_Ordens[[#Data],[Data esperada]],"&lt;="&amp;TODAY())-SUMIFS(Tabela_Ordens[[#Data],[Quantidade]],Tabela_Ordens[[#Data],[Produto]],A1670,Tabela_Ordens[[#Data],[Tipo da Ordem]],"Venda",Tabela_Ordens[[#Data],[Data esperada]],"&lt;="&amp;TODAY()))</f>
        <v/>
      </c>
      <c r="C1670" s="74" t="str">
        <f ca="1">IF(A1670="","",SUMIFS(Tabela_Ordens[[#Data],[Quantidade]],Tabela_Ordens[[#Data],[Produto]],A1670,Tabela_Ordens[[#Data],[Tipo da Ordem]],"Compra",Tabela_Ordens[[#Data],[Data esperada]],"&gt;"&amp;TODAY()))</f>
        <v/>
      </c>
      <c r="D1670" s="74" t="str">
        <f>IF(A1670="","",INDEX(Tabela_Produto[Estoque Mínimo],MATCH(A1670,INDEX(Tabela_Produto[Nome do Produto],,1),0),1))</f>
        <v/>
      </c>
      <c r="E1670" s="74" t="str">
        <f t="shared" si="26"/>
        <v/>
      </c>
      <c r="F1670" s="74" t="str">
        <f>IFERROR(GETPIVOTDATA("Amount",#REF!,"Product Name",'tabelas-escondidas'!$A1670),"")</f>
        <v/>
      </c>
      <c r="G1670" s="74" t="str">
        <f>IFERROR(GETPIVOTDATA("Quantity",#REF!,"Product Name",'tabelas-escondidas'!$A1670),"")</f>
        <v/>
      </c>
    </row>
    <row r="1671" spans="1:7" x14ac:dyDescent="0.25">
      <c r="A1671" s="75" t="str">
        <f>IFERROR(INDEX(Tabela_Produto[[#Data],[Nome do Produto]],ROW(A1671)-ROW($A$3)),"")</f>
        <v/>
      </c>
      <c r="B1671" s="74" t="str">
        <f ca="1">IF(A1671="","",SUMIFS(Tabela_Ordens[[#Data],[Quantidade]],Tabela_Ordens[[#Data],[Produto]],A1671,Tabela_Ordens[[#Data],[Tipo da Ordem]],"Compra",Tabela_Ordens[[#Data],[Data esperada]],"&lt;="&amp;TODAY())-SUMIFS(Tabela_Ordens[[#Data],[Quantidade]],Tabela_Ordens[[#Data],[Produto]],A1671,Tabela_Ordens[[#Data],[Tipo da Ordem]],"Venda",Tabela_Ordens[[#Data],[Data esperada]],"&lt;="&amp;TODAY()))</f>
        <v/>
      </c>
      <c r="C1671" s="74" t="str">
        <f ca="1">IF(A1671="","",SUMIFS(Tabela_Ordens[[#Data],[Quantidade]],Tabela_Ordens[[#Data],[Produto]],A1671,Tabela_Ordens[[#Data],[Tipo da Ordem]],"Compra",Tabela_Ordens[[#Data],[Data esperada]],"&gt;"&amp;TODAY()))</f>
        <v/>
      </c>
      <c r="D1671" s="74" t="str">
        <f>IF(A1671="","",INDEX(Tabela_Produto[Estoque Mínimo],MATCH(A1671,INDEX(Tabela_Produto[Nome do Produto],,1),0),1))</f>
        <v/>
      </c>
      <c r="E1671" s="74" t="str">
        <f t="shared" si="26"/>
        <v/>
      </c>
      <c r="F1671" s="74" t="str">
        <f>IFERROR(GETPIVOTDATA("Amount",#REF!,"Product Name",'tabelas-escondidas'!$A1671),"")</f>
        <v/>
      </c>
      <c r="G1671" s="74" t="str">
        <f>IFERROR(GETPIVOTDATA("Quantity",#REF!,"Product Name",'tabelas-escondidas'!$A1671),"")</f>
        <v/>
      </c>
    </row>
    <row r="1672" spans="1:7" x14ac:dyDescent="0.25">
      <c r="A1672" s="75" t="str">
        <f>IFERROR(INDEX(Tabela_Produto[[#Data],[Nome do Produto]],ROW(A1672)-ROW($A$3)),"")</f>
        <v/>
      </c>
      <c r="B1672" s="74" t="str">
        <f ca="1">IF(A1672="","",SUMIFS(Tabela_Ordens[[#Data],[Quantidade]],Tabela_Ordens[[#Data],[Produto]],A1672,Tabela_Ordens[[#Data],[Tipo da Ordem]],"Compra",Tabela_Ordens[[#Data],[Data esperada]],"&lt;="&amp;TODAY())-SUMIFS(Tabela_Ordens[[#Data],[Quantidade]],Tabela_Ordens[[#Data],[Produto]],A1672,Tabela_Ordens[[#Data],[Tipo da Ordem]],"Venda",Tabela_Ordens[[#Data],[Data esperada]],"&lt;="&amp;TODAY()))</f>
        <v/>
      </c>
      <c r="C1672" s="74" t="str">
        <f ca="1">IF(A1672="","",SUMIFS(Tabela_Ordens[[#Data],[Quantidade]],Tabela_Ordens[[#Data],[Produto]],A1672,Tabela_Ordens[[#Data],[Tipo da Ordem]],"Compra",Tabela_Ordens[[#Data],[Data esperada]],"&gt;"&amp;TODAY()))</f>
        <v/>
      </c>
      <c r="D1672" s="74" t="str">
        <f>IF(A1672="","",INDEX(Tabela_Produto[Estoque Mínimo],MATCH(A1672,INDEX(Tabela_Produto[Nome do Produto],,1),0),1))</f>
        <v/>
      </c>
      <c r="E1672" s="74" t="str">
        <f t="shared" si="26"/>
        <v/>
      </c>
      <c r="F1672" s="74" t="str">
        <f>IFERROR(GETPIVOTDATA("Amount",#REF!,"Product Name",'tabelas-escondidas'!$A1672),"")</f>
        <v/>
      </c>
      <c r="G1672" s="74" t="str">
        <f>IFERROR(GETPIVOTDATA("Quantity",#REF!,"Product Name",'tabelas-escondidas'!$A1672),"")</f>
        <v/>
      </c>
    </row>
    <row r="1673" spans="1:7" x14ac:dyDescent="0.25">
      <c r="A1673" s="75" t="str">
        <f>IFERROR(INDEX(Tabela_Produto[[#Data],[Nome do Produto]],ROW(A1673)-ROW($A$3)),"")</f>
        <v/>
      </c>
      <c r="B1673" s="74" t="str">
        <f ca="1">IF(A1673="","",SUMIFS(Tabela_Ordens[[#Data],[Quantidade]],Tabela_Ordens[[#Data],[Produto]],A1673,Tabela_Ordens[[#Data],[Tipo da Ordem]],"Compra",Tabela_Ordens[[#Data],[Data esperada]],"&lt;="&amp;TODAY())-SUMIFS(Tabela_Ordens[[#Data],[Quantidade]],Tabela_Ordens[[#Data],[Produto]],A1673,Tabela_Ordens[[#Data],[Tipo da Ordem]],"Venda",Tabela_Ordens[[#Data],[Data esperada]],"&lt;="&amp;TODAY()))</f>
        <v/>
      </c>
      <c r="C1673" s="74" t="str">
        <f ca="1">IF(A1673="","",SUMIFS(Tabela_Ordens[[#Data],[Quantidade]],Tabela_Ordens[[#Data],[Produto]],A1673,Tabela_Ordens[[#Data],[Tipo da Ordem]],"Compra",Tabela_Ordens[[#Data],[Data esperada]],"&gt;"&amp;TODAY()))</f>
        <v/>
      </c>
      <c r="D1673" s="74" t="str">
        <f>IF(A1673="","",INDEX(Tabela_Produto[Estoque Mínimo],MATCH(A1673,INDEX(Tabela_Produto[Nome do Produto],,1),0),1))</f>
        <v/>
      </c>
      <c r="E1673" s="74" t="str">
        <f t="shared" si="26"/>
        <v/>
      </c>
      <c r="F1673" s="74" t="str">
        <f>IFERROR(GETPIVOTDATA("Amount",#REF!,"Product Name",'tabelas-escondidas'!$A1673),"")</f>
        <v/>
      </c>
      <c r="G1673" s="74" t="str">
        <f>IFERROR(GETPIVOTDATA("Quantity",#REF!,"Product Name",'tabelas-escondidas'!$A1673),"")</f>
        <v/>
      </c>
    </row>
    <row r="1674" spans="1:7" x14ac:dyDescent="0.25">
      <c r="A1674" s="75" t="str">
        <f>IFERROR(INDEX(Tabela_Produto[[#Data],[Nome do Produto]],ROW(A1674)-ROW($A$3)),"")</f>
        <v/>
      </c>
      <c r="B1674" s="74" t="str">
        <f ca="1">IF(A1674="","",SUMIFS(Tabela_Ordens[[#Data],[Quantidade]],Tabela_Ordens[[#Data],[Produto]],A1674,Tabela_Ordens[[#Data],[Tipo da Ordem]],"Compra",Tabela_Ordens[[#Data],[Data esperada]],"&lt;="&amp;TODAY())-SUMIFS(Tabela_Ordens[[#Data],[Quantidade]],Tabela_Ordens[[#Data],[Produto]],A1674,Tabela_Ordens[[#Data],[Tipo da Ordem]],"Venda",Tabela_Ordens[[#Data],[Data esperada]],"&lt;="&amp;TODAY()))</f>
        <v/>
      </c>
      <c r="C1674" s="74" t="str">
        <f ca="1">IF(A1674="","",SUMIFS(Tabela_Ordens[[#Data],[Quantidade]],Tabela_Ordens[[#Data],[Produto]],A1674,Tabela_Ordens[[#Data],[Tipo da Ordem]],"Compra",Tabela_Ordens[[#Data],[Data esperada]],"&gt;"&amp;TODAY()))</f>
        <v/>
      </c>
      <c r="D1674" s="74" t="str">
        <f>IF(A1674="","",INDEX(Tabela_Produto[Estoque Mínimo],MATCH(A1674,INDEX(Tabela_Produto[Nome do Produto],,1),0),1))</f>
        <v/>
      </c>
      <c r="E1674" s="74" t="str">
        <f t="shared" si="26"/>
        <v/>
      </c>
      <c r="F1674" s="74" t="str">
        <f>IFERROR(GETPIVOTDATA("Amount",#REF!,"Product Name",'tabelas-escondidas'!$A1674),"")</f>
        <v/>
      </c>
      <c r="G1674" s="74" t="str">
        <f>IFERROR(GETPIVOTDATA("Quantity",#REF!,"Product Name",'tabelas-escondidas'!$A1674),"")</f>
        <v/>
      </c>
    </row>
    <row r="1675" spans="1:7" x14ac:dyDescent="0.25">
      <c r="A1675" s="75" t="str">
        <f>IFERROR(INDEX(Tabela_Produto[[#Data],[Nome do Produto]],ROW(A1675)-ROW($A$3)),"")</f>
        <v/>
      </c>
      <c r="B1675" s="74" t="str">
        <f ca="1">IF(A1675="","",SUMIFS(Tabela_Ordens[[#Data],[Quantidade]],Tabela_Ordens[[#Data],[Produto]],A1675,Tabela_Ordens[[#Data],[Tipo da Ordem]],"Compra",Tabela_Ordens[[#Data],[Data esperada]],"&lt;="&amp;TODAY())-SUMIFS(Tabela_Ordens[[#Data],[Quantidade]],Tabela_Ordens[[#Data],[Produto]],A1675,Tabela_Ordens[[#Data],[Tipo da Ordem]],"Venda",Tabela_Ordens[[#Data],[Data esperada]],"&lt;="&amp;TODAY()))</f>
        <v/>
      </c>
      <c r="C1675" s="74" t="str">
        <f ca="1">IF(A1675="","",SUMIFS(Tabela_Ordens[[#Data],[Quantidade]],Tabela_Ordens[[#Data],[Produto]],A1675,Tabela_Ordens[[#Data],[Tipo da Ordem]],"Compra",Tabela_Ordens[[#Data],[Data esperada]],"&gt;"&amp;TODAY()))</f>
        <v/>
      </c>
      <c r="D1675" s="74" t="str">
        <f>IF(A1675="","",INDEX(Tabela_Produto[Estoque Mínimo],MATCH(A1675,INDEX(Tabela_Produto[Nome do Produto],,1),0),1))</f>
        <v/>
      </c>
      <c r="E1675" s="74" t="str">
        <f t="shared" si="26"/>
        <v/>
      </c>
      <c r="F1675" s="74" t="str">
        <f>IFERROR(GETPIVOTDATA("Amount",#REF!,"Product Name",'tabelas-escondidas'!$A1675),"")</f>
        <v/>
      </c>
      <c r="G1675" s="74" t="str">
        <f>IFERROR(GETPIVOTDATA("Quantity",#REF!,"Product Name",'tabelas-escondidas'!$A1675),"")</f>
        <v/>
      </c>
    </row>
    <row r="1676" spans="1:7" x14ac:dyDescent="0.25">
      <c r="A1676" s="75" t="str">
        <f>IFERROR(INDEX(Tabela_Produto[[#Data],[Nome do Produto]],ROW(A1676)-ROW($A$3)),"")</f>
        <v/>
      </c>
      <c r="B1676" s="74" t="str">
        <f ca="1">IF(A1676="","",SUMIFS(Tabela_Ordens[[#Data],[Quantidade]],Tabela_Ordens[[#Data],[Produto]],A1676,Tabela_Ordens[[#Data],[Tipo da Ordem]],"Compra",Tabela_Ordens[[#Data],[Data esperada]],"&lt;="&amp;TODAY())-SUMIFS(Tabela_Ordens[[#Data],[Quantidade]],Tabela_Ordens[[#Data],[Produto]],A1676,Tabela_Ordens[[#Data],[Tipo da Ordem]],"Venda",Tabela_Ordens[[#Data],[Data esperada]],"&lt;="&amp;TODAY()))</f>
        <v/>
      </c>
      <c r="C1676" s="74" t="str">
        <f ca="1">IF(A1676="","",SUMIFS(Tabela_Ordens[[#Data],[Quantidade]],Tabela_Ordens[[#Data],[Produto]],A1676,Tabela_Ordens[[#Data],[Tipo da Ordem]],"Compra",Tabela_Ordens[[#Data],[Data esperada]],"&gt;"&amp;TODAY()))</f>
        <v/>
      </c>
      <c r="D1676" s="74" t="str">
        <f>IF(A1676="","",INDEX(Tabela_Produto[Estoque Mínimo],MATCH(A1676,INDEX(Tabela_Produto[Nome do Produto],,1),0),1))</f>
        <v/>
      </c>
      <c r="E1676" s="74" t="str">
        <f t="shared" si="26"/>
        <v/>
      </c>
      <c r="F1676" s="74" t="str">
        <f>IFERROR(GETPIVOTDATA("Amount",#REF!,"Product Name",'tabelas-escondidas'!$A1676),"")</f>
        <v/>
      </c>
      <c r="G1676" s="74" t="str">
        <f>IFERROR(GETPIVOTDATA("Quantity",#REF!,"Product Name",'tabelas-escondidas'!$A1676),"")</f>
        <v/>
      </c>
    </row>
    <row r="1677" spans="1:7" x14ac:dyDescent="0.25">
      <c r="A1677" s="75" t="str">
        <f>IFERROR(INDEX(Tabela_Produto[[#Data],[Nome do Produto]],ROW(A1677)-ROW($A$3)),"")</f>
        <v/>
      </c>
      <c r="B1677" s="74" t="str">
        <f ca="1">IF(A1677="","",SUMIFS(Tabela_Ordens[[#Data],[Quantidade]],Tabela_Ordens[[#Data],[Produto]],A1677,Tabela_Ordens[[#Data],[Tipo da Ordem]],"Compra",Tabela_Ordens[[#Data],[Data esperada]],"&lt;="&amp;TODAY())-SUMIFS(Tabela_Ordens[[#Data],[Quantidade]],Tabela_Ordens[[#Data],[Produto]],A1677,Tabela_Ordens[[#Data],[Tipo da Ordem]],"Venda",Tabela_Ordens[[#Data],[Data esperada]],"&lt;="&amp;TODAY()))</f>
        <v/>
      </c>
      <c r="C1677" s="74" t="str">
        <f ca="1">IF(A1677="","",SUMIFS(Tabela_Ordens[[#Data],[Quantidade]],Tabela_Ordens[[#Data],[Produto]],A1677,Tabela_Ordens[[#Data],[Tipo da Ordem]],"Compra",Tabela_Ordens[[#Data],[Data esperada]],"&gt;"&amp;TODAY()))</f>
        <v/>
      </c>
      <c r="D1677" s="74" t="str">
        <f>IF(A1677="","",INDEX(Tabela_Produto[Estoque Mínimo],MATCH(A1677,INDEX(Tabela_Produto[Nome do Produto],,1),0),1))</f>
        <v/>
      </c>
      <c r="E1677" s="74" t="str">
        <f t="shared" si="26"/>
        <v/>
      </c>
      <c r="F1677" s="74" t="str">
        <f>IFERROR(GETPIVOTDATA("Amount",#REF!,"Product Name",'tabelas-escondidas'!$A1677),"")</f>
        <v/>
      </c>
      <c r="G1677" s="74" t="str">
        <f>IFERROR(GETPIVOTDATA("Quantity",#REF!,"Product Name",'tabelas-escondidas'!$A1677),"")</f>
        <v/>
      </c>
    </row>
    <row r="1678" spans="1:7" x14ac:dyDescent="0.25">
      <c r="A1678" s="75" t="str">
        <f>IFERROR(INDEX(Tabela_Produto[[#Data],[Nome do Produto]],ROW(A1678)-ROW($A$3)),"")</f>
        <v/>
      </c>
      <c r="B1678" s="74" t="str">
        <f ca="1">IF(A1678="","",SUMIFS(Tabela_Ordens[[#Data],[Quantidade]],Tabela_Ordens[[#Data],[Produto]],A1678,Tabela_Ordens[[#Data],[Tipo da Ordem]],"Compra",Tabela_Ordens[[#Data],[Data esperada]],"&lt;="&amp;TODAY())-SUMIFS(Tabela_Ordens[[#Data],[Quantidade]],Tabela_Ordens[[#Data],[Produto]],A1678,Tabela_Ordens[[#Data],[Tipo da Ordem]],"Venda",Tabela_Ordens[[#Data],[Data esperada]],"&lt;="&amp;TODAY()))</f>
        <v/>
      </c>
      <c r="C1678" s="74" t="str">
        <f ca="1">IF(A1678="","",SUMIFS(Tabela_Ordens[[#Data],[Quantidade]],Tabela_Ordens[[#Data],[Produto]],A1678,Tabela_Ordens[[#Data],[Tipo da Ordem]],"Compra",Tabela_Ordens[[#Data],[Data esperada]],"&gt;"&amp;TODAY()))</f>
        <v/>
      </c>
      <c r="D1678" s="74" t="str">
        <f>IF(A1678="","",INDEX(Tabela_Produto[Estoque Mínimo],MATCH(A1678,INDEX(Tabela_Produto[Nome do Produto],,1),0),1))</f>
        <v/>
      </c>
      <c r="E1678" s="74" t="str">
        <f t="shared" si="26"/>
        <v/>
      </c>
      <c r="F1678" s="74" t="str">
        <f>IFERROR(GETPIVOTDATA("Amount",#REF!,"Product Name",'tabelas-escondidas'!$A1678),"")</f>
        <v/>
      </c>
      <c r="G1678" s="74" t="str">
        <f>IFERROR(GETPIVOTDATA("Quantity",#REF!,"Product Name",'tabelas-escondidas'!$A1678),"")</f>
        <v/>
      </c>
    </row>
    <row r="1679" spans="1:7" x14ac:dyDescent="0.25">
      <c r="A1679" s="75" t="str">
        <f>IFERROR(INDEX(Tabela_Produto[[#Data],[Nome do Produto]],ROW(A1679)-ROW($A$3)),"")</f>
        <v/>
      </c>
      <c r="B1679" s="74" t="str">
        <f ca="1">IF(A1679="","",SUMIFS(Tabela_Ordens[[#Data],[Quantidade]],Tabela_Ordens[[#Data],[Produto]],A1679,Tabela_Ordens[[#Data],[Tipo da Ordem]],"Compra",Tabela_Ordens[[#Data],[Data esperada]],"&lt;="&amp;TODAY())-SUMIFS(Tabela_Ordens[[#Data],[Quantidade]],Tabela_Ordens[[#Data],[Produto]],A1679,Tabela_Ordens[[#Data],[Tipo da Ordem]],"Venda",Tabela_Ordens[[#Data],[Data esperada]],"&lt;="&amp;TODAY()))</f>
        <v/>
      </c>
      <c r="C1679" s="74" t="str">
        <f ca="1">IF(A1679="","",SUMIFS(Tabela_Ordens[[#Data],[Quantidade]],Tabela_Ordens[[#Data],[Produto]],A1679,Tabela_Ordens[[#Data],[Tipo da Ordem]],"Compra",Tabela_Ordens[[#Data],[Data esperada]],"&gt;"&amp;TODAY()))</f>
        <v/>
      </c>
      <c r="D1679" s="74" t="str">
        <f>IF(A1679="","",INDEX(Tabela_Produto[Estoque Mínimo],MATCH(A1679,INDEX(Tabela_Produto[Nome do Produto],,1),0),1))</f>
        <v/>
      </c>
      <c r="E1679" s="74" t="str">
        <f t="shared" si="26"/>
        <v/>
      </c>
      <c r="F1679" s="74" t="str">
        <f>IFERROR(GETPIVOTDATA("Amount",#REF!,"Product Name",'tabelas-escondidas'!$A1679),"")</f>
        <v/>
      </c>
      <c r="G1679" s="74" t="str">
        <f>IFERROR(GETPIVOTDATA("Quantity",#REF!,"Product Name",'tabelas-escondidas'!$A1679),"")</f>
        <v/>
      </c>
    </row>
    <row r="1680" spans="1:7" x14ac:dyDescent="0.25">
      <c r="A1680" s="75" t="str">
        <f>IFERROR(INDEX(Tabela_Produto[[#Data],[Nome do Produto]],ROW(A1680)-ROW($A$3)),"")</f>
        <v/>
      </c>
      <c r="B1680" s="74" t="str">
        <f ca="1">IF(A1680="","",SUMIFS(Tabela_Ordens[[#Data],[Quantidade]],Tabela_Ordens[[#Data],[Produto]],A1680,Tabela_Ordens[[#Data],[Tipo da Ordem]],"Compra",Tabela_Ordens[[#Data],[Data esperada]],"&lt;="&amp;TODAY())-SUMIFS(Tabela_Ordens[[#Data],[Quantidade]],Tabela_Ordens[[#Data],[Produto]],A1680,Tabela_Ordens[[#Data],[Tipo da Ordem]],"Venda",Tabela_Ordens[[#Data],[Data esperada]],"&lt;="&amp;TODAY()))</f>
        <v/>
      </c>
      <c r="C1680" s="74" t="str">
        <f ca="1">IF(A1680="","",SUMIFS(Tabela_Ordens[[#Data],[Quantidade]],Tabela_Ordens[[#Data],[Produto]],A1680,Tabela_Ordens[[#Data],[Tipo da Ordem]],"Compra",Tabela_Ordens[[#Data],[Data esperada]],"&gt;"&amp;TODAY()))</f>
        <v/>
      </c>
      <c r="D1680" s="74" t="str">
        <f>IF(A1680="","",INDEX(Tabela_Produto[Estoque Mínimo],MATCH(A1680,INDEX(Tabela_Produto[Nome do Produto],,1),0),1))</f>
        <v/>
      </c>
      <c r="E1680" s="74" t="str">
        <f t="shared" si="26"/>
        <v/>
      </c>
      <c r="F1680" s="74" t="str">
        <f>IFERROR(GETPIVOTDATA("Amount",#REF!,"Product Name",'tabelas-escondidas'!$A1680),"")</f>
        <v/>
      </c>
      <c r="G1680" s="74" t="str">
        <f>IFERROR(GETPIVOTDATA("Quantity",#REF!,"Product Name",'tabelas-escondidas'!$A1680),"")</f>
        <v/>
      </c>
    </row>
    <row r="1681" spans="1:7" x14ac:dyDescent="0.25">
      <c r="A1681" s="75" t="str">
        <f>IFERROR(INDEX(Tabela_Produto[[#Data],[Nome do Produto]],ROW(A1681)-ROW($A$3)),"")</f>
        <v/>
      </c>
      <c r="B1681" s="74" t="str">
        <f ca="1">IF(A1681="","",SUMIFS(Tabela_Ordens[[#Data],[Quantidade]],Tabela_Ordens[[#Data],[Produto]],A1681,Tabela_Ordens[[#Data],[Tipo da Ordem]],"Compra",Tabela_Ordens[[#Data],[Data esperada]],"&lt;="&amp;TODAY())-SUMIFS(Tabela_Ordens[[#Data],[Quantidade]],Tabela_Ordens[[#Data],[Produto]],A1681,Tabela_Ordens[[#Data],[Tipo da Ordem]],"Venda",Tabela_Ordens[[#Data],[Data esperada]],"&lt;="&amp;TODAY()))</f>
        <v/>
      </c>
      <c r="C1681" s="74" t="str">
        <f ca="1">IF(A1681="","",SUMIFS(Tabela_Ordens[[#Data],[Quantidade]],Tabela_Ordens[[#Data],[Produto]],A1681,Tabela_Ordens[[#Data],[Tipo da Ordem]],"Compra",Tabela_Ordens[[#Data],[Data esperada]],"&gt;"&amp;TODAY()))</f>
        <v/>
      </c>
      <c r="D1681" s="74" t="str">
        <f>IF(A1681="","",INDEX(Tabela_Produto[Estoque Mínimo],MATCH(A1681,INDEX(Tabela_Produto[Nome do Produto],,1),0),1))</f>
        <v/>
      </c>
      <c r="E1681" s="74" t="str">
        <f t="shared" si="26"/>
        <v/>
      </c>
      <c r="F1681" s="74" t="str">
        <f>IFERROR(GETPIVOTDATA("Amount",#REF!,"Product Name",'tabelas-escondidas'!$A1681),"")</f>
        <v/>
      </c>
      <c r="G1681" s="74" t="str">
        <f>IFERROR(GETPIVOTDATA("Quantity",#REF!,"Product Name",'tabelas-escondidas'!$A1681),"")</f>
        <v/>
      </c>
    </row>
    <row r="1682" spans="1:7" x14ac:dyDescent="0.25">
      <c r="A1682" s="75" t="str">
        <f>IFERROR(INDEX(Tabela_Produto[[#Data],[Nome do Produto]],ROW(A1682)-ROW($A$3)),"")</f>
        <v/>
      </c>
      <c r="B1682" s="74" t="str">
        <f ca="1">IF(A1682="","",SUMIFS(Tabela_Ordens[[#Data],[Quantidade]],Tabela_Ordens[[#Data],[Produto]],A1682,Tabela_Ordens[[#Data],[Tipo da Ordem]],"Compra",Tabela_Ordens[[#Data],[Data esperada]],"&lt;="&amp;TODAY())-SUMIFS(Tabela_Ordens[[#Data],[Quantidade]],Tabela_Ordens[[#Data],[Produto]],A1682,Tabela_Ordens[[#Data],[Tipo da Ordem]],"Venda",Tabela_Ordens[[#Data],[Data esperada]],"&lt;="&amp;TODAY()))</f>
        <v/>
      </c>
      <c r="C1682" s="74" t="str">
        <f ca="1">IF(A1682="","",SUMIFS(Tabela_Ordens[[#Data],[Quantidade]],Tabela_Ordens[[#Data],[Produto]],A1682,Tabela_Ordens[[#Data],[Tipo da Ordem]],"Compra",Tabela_Ordens[[#Data],[Data esperada]],"&gt;"&amp;TODAY()))</f>
        <v/>
      </c>
      <c r="D1682" s="74" t="str">
        <f>IF(A1682="","",INDEX(Tabela_Produto[Estoque Mínimo],MATCH(A1682,INDEX(Tabela_Produto[Nome do Produto],,1),0),1))</f>
        <v/>
      </c>
      <c r="E1682" s="74" t="str">
        <f t="shared" si="26"/>
        <v/>
      </c>
      <c r="F1682" s="74" t="str">
        <f>IFERROR(GETPIVOTDATA("Amount",#REF!,"Product Name",'tabelas-escondidas'!$A1682),"")</f>
        <v/>
      </c>
      <c r="G1682" s="74" t="str">
        <f>IFERROR(GETPIVOTDATA("Quantity",#REF!,"Product Name",'tabelas-escondidas'!$A1682),"")</f>
        <v/>
      </c>
    </row>
    <row r="1683" spans="1:7" x14ac:dyDescent="0.25">
      <c r="A1683" s="75" t="str">
        <f>IFERROR(INDEX(Tabela_Produto[[#Data],[Nome do Produto]],ROW(A1683)-ROW($A$3)),"")</f>
        <v/>
      </c>
      <c r="B1683" s="74" t="str">
        <f ca="1">IF(A1683="","",SUMIFS(Tabela_Ordens[[#Data],[Quantidade]],Tabela_Ordens[[#Data],[Produto]],A1683,Tabela_Ordens[[#Data],[Tipo da Ordem]],"Compra",Tabela_Ordens[[#Data],[Data esperada]],"&lt;="&amp;TODAY())-SUMIFS(Tabela_Ordens[[#Data],[Quantidade]],Tabela_Ordens[[#Data],[Produto]],A1683,Tabela_Ordens[[#Data],[Tipo da Ordem]],"Venda",Tabela_Ordens[[#Data],[Data esperada]],"&lt;="&amp;TODAY()))</f>
        <v/>
      </c>
      <c r="C1683" s="74" t="str">
        <f ca="1">IF(A1683="","",SUMIFS(Tabela_Ordens[[#Data],[Quantidade]],Tabela_Ordens[[#Data],[Produto]],A1683,Tabela_Ordens[[#Data],[Tipo da Ordem]],"Compra",Tabela_Ordens[[#Data],[Data esperada]],"&gt;"&amp;TODAY()))</f>
        <v/>
      </c>
      <c r="D1683" s="74" t="str">
        <f>IF(A1683="","",INDEX(Tabela_Produto[Estoque Mínimo],MATCH(A1683,INDEX(Tabela_Produto[Nome do Produto],,1),0),1))</f>
        <v/>
      </c>
      <c r="E1683" s="74" t="str">
        <f t="shared" si="26"/>
        <v/>
      </c>
      <c r="F1683" s="74" t="str">
        <f>IFERROR(GETPIVOTDATA("Amount",#REF!,"Product Name",'tabelas-escondidas'!$A1683),"")</f>
        <v/>
      </c>
      <c r="G1683" s="74" t="str">
        <f>IFERROR(GETPIVOTDATA("Quantity",#REF!,"Product Name",'tabelas-escondidas'!$A1683),"")</f>
        <v/>
      </c>
    </row>
    <row r="1684" spans="1:7" x14ac:dyDescent="0.25">
      <c r="A1684" s="75" t="str">
        <f>IFERROR(INDEX(Tabela_Produto[[#Data],[Nome do Produto]],ROW(A1684)-ROW($A$3)),"")</f>
        <v/>
      </c>
      <c r="B1684" s="74" t="str">
        <f ca="1">IF(A1684="","",SUMIFS(Tabela_Ordens[[#Data],[Quantidade]],Tabela_Ordens[[#Data],[Produto]],A1684,Tabela_Ordens[[#Data],[Tipo da Ordem]],"Compra",Tabela_Ordens[[#Data],[Data esperada]],"&lt;="&amp;TODAY())-SUMIFS(Tabela_Ordens[[#Data],[Quantidade]],Tabela_Ordens[[#Data],[Produto]],A1684,Tabela_Ordens[[#Data],[Tipo da Ordem]],"Venda",Tabela_Ordens[[#Data],[Data esperada]],"&lt;="&amp;TODAY()))</f>
        <v/>
      </c>
      <c r="C1684" s="74" t="str">
        <f ca="1">IF(A1684="","",SUMIFS(Tabela_Ordens[[#Data],[Quantidade]],Tabela_Ordens[[#Data],[Produto]],A1684,Tabela_Ordens[[#Data],[Tipo da Ordem]],"Compra",Tabela_Ordens[[#Data],[Data esperada]],"&gt;"&amp;TODAY()))</f>
        <v/>
      </c>
      <c r="D1684" s="74" t="str">
        <f>IF(A1684="","",INDEX(Tabela_Produto[Estoque Mínimo],MATCH(A1684,INDEX(Tabela_Produto[Nome do Produto],,1),0),1))</f>
        <v/>
      </c>
      <c r="E1684" s="74" t="str">
        <f t="shared" si="26"/>
        <v/>
      </c>
      <c r="F1684" s="74" t="str">
        <f>IFERROR(GETPIVOTDATA("Amount",#REF!,"Product Name",'tabelas-escondidas'!$A1684),"")</f>
        <v/>
      </c>
      <c r="G1684" s="74" t="str">
        <f>IFERROR(GETPIVOTDATA("Quantity",#REF!,"Product Name",'tabelas-escondidas'!$A1684),"")</f>
        <v/>
      </c>
    </row>
    <row r="1685" spans="1:7" x14ac:dyDescent="0.25">
      <c r="A1685" s="75" t="str">
        <f>IFERROR(INDEX(Tabela_Produto[[#Data],[Nome do Produto]],ROW(A1685)-ROW($A$3)),"")</f>
        <v/>
      </c>
      <c r="B1685" s="74" t="str">
        <f ca="1">IF(A1685="","",SUMIFS(Tabela_Ordens[[#Data],[Quantidade]],Tabela_Ordens[[#Data],[Produto]],A1685,Tabela_Ordens[[#Data],[Tipo da Ordem]],"Compra",Tabela_Ordens[[#Data],[Data esperada]],"&lt;="&amp;TODAY())-SUMIFS(Tabela_Ordens[[#Data],[Quantidade]],Tabela_Ordens[[#Data],[Produto]],A1685,Tabela_Ordens[[#Data],[Tipo da Ordem]],"Venda",Tabela_Ordens[[#Data],[Data esperada]],"&lt;="&amp;TODAY()))</f>
        <v/>
      </c>
      <c r="C1685" s="74" t="str">
        <f ca="1">IF(A1685="","",SUMIFS(Tabela_Ordens[[#Data],[Quantidade]],Tabela_Ordens[[#Data],[Produto]],A1685,Tabela_Ordens[[#Data],[Tipo da Ordem]],"Compra",Tabela_Ordens[[#Data],[Data esperada]],"&gt;"&amp;TODAY()))</f>
        <v/>
      </c>
      <c r="D1685" s="74" t="str">
        <f>IF(A1685="","",INDEX(Tabela_Produto[Estoque Mínimo],MATCH(A1685,INDEX(Tabela_Produto[Nome do Produto],,1),0),1))</f>
        <v/>
      </c>
      <c r="E1685" s="74" t="str">
        <f t="shared" si="26"/>
        <v/>
      </c>
      <c r="F1685" s="74" t="str">
        <f>IFERROR(GETPIVOTDATA("Amount",#REF!,"Product Name",'tabelas-escondidas'!$A1685),"")</f>
        <v/>
      </c>
      <c r="G1685" s="74" t="str">
        <f>IFERROR(GETPIVOTDATA("Quantity",#REF!,"Product Name",'tabelas-escondidas'!$A1685),"")</f>
        <v/>
      </c>
    </row>
    <row r="1686" spans="1:7" x14ac:dyDescent="0.25">
      <c r="A1686" s="75" t="str">
        <f>IFERROR(INDEX(Tabela_Produto[[#Data],[Nome do Produto]],ROW(A1686)-ROW($A$3)),"")</f>
        <v/>
      </c>
      <c r="B1686" s="74" t="str">
        <f ca="1">IF(A1686="","",SUMIFS(Tabela_Ordens[[#Data],[Quantidade]],Tabela_Ordens[[#Data],[Produto]],A1686,Tabela_Ordens[[#Data],[Tipo da Ordem]],"Compra",Tabela_Ordens[[#Data],[Data esperada]],"&lt;="&amp;TODAY())-SUMIFS(Tabela_Ordens[[#Data],[Quantidade]],Tabela_Ordens[[#Data],[Produto]],A1686,Tabela_Ordens[[#Data],[Tipo da Ordem]],"Venda",Tabela_Ordens[[#Data],[Data esperada]],"&lt;="&amp;TODAY()))</f>
        <v/>
      </c>
      <c r="C1686" s="74" t="str">
        <f ca="1">IF(A1686="","",SUMIFS(Tabela_Ordens[[#Data],[Quantidade]],Tabela_Ordens[[#Data],[Produto]],A1686,Tabela_Ordens[[#Data],[Tipo da Ordem]],"Compra",Tabela_Ordens[[#Data],[Data esperada]],"&gt;"&amp;TODAY()))</f>
        <v/>
      </c>
      <c r="D1686" s="74" t="str">
        <f>IF(A1686="","",INDEX(Tabela_Produto[Estoque Mínimo],MATCH(A1686,INDEX(Tabela_Produto[Nome do Produto],,1),0),1))</f>
        <v/>
      </c>
      <c r="E1686" s="74" t="str">
        <f t="shared" si="26"/>
        <v/>
      </c>
      <c r="F1686" s="74" t="str">
        <f>IFERROR(GETPIVOTDATA("Amount",#REF!,"Product Name",'tabelas-escondidas'!$A1686),"")</f>
        <v/>
      </c>
      <c r="G1686" s="74" t="str">
        <f>IFERROR(GETPIVOTDATA("Quantity",#REF!,"Product Name",'tabelas-escondidas'!$A1686),"")</f>
        <v/>
      </c>
    </row>
    <row r="1687" spans="1:7" x14ac:dyDescent="0.25">
      <c r="A1687" s="75" t="str">
        <f>IFERROR(INDEX(Tabela_Produto[[#Data],[Nome do Produto]],ROW(A1687)-ROW($A$3)),"")</f>
        <v/>
      </c>
      <c r="B1687" s="74" t="str">
        <f ca="1">IF(A1687="","",SUMIFS(Tabela_Ordens[[#Data],[Quantidade]],Tabela_Ordens[[#Data],[Produto]],A1687,Tabela_Ordens[[#Data],[Tipo da Ordem]],"Compra",Tabela_Ordens[[#Data],[Data esperada]],"&lt;="&amp;TODAY())-SUMIFS(Tabela_Ordens[[#Data],[Quantidade]],Tabela_Ordens[[#Data],[Produto]],A1687,Tabela_Ordens[[#Data],[Tipo da Ordem]],"Venda",Tabela_Ordens[[#Data],[Data esperada]],"&lt;="&amp;TODAY()))</f>
        <v/>
      </c>
      <c r="C1687" s="74" t="str">
        <f ca="1">IF(A1687="","",SUMIFS(Tabela_Ordens[[#Data],[Quantidade]],Tabela_Ordens[[#Data],[Produto]],A1687,Tabela_Ordens[[#Data],[Tipo da Ordem]],"Compra",Tabela_Ordens[[#Data],[Data esperada]],"&gt;"&amp;TODAY()))</f>
        <v/>
      </c>
      <c r="D1687" s="74" t="str">
        <f>IF(A1687="","",INDEX(Tabela_Produto[Estoque Mínimo],MATCH(A1687,INDEX(Tabela_Produto[Nome do Produto],,1),0),1))</f>
        <v/>
      </c>
      <c r="E1687" s="74" t="str">
        <f t="shared" si="26"/>
        <v/>
      </c>
      <c r="F1687" s="74" t="str">
        <f>IFERROR(GETPIVOTDATA("Amount",#REF!,"Product Name",'tabelas-escondidas'!$A1687),"")</f>
        <v/>
      </c>
      <c r="G1687" s="74" t="str">
        <f>IFERROR(GETPIVOTDATA("Quantity",#REF!,"Product Name",'tabelas-escondidas'!$A1687),"")</f>
        <v/>
      </c>
    </row>
    <row r="1688" spans="1:7" x14ac:dyDescent="0.25">
      <c r="A1688" s="75" t="str">
        <f>IFERROR(INDEX(Tabela_Produto[[#Data],[Nome do Produto]],ROW(A1688)-ROW($A$3)),"")</f>
        <v/>
      </c>
      <c r="B1688" s="74" t="str">
        <f ca="1">IF(A1688="","",SUMIFS(Tabela_Ordens[[#Data],[Quantidade]],Tabela_Ordens[[#Data],[Produto]],A1688,Tabela_Ordens[[#Data],[Tipo da Ordem]],"Compra",Tabela_Ordens[[#Data],[Data esperada]],"&lt;="&amp;TODAY())-SUMIFS(Tabela_Ordens[[#Data],[Quantidade]],Tabela_Ordens[[#Data],[Produto]],A1688,Tabela_Ordens[[#Data],[Tipo da Ordem]],"Venda",Tabela_Ordens[[#Data],[Data esperada]],"&lt;="&amp;TODAY()))</f>
        <v/>
      </c>
      <c r="C1688" s="74" t="str">
        <f ca="1">IF(A1688="","",SUMIFS(Tabela_Ordens[[#Data],[Quantidade]],Tabela_Ordens[[#Data],[Produto]],A1688,Tabela_Ordens[[#Data],[Tipo da Ordem]],"Compra",Tabela_Ordens[[#Data],[Data esperada]],"&gt;"&amp;TODAY()))</f>
        <v/>
      </c>
      <c r="D1688" s="74" t="str">
        <f>IF(A1688="","",INDEX(Tabela_Produto[Estoque Mínimo],MATCH(A1688,INDEX(Tabela_Produto[Nome do Produto],,1),0),1))</f>
        <v/>
      </c>
      <c r="E1688" s="74" t="str">
        <f t="shared" si="26"/>
        <v/>
      </c>
      <c r="F1688" s="74" t="str">
        <f>IFERROR(GETPIVOTDATA("Amount",#REF!,"Product Name",'tabelas-escondidas'!$A1688),"")</f>
        <v/>
      </c>
      <c r="G1688" s="74" t="str">
        <f>IFERROR(GETPIVOTDATA("Quantity",#REF!,"Product Name",'tabelas-escondidas'!$A1688),"")</f>
        <v/>
      </c>
    </row>
    <row r="1689" spans="1:7" x14ac:dyDescent="0.25">
      <c r="A1689" s="75" t="str">
        <f>IFERROR(INDEX(Tabela_Produto[[#Data],[Nome do Produto]],ROW(A1689)-ROW($A$3)),"")</f>
        <v/>
      </c>
      <c r="B1689" s="74" t="str">
        <f ca="1">IF(A1689="","",SUMIFS(Tabela_Ordens[[#Data],[Quantidade]],Tabela_Ordens[[#Data],[Produto]],A1689,Tabela_Ordens[[#Data],[Tipo da Ordem]],"Compra",Tabela_Ordens[[#Data],[Data esperada]],"&lt;="&amp;TODAY())-SUMIFS(Tabela_Ordens[[#Data],[Quantidade]],Tabela_Ordens[[#Data],[Produto]],A1689,Tabela_Ordens[[#Data],[Tipo da Ordem]],"Venda",Tabela_Ordens[[#Data],[Data esperada]],"&lt;="&amp;TODAY()))</f>
        <v/>
      </c>
      <c r="C1689" s="74" t="str">
        <f ca="1">IF(A1689="","",SUMIFS(Tabela_Ordens[[#Data],[Quantidade]],Tabela_Ordens[[#Data],[Produto]],A1689,Tabela_Ordens[[#Data],[Tipo da Ordem]],"Compra",Tabela_Ordens[[#Data],[Data esperada]],"&gt;"&amp;TODAY()))</f>
        <v/>
      </c>
      <c r="D1689" s="74" t="str">
        <f>IF(A1689="","",INDEX(Tabela_Produto[Estoque Mínimo],MATCH(A1689,INDEX(Tabela_Produto[Nome do Produto],,1),0),1))</f>
        <v/>
      </c>
      <c r="E1689" s="74" t="str">
        <f t="shared" si="26"/>
        <v/>
      </c>
      <c r="F1689" s="74" t="str">
        <f>IFERROR(GETPIVOTDATA("Amount",#REF!,"Product Name",'tabelas-escondidas'!$A1689),"")</f>
        <v/>
      </c>
      <c r="G1689" s="74" t="str">
        <f>IFERROR(GETPIVOTDATA("Quantity",#REF!,"Product Name",'tabelas-escondidas'!$A1689),"")</f>
        <v/>
      </c>
    </row>
    <row r="1690" spans="1:7" x14ac:dyDescent="0.25">
      <c r="A1690" s="75" t="str">
        <f>IFERROR(INDEX(Tabela_Produto[[#Data],[Nome do Produto]],ROW(A1690)-ROW($A$3)),"")</f>
        <v/>
      </c>
      <c r="B1690" s="74" t="str">
        <f ca="1">IF(A1690="","",SUMIFS(Tabela_Ordens[[#Data],[Quantidade]],Tabela_Ordens[[#Data],[Produto]],A1690,Tabela_Ordens[[#Data],[Tipo da Ordem]],"Compra",Tabela_Ordens[[#Data],[Data esperada]],"&lt;="&amp;TODAY())-SUMIFS(Tabela_Ordens[[#Data],[Quantidade]],Tabela_Ordens[[#Data],[Produto]],A1690,Tabela_Ordens[[#Data],[Tipo da Ordem]],"Venda",Tabela_Ordens[[#Data],[Data esperada]],"&lt;="&amp;TODAY()))</f>
        <v/>
      </c>
      <c r="C1690" s="74" t="str">
        <f ca="1">IF(A1690="","",SUMIFS(Tabela_Ordens[[#Data],[Quantidade]],Tabela_Ordens[[#Data],[Produto]],A1690,Tabela_Ordens[[#Data],[Tipo da Ordem]],"Compra",Tabela_Ordens[[#Data],[Data esperada]],"&gt;"&amp;TODAY()))</f>
        <v/>
      </c>
      <c r="D1690" s="74" t="str">
        <f>IF(A1690="","",INDEX(Tabela_Produto[Estoque Mínimo],MATCH(A1690,INDEX(Tabela_Produto[Nome do Produto],,1),0),1))</f>
        <v/>
      </c>
      <c r="E1690" s="74" t="str">
        <f t="shared" si="26"/>
        <v/>
      </c>
      <c r="F1690" s="74" t="str">
        <f>IFERROR(GETPIVOTDATA("Amount",#REF!,"Product Name",'tabelas-escondidas'!$A1690),"")</f>
        <v/>
      </c>
      <c r="G1690" s="74" t="str">
        <f>IFERROR(GETPIVOTDATA("Quantity",#REF!,"Product Name",'tabelas-escondidas'!$A1690),"")</f>
        <v/>
      </c>
    </row>
    <row r="1691" spans="1:7" x14ac:dyDescent="0.25">
      <c r="A1691" s="75" t="str">
        <f>IFERROR(INDEX(Tabela_Produto[[#Data],[Nome do Produto]],ROW(A1691)-ROW($A$3)),"")</f>
        <v/>
      </c>
      <c r="B1691" s="74" t="str">
        <f ca="1">IF(A1691="","",SUMIFS(Tabela_Ordens[[#Data],[Quantidade]],Tabela_Ordens[[#Data],[Produto]],A1691,Tabela_Ordens[[#Data],[Tipo da Ordem]],"Compra",Tabela_Ordens[[#Data],[Data esperada]],"&lt;="&amp;TODAY())-SUMIFS(Tabela_Ordens[[#Data],[Quantidade]],Tabela_Ordens[[#Data],[Produto]],A1691,Tabela_Ordens[[#Data],[Tipo da Ordem]],"Venda",Tabela_Ordens[[#Data],[Data esperada]],"&lt;="&amp;TODAY()))</f>
        <v/>
      </c>
      <c r="C1691" s="74" t="str">
        <f ca="1">IF(A1691="","",SUMIFS(Tabela_Ordens[[#Data],[Quantidade]],Tabela_Ordens[[#Data],[Produto]],A1691,Tabela_Ordens[[#Data],[Tipo da Ordem]],"Compra",Tabela_Ordens[[#Data],[Data esperada]],"&gt;"&amp;TODAY()))</f>
        <v/>
      </c>
      <c r="D1691" s="74" t="str">
        <f>IF(A1691="","",INDEX(Tabela_Produto[Estoque Mínimo],MATCH(A1691,INDEX(Tabela_Produto[Nome do Produto],,1),0),1))</f>
        <v/>
      </c>
      <c r="E1691" s="74" t="str">
        <f t="shared" si="26"/>
        <v/>
      </c>
      <c r="F1691" s="74" t="str">
        <f>IFERROR(GETPIVOTDATA("Amount",#REF!,"Product Name",'tabelas-escondidas'!$A1691),"")</f>
        <v/>
      </c>
      <c r="G1691" s="74" t="str">
        <f>IFERROR(GETPIVOTDATA("Quantity",#REF!,"Product Name",'tabelas-escondidas'!$A1691),"")</f>
        <v/>
      </c>
    </row>
    <row r="1692" spans="1:7" x14ac:dyDescent="0.25">
      <c r="A1692" s="75" t="str">
        <f>IFERROR(INDEX(Tabela_Produto[[#Data],[Nome do Produto]],ROW(A1692)-ROW($A$3)),"")</f>
        <v/>
      </c>
      <c r="B1692" s="74" t="str">
        <f ca="1">IF(A1692="","",SUMIFS(Tabela_Ordens[[#Data],[Quantidade]],Tabela_Ordens[[#Data],[Produto]],A1692,Tabela_Ordens[[#Data],[Tipo da Ordem]],"Compra",Tabela_Ordens[[#Data],[Data esperada]],"&lt;="&amp;TODAY())-SUMIFS(Tabela_Ordens[[#Data],[Quantidade]],Tabela_Ordens[[#Data],[Produto]],A1692,Tabela_Ordens[[#Data],[Tipo da Ordem]],"Venda",Tabela_Ordens[[#Data],[Data esperada]],"&lt;="&amp;TODAY()))</f>
        <v/>
      </c>
      <c r="C1692" s="74" t="str">
        <f ca="1">IF(A1692="","",SUMIFS(Tabela_Ordens[[#Data],[Quantidade]],Tabela_Ordens[[#Data],[Produto]],A1692,Tabela_Ordens[[#Data],[Tipo da Ordem]],"Compra",Tabela_Ordens[[#Data],[Data esperada]],"&gt;"&amp;TODAY()))</f>
        <v/>
      </c>
      <c r="D1692" s="74" t="str">
        <f>IF(A1692="","",INDEX(Tabela_Produto[Estoque Mínimo],MATCH(A1692,INDEX(Tabela_Produto[Nome do Produto],,1),0),1))</f>
        <v/>
      </c>
      <c r="E1692" s="74" t="str">
        <f t="shared" si="26"/>
        <v/>
      </c>
      <c r="F1692" s="74" t="str">
        <f>IFERROR(GETPIVOTDATA("Amount",#REF!,"Product Name",'tabelas-escondidas'!$A1692),"")</f>
        <v/>
      </c>
      <c r="G1692" s="74" t="str">
        <f>IFERROR(GETPIVOTDATA("Quantity",#REF!,"Product Name",'tabelas-escondidas'!$A1692),"")</f>
        <v/>
      </c>
    </row>
    <row r="1693" spans="1:7" x14ac:dyDescent="0.25">
      <c r="A1693" s="75" t="str">
        <f>IFERROR(INDEX(Tabela_Produto[[#Data],[Nome do Produto]],ROW(A1693)-ROW($A$3)),"")</f>
        <v/>
      </c>
      <c r="B1693" s="74" t="str">
        <f ca="1">IF(A1693="","",SUMIFS(Tabela_Ordens[[#Data],[Quantidade]],Tabela_Ordens[[#Data],[Produto]],A1693,Tabela_Ordens[[#Data],[Tipo da Ordem]],"Compra",Tabela_Ordens[[#Data],[Data esperada]],"&lt;="&amp;TODAY())-SUMIFS(Tabela_Ordens[[#Data],[Quantidade]],Tabela_Ordens[[#Data],[Produto]],A1693,Tabela_Ordens[[#Data],[Tipo da Ordem]],"Venda",Tabela_Ordens[[#Data],[Data esperada]],"&lt;="&amp;TODAY()))</f>
        <v/>
      </c>
      <c r="C1693" s="74" t="str">
        <f ca="1">IF(A1693="","",SUMIFS(Tabela_Ordens[[#Data],[Quantidade]],Tabela_Ordens[[#Data],[Produto]],A1693,Tabela_Ordens[[#Data],[Tipo da Ordem]],"Compra",Tabela_Ordens[[#Data],[Data esperada]],"&gt;"&amp;TODAY()))</f>
        <v/>
      </c>
      <c r="D1693" s="74" t="str">
        <f>IF(A1693="","",INDEX(Tabela_Produto[Estoque Mínimo],MATCH(A1693,INDEX(Tabela_Produto[Nome do Produto],,1),0),1))</f>
        <v/>
      </c>
      <c r="E1693" s="74" t="str">
        <f t="shared" si="26"/>
        <v/>
      </c>
      <c r="F1693" s="74" t="str">
        <f>IFERROR(GETPIVOTDATA("Amount",#REF!,"Product Name",'tabelas-escondidas'!$A1693),"")</f>
        <v/>
      </c>
      <c r="G1693" s="74" t="str">
        <f>IFERROR(GETPIVOTDATA("Quantity",#REF!,"Product Name",'tabelas-escondidas'!$A1693),"")</f>
        <v/>
      </c>
    </row>
    <row r="1694" spans="1:7" x14ac:dyDescent="0.25">
      <c r="A1694" s="75" t="str">
        <f>IFERROR(INDEX(Tabela_Produto[[#Data],[Nome do Produto]],ROW(A1694)-ROW($A$3)),"")</f>
        <v/>
      </c>
      <c r="B1694" s="74" t="str">
        <f ca="1">IF(A1694="","",SUMIFS(Tabela_Ordens[[#Data],[Quantidade]],Tabela_Ordens[[#Data],[Produto]],A1694,Tabela_Ordens[[#Data],[Tipo da Ordem]],"Compra",Tabela_Ordens[[#Data],[Data esperada]],"&lt;="&amp;TODAY())-SUMIFS(Tabela_Ordens[[#Data],[Quantidade]],Tabela_Ordens[[#Data],[Produto]],A1694,Tabela_Ordens[[#Data],[Tipo da Ordem]],"Venda",Tabela_Ordens[[#Data],[Data esperada]],"&lt;="&amp;TODAY()))</f>
        <v/>
      </c>
      <c r="C1694" s="74" t="str">
        <f ca="1">IF(A1694="","",SUMIFS(Tabela_Ordens[[#Data],[Quantidade]],Tabela_Ordens[[#Data],[Produto]],A1694,Tabela_Ordens[[#Data],[Tipo da Ordem]],"Compra",Tabela_Ordens[[#Data],[Data esperada]],"&gt;"&amp;TODAY()))</f>
        <v/>
      </c>
      <c r="D1694" s="74" t="str">
        <f>IF(A1694="","",INDEX(Tabela_Produto[Estoque Mínimo],MATCH(A1694,INDEX(Tabela_Produto[Nome do Produto],,1),0),1))</f>
        <v/>
      </c>
      <c r="E1694" s="74" t="str">
        <f t="shared" si="26"/>
        <v/>
      </c>
      <c r="F1694" s="74" t="str">
        <f>IFERROR(GETPIVOTDATA("Amount",#REF!,"Product Name",'tabelas-escondidas'!$A1694),"")</f>
        <v/>
      </c>
      <c r="G1694" s="74" t="str">
        <f>IFERROR(GETPIVOTDATA("Quantity",#REF!,"Product Name",'tabelas-escondidas'!$A1694),"")</f>
        <v/>
      </c>
    </row>
    <row r="1695" spans="1:7" x14ac:dyDescent="0.25">
      <c r="A1695" s="75" t="str">
        <f>IFERROR(INDEX(Tabela_Produto[[#Data],[Nome do Produto]],ROW(A1695)-ROW($A$3)),"")</f>
        <v/>
      </c>
      <c r="B1695" s="74" t="str">
        <f ca="1">IF(A1695="","",SUMIFS(Tabela_Ordens[[#Data],[Quantidade]],Tabela_Ordens[[#Data],[Produto]],A1695,Tabela_Ordens[[#Data],[Tipo da Ordem]],"Compra",Tabela_Ordens[[#Data],[Data esperada]],"&lt;="&amp;TODAY())-SUMIFS(Tabela_Ordens[[#Data],[Quantidade]],Tabela_Ordens[[#Data],[Produto]],A1695,Tabela_Ordens[[#Data],[Tipo da Ordem]],"Venda",Tabela_Ordens[[#Data],[Data esperada]],"&lt;="&amp;TODAY()))</f>
        <v/>
      </c>
      <c r="C1695" s="74" t="str">
        <f ca="1">IF(A1695="","",SUMIFS(Tabela_Ordens[[#Data],[Quantidade]],Tabela_Ordens[[#Data],[Produto]],A1695,Tabela_Ordens[[#Data],[Tipo da Ordem]],"Compra",Tabela_Ordens[[#Data],[Data esperada]],"&gt;"&amp;TODAY()))</f>
        <v/>
      </c>
      <c r="D1695" s="74" t="str">
        <f>IF(A1695="","",INDEX(Tabela_Produto[Estoque Mínimo],MATCH(A1695,INDEX(Tabela_Produto[Nome do Produto],,1),0),1))</f>
        <v/>
      </c>
      <c r="E1695" s="74" t="str">
        <f t="shared" si="26"/>
        <v/>
      </c>
      <c r="F1695" s="74" t="str">
        <f>IFERROR(GETPIVOTDATA("Amount",#REF!,"Product Name",'tabelas-escondidas'!$A1695),"")</f>
        <v/>
      </c>
      <c r="G1695" s="74" t="str">
        <f>IFERROR(GETPIVOTDATA("Quantity",#REF!,"Product Name",'tabelas-escondidas'!$A1695),"")</f>
        <v/>
      </c>
    </row>
    <row r="1696" spans="1:7" x14ac:dyDescent="0.25">
      <c r="A1696" s="75" t="str">
        <f>IFERROR(INDEX(Tabela_Produto[[#Data],[Nome do Produto]],ROW(A1696)-ROW($A$3)),"")</f>
        <v/>
      </c>
      <c r="B1696" s="74" t="str">
        <f ca="1">IF(A1696="","",SUMIFS(Tabela_Ordens[[#Data],[Quantidade]],Tabela_Ordens[[#Data],[Produto]],A1696,Tabela_Ordens[[#Data],[Tipo da Ordem]],"Compra",Tabela_Ordens[[#Data],[Data esperada]],"&lt;="&amp;TODAY())-SUMIFS(Tabela_Ordens[[#Data],[Quantidade]],Tabela_Ordens[[#Data],[Produto]],A1696,Tabela_Ordens[[#Data],[Tipo da Ordem]],"Venda",Tabela_Ordens[[#Data],[Data esperada]],"&lt;="&amp;TODAY()))</f>
        <v/>
      </c>
      <c r="C1696" s="74" t="str">
        <f ca="1">IF(A1696="","",SUMIFS(Tabela_Ordens[[#Data],[Quantidade]],Tabela_Ordens[[#Data],[Produto]],A1696,Tabela_Ordens[[#Data],[Tipo da Ordem]],"Compra",Tabela_Ordens[[#Data],[Data esperada]],"&gt;"&amp;TODAY()))</f>
        <v/>
      </c>
      <c r="D1696" s="74" t="str">
        <f>IF(A1696="","",INDEX(Tabela_Produto[Estoque Mínimo],MATCH(A1696,INDEX(Tabela_Produto[Nome do Produto],,1),0),1))</f>
        <v/>
      </c>
      <c r="E1696" s="74" t="str">
        <f t="shared" si="26"/>
        <v/>
      </c>
      <c r="F1696" s="74" t="str">
        <f>IFERROR(GETPIVOTDATA("Amount",#REF!,"Product Name",'tabelas-escondidas'!$A1696),"")</f>
        <v/>
      </c>
      <c r="G1696" s="74" t="str">
        <f>IFERROR(GETPIVOTDATA("Quantity",#REF!,"Product Name",'tabelas-escondidas'!$A1696),"")</f>
        <v/>
      </c>
    </row>
    <row r="1697" spans="1:7" x14ac:dyDescent="0.25">
      <c r="A1697" s="75" t="str">
        <f>IFERROR(INDEX(Tabela_Produto[[#Data],[Nome do Produto]],ROW(A1697)-ROW($A$3)),"")</f>
        <v/>
      </c>
      <c r="B1697" s="74" t="str">
        <f ca="1">IF(A1697="","",SUMIFS(Tabela_Ordens[[#Data],[Quantidade]],Tabela_Ordens[[#Data],[Produto]],A1697,Tabela_Ordens[[#Data],[Tipo da Ordem]],"Compra",Tabela_Ordens[[#Data],[Data esperada]],"&lt;="&amp;TODAY())-SUMIFS(Tabela_Ordens[[#Data],[Quantidade]],Tabela_Ordens[[#Data],[Produto]],A1697,Tabela_Ordens[[#Data],[Tipo da Ordem]],"Venda",Tabela_Ordens[[#Data],[Data esperada]],"&lt;="&amp;TODAY()))</f>
        <v/>
      </c>
      <c r="C1697" s="74" t="str">
        <f ca="1">IF(A1697="","",SUMIFS(Tabela_Ordens[[#Data],[Quantidade]],Tabela_Ordens[[#Data],[Produto]],A1697,Tabela_Ordens[[#Data],[Tipo da Ordem]],"Compra",Tabela_Ordens[[#Data],[Data esperada]],"&gt;"&amp;TODAY()))</f>
        <v/>
      </c>
      <c r="D1697" s="74" t="str">
        <f>IF(A1697="","",INDEX(Tabela_Produto[Estoque Mínimo],MATCH(A1697,INDEX(Tabela_Produto[Nome do Produto],,1),0),1))</f>
        <v/>
      </c>
      <c r="E1697" s="74" t="str">
        <f t="shared" si="26"/>
        <v/>
      </c>
      <c r="F1697" s="74" t="str">
        <f>IFERROR(GETPIVOTDATA("Amount",#REF!,"Product Name",'tabelas-escondidas'!$A1697),"")</f>
        <v/>
      </c>
      <c r="G1697" s="74" t="str">
        <f>IFERROR(GETPIVOTDATA("Quantity",#REF!,"Product Name",'tabelas-escondidas'!$A1697),"")</f>
        <v/>
      </c>
    </row>
    <row r="1698" spans="1:7" x14ac:dyDescent="0.25">
      <c r="A1698" s="75" t="str">
        <f>IFERROR(INDEX(Tabela_Produto[[#Data],[Nome do Produto]],ROW(A1698)-ROW($A$3)),"")</f>
        <v/>
      </c>
      <c r="B1698" s="74" t="str">
        <f ca="1">IF(A1698="","",SUMIFS(Tabela_Ordens[[#Data],[Quantidade]],Tabela_Ordens[[#Data],[Produto]],A1698,Tabela_Ordens[[#Data],[Tipo da Ordem]],"Compra",Tabela_Ordens[[#Data],[Data esperada]],"&lt;="&amp;TODAY())-SUMIFS(Tabela_Ordens[[#Data],[Quantidade]],Tabela_Ordens[[#Data],[Produto]],A1698,Tabela_Ordens[[#Data],[Tipo da Ordem]],"Venda",Tabela_Ordens[[#Data],[Data esperada]],"&lt;="&amp;TODAY()))</f>
        <v/>
      </c>
      <c r="C1698" s="74" t="str">
        <f ca="1">IF(A1698="","",SUMIFS(Tabela_Ordens[[#Data],[Quantidade]],Tabela_Ordens[[#Data],[Produto]],A1698,Tabela_Ordens[[#Data],[Tipo da Ordem]],"Compra",Tabela_Ordens[[#Data],[Data esperada]],"&gt;"&amp;TODAY()))</f>
        <v/>
      </c>
      <c r="D1698" s="74" t="str">
        <f>IF(A1698="","",INDEX(Tabela_Produto[Estoque Mínimo],MATCH(A1698,INDEX(Tabela_Produto[Nome do Produto],,1),0),1))</f>
        <v/>
      </c>
      <c r="E1698" s="74" t="str">
        <f t="shared" si="26"/>
        <v/>
      </c>
      <c r="F1698" s="74" t="str">
        <f>IFERROR(GETPIVOTDATA("Amount",#REF!,"Product Name",'tabelas-escondidas'!$A1698),"")</f>
        <v/>
      </c>
      <c r="G1698" s="74" t="str">
        <f>IFERROR(GETPIVOTDATA("Quantity",#REF!,"Product Name",'tabelas-escondidas'!$A1698),"")</f>
        <v/>
      </c>
    </row>
    <row r="1699" spans="1:7" x14ac:dyDescent="0.25">
      <c r="A1699" s="75" t="str">
        <f>IFERROR(INDEX(Tabela_Produto[[#Data],[Nome do Produto]],ROW(A1699)-ROW($A$3)),"")</f>
        <v/>
      </c>
      <c r="B1699" s="74" t="str">
        <f ca="1">IF(A1699="","",SUMIFS(Tabela_Ordens[[#Data],[Quantidade]],Tabela_Ordens[[#Data],[Produto]],A1699,Tabela_Ordens[[#Data],[Tipo da Ordem]],"Compra",Tabela_Ordens[[#Data],[Data esperada]],"&lt;="&amp;TODAY())-SUMIFS(Tabela_Ordens[[#Data],[Quantidade]],Tabela_Ordens[[#Data],[Produto]],A1699,Tabela_Ordens[[#Data],[Tipo da Ordem]],"Venda",Tabela_Ordens[[#Data],[Data esperada]],"&lt;="&amp;TODAY()))</f>
        <v/>
      </c>
      <c r="C1699" s="74" t="str">
        <f ca="1">IF(A1699="","",SUMIFS(Tabela_Ordens[[#Data],[Quantidade]],Tabela_Ordens[[#Data],[Produto]],A1699,Tabela_Ordens[[#Data],[Tipo da Ordem]],"Compra",Tabela_Ordens[[#Data],[Data esperada]],"&gt;"&amp;TODAY()))</f>
        <v/>
      </c>
      <c r="D1699" s="74" t="str">
        <f>IF(A1699="","",INDEX(Tabela_Produto[Estoque Mínimo],MATCH(A1699,INDEX(Tabela_Produto[Nome do Produto],,1),0),1))</f>
        <v/>
      </c>
      <c r="E1699" s="74" t="str">
        <f t="shared" si="26"/>
        <v/>
      </c>
      <c r="F1699" s="74" t="str">
        <f>IFERROR(GETPIVOTDATA("Amount",#REF!,"Product Name",'tabelas-escondidas'!$A1699),"")</f>
        <v/>
      </c>
      <c r="G1699" s="74" t="str">
        <f>IFERROR(GETPIVOTDATA("Quantity",#REF!,"Product Name",'tabelas-escondidas'!$A1699),"")</f>
        <v/>
      </c>
    </row>
    <row r="1700" spans="1:7" x14ac:dyDescent="0.25">
      <c r="A1700" s="75" t="str">
        <f>IFERROR(INDEX(Tabela_Produto[[#Data],[Nome do Produto]],ROW(A1700)-ROW($A$3)),"")</f>
        <v/>
      </c>
      <c r="B1700" s="74" t="str">
        <f ca="1">IF(A1700="","",SUMIFS(Tabela_Ordens[[#Data],[Quantidade]],Tabela_Ordens[[#Data],[Produto]],A1700,Tabela_Ordens[[#Data],[Tipo da Ordem]],"Compra",Tabela_Ordens[[#Data],[Data esperada]],"&lt;="&amp;TODAY())-SUMIFS(Tabela_Ordens[[#Data],[Quantidade]],Tabela_Ordens[[#Data],[Produto]],A1700,Tabela_Ordens[[#Data],[Tipo da Ordem]],"Venda",Tabela_Ordens[[#Data],[Data esperada]],"&lt;="&amp;TODAY()))</f>
        <v/>
      </c>
      <c r="C1700" s="74" t="str">
        <f ca="1">IF(A1700="","",SUMIFS(Tabela_Ordens[[#Data],[Quantidade]],Tabela_Ordens[[#Data],[Produto]],A1700,Tabela_Ordens[[#Data],[Tipo da Ordem]],"Compra",Tabela_Ordens[[#Data],[Data esperada]],"&gt;"&amp;TODAY()))</f>
        <v/>
      </c>
      <c r="D1700" s="74" t="str">
        <f>IF(A1700="","",INDEX(Tabela_Produto[Estoque Mínimo],MATCH(A1700,INDEX(Tabela_Produto[Nome do Produto],,1),0),1))</f>
        <v/>
      </c>
      <c r="E1700" s="74" t="str">
        <f t="shared" si="26"/>
        <v/>
      </c>
      <c r="F1700" s="74" t="str">
        <f>IFERROR(GETPIVOTDATA("Amount",#REF!,"Product Name",'tabelas-escondidas'!$A1700),"")</f>
        <v/>
      </c>
      <c r="G1700" s="74" t="str">
        <f>IFERROR(GETPIVOTDATA("Quantity",#REF!,"Product Name",'tabelas-escondidas'!$A1700),"")</f>
        <v/>
      </c>
    </row>
    <row r="1701" spans="1:7" x14ac:dyDescent="0.25">
      <c r="A1701" s="75" t="str">
        <f>IFERROR(INDEX(Tabela_Produto[[#Data],[Nome do Produto]],ROW(A1701)-ROW($A$3)),"")</f>
        <v/>
      </c>
      <c r="B1701" s="74" t="str">
        <f ca="1">IF(A1701="","",SUMIFS(Tabela_Ordens[[#Data],[Quantidade]],Tabela_Ordens[[#Data],[Produto]],A1701,Tabela_Ordens[[#Data],[Tipo da Ordem]],"Compra",Tabela_Ordens[[#Data],[Data esperada]],"&lt;="&amp;TODAY())-SUMIFS(Tabela_Ordens[[#Data],[Quantidade]],Tabela_Ordens[[#Data],[Produto]],A1701,Tabela_Ordens[[#Data],[Tipo da Ordem]],"Venda",Tabela_Ordens[[#Data],[Data esperada]],"&lt;="&amp;TODAY()))</f>
        <v/>
      </c>
      <c r="C1701" s="74" t="str">
        <f ca="1">IF(A1701="","",SUMIFS(Tabela_Ordens[[#Data],[Quantidade]],Tabela_Ordens[[#Data],[Produto]],A1701,Tabela_Ordens[[#Data],[Tipo da Ordem]],"Compra",Tabela_Ordens[[#Data],[Data esperada]],"&gt;"&amp;TODAY()))</f>
        <v/>
      </c>
      <c r="D1701" s="74" t="str">
        <f>IF(A1701="","",INDEX(Tabela_Produto[Estoque Mínimo],MATCH(A1701,INDEX(Tabela_Produto[Nome do Produto],,1),0),1))</f>
        <v/>
      </c>
      <c r="E1701" s="74" t="str">
        <f t="shared" si="26"/>
        <v/>
      </c>
      <c r="F1701" s="74" t="str">
        <f>IFERROR(GETPIVOTDATA("Amount",#REF!,"Product Name",'tabelas-escondidas'!$A1701),"")</f>
        <v/>
      </c>
      <c r="G1701" s="74" t="str">
        <f>IFERROR(GETPIVOTDATA("Quantity",#REF!,"Product Name",'tabelas-escondidas'!$A1701),"")</f>
        <v/>
      </c>
    </row>
    <row r="1702" spans="1:7" x14ac:dyDescent="0.25">
      <c r="A1702" s="75" t="str">
        <f>IFERROR(INDEX(Tabela_Produto[[#Data],[Nome do Produto]],ROW(A1702)-ROW($A$3)),"")</f>
        <v/>
      </c>
      <c r="B1702" s="74" t="str">
        <f ca="1">IF(A1702="","",SUMIFS(Tabela_Ordens[[#Data],[Quantidade]],Tabela_Ordens[[#Data],[Produto]],A1702,Tabela_Ordens[[#Data],[Tipo da Ordem]],"Compra",Tabela_Ordens[[#Data],[Data esperada]],"&lt;="&amp;TODAY())-SUMIFS(Tabela_Ordens[[#Data],[Quantidade]],Tabela_Ordens[[#Data],[Produto]],A1702,Tabela_Ordens[[#Data],[Tipo da Ordem]],"Venda",Tabela_Ordens[[#Data],[Data esperada]],"&lt;="&amp;TODAY()))</f>
        <v/>
      </c>
      <c r="C1702" s="74" t="str">
        <f ca="1">IF(A1702="","",SUMIFS(Tabela_Ordens[[#Data],[Quantidade]],Tabela_Ordens[[#Data],[Produto]],A1702,Tabela_Ordens[[#Data],[Tipo da Ordem]],"Compra",Tabela_Ordens[[#Data],[Data esperada]],"&gt;"&amp;TODAY()))</f>
        <v/>
      </c>
      <c r="D1702" s="74" t="str">
        <f>IF(A1702="","",INDEX(Tabela_Produto[Estoque Mínimo],MATCH(A1702,INDEX(Tabela_Produto[Nome do Produto],,1),0),1))</f>
        <v/>
      </c>
      <c r="E1702" s="74" t="str">
        <f t="shared" si="26"/>
        <v/>
      </c>
      <c r="F1702" s="74" t="str">
        <f>IFERROR(GETPIVOTDATA("Amount",#REF!,"Product Name",'tabelas-escondidas'!$A1702),"")</f>
        <v/>
      </c>
      <c r="G1702" s="74" t="str">
        <f>IFERROR(GETPIVOTDATA("Quantity",#REF!,"Product Name",'tabelas-escondidas'!$A1702),"")</f>
        <v/>
      </c>
    </row>
    <row r="1703" spans="1:7" x14ac:dyDescent="0.25">
      <c r="A1703" s="75" t="str">
        <f>IFERROR(INDEX(Tabela_Produto[[#Data],[Nome do Produto]],ROW(A1703)-ROW($A$3)),"")</f>
        <v/>
      </c>
      <c r="B1703" s="74" t="str">
        <f ca="1">IF(A1703="","",SUMIFS(Tabela_Ordens[[#Data],[Quantidade]],Tabela_Ordens[[#Data],[Produto]],A1703,Tabela_Ordens[[#Data],[Tipo da Ordem]],"Compra",Tabela_Ordens[[#Data],[Data esperada]],"&lt;="&amp;TODAY())-SUMIFS(Tabela_Ordens[[#Data],[Quantidade]],Tabela_Ordens[[#Data],[Produto]],A1703,Tabela_Ordens[[#Data],[Tipo da Ordem]],"Venda",Tabela_Ordens[[#Data],[Data esperada]],"&lt;="&amp;TODAY()))</f>
        <v/>
      </c>
      <c r="C1703" s="74" t="str">
        <f ca="1">IF(A1703="","",SUMIFS(Tabela_Ordens[[#Data],[Quantidade]],Tabela_Ordens[[#Data],[Produto]],A1703,Tabela_Ordens[[#Data],[Tipo da Ordem]],"Compra",Tabela_Ordens[[#Data],[Data esperada]],"&gt;"&amp;TODAY()))</f>
        <v/>
      </c>
      <c r="D1703" s="74" t="str">
        <f>IF(A1703="","",INDEX(Tabela_Produto[Estoque Mínimo],MATCH(A1703,INDEX(Tabela_Produto[Nome do Produto],,1),0),1))</f>
        <v/>
      </c>
      <c r="E1703" s="74" t="str">
        <f t="shared" si="26"/>
        <v/>
      </c>
      <c r="F1703" s="74" t="str">
        <f>IFERROR(GETPIVOTDATA("Amount",#REF!,"Product Name",'tabelas-escondidas'!$A1703),"")</f>
        <v/>
      </c>
      <c r="G1703" s="74" t="str">
        <f>IFERROR(GETPIVOTDATA("Quantity",#REF!,"Product Name",'tabelas-escondidas'!$A1703),"")</f>
        <v/>
      </c>
    </row>
    <row r="1704" spans="1:7" x14ac:dyDescent="0.25">
      <c r="A1704" s="75" t="str">
        <f>IFERROR(INDEX(Tabela_Produto[[#Data],[Nome do Produto]],ROW(A1704)-ROW($A$3)),"")</f>
        <v/>
      </c>
      <c r="B1704" s="74" t="str">
        <f ca="1">IF(A1704="","",SUMIFS(Tabela_Ordens[[#Data],[Quantidade]],Tabela_Ordens[[#Data],[Produto]],A1704,Tabela_Ordens[[#Data],[Tipo da Ordem]],"Compra",Tabela_Ordens[[#Data],[Data esperada]],"&lt;="&amp;TODAY())-SUMIFS(Tabela_Ordens[[#Data],[Quantidade]],Tabela_Ordens[[#Data],[Produto]],A1704,Tabela_Ordens[[#Data],[Tipo da Ordem]],"Venda",Tabela_Ordens[[#Data],[Data esperada]],"&lt;="&amp;TODAY()))</f>
        <v/>
      </c>
      <c r="C1704" s="74" t="str">
        <f ca="1">IF(A1704="","",SUMIFS(Tabela_Ordens[[#Data],[Quantidade]],Tabela_Ordens[[#Data],[Produto]],A1704,Tabela_Ordens[[#Data],[Tipo da Ordem]],"Compra",Tabela_Ordens[[#Data],[Data esperada]],"&gt;"&amp;TODAY()))</f>
        <v/>
      </c>
      <c r="D1704" s="74" t="str">
        <f>IF(A1704="","",INDEX(Tabela_Produto[Estoque Mínimo],MATCH(A1704,INDEX(Tabela_Produto[Nome do Produto],,1),0),1))</f>
        <v/>
      </c>
      <c r="E1704" s="74" t="str">
        <f t="shared" si="26"/>
        <v/>
      </c>
      <c r="F1704" s="74" t="str">
        <f>IFERROR(GETPIVOTDATA("Amount",#REF!,"Product Name",'tabelas-escondidas'!$A1704),"")</f>
        <v/>
      </c>
      <c r="G1704" s="74" t="str">
        <f>IFERROR(GETPIVOTDATA("Quantity",#REF!,"Product Name",'tabelas-escondidas'!$A1704),"")</f>
        <v/>
      </c>
    </row>
    <row r="1705" spans="1:7" x14ac:dyDescent="0.25">
      <c r="A1705" s="75" t="str">
        <f>IFERROR(INDEX(Tabela_Produto[[#Data],[Nome do Produto]],ROW(A1705)-ROW($A$3)),"")</f>
        <v/>
      </c>
      <c r="B1705" s="74" t="str">
        <f ca="1">IF(A1705="","",SUMIFS(Tabela_Ordens[[#Data],[Quantidade]],Tabela_Ordens[[#Data],[Produto]],A1705,Tabela_Ordens[[#Data],[Tipo da Ordem]],"Compra",Tabela_Ordens[[#Data],[Data esperada]],"&lt;="&amp;TODAY())-SUMIFS(Tabela_Ordens[[#Data],[Quantidade]],Tabela_Ordens[[#Data],[Produto]],A1705,Tabela_Ordens[[#Data],[Tipo da Ordem]],"Venda",Tabela_Ordens[[#Data],[Data esperada]],"&lt;="&amp;TODAY()))</f>
        <v/>
      </c>
      <c r="C1705" s="74" t="str">
        <f ca="1">IF(A1705="","",SUMIFS(Tabela_Ordens[[#Data],[Quantidade]],Tabela_Ordens[[#Data],[Produto]],A1705,Tabela_Ordens[[#Data],[Tipo da Ordem]],"Compra",Tabela_Ordens[[#Data],[Data esperada]],"&gt;"&amp;TODAY()))</f>
        <v/>
      </c>
      <c r="D1705" s="74" t="str">
        <f>IF(A1705="","",INDEX(Tabela_Produto[Estoque Mínimo],MATCH(A1705,INDEX(Tabela_Produto[Nome do Produto],,1),0),1))</f>
        <v/>
      </c>
      <c r="E1705" s="74" t="str">
        <f t="shared" si="26"/>
        <v/>
      </c>
      <c r="F1705" s="74" t="str">
        <f>IFERROR(GETPIVOTDATA("Amount",#REF!,"Product Name",'tabelas-escondidas'!$A1705),"")</f>
        <v/>
      </c>
      <c r="G1705" s="74" t="str">
        <f>IFERROR(GETPIVOTDATA("Quantity",#REF!,"Product Name",'tabelas-escondidas'!$A1705),"")</f>
        <v/>
      </c>
    </row>
    <row r="1706" spans="1:7" x14ac:dyDescent="0.25">
      <c r="A1706" s="75" t="str">
        <f>IFERROR(INDEX(Tabela_Produto[[#Data],[Nome do Produto]],ROW(A1706)-ROW($A$3)),"")</f>
        <v/>
      </c>
      <c r="B1706" s="74" t="str">
        <f ca="1">IF(A1706="","",SUMIFS(Tabela_Ordens[[#Data],[Quantidade]],Tabela_Ordens[[#Data],[Produto]],A1706,Tabela_Ordens[[#Data],[Tipo da Ordem]],"Compra",Tabela_Ordens[[#Data],[Data esperada]],"&lt;="&amp;TODAY())-SUMIFS(Tabela_Ordens[[#Data],[Quantidade]],Tabela_Ordens[[#Data],[Produto]],A1706,Tabela_Ordens[[#Data],[Tipo da Ordem]],"Venda",Tabela_Ordens[[#Data],[Data esperada]],"&lt;="&amp;TODAY()))</f>
        <v/>
      </c>
      <c r="C1706" s="74" t="str">
        <f ca="1">IF(A1706="","",SUMIFS(Tabela_Ordens[[#Data],[Quantidade]],Tabela_Ordens[[#Data],[Produto]],A1706,Tabela_Ordens[[#Data],[Tipo da Ordem]],"Compra",Tabela_Ordens[[#Data],[Data esperada]],"&gt;"&amp;TODAY()))</f>
        <v/>
      </c>
      <c r="D1706" s="74" t="str">
        <f>IF(A1706="","",INDEX(Tabela_Produto[Estoque Mínimo],MATCH(A1706,INDEX(Tabela_Produto[Nome do Produto],,1),0),1))</f>
        <v/>
      </c>
      <c r="E1706" s="74" t="str">
        <f t="shared" si="26"/>
        <v/>
      </c>
      <c r="F1706" s="74" t="str">
        <f>IFERROR(GETPIVOTDATA("Amount",#REF!,"Product Name",'tabelas-escondidas'!$A1706),"")</f>
        <v/>
      </c>
      <c r="G1706" s="74" t="str">
        <f>IFERROR(GETPIVOTDATA("Quantity",#REF!,"Product Name",'tabelas-escondidas'!$A1706),"")</f>
        <v/>
      </c>
    </row>
    <row r="1707" spans="1:7" x14ac:dyDescent="0.25">
      <c r="A1707" s="75" t="str">
        <f>IFERROR(INDEX(Tabela_Produto[[#Data],[Nome do Produto]],ROW(A1707)-ROW($A$3)),"")</f>
        <v/>
      </c>
      <c r="B1707" s="74" t="str">
        <f ca="1">IF(A1707="","",SUMIFS(Tabela_Ordens[[#Data],[Quantidade]],Tabela_Ordens[[#Data],[Produto]],A1707,Tabela_Ordens[[#Data],[Tipo da Ordem]],"Compra",Tabela_Ordens[[#Data],[Data esperada]],"&lt;="&amp;TODAY())-SUMIFS(Tabela_Ordens[[#Data],[Quantidade]],Tabela_Ordens[[#Data],[Produto]],A1707,Tabela_Ordens[[#Data],[Tipo da Ordem]],"Venda",Tabela_Ordens[[#Data],[Data esperada]],"&lt;="&amp;TODAY()))</f>
        <v/>
      </c>
      <c r="C1707" s="74" t="str">
        <f ca="1">IF(A1707="","",SUMIFS(Tabela_Ordens[[#Data],[Quantidade]],Tabela_Ordens[[#Data],[Produto]],A1707,Tabela_Ordens[[#Data],[Tipo da Ordem]],"Compra",Tabela_Ordens[[#Data],[Data esperada]],"&gt;"&amp;TODAY()))</f>
        <v/>
      </c>
      <c r="D1707" s="74" t="str">
        <f>IF(A1707="","",INDEX(Tabela_Produto[Estoque Mínimo],MATCH(A1707,INDEX(Tabela_Produto[Nome do Produto],,1),0),1))</f>
        <v/>
      </c>
      <c r="E1707" s="74" t="str">
        <f t="shared" si="26"/>
        <v/>
      </c>
      <c r="F1707" s="74" t="str">
        <f>IFERROR(GETPIVOTDATA("Amount",#REF!,"Product Name",'tabelas-escondidas'!$A1707),"")</f>
        <v/>
      </c>
      <c r="G1707" s="74" t="str">
        <f>IFERROR(GETPIVOTDATA("Quantity",#REF!,"Product Name",'tabelas-escondidas'!$A1707),"")</f>
        <v/>
      </c>
    </row>
    <row r="1708" spans="1:7" x14ac:dyDescent="0.25">
      <c r="A1708" s="75" t="str">
        <f>IFERROR(INDEX(Tabela_Produto[[#Data],[Nome do Produto]],ROW(A1708)-ROW($A$3)),"")</f>
        <v/>
      </c>
      <c r="B1708" s="74" t="str">
        <f ca="1">IF(A1708="","",SUMIFS(Tabela_Ordens[[#Data],[Quantidade]],Tabela_Ordens[[#Data],[Produto]],A1708,Tabela_Ordens[[#Data],[Tipo da Ordem]],"Compra",Tabela_Ordens[[#Data],[Data esperada]],"&lt;="&amp;TODAY())-SUMIFS(Tabela_Ordens[[#Data],[Quantidade]],Tabela_Ordens[[#Data],[Produto]],A1708,Tabela_Ordens[[#Data],[Tipo da Ordem]],"Venda",Tabela_Ordens[[#Data],[Data esperada]],"&lt;="&amp;TODAY()))</f>
        <v/>
      </c>
      <c r="C1708" s="74" t="str">
        <f ca="1">IF(A1708="","",SUMIFS(Tabela_Ordens[[#Data],[Quantidade]],Tabela_Ordens[[#Data],[Produto]],A1708,Tabela_Ordens[[#Data],[Tipo da Ordem]],"Compra",Tabela_Ordens[[#Data],[Data esperada]],"&gt;"&amp;TODAY()))</f>
        <v/>
      </c>
      <c r="D1708" s="74" t="str">
        <f>IF(A1708="","",INDEX(Tabela_Produto[Estoque Mínimo],MATCH(A1708,INDEX(Tabela_Produto[Nome do Produto],,1),0),1))</f>
        <v/>
      </c>
      <c r="E1708" s="74" t="str">
        <f t="shared" si="26"/>
        <v/>
      </c>
      <c r="F1708" s="74" t="str">
        <f>IFERROR(GETPIVOTDATA("Amount",#REF!,"Product Name",'tabelas-escondidas'!$A1708),"")</f>
        <v/>
      </c>
      <c r="G1708" s="74" t="str">
        <f>IFERROR(GETPIVOTDATA("Quantity",#REF!,"Product Name",'tabelas-escondidas'!$A1708),"")</f>
        <v/>
      </c>
    </row>
    <row r="1709" spans="1:7" x14ac:dyDescent="0.25">
      <c r="A1709" s="75" t="str">
        <f>IFERROR(INDEX(Tabela_Produto[[#Data],[Nome do Produto]],ROW(A1709)-ROW($A$3)),"")</f>
        <v/>
      </c>
      <c r="B1709" s="74" t="str">
        <f ca="1">IF(A1709="","",SUMIFS(Tabela_Ordens[[#Data],[Quantidade]],Tabela_Ordens[[#Data],[Produto]],A1709,Tabela_Ordens[[#Data],[Tipo da Ordem]],"Compra",Tabela_Ordens[[#Data],[Data esperada]],"&lt;="&amp;TODAY())-SUMIFS(Tabela_Ordens[[#Data],[Quantidade]],Tabela_Ordens[[#Data],[Produto]],A1709,Tabela_Ordens[[#Data],[Tipo da Ordem]],"Venda",Tabela_Ordens[[#Data],[Data esperada]],"&lt;="&amp;TODAY()))</f>
        <v/>
      </c>
      <c r="C1709" s="74" t="str">
        <f ca="1">IF(A1709="","",SUMIFS(Tabela_Ordens[[#Data],[Quantidade]],Tabela_Ordens[[#Data],[Produto]],A1709,Tabela_Ordens[[#Data],[Tipo da Ordem]],"Compra",Tabela_Ordens[[#Data],[Data esperada]],"&gt;"&amp;TODAY()))</f>
        <v/>
      </c>
      <c r="D1709" s="74" t="str">
        <f>IF(A1709="","",INDEX(Tabela_Produto[Estoque Mínimo],MATCH(A1709,INDEX(Tabela_Produto[Nome do Produto],,1),0),1))</f>
        <v/>
      </c>
      <c r="E1709" s="74" t="str">
        <f t="shared" si="26"/>
        <v/>
      </c>
      <c r="F1709" s="74" t="str">
        <f>IFERROR(GETPIVOTDATA("Amount",#REF!,"Product Name",'tabelas-escondidas'!$A1709),"")</f>
        <v/>
      </c>
      <c r="G1709" s="74" t="str">
        <f>IFERROR(GETPIVOTDATA("Quantity",#REF!,"Product Name",'tabelas-escondidas'!$A1709),"")</f>
        <v/>
      </c>
    </row>
    <row r="1710" spans="1:7" x14ac:dyDescent="0.25">
      <c r="A1710" s="75" t="str">
        <f>IFERROR(INDEX(Tabela_Produto[[#Data],[Nome do Produto]],ROW(A1710)-ROW($A$3)),"")</f>
        <v/>
      </c>
      <c r="B1710" s="74" t="str">
        <f ca="1">IF(A1710="","",SUMIFS(Tabela_Ordens[[#Data],[Quantidade]],Tabela_Ordens[[#Data],[Produto]],A1710,Tabela_Ordens[[#Data],[Tipo da Ordem]],"Compra",Tabela_Ordens[[#Data],[Data esperada]],"&lt;="&amp;TODAY())-SUMIFS(Tabela_Ordens[[#Data],[Quantidade]],Tabela_Ordens[[#Data],[Produto]],A1710,Tabela_Ordens[[#Data],[Tipo da Ordem]],"Venda",Tabela_Ordens[[#Data],[Data esperada]],"&lt;="&amp;TODAY()))</f>
        <v/>
      </c>
      <c r="C1710" s="74" t="str">
        <f ca="1">IF(A1710="","",SUMIFS(Tabela_Ordens[[#Data],[Quantidade]],Tabela_Ordens[[#Data],[Produto]],A1710,Tabela_Ordens[[#Data],[Tipo da Ordem]],"Compra",Tabela_Ordens[[#Data],[Data esperada]],"&gt;"&amp;TODAY()))</f>
        <v/>
      </c>
      <c r="D1710" s="74" t="str">
        <f>IF(A1710="","",INDEX(Tabela_Produto[Estoque Mínimo],MATCH(A1710,INDEX(Tabela_Produto[Nome do Produto],,1),0),1))</f>
        <v/>
      </c>
      <c r="E1710" s="74" t="str">
        <f t="shared" si="26"/>
        <v/>
      </c>
      <c r="F1710" s="74" t="str">
        <f>IFERROR(GETPIVOTDATA("Amount",#REF!,"Product Name",'tabelas-escondidas'!$A1710),"")</f>
        <v/>
      </c>
      <c r="G1710" s="74" t="str">
        <f>IFERROR(GETPIVOTDATA("Quantity",#REF!,"Product Name",'tabelas-escondidas'!$A1710),"")</f>
        <v/>
      </c>
    </row>
    <row r="1711" spans="1:7" x14ac:dyDescent="0.25">
      <c r="A1711" s="75" t="str">
        <f>IFERROR(INDEX(Tabela_Produto[[#Data],[Nome do Produto]],ROW(A1711)-ROW($A$3)),"")</f>
        <v/>
      </c>
      <c r="B1711" s="74" t="str">
        <f ca="1">IF(A1711="","",SUMIFS(Tabela_Ordens[[#Data],[Quantidade]],Tabela_Ordens[[#Data],[Produto]],A1711,Tabela_Ordens[[#Data],[Tipo da Ordem]],"Compra",Tabela_Ordens[[#Data],[Data esperada]],"&lt;="&amp;TODAY())-SUMIFS(Tabela_Ordens[[#Data],[Quantidade]],Tabela_Ordens[[#Data],[Produto]],A1711,Tabela_Ordens[[#Data],[Tipo da Ordem]],"Venda",Tabela_Ordens[[#Data],[Data esperada]],"&lt;="&amp;TODAY()))</f>
        <v/>
      </c>
      <c r="C1711" s="74" t="str">
        <f ca="1">IF(A1711="","",SUMIFS(Tabela_Ordens[[#Data],[Quantidade]],Tabela_Ordens[[#Data],[Produto]],A1711,Tabela_Ordens[[#Data],[Tipo da Ordem]],"Compra",Tabela_Ordens[[#Data],[Data esperada]],"&gt;"&amp;TODAY()))</f>
        <v/>
      </c>
      <c r="D1711" s="74" t="str">
        <f>IF(A1711="","",INDEX(Tabela_Produto[Estoque Mínimo],MATCH(A1711,INDEX(Tabela_Produto[Nome do Produto],,1),0),1))</f>
        <v/>
      </c>
      <c r="E1711" s="74" t="str">
        <f t="shared" si="26"/>
        <v/>
      </c>
      <c r="F1711" s="74" t="str">
        <f>IFERROR(GETPIVOTDATA("Amount",#REF!,"Product Name",'tabelas-escondidas'!$A1711),"")</f>
        <v/>
      </c>
      <c r="G1711" s="74" t="str">
        <f>IFERROR(GETPIVOTDATA("Quantity",#REF!,"Product Name",'tabelas-escondidas'!$A1711),"")</f>
        <v/>
      </c>
    </row>
    <row r="1712" spans="1:7" x14ac:dyDescent="0.25">
      <c r="A1712" s="75" t="str">
        <f>IFERROR(INDEX(Tabela_Produto[[#Data],[Nome do Produto]],ROW(A1712)-ROW($A$3)),"")</f>
        <v/>
      </c>
      <c r="B1712" s="74" t="str">
        <f ca="1">IF(A1712="","",SUMIFS(Tabela_Ordens[[#Data],[Quantidade]],Tabela_Ordens[[#Data],[Produto]],A1712,Tabela_Ordens[[#Data],[Tipo da Ordem]],"Compra",Tabela_Ordens[[#Data],[Data esperada]],"&lt;="&amp;TODAY())-SUMIFS(Tabela_Ordens[[#Data],[Quantidade]],Tabela_Ordens[[#Data],[Produto]],A1712,Tabela_Ordens[[#Data],[Tipo da Ordem]],"Venda",Tabela_Ordens[[#Data],[Data esperada]],"&lt;="&amp;TODAY()))</f>
        <v/>
      </c>
      <c r="C1712" s="74" t="str">
        <f ca="1">IF(A1712="","",SUMIFS(Tabela_Ordens[[#Data],[Quantidade]],Tabela_Ordens[[#Data],[Produto]],A1712,Tabela_Ordens[[#Data],[Tipo da Ordem]],"Compra",Tabela_Ordens[[#Data],[Data esperada]],"&gt;"&amp;TODAY()))</f>
        <v/>
      </c>
      <c r="D1712" s="74" t="str">
        <f>IF(A1712="","",INDEX(Tabela_Produto[Estoque Mínimo],MATCH(A1712,INDEX(Tabela_Produto[Nome do Produto],,1),0),1))</f>
        <v/>
      </c>
      <c r="E1712" s="74" t="str">
        <f t="shared" si="26"/>
        <v/>
      </c>
      <c r="F1712" s="74" t="str">
        <f>IFERROR(GETPIVOTDATA("Amount",#REF!,"Product Name",'tabelas-escondidas'!$A1712),"")</f>
        <v/>
      </c>
      <c r="G1712" s="74" t="str">
        <f>IFERROR(GETPIVOTDATA("Quantity",#REF!,"Product Name",'tabelas-escondidas'!$A1712),"")</f>
        <v/>
      </c>
    </row>
    <row r="1713" spans="1:7" x14ac:dyDescent="0.25">
      <c r="A1713" s="75" t="str">
        <f>IFERROR(INDEX(Tabela_Produto[[#Data],[Nome do Produto]],ROW(A1713)-ROW($A$3)),"")</f>
        <v/>
      </c>
      <c r="B1713" s="74" t="str">
        <f ca="1">IF(A1713="","",SUMIFS(Tabela_Ordens[[#Data],[Quantidade]],Tabela_Ordens[[#Data],[Produto]],A1713,Tabela_Ordens[[#Data],[Tipo da Ordem]],"Compra",Tabela_Ordens[[#Data],[Data esperada]],"&lt;="&amp;TODAY())-SUMIFS(Tabela_Ordens[[#Data],[Quantidade]],Tabela_Ordens[[#Data],[Produto]],A1713,Tabela_Ordens[[#Data],[Tipo da Ordem]],"Venda",Tabela_Ordens[[#Data],[Data esperada]],"&lt;="&amp;TODAY()))</f>
        <v/>
      </c>
      <c r="C1713" s="74" t="str">
        <f ca="1">IF(A1713="","",SUMIFS(Tabela_Ordens[[#Data],[Quantidade]],Tabela_Ordens[[#Data],[Produto]],A1713,Tabela_Ordens[[#Data],[Tipo da Ordem]],"Compra",Tabela_Ordens[[#Data],[Data esperada]],"&gt;"&amp;TODAY()))</f>
        <v/>
      </c>
      <c r="D1713" s="74" t="str">
        <f>IF(A1713="","",INDEX(Tabela_Produto[Estoque Mínimo],MATCH(A1713,INDEX(Tabela_Produto[Nome do Produto],,1),0),1))</f>
        <v/>
      </c>
      <c r="E1713" s="74" t="str">
        <f t="shared" si="26"/>
        <v/>
      </c>
      <c r="F1713" s="74" t="str">
        <f>IFERROR(GETPIVOTDATA("Amount",#REF!,"Product Name",'tabelas-escondidas'!$A1713),"")</f>
        <v/>
      </c>
      <c r="G1713" s="74" t="str">
        <f>IFERROR(GETPIVOTDATA("Quantity",#REF!,"Product Name",'tabelas-escondidas'!$A1713),"")</f>
        <v/>
      </c>
    </row>
    <row r="1714" spans="1:7" x14ac:dyDescent="0.25">
      <c r="A1714" s="75" t="str">
        <f>IFERROR(INDEX(Tabela_Produto[[#Data],[Nome do Produto]],ROW(A1714)-ROW($A$3)),"")</f>
        <v/>
      </c>
      <c r="B1714" s="74" t="str">
        <f ca="1">IF(A1714="","",SUMIFS(Tabela_Ordens[[#Data],[Quantidade]],Tabela_Ordens[[#Data],[Produto]],A1714,Tabela_Ordens[[#Data],[Tipo da Ordem]],"Compra",Tabela_Ordens[[#Data],[Data esperada]],"&lt;="&amp;TODAY())-SUMIFS(Tabela_Ordens[[#Data],[Quantidade]],Tabela_Ordens[[#Data],[Produto]],A1714,Tabela_Ordens[[#Data],[Tipo da Ordem]],"Venda",Tabela_Ordens[[#Data],[Data esperada]],"&lt;="&amp;TODAY()))</f>
        <v/>
      </c>
      <c r="C1714" s="74" t="str">
        <f ca="1">IF(A1714="","",SUMIFS(Tabela_Ordens[[#Data],[Quantidade]],Tabela_Ordens[[#Data],[Produto]],A1714,Tabela_Ordens[[#Data],[Tipo da Ordem]],"Compra",Tabela_Ordens[[#Data],[Data esperada]],"&gt;"&amp;TODAY()))</f>
        <v/>
      </c>
      <c r="D1714" s="74" t="str">
        <f>IF(A1714="","",INDEX(Tabela_Produto[Estoque Mínimo],MATCH(A1714,INDEX(Tabela_Produto[Nome do Produto],,1),0),1))</f>
        <v/>
      </c>
      <c r="E1714" s="74" t="str">
        <f t="shared" si="26"/>
        <v/>
      </c>
      <c r="F1714" s="74" t="str">
        <f>IFERROR(GETPIVOTDATA("Amount",#REF!,"Product Name",'tabelas-escondidas'!$A1714),"")</f>
        <v/>
      </c>
      <c r="G1714" s="74" t="str">
        <f>IFERROR(GETPIVOTDATA("Quantity",#REF!,"Product Name",'tabelas-escondidas'!$A1714),"")</f>
        <v/>
      </c>
    </row>
    <row r="1715" spans="1:7" x14ac:dyDescent="0.25">
      <c r="A1715" s="75" t="str">
        <f>IFERROR(INDEX(Tabela_Produto[[#Data],[Nome do Produto]],ROW(A1715)-ROW($A$3)),"")</f>
        <v/>
      </c>
      <c r="B1715" s="74" t="str">
        <f ca="1">IF(A1715="","",SUMIFS(Tabela_Ordens[[#Data],[Quantidade]],Tabela_Ordens[[#Data],[Produto]],A1715,Tabela_Ordens[[#Data],[Tipo da Ordem]],"Compra",Tabela_Ordens[[#Data],[Data esperada]],"&lt;="&amp;TODAY())-SUMIFS(Tabela_Ordens[[#Data],[Quantidade]],Tabela_Ordens[[#Data],[Produto]],A1715,Tabela_Ordens[[#Data],[Tipo da Ordem]],"Venda",Tabela_Ordens[[#Data],[Data esperada]],"&lt;="&amp;TODAY()))</f>
        <v/>
      </c>
      <c r="C1715" s="74" t="str">
        <f ca="1">IF(A1715="","",SUMIFS(Tabela_Ordens[[#Data],[Quantidade]],Tabela_Ordens[[#Data],[Produto]],A1715,Tabela_Ordens[[#Data],[Tipo da Ordem]],"Compra",Tabela_Ordens[[#Data],[Data esperada]],"&gt;"&amp;TODAY()))</f>
        <v/>
      </c>
      <c r="D1715" s="74" t="str">
        <f>IF(A1715="","",INDEX(Tabela_Produto[Estoque Mínimo],MATCH(A1715,INDEX(Tabela_Produto[Nome do Produto],,1),0),1))</f>
        <v/>
      </c>
      <c r="E1715" s="74" t="str">
        <f t="shared" si="26"/>
        <v/>
      </c>
      <c r="F1715" s="74" t="str">
        <f>IFERROR(GETPIVOTDATA("Amount",#REF!,"Product Name",'tabelas-escondidas'!$A1715),"")</f>
        <v/>
      </c>
      <c r="G1715" s="74" t="str">
        <f>IFERROR(GETPIVOTDATA("Quantity",#REF!,"Product Name",'tabelas-escondidas'!$A1715),"")</f>
        <v/>
      </c>
    </row>
    <row r="1716" spans="1:7" x14ac:dyDescent="0.25">
      <c r="A1716" s="75" t="str">
        <f>IFERROR(INDEX(Tabela_Produto[[#Data],[Nome do Produto]],ROW(A1716)-ROW($A$3)),"")</f>
        <v/>
      </c>
      <c r="B1716" s="74" t="str">
        <f ca="1">IF(A1716="","",SUMIFS(Tabela_Ordens[[#Data],[Quantidade]],Tabela_Ordens[[#Data],[Produto]],A1716,Tabela_Ordens[[#Data],[Tipo da Ordem]],"Compra",Tabela_Ordens[[#Data],[Data esperada]],"&lt;="&amp;TODAY())-SUMIFS(Tabela_Ordens[[#Data],[Quantidade]],Tabela_Ordens[[#Data],[Produto]],A1716,Tabela_Ordens[[#Data],[Tipo da Ordem]],"Venda",Tabela_Ordens[[#Data],[Data esperada]],"&lt;="&amp;TODAY()))</f>
        <v/>
      </c>
      <c r="C1716" s="74" t="str">
        <f ca="1">IF(A1716="","",SUMIFS(Tabela_Ordens[[#Data],[Quantidade]],Tabela_Ordens[[#Data],[Produto]],A1716,Tabela_Ordens[[#Data],[Tipo da Ordem]],"Compra",Tabela_Ordens[[#Data],[Data esperada]],"&gt;"&amp;TODAY()))</f>
        <v/>
      </c>
      <c r="D1716" s="74" t="str">
        <f>IF(A1716="","",INDEX(Tabela_Produto[Estoque Mínimo],MATCH(A1716,INDEX(Tabela_Produto[Nome do Produto],,1),0),1))</f>
        <v/>
      </c>
      <c r="E1716" s="74" t="str">
        <f t="shared" si="26"/>
        <v/>
      </c>
      <c r="F1716" s="74" t="str">
        <f>IFERROR(GETPIVOTDATA("Amount",#REF!,"Product Name",'tabelas-escondidas'!$A1716),"")</f>
        <v/>
      </c>
      <c r="G1716" s="74" t="str">
        <f>IFERROR(GETPIVOTDATA("Quantity",#REF!,"Product Name",'tabelas-escondidas'!$A1716),"")</f>
        <v/>
      </c>
    </row>
    <row r="1717" spans="1:7" x14ac:dyDescent="0.25">
      <c r="A1717" s="75" t="str">
        <f>IFERROR(INDEX(Tabela_Produto[[#Data],[Nome do Produto]],ROW(A1717)-ROW($A$3)),"")</f>
        <v/>
      </c>
      <c r="B1717" s="74" t="str">
        <f ca="1">IF(A1717="","",SUMIFS(Tabela_Ordens[[#Data],[Quantidade]],Tabela_Ordens[[#Data],[Produto]],A1717,Tabela_Ordens[[#Data],[Tipo da Ordem]],"Compra",Tabela_Ordens[[#Data],[Data esperada]],"&lt;="&amp;TODAY())-SUMIFS(Tabela_Ordens[[#Data],[Quantidade]],Tabela_Ordens[[#Data],[Produto]],A1717,Tabela_Ordens[[#Data],[Tipo da Ordem]],"Venda",Tabela_Ordens[[#Data],[Data esperada]],"&lt;="&amp;TODAY()))</f>
        <v/>
      </c>
      <c r="C1717" s="74" t="str">
        <f ca="1">IF(A1717="","",SUMIFS(Tabela_Ordens[[#Data],[Quantidade]],Tabela_Ordens[[#Data],[Produto]],A1717,Tabela_Ordens[[#Data],[Tipo da Ordem]],"Compra",Tabela_Ordens[[#Data],[Data esperada]],"&gt;"&amp;TODAY()))</f>
        <v/>
      </c>
      <c r="D1717" s="74" t="str">
        <f>IF(A1717="","",INDEX(Tabela_Produto[Estoque Mínimo],MATCH(A1717,INDEX(Tabela_Produto[Nome do Produto],,1),0),1))</f>
        <v/>
      </c>
      <c r="E1717" s="74" t="str">
        <f t="shared" si="26"/>
        <v/>
      </c>
      <c r="F1717" s="74" t="str">
        <f>IFERROR(GETPIVOTDATA("Amount",#REF!,"Product Name",'tabelas-escondidas'!$A1717),"")</f>
        <v/>
      </c>
      <c r="G1717" s="74" t="str">
        <f>IFERROR(GETPIVOTDATA("Quantity",#REF!,"Product Name",'tabelas-escondidas'!$A1717),"")</f>
        <v/>
      </c>
    </row>
    <row r="1718" spans="1:7" x14ac:dyDescent="0.25">
      <c r="A1718" s="75" t="str">
        <f>IFERROR(INDEX(Tabela_Produto[[#Data],[Nome do Produto]],ROW(A1718)-ROW($A$3)),"")</f>
        <v/>
      </c>
      <c r="B1718" s="74" t="str">
        <f ca="1">IF(A1718="","",SUMIFS(Tabela_Ordens[[#Data],[Quantidade]],Tabela_Ordens[[#Data],[Produto]],A1718,Tabela_Ordens[[#Data],[Tipo da Ordem]],"Compra",Tabela_Ordens[[#Data],[Data esperada]],"&lt;="&amp;TODAY())-SUMIFS(Tabela_Ordens[[#Data],[Quantidade]],Tabela_Ordens[[#Data],[Produto]],A1718,Tabela_Ordens[[#Data],[Tipo da Ordem]],"Venda",Tabela_Ordens[[#Data],[Data esperada]],"&lt;="&amp;TODAY()))</f>
        <v/>
      </c>
      <c r="C1718" s="74" t="str">
        <f ca="1">IF(A1718="","",SUMIFS(Tabela_Ordens[[#Data],[Quantidade]],Tabela_Ordens[[#Data],[Produto]],A1718,Tabela_Ordens[[#Data],[Tipo da Ordem]],"Compra",Tabela_Ordens[[#Data],[Data esperada]],"&gt;"&amp;TODAY()))</f>
        <v/>
      </c>
      <c r="D1718" s="74" t="str">
        <f>IF(A1718="","",INDEX(Tabela_Produto[Estoque Mínimo],MATCH(A1718,INDEX(Tabela_Produto[Nome do Produto],,1),0),1))</f>
        <v/>
      </c>
      <c r="E1718" s="74" t="str">
        <f t="shared" si="26"/>
        <v/>
      </c>
      <c r="F1718" s="74" t="str">
        <f>IFERROR(GETPIVOTDATA("Amount",#REF!,"Product Name",'tabelas-escondidas'!$A1718),"")</f>
        <v/>
      </c>
      <c r="G1718" s="74" t="str">
        <f>IFERROR(GETPIVOTDATA("Quantity",#REF!,"Product Name",'tabelas-escondidas'!$A1718),"")</f>
        <v/>
      </c>
    </row>
    <row r="1719" spans="1:7" x14ac:dyDescent="0.25">
      <c r="A1719" s="75" t="str">
        <f>IFERROR(INDEX(Tabela_Produto[[#Data],[Nome do Produto]],ROW(A1719)-ROW($A$3)),"")</f>
        <v/>
      </c>
      <c r="B1719" s="74" t="str">
        <f ca="1">IF(A1719="","",SUMIFS(Tabela_Ordens[[#Data],[Quantidade]],Tabela_Ordens[[#Data],[Produto]],A1719,Tabela_Ordens[[#Data],[Tipo da Ordem]],"Compra",Tabela_Ordens[[#Data],[Data esperada]],"&lt;="&amp;TODAY())-SUMIFS(Tabela_Ordens[[#Data],[Quantidade]],Tabela_Ordens[[#Data],[Produto]],A1719,Tabela_Ordens[[#Data],[Tipo da Ordem]],"Venda",Tabela_Ordens[[#Data],[Data esperada]],"&lt;="&amp;TODAY()))</f>
        <v/>
      </c>
      <c r="C1719" s="74" t="str">
        <f ca="1">IF(A1719="","",SUMIFS(Tabela_Ordens[[#Data],[Quantidade]],Tabela_Ordens[[#Data],[Produto]],A1719,Tabela_Ordens[[#Data],[Tipo da Ordem]],"Compra",Tabela_Ordens[[#Data],[Data esperada]],"&gt;"&amp;TODAY()))</f>
        <v/>
      </c>
      <c r="D1719" s="74" t="str">
        <f>IF(A1719="","",INDEX(Tabela_Produto[Estoque Mínimo],MATCH(A1719,INDEX(Tabela_Produto[Nome do Produto],,1),0),1))</f>
        <v/>
      </c>
      <c r="E1719" s="74" t="str">
        <f t="shared" si="26"/>
        <v/>
      </c>
      <c r="F1719" s="74" t="str">
        <f>IFERROR(GETPIVOTDATA("Amount",#REF!,"Product Name",'tabelas-escondidas'!$A1719),"")</f>
        <v/>
      </c>
      <c r="G1719" s="74" t="str">
        <f>IFERROR(GETPIVOTDATA("Quantity",#REF!,"Product Name",'tabelas-escondidas'!$A1719),"")</f>
        <v/>
      </c>
    </row>
    <row r="1720" spans="1:7" x14ac:dyDescent="0.25">
      <c r="A1720" s="75" t="str">
        <f>IFERROR(INDEX(Tabela_Produto[[#Data],[Nome do Produto]],ROW(A1720)-ROW($A$3)),"")</f>
        <v/>
      </c>
      <c r="B1720" s="74" t="str">
        <f ca="1">IF(A1720="","",SUMIFS(Tabela_Ordens[[#Data],[Quantidade]],Tabela_Ordens[[#Data],[Produto]],A1720,Tabela_Ordens[[#Data],[Tipo da Ordem]],"Compra",Tabela_Ordens[[#Data],[Data esperada]],"&lt;="&amp;TODAY())-SUMIFS(Tabela_Ordens[[#Data],[Quantidade]],Tabela_Ordens[[#Data],[Produto]],A1720,Tabela_Ordens[[#Data],[Tipo da Ordem]],"Venda",Tabela_Ordens[[#Data],[Data esperada]],"&lt;="&amp;TODAY()))</f>
        <v/>
      </c>
      <c r="C1720" s="74" t="str">
        <f ca="1">IF(A1720="","",SUMIFS(Tabela_Ordens[[#Data],[Quantidade]],Tabela_Ordens[[#Data],[Produto]],A1720,Tabela_Ordens[[#Data],[Tipo da Ordem]],"Compra",Tabela_Ordens[[#Data],[Data esperada]],"&gt;"&amp;TODAY()))</f>
        <v/>
      </c>
      <c r="D1720" s="74" t="str">
        <f>IF(A1720="","",INDEX(Tabela_Produto[Estoque Mínimo],MATCH(A1720,INDEX(Tabela_Produto[Nome do Produto],,1),0),1))</f>
        <v/>
      </c>
      <c r="E1720" s="74" t="str">
        <f t="shared" si="26"/>
        <v/>
      </c>
      <c r="F1720" s="74" t="str">
        <f>IFERROR(GETPIVOTDATA("Amount",#REF!,"Product Name",'tabelas-escondidas'!$A1720),"")</f>
        <v/>
      </c>
      <c r="G1720" s="74" t="str">
        <f>IFERROR(GETPIVOTDATA("Quantity",#REF!,"Product Name",'tabelas-escondidas'!$A1720),"")</f>
        <v/>
      </c>
    </row>
    <row r="1721" spans="1:7" x14ac:dyDescent="0.25">
      <c r="A1721" s="75" t="str">
        <f>IFERROR(INDEX(Tabela_Produto[[#Data],[Nome do Produto]],ROW(A1721)-ROW($A$3)),"")</f>
        <v/>
      </c>
      <c r="B1721" s="74" t="str">
        <f ca="1">IF(A1721="","",SUMIFS(Tabela_Ordens[[#Data],[Quantidade]],Tabela_Ordens[[#Data],[Produto]],A1721,Tabela_Ordens[[#Data],[Tipo da Ordem]],"Compra",Tabela_Ordens[[#Data],[Data esperada]],"&lt;="&amp;TODAY())-SUMIFS(Tabela_Ordens[[#Data],[Quantidade]],Tabela_Ordens[[#Data],[Produto]],A1721,Tabela_Ordens[[#Data],[Tipo da Ordem]],"Venda",Tabela_Ordens[[#Data],[Data esperada]],"&lt;="&amp;TODAY()))</f>
        <v/>
      </c>
      <c r="C1721" s="74" t="str">
        <f ca="1">IF(A1721="","",SUMIFS(Tabela_Ordens[[#Data],[Quantidade]],Tabela_Ordens[[#Data],[Produto]],A1721,Tabela_Ordens[[#Data],[Tipo da Ordem]],"Compra",Tabela_Ordens[[#Data],[Data esperada]],"&gt;"&amp;TODAY()))</f>
        <v/>
      </c>
      <c r="D1721" s="74" t="str">
        <f>IF(A1721="","",INDEX(Tabela_Produto[Estoque Mínimo],MATCH(A1721,INDEX(Tabela_Produto[Nome do Produto],,1),0),1))</f>
        <v/>
      </c>
      <c r="E1721" s="74" t="str">
        <f t="shared" si="26"/>
        <v/>
      </c>
      <c r="F1721" s="74" t="str">
        <f>IFERROR(GETPIVOTDATA("Amount",#REF!,"Product Name",'tabelas-escondidas'!$A1721),"")</f>
        <v/>
      </c>
      <c r="G1721" s="74" t="str">
        <f>IFERROR(GETPIVOTDATA("Quantity",#REF!,"Product Name",'tabelas-escondidas'!$A1721),"")</f>
        <v/>
      </c>
    </row>
    <row r="1722" spans="1:7" x14ac:dyDescent="0.25">
      <c r="A1722" s="75" t="str">
        <f>IFERROR(INDEX(Tabela_Produto[[#Data],[Nome do Produto]],ROW(A1722)-ROW($A$3)),"")</f>
        <v/>
      </c>
      <c r="B1722" s="74" t="str">
        <f ca="1">IF(A1722="","",SUMIFS(Tabela_Ordens[[#Data],[Quantidade]],Tabela_Ordens[[#Data],[Produto]],A1722,Tabela_Ordens[[#Data],[Tipo da Ordem]],"Compra",Tabela_Ordens[[#Data],[Data esperada]],"&lt;="&amp;TODAY())-SUMIFS(Tabela_Ordens[[#Data],[Quantidade]],Tabela_Ordens[[#Data],[Produto]],A1722,Tabela_Ordens[[#Data],[Tipo da Ordem]],"Venda",Tabela_Ordens[[#Data],[Data esperada]],"&lt;="&amp;TODAY()))</f>
        <v/>
      </c>
      <c r="C1722" s="74" t="str">
        <f ca="1">IF(A1722="","",SUMIFS(Tabela_Ordens[[#Data],[Quantidade]],Tabela_Ordens[[#Data],[Produto]],A1722,Tabela_Ordens[[#Data],[Tipo da Ordem]],"Compra",Tabela_Ordens[[#Data],[Data esperada]],"&gt;"&amp;TODAY()))</f>
        <v/>
      </c>
      <c r="D1722" s="74" t="str">
        <f>IF(A1722="","",INDEX(Tabela_Produto[Estoque Mínimo],MATCH(A1722,INDEX(Tabela_Produto[Nome do Produto],,1),0),1))</f>
        <v/>
      </c>
      <c r="E1722" s="74" t="str">
        <f t="shared" si="26"/>
        <v/>
      </c>
      <c r="F1722" s="74" t="str">
        <f>IFERROR(GETPIVOTDATA("Amount",#REF!,"Product Name",'tabelas-escondidas'!$A1722),"")</f>
        <v/>
      </c>
      <c r="G1722" s="74" t="str">
        <f>IFERROR(GETPIVOTDATA("Quantity",#REF!,"Product Name",'tabelas-escondidas'!$A1722),"")</f>
        <v/>
      </c>
    </row>
    <row r="1723" spans="1:7" x14ac:dyDescent="0.25">
      <c r="A1723" s="75" t="str">
        <f>IFERROR(INDEX(Tabela_Produto[[#Data],[Nome do Produto]],ROW(A1723)-ROW($A$3)),"")</f>
        <v/>
      </c>
      <c r="B1723" s="74" t="str">
        <f ca="1">IF(A1723="","",SUMIFS(Tabela_Ordens[[#Data],[Quantidade]],Tabela_Ordens[[#Data],[Produto]],A1723,Tabela_Ordens[[#Data],[Tipo da Ordem]],"Compra",Tabela_Ordens[[#Data],[Data esperada]],"&lt;="&amp;TODAY())-SUMIFS(Tabela_Ordens[[#Data],[Quantidade]],Tabela_Ordens[[#Data],[Produto]],A1723,Tabela_Ordens[[#Data],[Tipo da Ordem]],"Venda",Tabela_Ordens[[#Data],[Data esperada]],"&lt;="&amp;TODAY()))</f>
        <v/>
      </c>
      <c r="C1723" s="74" t="str">
        <f ca="1">IF(A1723="","",SUMIFS(Tabela_Ordens[[#Data],[Quantidade]],Tabela_Ordens[[#Data],[Produto]],A1723,Tabela_Ordens[[#Data],[Tipo da Ordem]],"Compra",Tabela_Ordens[[#Data],[Data esperada]],"&gt;"&amp;TODAY()))</f>
        <v/>
      </c>
      <c r="D1723" s="74" t="str">
        <f>IF(A1723="","",INDEX(Tabela_Produto[Estoque Mínimo],MATCH(A1723,INDEX(Tabela_Produto[Nome do Produto],,1),0),1))</f>
        <v/>
      </c>
      <c r="E1723" s="74" t="str">
        <f t="shared" si="26"/>
        <v/>
      </c>
      <c r="F1723" s="74" t="str">
        <f>IFERROR(GETPIVOTDATA("Amount",#REF!,"Product Name",'tabelas-escondidas'!$A1723),"")</f>
        <v/>
      </c>
      <c r="G1723" s="74" t="str">
        <f>IFERROR(GETPIVOTDATA("Quantity",#REF!,"Product Name",'tabelas-escondidas'!$A1723),"")</f>
        <v/>
      </c>
    </row>
    <row r="1724" spans="1:7" x14ac:dyDescent="0.25">
      <c r="A1724" s="75" t="str">
        <f>IFERROR(INDEX(Tabela_Produto[[#Data],[Nome do Produto]],ROW(A1724)-ROW($A$3)),"")</f>
        <v/>
      </c>
      <c r="B1724" s="74" t="str">
        <f ca="1">IF(A1724="","",SUMIFS(Tabela_Ordens[[#Data],[Quantidade]],Tabela_Ordens[[#Data],[Produto]],A1724,Tabela_Ordens[[#Data],[Tipo da Ordem]],"Compra",Tabela_Ordens[[#Data],[Data esperada]],"&lt;="&amp;TODAY())-SUMIFS(Tabela_Ordens[[#Data],[Quantidade]],Tabela_Ordens[[#Data],[Produto]],A1724,Tabela_Ordens[[#Data],[Tipo da Ordem]],"Venda",Tabela_Ordens[[#Data],[Data esperada]],"&lt;="&amp;TODAY()))</f>
        <v/>
      </c>
      <c r="C1724" s="74" t="str">
        <f ca="1">IF(A1724="","",SUMIFS(Tabela_Ordens[[#Data],[Quantidade]],Tabela_Ordens[[#Data],[Produto]],A1724,Tabela_Ordens[[#Data],[Tipo da Ordem]],"Compra",Tabela_Ordens[[#Data],[Data esperada]],"&gt;"&amp;TODAY()))</f>
        <v/>
      </c>
      <c r="D1724" s="74" t="str">
        <f>IF(A1724="","",INDEX(Tabela_Produto[Estoque Mínimo],MATCH(A1724,INDEX(Tabela_Produto[Nome do Produto],,1),0),1))</f>
        <v/>
      </c>
      <c r="E1724" s="74" t="str">
        <f t="shared" si="26"/>
        <v/>
      </c>
      <c r="F1724" s="74" t="str">
        <f>IFERROR(GETPIVOTDATA("Amount",#REF!,"Product Name",'tabelas-escondidas'!$A1724),"")</f>
        <v/>
      </c>
      <c r="G1724" s="74" t="str">
        <f>IFERROR(GETPIVOTDATA("Quantity",#REF!,"Product Name",'tabelas-escondidas'!$A1724),"")</f>
        <v/>
      </c>
    </row>
    <row r="1725" spans="1:7" x14ac:dyDescent="0.25">
      <c r="A1725" s="75" t="str">
        <f>IFERROR(INDEX(Tabela_Produto[[#Data],[Nome do Produto]],ROW(A1725)-ROW($A$3)),"")</f>
        <v/>
      </c>
      <c r="B1725" s="74" t="str">
        <f ca="1">IF(A1725="","",SUMIFS(Tabela_Ordens[[#Data],[Quantidade]],Tabela_Ordens[[#Data],[Produto]],A1725,Tabela_Ordens[[#Data],[Tipo da Ordem]],"Compra",Tabela_Ordens[[#Data],[Data esperada]],"&lt;="&amp;TODAY())-SUMIFS(Tabela_Ordens[[#Data],[Quantidade]],Tabela_Ordens[[#Data],[Produto]],A1725,Tabela_Ordens[[#Data],[Tipo da Ordem]],"Venda",Tabela_Ordens[[#Data],[Data esperada]],"&lt;="&amp;TODAY()))</f>
        <v/>
      </c>
      <c r="C1725" s="74" t="str">
        <f ca="1">IF(A1725="","",SUMIFS(Tabela_Ordens[[#Data],[Quantidade]],Tabela_Ordens[[#Data],[Produto]],A1725,Tabela_Ordens[[#Data],[Tipo da Ordem]],"Compra",Tabela_Ordens[[#Data],[Data esperada]],"&gt;"&amp;TODAY()))</f>
        <v/>
      </c>
      <c r="D1725" s="74" t="str">
        <f>IF(A1725="","",INDEX(Tabela_Produto[Estoque Mínimo],MATCH(A1725,INDEX(Tabela_Produto[Nome do Produto],,1),0),1))</f>
        <v/>
      </c>
      <c r="E1725" s="74" t="str">
        <f t="shared" si="26"/>
        <v/>
      </c>
      <c r="F1725" s="74" t="str">
        <f>IFERROR(GETPIVOTDATA("Amount",#REF!,"Product Name",'tabelas-escondidas'!$A1725),"")</f>
        <v/>
      </c>
      <c r="G1725" s="74" t="str">
        <f>IFERROR(GETPIVOTDATA("Quantity",#REF!,"Product Name",'tabelas-escondidas'!$A1725),"")</f>
        <v/>
      </c>
    </row>
    <row r="1726" spans="1:7" x14ac:dyDescent="0.25">
      <c r="A1726" s="75" t="str">
        <f>IFERROR(INDEX(Tabela_Produto[[#Data],[Nome do Produto]],ROW(A1726)-ROW($A$3)),"")</f>
        <v/>
      </c>
      <c r="B1726" s="74" t="str">
        <f ca="1">IF(A1726="","",SUMIFS(Tabela_Ordens[[#Data],[Quantidade]],Tabela_Ordens[[#Data],[Produto]],A1726,Tabela_Ordens[[#Data],[Tipo da Ordem]],"Compra",Tabela_Ordens[[#Data],[Data esperada]],"&lt;="&amp;TODAY())-SUMIFS(Tabela_Ordens[[#Data],[Quantidade]],Tabela_Ordens[[#Data],[Produto]],A1726,Tabela_Ordens[[#Data],[Tipo da Ordem]],"Venda",Tabela_Ordens[[#Data],[Data esperada]],"&lt;="&amp;TODAY()))</f>
        <v/>
      </c>
      <c r="C1726" s="74" t="str">
        <f ca="1">IF(A1726="","",SUMIFS(Tabela_Ordens[[#Data],[Quantidade]],Tabela_Ordens[[#Data],[Produto]],A1726,Tabela_Ordens[[#Data],[Tipo da Ordem]],"Compra",Tabela_Ordens[[#Data],[Data esperada]],"&gt;"&amp;TODAY()))</f>
        <v/>
      </c>
      <c r="D1726" s="74" t="str">
        <f>IF(A1726="","",INDEX(Tabela_Produto[Estoque Mínimo],MATCH(A1726,INDEX(Tabela_Produto[Nome do Produto],,1),0),1))</f>
        <v/>
      </c>
      <c r="E1726" s="74" t="str">
        <f t="shared" si="26"/>
        <v/>
      </c>
      <c r="F1726" s="74" t="str">
        <f>IFERROR(GETPIVOTDATA("Amount",#REF!,"Product Name",'tabelas-escondidas'!$A1726),"")</f>
        <v/>
      </c>
      <c r="G1726" s="74" t="str">
        <f>IFERROR(GETPIVOTDATA("Quantity",#REF!,"Product Name",'tabelas-escondidas'!$A1726),"")</f>
        <v/>
      </c>
    </row>
    <row r="1727" spans="1:7" x14ac:dyDescent="0.25">
      <c r="A1727" s="75" t="str">
        <f>IFERROR(INDEX(Tabela_Produto[[#Data],[Nome do Produto]],ROW(A1727)-ROW($A$3)),"")</f>
        <v/>
      </c>
      <c r="B1727" s="74" t="str">
        <f ca="1">IF(A1727="","",SUMIFS(Tabela_Ordens[[#Data],[Quantidade]],Tabela_Ordens[[#Data],[Produto]],A1727,Tabela_Ordens[[#Data],[Tipo da Ordem]],"Compra",Tabela_Ordens[[#Data],[Data esperada]],"&lt;="&amp;TODAY())-SUMIFS(Tabela_Ordens[[#Data],[Quantidade]],Tabela_Ordens[[#Data],[Produto]],A1727,Tabela_Ordens[[#Data],[Tipo da Ordem]],"Venda",Tabela_Ordens[[#Data],[Data esperada]],"&lt;="&amp;TODAY()))</f>
        <v/>
      </c>
      <c r="C1727" s="74" t="str">
        <f ca="1">IF(A1727="","",SUMIFS(Tabela_Ordens[[#Data],[Quantidade]],Tabela_Ordens[[#Data],[Produto]],A1727,Tabela_Ordens[[#Data],[Tipo da Ordem]],"Compra",Tabela_Ordens[[#Data],[Data esperada]],"&gt;"&amp;TODAY()))</f>
        <v/>
      </c>
      <c r="D1727" s="74" t="str">
        <f>IF(A1727="","",INDEX(Tabela_Produto[Estoque Mínimo],MATCH(A1727,INDEX(Tabela_Produto[Nome do Produto],,1),0),1))</f>
        <v/>
      </c>
      <c r="E1727" s="74" t="str">
        <f t="shared" si="26"/>
        <v/>
      </c>
      <c r="F1727" s="74" t="str">
        <f>IFERROR(GETPIVOTDATA("Amount",#REF!,"Product Name",'tabelas-escondidas'!$A1727),"")</f>
        <v/>
      </c>
      <c r="G1727" s="74" t="str">
        <f>IFERROR(GETPIVOTDATA("Quantity",#REF!,"Product Name",'tabelas-escondidas'!$A1727),"")</f>
        <v/>
      </c>
    </row>
    <row r="1728" spans="1:7" x14ac:dyDescent="0.25">
      <c r="A1728" s="75" t="str">
        <f>IFERROR(INDEX(Tabela_Produto[[#Data],[Nome do Produto]],ROW(A1728)-ROW($A$3)),"")</f>
        <v/>
      </c>
      <c r="B1728" s="74" t="str">
        <f ca="1">IF(A1728="","",SUMIFS(Tabela_Ordens[[#Data],[Quantidade]],Tabela_Ordens[[#Data],[Produto]],A1728,Tabela_Ordens[[#Data],[Tipo da Ordem]],"Compra",Tabela_Ordens[[#Data],[Data esperada]],"&lt;="&amp;TODAY())-SUMIFS(Tabela_Ordens[[#Data],[Quantidade]],Tabela_Ordens[[#Data],[Produto]],A1728,Tabela_Ordens[[#Data],[Tipo da Ordem]],"Venda",Tabela_Ordens[[#Data],[Data esperada]],"&lt;="&amp;TODAY()))</f>
        <v/>
      </c>
      <c r="C1728" s="74" t="str">
        <f ca="1">IF(A1728="","",SUMIFS(Tabela_Ordens[[#Data],[Quantidade]],Tabela_Ordens[[#Data],[Produto]],A1728,Tabela_Ordens[[#Data],[Tipo da Ordem]],"Compra",Tabela_Ordens[[#Data],[Data esperada]],"&gt;"&amp;TODAY()))</f>
        <v/>
      </c>
      <c r="D1728" s="74" t="str">
        <f>IF(A1728="","",INDEX(Tabela_Produto[Estoque Mínimo],MATCH(A1728,INDEX(Tabela_Produto[Nome do Produto],,1),0),1))</f>
        <v/>
      </c>
      <c r="E1728" s="74" t="str">
        <f t="shared" si="26"/>
        <v/>
      </c>
      <c r="F1728" s="74" t="str">
        <f>IFERROR(GETPIVOTDATA("Amount",#REF!,"Product Name",'tabelas-escondidas'!$A1728),"")</f>
        <v/>
      </c>
      <c r="G1728" s="74" t="str">
        <f>IFERROR(GETPIVOTDATA("Quantity",#REF!,"Product Name",'tabelas-escondidas'!$A1728),"")</f>
        <v/>
      </c>
    </row>
    <row r="1729" spans="1:7" x14ac:dyDescent="0.25">
      <c r="A1729" s="75" t="str">
        <f>IFERROR(INDEX(Tabela_Produto[[#Data],[Nome do Produto]],ROW(A1729)-ROW($A$3)),"")</f>
        <v/>
      </c>
      <c r="B1729" s="74" t="str">
        <f ca="1">IF(A1729="","",SUMIFS(Tabela_Ordens[[#Data],[Quantidade]],Tabela_Ordens[[#Data],[Produto]],A1729,Tabela_Ordens[[#Data],[Tipo da Ordem]],"Compra",Tabela_Ordens[[#Data],[Data esperada]],"&lt;="&amp;TODAY())-SUMIFS(Tabela_Ordens[[#Data],[Quantidade]],Tabela_Ordens[[#Data],[Produto]],A1729,Tabela_Ordens[[#Data],[Tipo da Ordem]],"Venda",Tabela_Ordens[[#Data],[Data esperada]],"&lt;="&amp;TODAY()))</f>
        <v/>
      </c>
      <c r="C1729" s="74" t="str">
        <f ca="1">IF(A1729="","",SUMIFS(Tabela_Ordens[[#Data],[Quantidade]],Tabela_Ordens[[#Data],[Produto]],A1729,Tabela_Ordens[[#Data],[Tipo da Ordem]],"Compra",Tabela_Ordens[[#Data],[Data esperada]],"&gt;"&amp;TODAY()))</f>
        <v/>
      </c>
      <c r="D1729" s="74" t="str">
        <f>IF(A1729="","",INDEX(Tabela_Produto[Estoque Mínimo],MATCH(A1729,INDEX(Tabela_Produto[Nome do Produto],,1),0),1))</f>
        <v/>
      </c>
      <c r="E1729" s="74" t="str">
        <f t="shared" si="26"/>
        <v/>
      </c>
      <c r="F1729" s="74" t="str">
        <f>IFERROR(GETPIVOTDATA("Amount",#REF!,"Product Name",'tabelas-escondidas'!$A1729),"")</f>
        <v/>
      </c>
      <c r="G1729" s="74" t="str">
        <f>IFERROR(GETPIVOTDATA("Quantity",#REF!,"Product Name",'tabelas-escondidas'!$A1729),"")</f>
        <v/>
      </c>
    </row>
    <row r="1730" spans="1:7" x14ac:dyDescent="0.25">
      <c r="A1730" s="75" t="str">
        <f>IFERROR(INDEX(Tabela_Produto[[#Data],[Nome do Produto]],ROW(A1730)-ROW($A$3)),"")</f>
        <v/>
      </c>
      <c r="B1730" s="74" t="str">
        <f ca="1">IF(A1730="","",SUMIFS(Tabela_Ordens[[#Data],[Quantidade]],Tabela_Ordens[[#Data],[Produto]],A1730,Tabela_Ordens[[#Data],[Tipo da Ordem]],"Compra",Tabela_Ordens[[#Data],[Data esperada]],"&lt;="&amp;TODAY())-SUMIFS(Tabela_Ordens[[#Data],[Quantidade]],Tabela_Ordens[[#Data],[Produto]],A1730,Tabela_Ordens[[#Data],[Tipo da Ordem]],"Venda",Tabela_Ordens[[#Data],[Data esperada]],"&lt;="&amp;TODAY()))</f>
        <v/>
      </c>
      <c r="C1730" s="74" t="str">
        <f ca="1">IF(A1730="","",SUMIFS(Tabela_Ordens[[#Data],[Quantidade]],Tabela_Ordens[[#Data],[Produto]],A1730,Tabela_Ordens[[#Data],[Tipo da Ordem]],"Compra",Tabela_Ordens[[#Data],[Data esperada]],"&gt;"&amp;TODAY()))</f>
        <v/>
      </c>
      <c r="D1730" s="74" t="str">
        <f>IF(A1730="","",INDEX(Tabela_Produto[Estoque Mínimo],MATCH(A1730,INDEX(Tabela_Produto[Nome do Produto],,1),0),1))</f>
        <v/>
      </c>
      <c r="E1730" s="74" t="str">
        <f t="shared" si="26"/>
        <v/>
      </c>
      <c r="F1730" s="74" t="str">
        <f>IFERROR(GETPIVOTDATA("Amount",#REF!,"Product Name",'tabelas-escondidas'!$A1730),"")</f>
        <v/>
      </c>
      <c r="G1730" s="74" t="str">
        <f>IFERROR(GETPIVOTDATA("Quantity",#REF!,"Product Name",'tabelas-escondidas'!$A1730),"")</f>
        <v/>
      </c>
    </row>
    <row r="1731" spans="1:7" x14ac:dyDescent="0.25">
      <c r="A1731" s="75" t="str">
        <f>IFERROR(INDEX(Tabela_Produto[[#Data],[Nome do Produto]],ROW(A1731)-ROW($A$3)),"")</f>
        <v/>
      </c>
      <c r="B1731" s="74" t="str">
        <f ca="1">IF(A1731="","",SUMIFS(Tabela_Ordens[[#Data],[Quantidade]],Tabela_Ordens[[#Data],[Produto]],A1731,Tabela_Ordens[[#Data],[Tipo da Ordem]],"Compra",Tabela_Ordens[[#Data],[Data esperada]],"&lt;="&amp;TODAY())-SUMIFS(Tabela_Ordens[[#Data],[Quantidade]],Tabela_Ordens[[#Data],[Produto]],A1731,Tabela_Ordens[[#Data],[Tipo da Ordem]],"Venda",Tabela_Ordens[[#Data],[Data esperada]],"&lt;="&amp;TODAY()))</f>
        <v/>
      </c>
      <c r="C1731" s="74" t="str">
        <f ca="1">IF(A1731="","",SUMIFS(Tabela_Ordens[[#Data],[Quantidade]],Tabela_Ordens[[#Data],[Produto]],A1731,Tabela_Ordens[[#Data],[Tipo da Ordem]],"Compra",Tabela_Ordens[[#Data],[Data esperada]],"&gt;"&amp;TODAY()))</f>
        <v/>
      </c>
      <c r="D1731" s="74" t="str">
        <f>IF(A1731="","",INDEX(Tabela_Produto[Estoque Mínimo],MATCH(A1731,INDEX(Tabela_Produto[Nome do Produto],,1),0),1))</f>
        <v/>
      </c>
      <c r="E1731" s="74" t="str">
        <f t="shared" si="26"/>
        <v/>
      </c>
      <c r="F1731" s="74" t="str">
        <f>IFERROR(GETPIVOTDATA("Amount",#REF!,"Product Name",'tabelas-escondidas'!$A1731),"")</f>
        <v/>
      </c>
      <c r="G1731" s="74" t="str">
        <f>IFERROR(GETPIVOTDATA("Quantity",#REF!,"Product Name",'tabelas-escondidas'!$A1731),"")</f>
        <v/>
      </c>
    </row>
    <row r="1732" spans="1:7" x14ac:dyDescent="0.25">
      <c r="A1732" s="75" t="str">
        <f>IFERROR(INDEX(Tabela_Produto[[#Data],[Nome do Produto]],ROW(A1732)-ROW($A$3)),"")</f>
        <v/>
      </c>
      <c r="B1732" s="74" t="str">
        <f ca="1">IF(A1732="","",SUMIFS(Tabela_Ordens[[#Data],[Quantidade]],Tabela_Ordens[[#Data],[Produto]],A1732,Tabela_Ordens[[#Data],[Tipo da Ordem]],"Compra",Tabela_Ordens[[#Data],[Data esperada]],"&lt;="&amp;TODAY())-SUMIFS(Tabela_Ordens[[#Data],[Quantidade]],Tabela_Ordens[[#Data],[Produto]],A1732,Tabela_Ordens[[#Data],[Tipo da Ordem]],"Venda",Tabela_Ordens[[#Data],[Data esperada]],"&lt;="&amp;TODAY()))</f>
        <v/>
      </c>
      <c r="C1732" s="74" t="str">
        <f ca="1">IF(A1732="","",SUMIFS(Tabela_Ordens[[#Data],[Quantidade]],Tabela_Ordens[[#Data],[Produto]],A1732,Tabela_Ordens[[#Data],[Tipo da Ordem]],"Compra",Tabela_Ordens[[#Data],[Data esperada]],"&gt;"&amp;TODAY()))</f>
        <v/>
      </c>
      <c r="D1732" s="74" t="str">
        <f>IF(A1732="","",INDEX(Tabela_Produto[Estoque Mínimo],MATCH(A1732,INDEX(Tabela_Produto[Nome do Produto],,1),0),1))</f>
        <v/>
      </c>
      <c r="E1732" s="74" t="str">
        <f t="shared" si="26"/>
        <v/>
      </c>
      <c r="F1732" s="74" t="str">
        <f>IFERROR(GETPIVOTDATA("Amount",#REF!,"Product Name",'tabelas-escondidas'!$A1732),"")</f>
        <v/>
      </c>
      <c r="G1732" s="74" t="str">
        <f>IFERROR(GETPIVOTDATA("Quantity",#REF!,"Product Name",'tabelas-escondidas'!$A1732),"")</f>
        <v/>
      </c>
    </row>
    <row r="1733" spans="1:7" x14ac:dyDescent="0.25">
      <c r="A1733" s="75" t="str">
        <f>IFERROR(INDEX(Tabela_Produto[[#Data],[Nome do Produto]],ROW(A1733)-ROW($A$3)),"")</f>
        <v/>
      </c>
      <c r="B1733" s="74" t="str">
        <f ca="1">IF(A1733="","",SUMIFS(Tabela_Ordens[[#Data],[Quantidade]],Tabela_Ordens[[#Data],[Produto]],A1733,Tabela_Ordens[[#Data],[Tipo da Ordem]],"Compra",Tabela_Ordens[[#Data],[Data esperada]],"&lt;="&amp;TODAY())-SUMIFS(Tabela_Ordens[[#Data],[Quantidade]],Tabela_Ordens[[#Data],[Produto]],A1733,Tabela_Ordens[[#Data],[Tipo da Ordem]],"Venda",Tabela_Ordens[[#Data],[Data esperada]],"&lt;="&amp;TODAY()))</f>
        <v/>
      </c>
      <c r="C1733" s="74" t="str">
        <f ca="1">IF(A1733="","",SUMIFS(Tabela_Ordens[[#Data],[Quantidade]],Tabela_Ordens[[#Data],[Produto]],A1733,Tabela_Ordens[[#Data],[Tipo da Ordem]],"Compra",Tabela_Ordens[[#Data],[Data esperada]],"&gt;"&amp;TODAY()))</f>
        <v/>
      </c>
      <c r="D1733" s="74" t="str">
        <f>IF(A1733="","",INDEX(Tabela_Produto[Estoque Mínimo],MATCH(A1733,INDEX(Tabela_Produto[Nome do Produto],,1),0),1))</f>
        <v/>
      </c>
      <c r="E1733" s="74" t="str">
        <f t="shared" ref="E1733:E1796" si="27">IF(A1733="","",B1733-D1733)</f>
        <v/>
      </c>
      <c r="F1733" s="74" t="str">
        <f>IFERROR(GETPIVOTDATA("Amount",#REF!,"Product Name",'tabelas-escondidas'!$A1733),"")</f>
        <v/>
      </c>
      <c r="G1733" s="74" t="str">
        <f>IFERROR(GETPIVOTDATA("Quantity",#REF!,"Product Name",'tabelas-escondidas'!$A1733),"")</f>
        <v/>
      </c>
    </row>
    <row r="1734" spans="1:7" x14ac:dyDescent="0.25">
      <c r="A1734" s="75" t="str">
        <f>IFERROR(INDEX(Tabela_Produto[[#Data],[Nome do Produto]],ROW(A1734)-ROW($A$3)),"")</f>
        <v/>
      </c>
      <c r="B1734" s="74" t="str">
        <f ca="1">IF(A1734="","",SUMIFS(Tabela_Ordens[[#Data],[Quantidade]],Tabela_Ordens[[#Data],[Produto]],A1734,Tabela_Ordens[[#Data],[Tipo da Ordem]],"Compra",Tabela_Ordens[[#Data],[Data esperada]],"&lt;="&amp;TODAY())-SUMIFS(Tabela_Ordens[[#Data],[Quantidade]],Tabela_Ordens[[#Data],[Produto]],A1734,Tabela_Ordens[[#Data],[Tipo da Ordem]],"Venda",Tabela_Ordens[[#Data],[Data esperada]],"&lt;="&amp;TODAY()))</f>
        <v/>
      </c>
      <c r="C1734" s="74" t="str">
        <f ca="1">IF(A1734="","",SUMIFS(Tabela_Ordens[[#Data],[Quantidade]],Tabela_Ordens[[#Data],[Produto]],A1734,Tabela_Ordens[[#Data],[Tipo da Ordem]],"Compra",Tabela_Ordens[[#Data],[Data esperada]],"&gt;"&amp;TODAY()))</f>
        <v/>
      </c>
      <c r="D1734" s="74" t="str">
        <f>IF(A1734="","",INDEX(Tabela_Produto[Estoque Mínimo],MATCH(A1734,INDEX(Tabela_Produto[Nome do Produto],,1),0),1))</f>
        <v/>
      </c>
      <c r="E1734" s="74" t="str">
        <f t="shared" si="27"/>
        <v/>
      </c>
      <c r="F1734" s="74" t="str">
        <f>IFERROR(GETPIVOTDATA("Amount",#REF!,"Product Name",'tabelas-escondidas'!$A1734),"")</f>
        <v/>
      </c>
      <c r="G1734" s="74" t="str">
        <f>IFERROR(GETPIVOTDATA("Quantity",#REF!,"Product Name",'tabelas-escondidas'!$A1734),"")</f>
        <v/>
      </c>
    </row>
    <row r="1735" spans="1:7" x14ac:dyDescent="0.25">
      <c r="A1735" s="75" t="str">
        <f>IFERROR(INDEX(Tabela_Produto[[#Data],[Nome do Produto]],ROW(A1735)-ROW($A$3)),"")</f>
        <v/>
      </c>
      <c r="B1735" s="74" t="str">
        <f ca="1">IF(A1735="","",SUMIFS(Tabela_Ordens[[#Data],[Quantidade]],Tabela_Ordens[[#Data],[Produto]],A1735,Tabela_Ordens[[#Data],[Tipo da Ordem]],"Compra",Tabela_Ordens[[#Data],[Data esperada]],"&lt;="&amp;TODAY())-SUMIFS(Tabela_Ordens[[#Data],[Quantidade]],Tabela_Ordens[[#Data],[Produto]],A1735,Tabela_Ordens[[#Data],[Tipo da Ordem]],"Venda",Tabela_Ordens[[#Data],[Data esperada]],"&lt;="&amp;TODAY()))</f>
        <v/>
      </c>
      <c r="C1735" s="74" t="str">
        <f ca="1">IF(A1735="","",SUMIFS(Tabela_Ordens[[#Data],[Quantidade]],Tabela_Ordens[[#Data],[Produto]],A1735,Tabela_Ordens[[#Data],[Tipo da Ordem]],"Compra",Tabela_Ordens[[#Data],[Data esperada]],"&gt;"&amp;TODAY()))</f>
        <v/>
      </c>
      <c r="D1735" s="74" t="str">
        <f>IF(A1735="","",INDEX(Tabela_Produto[Estoque Mínimo],MATCH(A1735,INDEX(Tabela_Produto[Nome do Produto],,1),0),1))</f>
        <v/>
      </c>
      <c r="E1735" s="74" t="str">
        <f t="shared" si="27"/>
        <v/>
      </c>
      <c r="F1735" s="74" t="str">
        <f>IFERROR(GETPIVOTDATA("Amount",#REF!,"Product Name",'tabelas-escondidas'!$A1735),"")</f>
        <v/>
      </c>
      <c r="G1735" s="74" t="str">
        <f>IFERROR(GETPIVOTDATA("Quantity",#REF!,"Product Name",'tabelas-escondidas'!$A1735),"")</f>
        <v/>
      </c>
    </row>
    <row r="1736" spans="1:7" x14ac:dyDescent="0.25">
      <c r="A1736" s="75" t="str">
        <f>IFERROR(INDEX(Tabela_Produto[[#Data],[Nome do Produto]],ROW(A1736)-ROW($A$3)),"")</f>
        <v/>
      </c>
      <c r="B1736" s="74" t="str">
        <f ca="1">IF(A1736="","",SUMIFS(Tabela_Ordens[[#Data],[Quantidade]],Tabela_Ordens[[#Data],[Produto]],A1736,Tabela_Ordens[[#Data],[Tipo da Ordem]],"Compra",Tabela_Ordens[[#Data],[Data esperada]],"&lt;="&amp;TODAY())-SUMIFS(Tabela_Ordens[[#Data],[Quantidade]],Tabela_Ordens[[#Data],[Produto]],A1736,Tabela_Ordens[[#Data],[Tipo da Ordem]],"Venda",Tabela_Ordens[[#Data],[Data esperada]],"&lt;="&amp;TODAY()))</f>
        <v/>
      </c>
      <c r="C1736" s="74" t="str">
        <f ca="1">IF(A1736="","",SUMIFS(Tabela_Ordens[[#Data],[Quantidade]],Tabela_Ordens[[#Data],[Produto]],A1736,Tabela_Ordens[[#Data],[Tipo da Ordem]],"Compra",Tabela_Ordens[[#Data],[Data esperada]],"&gt;"&amp;TODAY()))</f>
        <v/>
      </c>
      <c r="D1736" s="74" t="str">
        <f>IF(A1736="","",INDEX(Tabela_Produto[Estoque Mínimo],MATCH(A1736,INDEX(Tabela_Produto[Nome do Produto],,1),0),1))</f>
        <v/>
      </c>
      <c r="E1736" s="74" t="str">
        <f t="shared" si="27"/>
        <v/>
      </c>
      <c r="F1736" s="74" t="str">
        <f>IFERROR(GETPIVOTDATA("Amount",#REF!,"Product Name",'tabelas-escondidas'!$A1736),"")</f>
        <v/>
      </c>
      <c r="G1736" s="74" t="str">
        <f>IFERROR(GETPIVOTDATA("Quantity",#REF!,"Product Name",'tabelas-escondidas'!$A1736),"")</f>
        <v/>
      </c>
    </row>
    <row r="1737" spans="1:7" x14ac:dyDescent="0.25">
      <c r="A1737" s="75" t="str">
        <f>IFERROR(INDEX(Tabela_Produto[[#Data],[Nome do Produto]],ROW(A1737)-ROW($A$3)),"")</f>
        <v/>
      </c>
      <c r="B1737" s="74" t="str">
        <f ca="1">IF(A1737="","",SUMIFS(Tabela_Ordens[[#Data],[Quantidade]],Tabela_Ordens[[#Data],[Produto]],A1737,Tabela_Ordens[[#Data],[Tipo da Ordem]],"Compra",Tabela_Ordens[[#Data],[Data esperada]],"&lt;="&amp;TODAY())-SUMIFS(Tabela_Ordens[[#Data],[Quantidade]],Tabela_Ordens[[#Data],[Produto]],A1737,Tabela_Ordens[[#Data],[Tipo da Ordem]],"Venda",Tabela_Ordens[[#Data],[Data esperada]],"&lt;="&amp;TODAY()))</f>
        <v/>
      </c>
      <c r="C1737" s="74" t="str">
        <f ca="1">IF(A1737="","",SUMIFS(Tabela_Ordens[[#Data],[Quantidade]],Tabela_Ordens[[#Data],[Produto]],A1737,Tabela_Ordens[[#Data],[Tipo da Ordem]],"Compra",Tabela_Ordens[[#Data],[Data esperada]],"&gt;"&amp;TODAY()))</f>
        <v/>
      </c>
      <c r="D1737" s="74" t="str">
        <f>IF(A1737="","",INDEX(Tabela_Produto[Estoque Mínimo],MATCH(A1737,INDEX(Tabela_Produto[Nome do Produto],,1),0),1))</f>
        <v/>
      </c>
      <c r="E1737" s="74" t="str">
        <f t="shared" si="27"/>
        <v/>
      </c>
      <c r="F1737" s="74" t="str">
        <f>IFERROR(GETPIVOTDATA("Amount",#REF!,"Product Name",'tabelas-escondidas'!$A1737),"")</f>
        <v/>
      </c>
      <c r="G1737" s="74" t="str">
        <f>IFERROR(GETPIVOTDATA("Quantity",#REF!,"Product Name",'tabelas-escondidas'!$A1737),"")</f>
        <v/>
      </c>
    </row>
    <row r="1738" spans="1:7" x14ac:dyDescent="0.25">
      <c r="A1738" s="75" t="str">
        <f>IFERROR(INDEX(Tabela_Produto[[#Data],[Nome do Produto]],ROW(A1738)-ROW($A$3)),"")</f>
        <v/>
      </c>
      <c r="B1738" s="74" t="str">
        <f ca="1">IF(A1738="","",SUMIFS(Tabela_Ordens[[#Data],[Quantidade]],Tabela_Ordens[[#Data],[Produto]],A1738,Tabela_Ordens[[#Data],[Tipo da Ordem]],"Compra",Tabela_Ordens[[#Data],[Data esperada]],"&lt;="&amp;TODAY())-SUMIFS(Tabela_Ordens[[#Data],[Quantidade]],Tabela_Ordens[[#Data],[Produto]],A1738,Tabela_Ordens[[#Data],[Tipo da Ordem]],"Venda",Tabela_Ordens[[#Data],[Data esperada]],"&lt;="&amp;TODAY()))</f>
        <v/>
      </c>
      <c r="C1738" s="74" t="str">
        <f ca="1">IF(A1738="","",SUMIFS(Tabela_Ordens[[#Data],[Quantidade]],Tabela_Ordens[[#Data],[Produto]],A1738,Tabela_Ordens[[#Data],[Tipo da Ordem]],"Compra",Tabela_Ordens[[#Data],[Data esperada]],"&gt;"&amp;TODAY()))</f>
        <v/>
      </c>
      <c r="D1738" s="74" t="str">
        <f>IF(A1738="","",INDEX(Tabela_Produto[Estoque Mínimo],MATCH(A1738,INDEX(Tabela_Produto[Nome do Produto],,1),0),1))</f>
        <v/>
      </c>
      <c r="E1738" s="74" t="str">
        <f t="shared" si="27"/>
        <v/>
      </c>
      <c r="F1738" s="74" t="str">
        <f>IFERROR(GETPIVOTDATA("Amount",#REF!,"Product Name",'tabelas-escondidas'!$A1738),"")</f>
        <v/>
      </c>
      <c r="G1738" s="74" t="str">
        <f>IFERROR(GETPIVOTDATA("Quantity",#REF!,"Product Name",'tabelas-escondidas'!$A1738),"")</f>
        <v/>
      </c>
    </row>
    <row r="1739" spans="1:7" x14ac:dyDescent="0.25">
      <c r="A1739" s="75" t="str">
        <f>IFERROR(INDEX(Tabela_Produto[[#Data],[Nome do Produto]],ROW(A1739)-ROW($A$3)),"")</f>
        <v/>
      </c>
      <c r="B1739" s="74" t="str">
        <f ca="1">IF(A1739="","",SUMIFS(Tabela_Ordens[[#Data],[Quantidade]],Tabela_Ordens[[#Data],[Produto]],A1739,Tabela_Ordens[[#Data],[Tipo da Ordem]],"Compra",Tabela_Ordens[[#Data],[Data esperada]],"&lt;="&amp;TODAY())-SUMIFS(Tabela_Ordens[[#Data],[Quantidade]],Tabela_Ordens[[#Data],[Produto]],A1739,Tabela_Ordens[[#Data],[Tipo da Ordem]],"Venda",Tabela_Ordens[[#Data],[Data esperada]],"&lt;="&amp;TODAY()))</f>
        <v/>
      </c>
      <c r="C1739" s="74" t="str">
        <f ca="1">IF(A1739="","",SUMIFS(Tabela_Ordens[[#Data],[Quantidade]],Tabela_Ordens[[#Data],[Produto]],A1739,Tabela_Ordens[[#Data],[Tipo da Ordem]],"Compra",Tabela_Ordens[[#Data],[Data esperada]],"&gt;"&amp;TODAY()))</f>
        <v/>
      </c>
      <c r="D1739" s="74" t="str">
        <f>IF(A1739="","",INDEX(Tabela_Produto[Estoque Mínimo],MATCH(A1739,INDEX(Tabela_Produto[Nome do Produto],,1),0),1))</f>
        <v/>
      </c>
      <c r="E1739" s="74" t="str">
        <f t="shared" si="27"/>
        <v/>
      </c>
      <c r="F1739" s="74" t="str">
        <f>IFERROR(GETPIVOTDATA("Amount",#REF!,"Product Name",'tabelas-escondidas'!$A1739),"")</f>
        <v/>
      </c>
      <c r="G1739" s="74" t="str">
        <f>IFERROR(GETPIVOTDATA("Quantity",#REF!,"Product Name",'tabelas-escondidas'!$A1739),"")</f>
        <v/>
      </c>
    </row>
    <row r="1740" spans="1:7" x14ac:dyDescent="0.25">
      <c r="A1740" s="75" t="str">
        <f>IFERROR(INDEX(Tabela_Produto[[#Data],[Nome do Produto]],ROW(A1740)-ROW($A$3)),"")</f>
        <v/>
      </c>
      <c r="B1740" s="74" t="str">
        <f ca="1">IF(A1740="","",SUMIFS(Tabela_Ordens[[#Data],[Quantidade]],Tabela_Ordens[[#Data],[Produto]],A1740,Tabela_Ordens[[#Data],[Tipo da Ordem]],"Compra",Tabela_Ordens[[#Data],[Data esperada]],"&lt;="&amp;TODAY())-SUMIFS(Tabela_Ordens[[#Data],[Quantidade]],Tabela_Ordens[[#Data],[Produto]],A1740,Tabela_Ordens[[#Data],[Tipo da Ordem]],"Venda",Tabela_Ordens[[#Data],[Data esperada]],"&lt;="&amp;TODAY()))</f>
        <v/>
      </c>
      <c r="C1740" s="74" t="str">
        <f ca="1">IF(A1740="","",SUMIFS(Tabela_Ordens[[#Data],[Quantidade]],Tabela_Ordens[[#Data],[Produto]],A1740,Tabela_Ordens[[#Data],[Tipo da Ordem]],"Compra",Tabela_Ordens[[#Data],[Data esperada]],"&gt;"&amp;TODAY()))</f>
        <v/>
      </c>
      <c r="D1740" s="74" t="str">
        <f>IF(A1740="","",INDEX(Tabela_Produto[Estoque Mínimo],MATCH(A1740,INDEX(Tabela_Produto[Nome do Produto],,1),0),1))</f>
        <v/>
      </c>
      <c r="E1740" s="74" t="str">
        <f t="shared" si="27"/>
        <v/>
      </c>
      <c r="F1740" s="74" t="str">
        <f>IFERROR(GETPIVOTDATA("Amount",#REF!,"Product Name",'tabelas-escondidas'!$A1740),"")</f>
        <v/>
      </c>
      <c r="G1740" s="74" t="str">
        <f>IFERROR(GETPIVOTDATA("Quantity",#REF!,"Product Name",'tabelas-escondidas'!$A1740),"")</f>
        <v/>
      </c>
    </row>
    <row r="1741" spans="1:7" x14ac:dyDescent="0.25">
      <c r="A1741" s="75" t="str">
        <f>IFERROR(INDEX(Tabela_Produto[[#Data],[Nome do Produto]],ROW(A1741)-ROW($A$3)),"")</f>
        <v/>
      </c>
      <c r="B1741" s="74" t="str">
        <f ca="1">IF(A1741="","",SUMIFS(Tabela_Ordens[[#Data],[Quantidade]],Tabela_Ordens[[#Data],[Produto]],A1741,Tabela_Ordens[[#Data],[Tipo da Ordem]],"Compra",Tabela_Ordens[[#Data],[Data esperada]],"&lt;="&amp;TODAY())-SUMIFS(Tabela_Ordens[[#Data],[Quantidade]],Tabela_Ordens[[#Data],[Produto]],A1741,Tabela_Ordens[[#Data],[Tipo da Ordem]],"Venda",Tabela_Ordens[[#Data],[Data esperada]],"&lt;="&amp;TODAY()))</f>
        <v/>
      </c>
      <c r="C1741" s="74" t="str">
        <f ca="1">IF(A1741="","",SUMIFS(Tabela_Ordens[[#Data],[Quantidade]],Tabela_Ordens[[#Data],[Produto]],A1741,Tabela_Ordens[[#Data],[Tipo da Ordem]],"Compra",Tabela_Ordens[[#Data],[Data esperada]],"&gt;"&amp;TODAY()))</f>
        <v/>
      </c>
      <c r="D1741" s="74" t="str">
        <f>IF(A1741="","",INDEX(Tabela_Produto[Estoque Mínimo],MATCH(A1741,INDEX(Tabela_Produto[Nome do Produto],,1),0),1))</f>
        <v/>
      </c>
      <c r="E1741" s="74" t="str">
        <f t="shared" si="27"/>
        <v/>
      </c>
      <c r="F1741" s="74" t="str">
        <f>IFERROR(GETPIVOTDATA("Amount",#REF!,"Product Name",'tabelas-escondidas'!$A1741),"")</f>
        <v/>
      </c>
      <c r="G1741" s="74" t="str">
        <f>IFERROR(GETPIVOTDATA("Quantity",#REF!,"Product Name",'tabelas-escondidas'!$A1741),"")</f>
        <v/>
      </c>
    </row>
    <row r="1742" spans="1:7" x14ac:dyDescent="0.25">
      <c r="A1742" s="75" t="str">
        <f>IFERROR(INDEX(Tabela_Produto[[#Data],[Nome do Produto]],ROW(A1742)-ROW($A$3)),"")</f>
        <v/>
      </c>
      <c r="B1742" s="74" t="str">
        <f ca="1">IF(A1742="","",SUMIFS(Tabela_Ordens[[#Data],[Quantidade]],Tabela_Ordens[[#Data],[Produto]],A1742,Tabela_Ordens[[#Data],[Tipo da Ordem]],"Compra",Tabela_Ordens[[#Data],[Data esperada]],"&lt;="&amp;TODAY())-SUMIFS(Tabela_Ordens[[#Data],[Quantidade]],Tabela_Ordens[[#Data],[Produto]],A1742,Tabela_Ordens[[#Data],[Tipo da Ordem]],"Venda",Tabela_Ordens[[#Data],[Data esperada]],"&lt;="&amp;TODAY()))</f>
        <v/>
      </c>
      <c r="C1742" s="74" t="str">
        <f ca="1">IF(A1742="","",SUMIFS(Tabela_Ordens[[#Data],[Quantidade]],Tabela_Ordens[[#Data],[Produto]],A1742,Tabela_Ordens[[#Data],[Tipo da Ordem]],"Compra",Tabela_Ordens[[#Data],[Data esperada]],"&gt;"&amp;TODAY()))</f>
        <v/>
      </c>
      <c r="D1742" s="74" t="str">
        <f>IF(A1742="","",INDEX(Tabela_Produto[Estoque Mínimo],MATCH(A1742,INDEX(Tabela_Produto[Nome do Produto],,1),0),1))</f>
        <v/>
      </c>
      <c r="E1742" s="74" t="str">
        <f t="shared" si="27"/>
        <v/>
      </c>
      <c r="F1742" s="74" t="str">
        <f>IFERROR(GETPIVOTDATA("Amount",#REF!,"Product Name",'tabelas-escondidas'!$A1742),"")</f>
        <v/>
      </c>
      <c r="G1742" s="74" t="str">
        <f>IFERROR(GETPIVOTDATA("Quantity",#REF!,"Product Name",'tabelas-escondidas'!$A1742),"")</f>
        <v/>
      </c>
    </row>
    <row r="1743" spans="1:7" x14ac:dyDescent="0.25">
      <c r="A1743" s="75" t="str">
        <f>IFERROR(INDEX(Tabela_Produto[[#Data],[Nome do Produto]],ROW(A1743)-ROW($A$3)),"")</f>
        <v/>
      </c>
      <c r="B1743" s="74" t="str">
        <f ca="1">IF(A1743="","",SUMIFS(Tabela_Ordens[[#Data],[Quantidade]],Tabela_Ordens[[#Data],[Produto]],A1743,Tabela_Ordens[[#Data],[Tipo da Ordem]],"Compra",Tabela_Ordens[[#Data],[Data esperada]],"&lt;="&amp;TODAY())-SUMIFS(Tabela_Ordens[[#Data],[Quantidade]],Tabela_Ordens[[#Data],[Produto]],A1743,Tabela_Ordens[[#Data],[Tipo da Ordem]],"Venda",Tabela_Ordens[[#Data],[Data esperada]],"&lt;="&amp;TODAY()))</f>
        <v/>
      </c>
      <c r="C1743" s="74" t="str">
        <f ca="1">IF(A1743="","",SUMIFS(Tabela_Ordens[[#Data],[Quantidade]],Tabela_Ordens[[#Data],[Produto]],A1743,Tabela_Ordens[[#Data],[Tipo da Ordem]],"Compra",Tabela_Ordens[[#Data],[Data esperada]],"&gt;"&amp;TODAY()))</f>
        <v/>
      </c>
      <c r="D1743" s="74" t="str">
        <f>IF(A1743="","",INDEX(Tabela_Produto[Estoque Mínimo],MATCH(A1743,INDEX(Tabela_Produto[Nome do Produto],,1),0),1))</f>
        <v/>
      </c>
      <c r="E1743" s="74" t="str">
        <f t="shared" si="27"/>
        <v/>
      </c>
      <c r="F1743" s="74" t="str">
        <f>IFERROR(GETPIVOTDATA("Amount",#REF!,"Product Name",'tabelas-escondidas'!$A1743),"")</f>
        <v/>
      </c>
      <c r="G1743" s="74" t="str">
        <f>IFERROR(GETPIVOTDATA("Quantity",#REF!,"Product Name",'tabelas-escondidas'!$A1743),"")</f>
        <v/>
      </c>
    </row>
    <row r="1744" spans="1:7" x14ac:dyDescent="0.25">
      <c r="A1744" s="75" t="str">
        <f>IFERROR(INDEX(Tabela_Produto[[#Data],[Nome do Produto]],ROW(A1744)-ROW($A$3)),"")</f>
        <v/>
      </c>
      <c r="B1744" s="74" t="str">
        <f ca="1">IF(A1744="","",SUMIFS(Tabela_Ordens[[#Data],[Quantidade]],Tabela_Ordens[[#Data],[Produto]],A1744,Tabela_Ordens[[#Data],[Tipo da Ordem]],"Compra",Tabela_Ordens[[#Data],[Data esperada]],"&lt;="&amp;TODAY())-SUMIFS(Tabela_Ordens[[#Data],[Quantidade]],Tabela_Ordens[[#Data],[Produto]],A1744,Tabela_Ordens[[#Data],[Tipo da Ordem]],"Venda",Tabela_Ordens[[#Data],[Data esperada]],"&lt;="&amp;TODAY()))</f>
        <v/>
      </c>
      <c r="C1744" s="74" t="str">
        <f ca="1">IF(A1744="","",SUMIFS(Tabela_Ordens[[#Data],[Quantidade]],Tabela_Ordens[[#Data],[Produto]],A1744,Tabela_Ordens[[#Data],[Tipo da Ordem]],"Compra",Tabela_Ordens[[#Data],[Data esperada]],"&gt;"&amp;TODAY()))</f>
        <v/>
      </c>
      <c r="D1744" s="74" t="str">
        <f>IF(A1744="","",INDEX(Tabela_Produto[Estoque Mínimo],MATCH(A1744,INDEX(Tabela_Produto[Nome do Produto],,1),0),1))</f>
        <v/>
      </c>
      <c r="E1744" s="74" t="str">
        <f t="shared" si="27"/>
        <v/>
      </c>
      <c r="F1744" s="74" t="str">
        <f>IFERROR(GETPIVOTDATA("Amount",#REF!,"Product Name",'tabelas-escondidas'!$A1744),"")</f>
        <v/>
      </c>
      <c r="G1744" s="74" t="str">
        <f>IFERROR(GETPIVOTDATA("Quantity",#REF!,"Product Name",'tabelas-escondidas'!$A1744),"")</f>
        <v/>
      </c>
    </row>
    <row r="1745" spans="1:7" x14ac:dyDescent="0.25">
      <c r="A1745" s="75" t="str">
        <f>IFERROR(INDEX(Tabela_Produto[[#Data],[Nome do Produto]],ROW(A1745)-ROW($A$3)),"")</f>
        <v/>
      </c>
      <c r="B1745" s="74" t="str">
        <f ca="1">IF(A1745="","",SUMIFS(Tabela_Ordens[[#Data],[Quantidade]],Tabela_Ordens[[#Data],[Produto]],A1745,Tabela_Ordens[[#Data],[Tipo da Ordem]],"Compra",Tabela_Ordens[[#Data],[Data esperada]],"&lt;="&amp;TODAY())-SUMIFS(Tabela_Ordens[[#Data],[Quantidade]],Tabela_Ordens[[#Data],[Produto]],A1745,Tabela_Ordens[[#Data],[Tipo da Ordem]],"Venda",Tabela_Ordens[[#Data],[Data esperada]],"&lt;="&amp;TODAY()))</f>
        <v/>
      </c>
      <c r="C1745" s="74" t="str">
        <f ca="1">IF(A1745="","",SUMIFS(Tabela_Ordens[[#Data],[Quantidade]],Tabela_Ordens[[#Data],[Produto]],A1745,Tabela_Ordens[[#Data],[Tipo da Ordem]],"Compra",Tabela_Ordens[[#Data],[Data esperada]],"&gt;"&amp;TODAY()))</f>
        <v/>
      </c>
      <c r="D1745" s="74" t="str">
        <f>IF(A1745="","",INDEX(Tabela_Produto[Estoque Mínimo],MATCH(A1745,INDEX(Tabela_Produto[Nome do Produto],,1),0),1))</f>
        <v/>
      </c>
      <c r="E1745" s="74" t="str">
        <f t="shared" si="27"/>
        <v/>
      </c>
      <c r="F1745" s="74" t="str">
        <f>IFERROR(GETPIVOTDATA("Amount",#REF!,"Product Name",'tabelas-escondidas'!$A1745),"")</f>
        <v/>
      </c>
      <c r="G1745" s="74" t="str">
        <f>IFERROR(GETPIVOTDATA("Quantity",#REF!,"Product Name",'tabelas-escondidas'!$A1745),"")</f>
        <v/>
      </c>
    </row>
    <row r="1746" spans="1:7" x14ac:dyDescent="0.25">
      <c r="A1746" s="75" t="str">
        <f>IFERROR(INDEX(Tabela_Produto[[#Data],[Nome do Produto]],ROW(A1746)-ROW($A$3)),"")</f>
        <v/>
      </c>
      <c r="B1746" s="74" t="str">
        <f ca="1">IF(A1746="","",SUMIFS(Tabela_Ordens[[#Data],[Quantidade]],Tabela_Ordens[[#Data],[Produto]],A1746,Tabela_Ordens[[#Data],[Tipo da Ordem]],"Compra",Tabela_Ordens[[#Data],[Data esperada]],"&lt;="&amp;TODAY())-SUMIFS(Tabela_Ordens[[#Data],[Quantidade]],Tabela_Ordens[[#Data],[Produto]],A1746,Tabela_Ordens[[#Data],[Tipo da Ordem]],"Venda",Tabela_Ordens[[#Data],[Data esperada]],"&lt;="&amp;TODAY()))</f>
        <v/>
      </c>
      <c r="C1746" s="74" t="str">
        <f ca="1">IF(A1746="","",SUMIFS(Tabela_Ordens[[#Data],[Quantidade]],Tabela_Ordens[[#Data],[Produto]],A1746,Tabela_Ordens[[#Data],[Tipo da Ordem]],"Compra",Tabela_Ordens[[#Data],[Data esperada]],"&gt;"&amp;TODAY()))</f>
        <v/>
      </c>
      <c r="D1746" s="74" t="str">
        <f>IF(A1746="","",INDEX(Tabela_Produto[Estoque Mínimo],MATCH(A1746,INDEX(Tabela_Produto[Nome do Produto],,1),0),1))</f>
        <v/>
      </c>
      <c r="E1746" s="74" t="str">
        <f t="shared" si="27"/>
        <v/>
      </c>
      <c r="F1746" s="74" t="str">
        <f>IFERROR(GETPIVOTDATA("Amount",#REF!,"Product Name",'tabelas-escondidas'!$A1746),"")</f>
        <v/>
      </c>
      <c r="G1746" s="74" t="str">
        <f>IFERROR(GETPIVOTDATA("Quantity",#REF!,"Product Name",'tabelas-escondidas'!$A1746),"")</f>
        <v/>
      </c>
    </row>
    <row r="1747" spans="1:7" x14ac:dyDescent="0.25">
      <c r="A1747" s="75" t="str">
        <f>IFERROR(INDEX(Tabela_Produto[[#Data],[Nome do Produto]],ROW(A1747)-ROW($A$3)),"")</f>
        <v/>
      </c>
      <c r="B1747" s="74" t="str">
        <f ca="1">IF(A1747="","",SUMIFS(Tabela_Ordens[[#Data],[Quantidade]],Tabela_Ordens[[#Data],[Produto]],A1747,Tabela_Ordens[[#Data],[Tipo da Ordem]],"Compra",Tabela_Ordens[[#Data],[Data esperada]],"&lt;="&amp;TODAY())-SUMIFS(Tabela_Ordens[[#Data],[Quantidade]],Tabela_Ordens[[#Data],[Produto]],A1747,Tabela_Ordens[[#Data],[Tipo da Ordem]],"Venda",Tabela_Ordens[[#Data],[Data esperada]],"&lt;="&amp;TODAY()))</f>
        <v/>
      </c>
      <c r="C1747" s="74" t="str">
        <f ca="1">IF(A1747="","",SUMIFS(Tabela_Ordens[[#Data],[Quantidade]],Tabela_Ordens[[#Data],[Produto]],A1747,Tabela_Ordens[[#Data],[Tipo da Ordem]],"Compra",Tabela_Ordens[[#Data],[Data esperada]],"&gt;"&amp;TODAY()))</f>
        <v/>
      </c>
      <c r="D1747" s="74" t="str">
        <f>IF(A1747="","",INDEX(Tabela_Produto[Estoque Mínimo],MATCH(A1747,INDEX(Tabela_Produto[Nome do Produto],,1),0),1))</f>
        <v/>
      </c>
      <c r="E1747" s="74" t="str">
        <f t="shared" si="27"/>
        <v/>
      </c>
      <c r="F1747" s="74" t="str">
        <f>IFERROR(GETPIVOTDATA("Amount",#REF!,"Product Name",'tabelas-escondidas'!$A1747),"")</f>
        <v/>
      </c>
      <c r="G1747" s="74" t="str">
        <f>IFERROR(GETPIVOTDATA("Quantity",#REF!,"Product Name",'tabelas-escondidas'!$A1747),"")</f>
        <v/>
      </c>
    </row>
    <row r="1748" spans="1:7" x14ac:dyDescent="0.25">
      <c r="A1748" s="75" t="str">
        <f>IFERROR(INDEX(Tabela_Produto[[#Data],[Nome do Produto]],ROW(A1748)-ROW($A$3)),"")</f>
        <v/>
      </c>
      <c r="B1748" s="74" t="str">
        <f ca="1">IF(A1748="","",SUMIFS(Tabela_Ordens[[#Data],[Quantidade]],Tabela_Ordens[[#Data],[Produto]],A1748,Tabela_Ordens[[#Data],[Tipo da Ordem]],"Compra",Tabela_Ordens[[#Data],[Data esperada]],"&lt;="&amp;TODAY())-SUMIFS(Tabela_Ordens[[#Data],[Quantidade]],Tabela_Ordens[[#Data],[Produto]],A1748,Tabela_Ordens[[#Data],[Tipo da Ordem]],"Venda",Tabela_Ordens[[#Data],[Data esperada]],"&lt;="&amp;TODAY()))</f>
        <v/>
      </c>
      <c r="C1748" s="74" t="str">
        <f ca="1">IF(A1748="","",SUMIFS(Tabela_Ordens[[#Data],[Quantidade]],Tabela_Ordens[[#Data],[Produto]],A1748,Tabela_Ordens[[#Data],[Tipo da Ordem]],"Compra",Tabela_Ordens[[#Data],[Data esperada]],"&gt;"&amp;TODAY()))</f>
        <v/>
      </c>
      <c r="D1748" s="74" t="str">
        <f>IF(A1748="","",INDEX(Tabela_Produto[Estoque Mínimo],MATCH(A1748,INDEX(Tabela_Produto[Nome do Produto],,1),0),1))</f>
        <v/>
      </c>
      <c r="E1748" s="74" t="str">
        <f t="shared" si="27"/>
        <v/>
      </c>
      <c r="F1748" s="74" t="str">
        <f>IFERROR(GETPIVOTDATA("Amount",#REF!,"Product Name",'tabelas-escondidas'!$A1748),"")</f>
        <v/>
      </c>
      <c r="G1748" s="74" t="str">
        <f>IFERROR(GETPIVOTDATA("Quantity",#REF!,"Product Name",'tabelas-escondidas'!$A1748),"")</f>
        <v/>
      </c>
    </row>
    <row r="1749" spans="1:7" x14ac:dyDescent="0.25">
      <c r="A1749" s="75" t="str">
        <f>IFERROR(INDEX(Tabela_Produto[[#Data],[Nome do Produto]],ROW(A1749)-ROW($A$3)),"")</f>
        <v/>
      </c>
      <c r="B1749" s="74" t="str">
        <f ca="1">IF(A1749="","",SUMIFS(Tabela_Ordens[[#Data],[Quantidade]],Tabela_Ordens[[#Data],[Produto]],A1749,Tabela_Ordens[[#Data],[Tipo da Ordem]],"Compra",Tabela_Ordens[[#Data],[Data esperada]],"&lt;="&amp;TODAY())-SUMIFS(Tabela_Ordens[[#Data],[Quantidade]],Tabela_Ordens[[#Data],[Produto]],A1749,Tabela_Ordens[[#Data],[Tipo da Ordem]],"Venda",Tabela_Ordens[[#Data],[Data esperada]],"&lt;="&amp;TODAY()))</f>
        <v/>
      </c>
      <c r="C1749" s="74" t="str">
        <f ca="1">IF(A1749="","",SUMIFS(Tabela_Ordens[[#Data],[Quantidade]],Tabela_Ordens[[#Data],[Produto]],A1749,Tabela_Ordens[[#Data],[Tipo da Ordem]],"Compra",Tabela_Ordens[[#Data],[Data esperada]],"&gt;"&amp;TODAY()))</f>
        <v/>
      </c>
      <c r="D1749" s="74" t="str">
        <f>IF(A1749="","",INDEX(Tabela_Produto[Estoque Mínimo],MATCH(A1749,INDEX(Tabela_Produto[Nome do Produto],,1),0),1))</f>
        <v/>
      </c>
      <c r="E1749" s="74" t="str">
        <f t="shared" si="27"/>
        <v/>
      </c>
      <c r="F1749" s="74" t="str">
        <f>IFERROR(GETPIVOTDATA("Amount",#REF!,"Product Name",'tabelas-escondidas'!$A1749),"")</f>
        <v/>
      </c>
      <c r="G1749" s="74" t="str">
        <f>IFERROR(GETPIVOTDATA("Quantity",#REF!,"Product Name",'tabelas-escondidas'!$A1749),"")</f>
        <v/>
      </c>
    </row>
    <row r="1750" spans="1:7" x14ac:dyDescent="0.25">
      <c r="A1750" s="75" t="str">
        <f>IFERROR(INDEX(Tabela_Produto[[#Data],[Nome do Produto]],ROW(A1750)-ROW($A$3)),"")</f>
        <v/>
      </c>
      <c r="B1750" s="74" t="str">
        <f ca="1">IF(A1750="","",SUMIFS(Tabela_Ordens[[#Data],[Quantidade]],Tabela_Ordens[[#Data],[Produto]],A1750,Tabela_Ordens[[#Data],[Tipo da Ordem]],"Compra",Tabela_Ordens[[#Data],[Data esperada]],"&lt;="&amp;TODAY())-SUMIFS(Tabela_Ordens[[#Data],[Quantidade]],Tabela_Ordens[[#Data],[Produto]],A1750,Tabela_Ordens[[#Data],[Tipo da Ordem]],"Venda",Tabela_Ordens[[#Data],[Data esperada]],"&lt;="&amp;TODAY()))</f>
        <v/>
      </c>
      <c r="C1750" s="74" t="str">
        <f ca="1">IF(A1750="","",SUMIFS(Tabela_Ordens[[#Data],[Quantidade]],Tabela_Ordens[[#Data],[Produto]],A1750,Tabela_Ordens[[#Data],[Tipo da Ordem]],"Compra",Tabela_Ordens[[#Data],[Data esperada]],"&gt;"&amp;TODAY()))</f>
        <v/>
      </c>
      <c r="D1750" s="74" t="str">
        <f>IF(A1750="","",INDEX(Tabela_Produto[Estoque Mínimo],MATCH(A1750,INDEX(Tabela_Produto[Nome do Produto],,1),0),1))</f>
        <v/>
      </c>
      <c r="E1750" s="74" t="str">
        <f t="shared" si="27"/>
        <v/>
      </c>
      <c r="F1750" s="74" t="str">
        <f>IFERROR(GETPIVOTDATA("Amount",#REF!,"Product Name",'tabelas-escondidas'!$A1750),"")</f>
        <v/>
      </c>
      <c r="G1750" s="74" t="str">
        <f>IFERROR(GETPIVOTDATA("Quantity",#REF!,"Product Name",'tabelas-escondidas'!$A1750),"")</f>
        <v/>
      </c>
    </row>
    <row r="1751" spans="1:7" x14ac:dyDescent="0.25">
      <c r="A1751" s="75" t="str">
        <f>IFERROR(INDEX(Tabela_Produto[[#Data],[Nome do Produto]],ROW(A1751)-ROW($A$3)),"")</f>
        <v/>
      </c>
      <c r="B1751" s="74" t="str">
        <f ca="1">IF(A1751="","",SUMIFS(Tabela_Ordens[[#Data],[Quantidade]],Tabela_Ordens[[#Data],[Produto]],A1751,Tabela_Ordens[[#Data],[Tipo da Ordem]],"Compra",Tabela_Ordens[[#Data],[Data esperada]],"&lt;="&amp;TODAY())-SUMIFS(Tabela_Ordens[[#Data],[Quantidade]],Tabela_Ordens[[#Data],[Produto]],A1751,Tabela_Ordens[[#Data],[Tipo da Ordem]],"Venda",Tabela_Ordens[[#Data],[Data esperada]],"&lt;="&amp;TODAY()))</f>
        <v/>
      </c>
      <c r="C1751" s="74" t="str">
        <f ca="1">IF(A1751="","",SUMIFS(Tabela_Ordens[[#Data],[Quantidade]],Tabela_Ordens[[#Data],[Produto]],A1751,Tabela_Ordens[[#Data],[Tipo da Ordem]],"Compra",Tabela_Ordens[[#Data],[Data esperada]],"&gt;"&amp;TODAY()))</f>
        <v/>
      </c>
      <c r="D1751" s="74" t="str">
        <f>IF(A1751="","",INDEX(Tabela_Produto[Estoque Mínimo],MATCH(A1751,INDEX(Tabela_Produto[Nome do Produto],,1),0),1))</f>
        <v/>
      </c>
      <c r="E1751" s="74" t="str">
        <f t="shared" si="27"/>
        <v/>
      </c>
      <c r="F1751" s="74" t="str">
        <f>IFERROR(GETPIVOTDATA("Amount",#REF!,"Product Name",'tabelas-escondidas'!$A1751),"")</f>
        <v/>
      </c>
      <c r="G1751" s="74" t="str">
        <f>IFERROR(GETPIVOTDATA("Quantity",#REF!,"Product Name",'tabelas-escondidas'!$A1751),"")</f>
        <v/>
      </c>
    </row>
    <row r="1752" spans="1:7" x14ac:dyDescent="0.25">
      <c r="A1752" s="75" t="str">
        <f>IFERROR(INDEX(Tabela_Produto[[#Data],[Nome do Produto]],ROW(A1752)-ROW($A$3)),"")</f>
        <v/>
      </c>
      <c r="B1752" s="74" t="str">
        <f ca="1">IF(A1752="","",SUMIFS(Tabela_Ordens[[#Data],[Quantidade]],Tabela_Ordens[[#Data],[Produto]],A1752,Tabela_Ordens[[#Data],[Tipo da Ordem]],"Compra",Tabela_Ordens[[#Data],[Data esperada]],"&lt;="&amp;TODAY())-SUMIFS(Tabela_Ordens[[#Data],[Quantidade]],Tabela_Ordens[[#Data],[Produto]],A1752,Tabela_Ordens[[#Data],[Tipo da Ordem]],"Venda",Tabela_Ordens[[#Data],[Data esperada]],"&lt;="&amp;TODAY()))</f>
        <v/>
      </c>
      <c r="C1752" s="74" t="str">
        <f ca="1">IF(A1752="","",SUMIFS(Tabela_Ordens[[#Data],[Quantidade]],Tabela_Ordens[[#Data],[Produto]],A1752,Tabela_Ordens[[#Data],[Tipo da Ordem]],"Compra",Tabela_Ordens[[#Data],[Data esperada]],"&gt;"&amp;TODAY()))</f>
        <v/>
      </c>
      <c r="D1752" s="74" t="str">
        <f>IF(A1752="","",INDEX(Tabela_Produto[Estoque Mínimo],MATCH(A1752,INDEX(Tabela_Produto[Nome do Produto],,1),0),1))</f>
        <v/>
      </c>
      <c r="E1752" s="74" t="str">
        <f t="shared" si="27"/>
        <v/>
      </c>
      <c r="F1752" s="74" t="str">
        <f>IFERROR(GETPIVOTDATA("Amount",#REF!,"Product Name",'tabelas-escondidas'!$A1752),"")</f>
        <v/>
      </c>
      <c r="G1752" s="74" t="str">
        <f>IFERROR(GETPIVOTDATA("Quantity",#REF!,"Product Name",'tabelas-escondidas'!$A1752),"")</f>
        <v/>
      </c>
    </row>
    <row r="1753" spans="1:7" x14ac:dyDescent="0.25">
      <c r="A1753" s="75" t="str">
        <f>IFERROR(INDEX(Tabela_Produto[[#Data],[Nome do Produto]],ROW(A1753)-ROW($A$3)),"")</f>
        <v/>
      </c>
      <c r="B1753" s="74" t="str">
        <f ca="1">IF(A1753="","",SUMIFS(Tabela_Ordens[[#Data],[Quantidade]],Tabela_Ordens[[#Data],[Produto]],A1753,Tabela_Ordens[[#Data],[Tipo da Ordem]],"Compra",Tabela_Ordens[[#Data],[Data esperada]],"&lt;="&amp;TODAY())-SUMIFS(Tabela_Ordens[[#Data],[Quantidade]],Tabela_Ordens[[#Data],[Produto]],A1753,Tabela_Ordens[[#Data],[Tipo da Ordem]],"Venda",Tabela_Ordens[[#Data],[Data esperada]],"&lt;="&amp;TODAY()))</f>
        <v/>
      </c>
      <c r="C1753" s="74" t="str">
        <f ca="1">IF(A1753="","",SUMIFS(Tabela_Ordens[[#Data],[Quantidade]],Tabela_Ordens[[#Data],[Produto]],A1753,Tabela_Ordens[[#Data],[Tipo da Ordem]],"Compra",Tabela_Ordens[[#Data],[Data esperada]],"&gt;"&amp;TODAY()))</f>
        <v/>
      </c>
      <c r="D1753" s="74" t="str">
        <f>IF(A1753="","",INDEX(Tabela_Produto[Estoque Mínimo],MATCH(A1753,INDEX(Tabela_Produto[Nome do Produto],,1),0),1))</f>
        <v/>
      </c>
      <c r="E1753" s="74" t="str">
        <f t="shared" si="27"/>
        <v/>
      </c>
      <c r="F1753" s="74" t="str">
        <f>IFERROR(GETPIVOTDATA("Amount",#REF!,"Product Name",'tabelas-escondidas'!$A1753),"")</f>
        <v/>
      </c>
      <c r="G1753" s="74" t="str">
        <f>IFERROR(GETPIVOTDATA("Quantity",#REF!,"Product Name",'tabelas-escondidas'!$A1753),"")</f>
        <v/>
      </c>
    </row>
    <row r="1754" spans="1:7" x14ac:dyDescent="0.25">
      <c r="A1754" s="75" t="str">
        <f>IFERROR(INDEX(Tabela_Produto[[#Data],[Nome do Produto]],ROW(A1754)-ROW($A$3)),"")</f>
        <v/>
      </c>
      <c r="B1754" s="74" t="str">
        <f ca="1">IF(A1754="","",SUMIFS(Tabela_Ordens[[#Data],[Quantidade]],Tabela_Ordens[[#Data],[Produto]],A1754,Tabela_Ordens[[#Data],[Tipo da Ordem]],"Compra",Tabela_Ordens[[#Data],[Data esperada]],"&lt;="&amp;TODAY())-SUMIFS(Tabela_Ordens[[#Data],[Quantidade]],Tabela_Ordens[[#Data],[Produto]],A1754,Tabela_Ordens[[#Data],[Tipo da Ordem]],"Venda",Tabela_Ordens[[#Data],[Data esperada]],"&lt;="&amp;TODAY()))</f>
        <v/>
      </c>
      <c r="C1754" s="74" t="str">
        <f ca="1">IF(A1754="","",SUMIFS(Tabela_Ordens[[#Data],[Quantidade]],Tabela_Ordens[[#Data],[Produto]],A1754,Tabela_Ordens[[#Data],[Tipo da Ordem]],"Compra",Tabela_Ordens[[#Data],[Data esperada]],"&gt;"&amp;TODAY()))</f>
        <v/>
      </c>
      <c r="D1754" s="74" t="str">
        <f>IF(A1754="","",INDEX(Tabela_Produto[Estoque Mínimo],MATCH(A1754,INDEX(Tabela_Produto[Nome do Produto],,1),0),1))</f>
        <v/>
      </c>
      <c r="E1754" s="74" t="str">
        <f t="shared" si="27"/>
        <v/>
      </c>
      <c r="F1754" s="74" t="str">
        <f>IFERROR(GETPIVOTDATA("Amount",#REF!,"Product Name",'tabelas-escondidas'!$A1754),"")</f>
        <v/>
      </c>
      <c r="G1754" s="74" t="str">
        <f>IFERROR(GETPIVOTDATA("Quantity",#REF!,"Product Name",'tabelas-escondidas'!$A1754),"")</f>
        <v/>
      </c>
    </row>
    <row r="1755" spans="1:7" x14ac:dyDescent="0.25">
      <c r="A1755" s="75" t="str">
        <f>IFERROR(INDEX(Tabela_Produto[[#Data],[Nome do Produto]],ROW(A1755)-ROW($A$3)),"")</f>
        <v/>
      </c>
      <c r="B1755" s="74" t="str">
        <f ca="1">IF(A1755="","",SUMIFS(Tabela_Ordens[[#Data],[Quantidade]],Tabela_Ordens[[#Data],[Produto]],A1755,Tabela_Ordens[[#Data],[Tipo da Ordem]],"Compra",Tabela_Ordens[[#Data],[Data esperada]],"&lt;="&amp;TODAY())-SUMIFS(Tabela_Ordens[[#Data],[Quantidade]],Tabela_Ordens[[#Data],[Produto]],A1755,Tabela_Ordens[[#Data],[Tipo da Ordem]],"Venda",Tabela_Ordens[[#Data],[Data esperada]],"&lt;="&amp;TODAY()))</f>
        <v/>
      </c>
      <c r="C1755" s="74" t="str">
        <f ca="1">IF(A1755="","",SUMIFS(Tabela_Ordens[[#Data],[Quantidade]],Tabela_Ordens[[#Data],[Produto]],A1755,Tabela_Ordens[[#Data],[Tipo da Ordem]],"Compra",Tabela_Ordens[[#Data],[Data esperada]],"&gt;"&amp;TODAY()))</f>
        <v/>
      </c>
      <c r="D1755" s="74" t="str">
        <f>IF(A1755="","",INDEX(Tabela_Produto[Estoque Mínimo],MATCH(A1755,INDEX(Tabela_Produto[Nome do Produto],,1),0),1))</f>
        <v/>
      </c>
      <c r="E1755" s="74" t="str">
        <f t="shared" si="27"/>
        <v/>
      </c>
      <c r="F1755" s="74" t="str">
        <f>IFERROR(GETPIVOTDATA("Amount",#REF!,"Product Name",'tabelas-escondidas'!$A1755),"")</f>
        <v/>
      </c>
      <c r="G1755" s="74" t="str">
        <f>IFERROR(GETPIVOTDATA("Quantity",#REF!,"Product Name",'tabelas-escondidas'!$A1755),"")</f>
        <v/>
      </c>
    </row>
    <row r="1756" spans="1:7" x14ac:dyDescent="0.25">
      <c r="A1756" s="75" t="str">
        <f>IFERROR(INDEX(Tabela_Produto[[#Data],[Nome do Produto]],ROW(A1756)-ROW($A$3)),"")</f>
        <v/>
      </c>
      <c r="B1756" s="74" t="str">
        <f ca="1">IF(A1756="","",SUMIFS(Tabela_Ordens[[#Data],[Quantidade]],Tabela_Ordens[[#Data],[Produto]],A1756,Tabela_Ordens[[#Data],[Tipo da Ordem]],"Compra",Tabela_Ordens[[#Data],[Data esperada]],"&lt;="&amp;TODAY())-SUMIFS(Tabela_Ordens[[#Data],[Quantidade]],Tabela_Ordens[[#Data],[Produto]],A1756,Tabela_Ordens[[#Data],[Tipo da Ordem]],"Venda",Tabela_Ordens[[#Data],[Data esperada]],"&lt;="&amp;TODAY()))</f>
        <v/>
      </c>
      <c r="C1756" s="74" t="str">
        <f ca="1">IF(A1756="","",SUMIFS(Tabela_Ordens[[#Data],[Quantidade]],Tabela_Ordens[[#Data],[Produto]],A1756,Tabela_Ordens[[#Data],[Tipo da Ordem]],"Compra",Tabela_Ordens[[#Data],[Data esperada]],"&gt;"&amp;TODAY()))</f>
        <v/>
      </c>
      <c r="D1756" s="74" t="str">
        <f>IF(A1756="","",INDEX(Tabela_Produto[Estoque Mínimo],MATCH(A1756,INDEX(Tabela_Produto[Nome do Produto],,1),0),1))</f>
        <v/>
      </c>
      <c r="E1756" s="74" t="str">
        <f t="shared" si="27"/>
        <v/>
      </c>
      <c r="F1756" s="74" t="str">
        <f>IFERROR(GETPIVOTDATA("Amount",#REF!,"Product Name",'tabelas-escondidas'!$A1756),"")</f>
        <v/>
      </c>
      <c r="G1756" s="74" t="str">
        <f>IFERROR(GETPIVOTDATA("Quantity",#REF!,"Product Name",'tabelas-escondidas'!$A1756),"")</f>
        <v/>
      </c>
    </row>
    <row r="1757" spans="1:7" x14ac:dyDescent="0.25">
      <c r="A1757" s="75" t="str">
        <f>IFERROR(INDEX(Tabela_Produto[[#Data],[Nome do Produto]],ROW(A1757)-ROW($A$3)),"")</f>
        <v/>
      </c>
      <c r="B1757" s="74" t="str">
        <f ca="1">IF(A1757="","",SUMIFS(Tabela_Ordens[[#Data],[Quantidade]],Tabela_Ordens[[#Data],[Produto]],A1757,Tabela_Ordens[[#Data],[Tipo da Ordem]],"Compra",Tabela_Ordens[[#Data],[Data esperada]],"&lt;="&amp;TODAY())-SUMIFS(Tabela_Ordens[[#Data],[Quantidade]],Tabela_Ordens[[#Data],[Produto]],A1757,Tabela_Ordens[[#Data],[Tipo da Ordem]],"Venda",Tabela_Ordens[[#Data],[Data esperada]],"&lt;="&amp;TODAY()))</f>
        <v/>
      </c>
      <c r="C1757" s="74" t="str">
        <f ca="1">IF(A1757="","",SUMIFS(Tabela_Ordens[[#Data],[Quantidade]],Tabela_Ordens[[#Data],[Produto]],A1757,Tabela_Ordens[[#Data],[Tipo da Ordem]],"Compra",Tabela_Ordens[[#Data],[Data esperada]],"&gt;"&amp;TODAY()))</f>
        <v/>
      </c>
      <c r="D1757" s="74" t="str">
        <f>IF(A1757="","",INDEX(Tabela_Produto[Estoque Mínimo],MATCH(A1757,INDEX(Tabela_Produto[Nome do Produto],,1),0),1))</f>
        <v/>
      </c>
      <c r="E1757" s="74" t="str">
        <f t="shared" si="27"/>
        <v/>
      </c>
      <c r="F1757" s="74" t="str">
        <f>IFERROR(GETPIVOTDATA("Amount",#REF!,"Product Name",'tabelas-escondidas'!$A1757),"")</f>
        <v/>
      </c>
      <c r="G1757" s="74" t="str">
        <f>IFERROR(GETPIVOTDATA("Quantity",#REF!,"Product Name",'tabelas-escondidas'!$A1757),"")</f>
        <v/>
      </c>
    </row>
    <row r="1758" spans="1:7" x14ac:dyDescent="0.25">
      <c r="A1758" s="75" t="str">
        <f>IFERROR(INDEX(Tabela_Produto[[#Data],[Nome do Produto]],ROW(A1758)-ROW($A$3)),"")</f>
        <v/>
      </c>
      <c r="B1758" s="74" t="str">
        <f ca="1">IF(A1758="","",SUMIFS(Tabela_Ordens[[#Data],[Quantidade]],Tabela_Ordens[[#Data],[Produto]],A1758,Tabela_Ordens[[#Data],[Tipo da Ordem]],"Compra",Tabela_Ordens[[#Data],[Data esperada]],"&lt;="&amp;TODAY())-SUMIFS(Tabela_Ordens[[#Data],[Quantidade]],Tabela_Ordens[[#Data],[Produto]],A1758,Tabela_Ordens[[#Data],[Tipo da Ordem]],"Venda",Tabela_Ordens[[#Data],[Data esperada]],"&lt;="&amp;TODAY()))</f>
        <v/>
      </c>
      <c r="C1758" s="74" t="str">
        <f ca="1">IF(A1758="","",SUMIFS(Tabela_Ordens[[#Data],[Quantidade]],Tabela_Ordens[[#Data],[Produto]],A1758,Tabela_Ordens[[#Data],[Tipo da Ordem]],"Compra",Tabela_Ordens[[#Data],[Data esperada]],"&gt;"&amp;TODAY()))</f>
        <v/>
      </c>
      <c r="D1758" s="74" t="str">
        <f>IF(A1758="","",INDEX(Tabela_Produto[Estoque Mínimo],MATCH(A1758,INDEX(Tabela_Produto[Nome do Produto],,1),0),1))</f>
        <v/>
      </c>
      <c r="E1758" s="74" t="str">
        <f t="shared" si="27"/>
        <v/>
      </c>
      <c r="F1758" s="74" t="str">
        <f>IFERROR(GETPIVOTDATA("Amount",#REF!,"Product Name",'tabelas-escondidas'!$A1758),"")</f>
        <v/>
      </c>
      <c r="G1758" s="74" t="str">
        <f>IFERROR(GETPIVOTDATA("Quantity",#REF!,"Product Name",'tabelas-escondidas'!$A1758),"")</f>
        <v/>
      </c>
    </row>
    <row r="1759" spans="1:7" x14ac:dyDescent="0.25">
      <c r="A1759" s="75" t="str">
        <f>IFERROR(INDEX(Tabela_Produto[[#Data],[Nome do Produto]],ROW(A1759)-ROW($A$3)),"")</f>
        <v/>
      </c>
      <c r="B1759" s="74" t="str">
        <f ca="1">IF(A1759="","",SUMIFS(Tabela_Ordens[[#Data],[Quantidade]],Tabela_Ordens[[#Data],[Produto]],A1759,Tabela_Ordens[[#Data],[Tipo da Ordem]],"Compra",Tabela_Ordens[[#Data],[Data esperada]],"&lt;="&amp;TODAY())-SUMIFS(Tabela_Ordens[[#Data],[Quantidade]],Tabela_Ordens[[#Data],[Produto]],A1759,Tabela_Ordens[[#Data],[Tipo da Ordem]],"Venda",Tabela_Ordens[[#Data],[Data esperada]],"&lt;="&amp;TODAY()))</f>
        <v/>
      </c>
      <c r="C1759" s="74" t="str">
        <f ca="1">IF(A1759="","",SUMIFS(Tabela_Ordens[[#Data],[Quantidade]],Tabela_Ordens[[#Data],[Produto]],A1759,Tabela_Ordens[[#Data],[Tipo da Ordem]],"Compra",Tabela_Ordens[[#Data],[Data esperada]],"&gt;"&amp;TODAY()))</f>
        <v/>
      </c>
      <c r="D1759" s="74" t="str">
        <f>IF(A1759="","",INDEX(Tabela_Produto[Estoque Mínimo],MATCH(A1759,INDEX(Tabela_Produto[Nome do Produto],,1),0),1))</f>
        <v/>
      </c>
      <c r="E1759" s="74" t="str">
        <f t="shared" si="27"/>
        <v/>
      </c>
      <c r="F1759" s="74" t="str">
        <f>IFERROR(GETPIVOTDATA("Amount",#REF!,"Product Name",'tabelas-escondidas'!$A1759),"")</f>
        <v/>
      </c>
      <c r="G1759" s="74" t="str">
        <f>IFERROR(GETPIVOTDATA("Quantity",#REF!,"Product Name",'tabelas-escondidas'!$A1759),"")</f>
        <v/>
      </c>
    </row>
    <row r="1760" spans="1:7" x14ac:dyDescent="0.25">
      <c r="A1760" s="75" t="str">
        <f>IFERROR(INDEX(Tabela_Produto[[#Data],[Nome do Produto]],ROW(A1760)-ROW($A$3)),"")</f>
        <v/>
      </c>
      <c r="B1760" s="74" t="str">
        <f ca="1">IF(A1760="","",SUMIFS(Tabela_Ordens[[#Data],[Quantidade]],Tabela_Ordens[[#Data],[Produto]],A1760,Tabela_Ordens[[#Data],[Tipo da Ordem]],"Compra",Tabela_Ordens[[#Data],[Data esperada]],"&lt;="&amp;TODAY())-SUMIFS(Tabela_Ordens[[#Data],[Quantidade]],Tabela_Ordens[[#Data],[Produto]],A1760,Tabela_Ordens[[#Data],[Tipo da Ordem]],"Venda",Tabela_Ordens[[#Data],[Data esperada]],"&lt;="&amp;TODAY()))</f>
        <v/>
      </c>
      <c r="C1760" s="74" t="str">
        <f ca="1">IF(A1760="","",SUMIFS(Tabela_Ordens[[#Data],[Quantidade]],Tabela_Ordens[[#Data],[Produto]],A1760,Tabela_Ordens[[#Data],[Tipo da Ordem]],"Compra",Tabela_Ordens[[#Data],[Data esperada]],"&gt;"&amp;TODAY()))</f>
        <v/>
      </c>
      <c r="D1760" s="74" t="str">
        <f>IF(A1760="","",INDEX(Tabela_Produto[Estoque Mínimo],MATCH(A1760,INDEX(Tabela_Produto[Nome do Produto],,1),0),1))</f>
        <v/>
      </c>
      <c r="E1760" s="74" t="str">
        <f t="shared" si="27"/>
        <v/>
      </c>
      <c r="F1760" s="74" t="str">
        <f>IFERROR(GETPIVOTDATA("Amount",#REF!,"Product Name",'tabelas-escondidas'!$A1760),"")</f>
        <v/>
      </c>
      <c r="G1760" s="74" t="str">
        <f>IFERROR(GETPIVOTDATA("Quantity",#REF!,"Product Name",'tabelas-escondidas'!$A1760),"")</f>
        <v/>
      </c>
    </row>
    <row r="1761" spans="1:7" x14ac:dyDescent="0.25">
      <c r="A1761" s="75" t="str">
        <f>IFERROR(INDEX(Tabela_Produto[[#Data],[Nome do Produto]],ROW(A1761)-ROW($A$3)),"")</f>
        <v/>
      </c>
      <c r="B1761" s="74" t="str">
        <f ca="1">IF(A1761="","",SUMIFS(Tabela_Ordens[[#Data],[Quantidade]],Tabela_Ordens[[#Data],[Produto]],A1761,Tabela_Ordens[[#Data],[Tipo da Ordem]],"Compra",Tabela_Ordens[[#Data],[Data esperada]],"&lt;="&amp;TODAY())-SUMIFS(Tabela_Ordens[[#Data],[Quantidade]],Tabela_Ordens[[#Data],[Produto]],A1761,Tabela_Ordens[[#Data],[Tipo da Ordem]],"Venda",Tabela_Ordens[[#Data],[Data esperada]],"&lt;="&amp;TODAY()))</f>
        <v/>
      </c>
      <c r="C1761" s="74" t="str">
        <f ca="1">IF(A1761="","",SUMIFS(Tabela_Ordens[[#Data],[Quantidade]],Tabela_Ordens[[#Data],[Produto]],A1761,Tabela_Ordens[[#Data],[Tipo da Ordem]],"Compra",Tabela_Ordens[[#Data],[Data esperada]],"&gt;"&amp;TODAY()))</f>
        <v/>
      </c>
      <c r="D1761" s="74" t="str">
        <f>IF(A1761="","",INDEX(Tabela_Produto[Estoque Mínimo],MATCH(A1761,INDEX(Tabela_Produto[Nome do Produto],,1),0),1))</f>
        <v/>
      </c>
      <c r="E1761" s="74" t="str">
        <f t="shared" si="27"/>
        <v/>
      </c>
      <c r="F1761" s="74" t="str">
        <f>IFERROR(GETPIVOTDATA("Amount",#REF!,"Product Name",'tabelas-escondidas'!$A1761),"")</f>
        <v/>
      </c>
      <c r="G1761" s="74" t="str">
        <f>IFERROR(GETPIVOTDATA("Quantity",#REF!,"Product Name",'tabelas-escondidas'!$A1761),"")</f>
        <v/>
      </c>
    </row>
    <row r="1762" spans="1:7" x14ac:dyDescent="0.25">
      <c r="A1762" s="75" t="str">
        <f>IFERROR(INDEX(Tabela_Produto[[#Data],[Nome do Produto]],ROW(A1762)-ROW($A$3)),"")</f>
        <v/>
      </c>
      <c r="B1762" s="74" t="str">
        <f ca="1">IF(A1762="","",SUMIFS(Tabela_Ordens[[#Data],[Quantidade]],Tabela_Ordens[[#Data],[Produto]],A1762,Tabela_Ordens[[#Data],[Tipo da Ordem]],"Compra",Tabela_Ordens[[#Data],[Data esperada]],"&lt;="&amp;TODAY())-SUMIFS(Tabela_Ordens[[#Data],[Quantidade]],Tabela_Ordens[[#Data],[Produto]],A1762,Tabela_Ordens[[#Data],[Tipo da Ordem]],"Venda",Tabela_Ordens[[#Data],[Data esperada]],"&lt;="&amp;TODAY()))</f>
        <v/>
      </c>
      <c r="C1762" s="74" t="str">
        <f ca="1">IF(A1762="","",SUMIFS(Tabela_Ordens[[#Data],[Quantidade]],Tabela_Ordens[[#Data],[Produto]],A1762,Tabela_Ordens[[#Data],[Tipo da Ordem]],"Compra",Tabela_Ordens[[#Data],[Data esperada]],"&gt;"&amp;TODAY()))</f>
        <v/>
      </c>
      <c r="D1762" s="74" t="str">
        <f>IF(A1762="","",INDEX(Tabela_Produto[Estoque Mínimo],MATCH(A1762,INDEX(Tabela_Produto[Nome do Produto],,1),0),1))</f>
        <v/>
      </c>
      <c r="E1762" s="74" t="str">
        <f t="shared" si="27"/>
        <v/>
      </c>
      <c r="F1762" s="74" t="str">
        <f>IFERROR(GETPIVOTDATA("Amount",#REF!,"Product Name",'tabelas-escondidas'!$A1762),"")</f>
        <v/>
      </c>
      <c r="G1762" s="74" t="str">
        <f>IFERROR(GETPIVOTDATA("Quantity",#REF!,"Product Name",'tabelas-escondidas'!$A1762),"")</f>
        <v/>
      </c>
    </row>
    <row r="1763" spans="1:7" x14ac:dyDescent="0.25">
      <c r="A1763" s="75" t="str">
        <f>IFERROR(INDEX(Tabela_Produto[[#Data],[Nome do Produto]],ROW(A1763)-ROW($A$3)),"")</f>
        <v/>
      </c>
      <c r="B1763" s="74" t="str">
        <f ca="1">IF(A1763="","",SUMIFS(Tabela_Ordens[[#Data],[Quantidade]],Tabela_Ordens[[#Data],[Produto]],A1763,Tabela_Ordens[[#Data],[Tipo da Ordem]],"Compra",Tabela_Ordens[[#Data],[Data esperada]],"&lt;="&amp;TODAY())-SUMIFS(Tabela_Ordens[[#Data],[Quantidade]],Tabela_Ordens[[#Data],[Produto]],A1763,Tabela_Ordens[[#Data],[Tipo da Ordem]],"Venda",Tabela_Ordens[[#Data],[Data esperada]],"&lt;="&amp;TODAY()))</f>
        <v/>
      </c>
      <c r="C1763" s="74" t="str">
        <f ca="1">IF(A1763="","",SUMIFS(Tabela_Ordens[[#Data],[Quantidade]],Tabela_Ordens[[#Data],[Produto]],A1763,Tabela_Ordens[[#Data],[Tipo da Ordem]],"Compra",Tabela_Ordens[[#Data],[Data esperada]],"&gt;"&amp;TODAY()))</f>
        <v/>
      </c>
      <c r="D1763" s="74" t="str">
        <f>IF(A1763="","",INDEX(Tabela_Produto[Estoque Mínimo],MATCH(A1763,INDEX(Tabela_Produto[Nome do Produto],,1),0),1))</f>
        <v/>
      </c>
      <c r="E1763" s="74" t="str">
        <f t="shared" si="27"/>
        <v/>
      </c>
      <c r="F1763" s="74" t="str">
        <f>IFERROR(GETPIVOTDATA("Amount",#REF!,"Product Name",'tabelas-escondidas'!$A1763),"")</f>
        <v/>
      </c>
      <c r="G1763" s="74" t="str">
        <f>IFERROR(GETPIVOTDATA("Quantity",#REF!,"Product Name",'tabelas-escondidas'!$A1763),"")</f>
        <v/>
      </c>
    </row>
    <row r="1764" spans="1:7" x14ac:dyDescent="0.25">
      <c r="A1764" s="75" t="str">
        <f>IFERROR(INDEX(Tabela_Produto[[#Data],[Nome do Produto]],ROW(A1764)-ROW($A$3)),"")</f>
        <v/>
      </c>
      <c r="B1764" s="74" t="str">
        <f ca="1">IF(A1764="","",SUMIFS(Tabela_Ordens[[#Data],[Quantidade]],Tabela_Ordens[[#Data],[Produto]],A1764,Tabela_Ordens[[#Data],[Tipo da Ordem]],"Compra",Tabela_Ordens[[#Data],[Data esperada]],"&lt;="&amp;TODAY())-SUMIFS(Tabela_Ordens[[#Data],[Quantidade]],Tabela_Ordens[[#Data],[Produto]],A1764,Tabela_Ordens[[#Data],[Tipo da Ordem]],"Venda",Tabela_Ordens[[#Data],[Data esperada]],"&lt;="&amp;TODAY()))</f>
        <v/>
      </c>
      <c r="C1764" s="74" t="str">
        <f ca="1">IF(A1764="","",SUMIFS(Tabela_Ordens[[#Data],[Quantidade]],Tabela_Ordens[[#Data],[Produto]],A1764,Tabela_Ordens[[#Data],[Tipo da Ordem]],"Compra",Tabela_Ordens[[#Data],[Data esperada]],"&gt;"&amp;TODAY()))</f>
        <v/>
      </c>
      <c r="D1764" s="74" t="str">
        <f>IF(A1764="","",INDEX(Tabela_Produto[Estoque Mínimo],MATCH(A1764,INDEX(Tabela_Produto[Nome do Produto],,1),0),1))</f>
        <v/>
      </c>
      <c r="E1764" s="74" t="str">
        <f t="shared" si="27"/>
        <v/>
      </c>
      <c r="F1764" s="74" t="str">
        <f>IFERROR(GETPIVOTDATA("Amount",#REF!,"Product Name",'tabelas-escondidas'!$A1764),"")</f>
        <v/>
      </c>
      <c r="G1764" s="74" t="str">
        <f>IFERROR(GETPIVOTDATA("Quantity",#REF!,"Product Name",'tabelas-escondidas'!$A1764),"")</f>
        <v/>
      </c>
    </row>
    <row r="1765" spans="1:7" x14ac:dyDescent="0.25">
      <c r="A1765" s="75" t="str">
        <f>IFERROR(INDEX(Tabela_Produto[[#Data],[Nome do Produto]],ROW(A1765)-ROW($A$3)),"")</f>
        <v/>
      </c>
      <c r="B1765" s="74" t="str">
        <f ca="1">IF(A1765="","",SUMIFS(Tabela_Ordens[[#Data],[Quantidade]],Tabela_Ordens[[#Data],[Produto]],A1765,Tabela_Ordens[[#Data],[Tipo da Ordem]],"Compra",Tabela_Ordens[[#Data],[Data esperada]],"&lt;="&amp;TODAY())-SUMIFS(Tabela_Ordens[[#Data],[Quantidade]],Tabela_Ordens[[#Data],[Produto]],A1765,Tabela_Ordens[[#Data],[Tipo da Ordem]],"Venda",Tabela_Ordens[[#Data],[Data esperada]],"&lt;="&amp;TODAY()))</f>
        <v/>
      </c>
      <c r="C1765" s="74" t="str">
        <f ca="1">IF(A1765="","",SUMIFS(Tabela_Ordens[[#Data],[Quantidade]],Tabela_Ordens[[#Data],[Produto]],A1765,Tabela_Ordens[[#Data],[Tipo da Ordem]],"Compra",Tabela_Ordens[[#Data],[Data esperada]],"&gt;"&amp;TODAY()))</f>
        <v/>
      </c>
      <c r="D1765" s="74" t="str">
        <f>IF(A1765="","",INDEX(Tabela_Produto[Estoque Mínimo],MATCH(A1765,INDEX(Tabela_Produto[Nome do Produto],,1),0),1))</f>
        <v/>
      </c>
      <c r="E1765" s="74" t="str">
        <f t="shared" si="27"/>
        <v/>
      </c>
      <c r="F1765" s="74" t="str">
        <f>IFERROR(GETPIVOTDATA("Amount",#REF!,"Product Name",'tabelas-escondidas'!$A1765),"")</f>
        <v/>
      </c>
      <c r="G1765" s="74" t="str">
        <f>IFERROR(GETPIVOTDATA("Quantity",#REF!,"Product Name",'tabelas-escondidas'!$A1765),"")</f>
        <v/>
      </c>
    </row>
    <row r="1766" spans="1:7" x14ac:dyDescent="0.25">
      <c r="A1766" s="75" t="str">
        <f>IFERROR(INDEX(Tabela_Produto[[#Data],[Nome do Produto]],ROW(A1766)-ROW($A$3)),"")</f>
        <v/>
      </c>
      <c r="B1766" s="74" t="str">
        <f ca="1">IF(A1766="","",SUMIFS(Tabela_Ordens[[#Data],[Quantidade]],Tabela_Ordens[[#Data],[Produto]],A1766,Tabela_Ordens[[#Data],[Tipo da Ordem]],"Compra",Tabela_Ordens[[#Data],[Data esperada]],"&lt;="&amp;TODAY())-SUMIFS(Tabela_Ordens[[#Data],[Quantidade]],Tabela_Ordens[[#Data],[Produto]],A1766,Tabela_Ordens[[#Data],[Tipo da Ordem]],"Venda",Tabela_Ordens[[#Data],[Data esperada]],"&lt;="&amp;TODAY()))</f>
        <v/>
      </c>
      <c r="C1766" s="74" t="str">
        <f ca="1">IF(A1766="","",SUMIFS(Tabela_Ordens[[#Data],[Quantidade]],Tabela_Ordens[[#Data],[Produto]],A1766,Tabela_Ordens[[#Data],[Tipo da Ordem]],"Compra",Tabela_Ordens[[#Data],[Data esperada]],"&gt;"&amp;TODAY()))</f>
        <v/>
      </c>
      <c r="D1766" s="74" t="str">
        <f>IF(A1766="","",INDEX(Tabela_Produto[Estoque Mínimo],MATCH(A1766,INDEX(Tabela_Produto[Nome do Produto],,1),0),1))</f>
        <v/>
      </c>
      <c r="E1766" s="74" t="str">
        <f t="shared" si="27"/>
        <v/>
      </c>
      <c r="F1766" s="74" t="str">
        <f>IFERROR(GETPIVOTDATA("Amount",#REF!,"Product Name",'tabelas-escondidas'!$A1766),"")</f>
        <v/>
      </c>
      <c r="G1766" s="74" t="str">
        <f>IFERROR(GETPIVOTDATA("Quantity",#REF!,"Product Name",'tabelas-escondidas'!$A1766),"")</f>
        <v/>
      </c>
    </row>
    <row r="1767" spans="1:7" x14ac:dyDescent="0.25">
      <c r="A1767" s="75" t="str">
        <f>IFERROR(INDEX(Tabela_Produto[[#Data],[Nome do Produto]],ROW(A1767)-ROW($A$3)),"")</f>
        <v/>
      </c>
      <c r="B1767" s="74" t="str">
        <f ca="1">IF(A1767="","",SUMIFS(Tabela_Ordens[[#Data],[Quantidade]],Tabela_Ordens[[#Data],[Produto]],A1767,Tabela_Ordens[[#Data],[Tipo da Ordem]],"Compra",Tabela_Ordens[[#Data],[Data esperada]],"&lt;="&amp;TODAY())-SUMIFS(Tabela_Ordens[[#Data],[Quantidade]],Tabela_Ordens[[#Data],[Produto]],A1767,Tabela_Ordens[[#Data],[Tipo da Ordem]],"Venda",Tabela_Ordens[[#Data],[Data esperada]],"&lt;="&amp;TODAY()))</f>
        <v/>
      </c>
      <c r="C1767" s="74" t="str">
        <f ca="1">IF(A1767="","",SUMIFS(Tabela_Ordens[[#Data],[Quantidade]],Tabela_Ordens[[#Data],[Produto]],A1767,Tabela_Ordens[[#Data],[Tipo da Ordem]],"Compra",Tabela_Ordens[[#Data],[Data esperada]],"&gt;"&amp;TODAY()))</f>
        <v/>
      </c>
      <c r="D1767" s="74" t="str">
        <f>IF(A1767="","",INDEX(Tabela_Produto[Estoque Mínimo],MATCH(A1767,INDEX(Tabela_Produto[Nome do Produto],,1),0),1))</f>
        <v/>
      </c>
      <c r="E1767" s="74" t="str">
        <f t="shared" si="27"/>
        <v/>
      </c>
      <c r="F1767" s="74" t="str">
        <f>IFERROR(GETPIVOTDATA("Amount",#REF!,"Product Name",'tabelas-escondidas'!$A1767),"")</f>
        <v/>
      </c>
      <c r="G1767" s="74" t="str">
        <f>IFERROR(GETPIVOTDATA("Quantity",#REF!,"Product Name",'tabelas-escondidas'!$A1767),"")</f>
        <v/>
      </c>
    </row>
    <row r="1768" spans="1:7" x14ac:dyDescent="0.25">
      <c r="A1768" s="75" t="str">
        <f>IFERROR(INDEX(Tabela_Produto[[#Data],[Nome do Produto]],ROW(A1768)-ROW($A$3)),"")</f>
        <v/>
      </c>
      <c r="B1768" s="74" t="str">
        <f ca="1">IF(A1768="","",SUMIFS(Tabela_Ordens[[#Data],[Quantidade]],Tabela_Ordens[[#Data],[Produto]],A1768,Tabela_Ordens[[#Data],[Tipo da Ordem]],"Compra",Tabela_Ordens[[#Data],[Data esperada]],"&lt;="&amp;TODAY())-SUMIFS(Tabela_Ordens[[#Data],[Quantidade]],Tabela_Ordens[[#Data],[Produto]],A1768,Tabela_Ordens[[#Data],[Tipo da Ordem]],"Venda",Tabela_Ordens[[#Data],[Data esperada]],"&lt;="&amp;TODAY()))</f>
        <v/>
      </c>
      <c r="C1768" s="74" t="str">
        <f ca="1">IF(A1768="","",SUMIFS(Tabela_Ordens[[#Data],[Quantidade]],Tabela_Ordens[[#Data],[Produto]],A1768,Tabela_Ordens[[#Data],[Tipo da Ordem]],"Compra",Tabela_Ordens[[#Data],[Data esperada]],"&gt;"&amp;TODAY()))</f>
        <v/>
      </c>
      <c r="D1768" s="74" t="str">
        <f>IF(A1768="","",INDEX(Tabela_Produto[Estoque Mínimo],MATCH(A1768,INDEX(Tabela_Produto[Nome do Produto],,1),0),1))</f>
        <v/>
      </c>
      <c r="E1768" s="74" t="str">
        <f t="shared" si="27"/>
        <v/>
      </c>
      <c r="F1768" s="74" t="str">
        <f>IFERROR(GETPIVOTDATA("Amount",#REF!,"Product Name",'tabelas-escondidas'!$A1768),"")</f>
        <v/>
      </c>
      <c r="G1768" s="74" t="str">
        <f>IFERROR(GETPIVOTDATA("Quantity",#REF!,"Product Name",'tabelas-escondidas'!$A1768),"")</f>
        <v/>
      </c>
    </row>
    <row r="1769" spans="1:7" x14ac:dyDescent="0.25">
      <c r="A1769" s="75" t="str">
        <f>IFERROR(INDEX(Tabela_Produto[[#Data],[Nome do Produto]],ROW(A1769)-ROW($A$3)),"")</f>
        <v/>
      </c>
      <c r="B1769" s="74" t="str">
        <f ca="1">IF(A1769="","",SUMIFS(Tabela_Ordens[[#Data],[Quantidade]],Tabela_Ordens[[#Data],[Produto]],A1769,Tabela_Ordens[[#Data],[Tipo da Ordem]],"Compra",Tabela_Ordens[[#Data],[Data esperada]],"&lt;="&amp;TODAY())-SUMIFS(Tabela_Ordens[[#Data],[Quantidade]],Tabela_Ordens[[#Data],[Produto]],A1769,Tabela_Ordens[[#Data],[Tipo da Ordem]],"Venda",Tabela_Ordens[[#Data],[Data esperada]],"&lt;="&amp;TODAY()))</f>
        <v/>
      </c>
      <c r="C1769" s="74" t="str">
        <f ca="1">IF(A1769="","",SUMIFS(Tabela_Ordens[[#Data],[Quantidade]],Tabela_Ordens[[#Data],[Produto]],A1769,Tabela_Ordens[[#Data],[Tipo da Ordem]],"Compra",Tabela_Ordens[[#Data],[Data esperada]],"&gt;"&amp;TODAY()))</f>
        <v/>
      </c>
      <c r="D1769" s="74" t="str">
        <f>IF(A1769="","",INDEX(Tabela_Produto[Estoque Mínimo],MATCH(A1769,INDEX(Tabela_Produto[Nome do Produto],,1),0),1))</f>
        <v/>
      </c>
      <c r="E1769" s="74" t="str">
        <f t="shared" si="27"/>
        <v/>
      </c>
      <c r="F1769" s="74" t="str">
        <f>IFERROR(GETPIVOTDATA("Amount",#REF!,"Product Name",'tabelas-escondidas'!$A1769),"")</f>
        <v/>
      </c>
      <c r="G1769" s="74" t="str">
        <f>IFERROR(GETPIVOTDATA("Quantity",#REF!,"Product Name",'tabelas-escondidas'!$A1769),"")</f>
        <v/>
      </c>
    </row>
    <row r="1770" spans="1:7" x14ac:dyDescent="0.25">
      <c r="A1770" s="75" t="str">
        <f>IFERROR(INDEX(Tabela_Produto[[#Data],[Nome do Produto]],ROW(A1770)-ROW($A$3)),"")</f>
        <v/>
      </c>
      <c r="B1770" s="74" t="str">
        <f ca="1">IF(A1770="","",SUMIFS(Tabela_Ordens[[#Data],[Quantidade]],Tabela_Ordens[[#Data],[Produto]],A1770,Tabela_Ordens[[#Data],[Tipo da Ordem]],"Compra",Tabela_Ordens[[#Data],[Data esperada]],"&lt;="&amp;TODAY())-SUMIFS(Tabela_Ordens[[#Data],[Quantidade]],Tabela_Ordens[[#Data],[Produto]],A1770,Tabela_Ordens[[#Data],[Tipo da Ordem]],"Venda",Tabela_Ordens[[#Data],[Data esperada]],"&lt;="&amp;TODAY()))</f>
        <v/>
      </c>
      <c r="C1770" s="74" t="str">
        <f ca="1">IF(A1770="","",SUMIFS(Tabela_Ordens[[#Data],[Quantidade]],Tabela_Ordens[[#Data],[Produto]],A1770,Tabela_Ordens[[#Data],[Tipo da Ordem]],"Compra",Tabela_Ordens[[#Data],[Data esperada]],"&gt;"&amp;TODAY()))</f>
        <v/>
      </c>
      <c r="D1770" s="74" t="str">
        <f>IF(A1770="","",INDEX(Tabela_Produto[Estoque Mínimo],MATCH(A1770,INDEX(Tabela_Produto[Nome do Produto],,1),0),1))</f>
        <v/>
      </c>
      <c r="E1770" s="74" t="str">
        <f t="shared" si="27"/>
        <v/>
      </c>
      <c r="F1770" s="74" t="str">
        <f>IFERROR(GETPIVOTDATA("Amount",#REF!,"Product Name",'tabelas-escondidas'!$A1770),"")</f>
        <v/>
      </c>
      <c r="G1770" s="74" t="str">
        <f>IFERROR(GETPIVOTDATA("Quantity",#REF!,"Product Name",'tabelas-escondidas'!$A1770),"")</f>
        <v/>
      </c>
    </row>
    <row r="1771" spans="1:7" x14ac:dyDescent="0.25">
      <c r="A1771" s="75" t="str">
        <f>IFERROR(INDEX(Tabela_Produto[[#Data],[Nome do Produto]],ROW(A1771)-ROW($A$3)),"")</f>
        <v/>
      </c>
      <c r="B1771" s="74" t="str">
        <f ca="1">IF(A1771="","",SUMIFS(Tabela_Ordens[[#Data],[Quantidade]],Tabela_Ordens[[#Data],[Produto]],A1771,Tabela_Ordens[[#Data],[Tipo da Ordem]],"Compra",Tabela_Ordens[[#Data],[Data esperada]],"&lt;="&amp;TODAY())-SUMIFS(Tabela_Ordens[[#Data],[Quantidade]],Tabela_Ordens[[#Data],[Produto]],A1771,Tabela_Ordens[[#Data],[Tipo da Ordem]],"Venda",Tabela_Ordens[[#Data],[Data esperada]],"&lt;="&amp;TODAY()))</f>
        <v/>
      </c>
      <c r="C1771" s="74" t="str">
        <f ca="1">IF(A1771="","",SUMIFS(Tabela_Ordens[[#Data],[Quantidade]],Tabela_Ordens[[#Data],[Produto]],A1771,Tabela_Ordens[[#Data],[Tipo da Ordem]],"Compra",Tabela_Ordens[[#Data],[Data esperada]],"&gt;"&amp;TODAY()))</f>
        <v/>
      </c>
      <c r="D1771" s="74" t="str">
        <f>IF(A1771="","",INDEX(Tabela_Produto[Estoque Mínimo],MATCH(A1771,INDEX(Tabela_Produto[Nome do Produto],,1),0),1))</f>
        <v/>
      </c>
      <c r="E1771" s="74" t="str">
        <f t="shared" si="27"/>
        <v/>
      </c>
      <c r="F1771" s="74" t="str">
        <f>IFERROR(GETPIVOTDATA("Amount",#REF!,"Product Name",'tabelas-escondidas'!$A1771),"")</f>
        <v/>
      </c>
      <c r="G1771" s="74" t="str">
        <f>IFERROR(GETPIVOTDATA("Quantity",#REF!,"Product Name",'tabelas-escondidas'!$A1771),"")</f>
        <v/>
      </c>
    </row>
    <row r="1772" spans="1:7" x14ac:dyDescent="0.25">
      <c r="A1772" s="75" t="str">
        <f>IFERROR(INDEX(Tabela_Produto[[#Data],[Nome do Produto]],ROW(A1772)-ROW($A$3)),"")</f>
        <v/>
      </c>
      <c r="B1772" s="74" t="str">
        <f ca="1">IF(A1772="","",SUMIFS(Tabela_Ordens[[#Data],[Quantidade]],Tabela_Ordens[[#Data],[Produto]],A1772,Tabela_Ordens[[#Data],[Tipo da Ordem]],"Compra",Tabela_Ordens[[#Data],[Data esperada]],"&lt;="&amp;TODAY())-SUMIFS(Tabela_Ordens[[#Data],[Quantidade]],Tabela_Ordens[[#Data],[Produto]],A1772,Tabela_Ordens[[#Data],[Tipo da Ordem]],"Venda",Tabela_Ordens[[#Data],[Data esperada]],"&lt;="&amp;TODAY()))</f>
        <v/>
      </c>
      <c r="C1772" s="74" t="str">
        <f ca="1">IF(A1772="","",SUMIFS(Tabela_Ordens[[#Data],[Quantidade]],Tabela_Ordens[[#Data],[Produto]],A1772,Tabela_Ordens[[#Data],[Tipo da Ordem]],"Compra",Tabela_Ordens[[#Data],[Data esperada]],"&gt;"&amp;TODAY()))</f>
        <v/>
      </c>
      <c r="D1772" s="74" t="str">
        <f>IF(A1772="","",INDEX(Tabela_Produto[Estoque Mínimo],MATCH(A1772,INDEX(Tabela_Produto[Nome do Produto],,1),0),1))</f>
        <v/>
      </c>
      <c r="E1772" s="74" t="str">
        <f t="shared" si="27"/>
        <v/>
      </c>
      <c r="F1772" s="74" t="str">
        <f>IFERROR(GETPIVOTDATA("Amount",#REF!,"Product Name",'tabelas-escondidas'!$A1772),"")</f>
        <v/>
      </c>
      <c r="G1772" s="74" t="str">
        <f>IFERROR(GETPIVOTDATA("Quantity",#REF!,"Product Name",'tabelas-escondidas'!$A1772),"")</f>
        <v/>
      </c>
    </row>
    <row r="1773" spans="1:7" x14ac:dyDescent="0.25">
      <c r="A1773" s="75" t="str">
        <f>IFERROR(INDEX(Tabela_Produto[[#Data],[Nome do Produto]],ROW(A1773)-ROW($A$3)),"")</f>
        <v/>
      </c>
      <c r="B1773" s="74" t="str">
        <f ca="1">IF(A1773="","",SUMIFS(Tabela_Ordens[[#Data],[Quantidade]],Tabela_Ordens[[#Data],[Produto]],A1773,Tabela_Ordens[[#Data],[Tipo da Ordem]],"Compra",Tabela_Ordens[[#Data],[Data esperada]],"&lt;="&amp;TODAY())-SUMIFS(Tabela_Ordens[[#Data],[Quantidade]],Tabela_Ordens[[#Data],[Produto]],A1773,Tabela_Ordens[[#Data],[Tipo da Ordem]],"Venda",Tabela_Ordens[[#Data],[Data esperada]],"&lt;="&amp;TODAY()))</f>
        <v/>
      </c>
      <c r="C1773" s="74" t="str">
        <f ca="1">IF(A1773="","",SUMIFS(Tabela_Ordens[[#Data],[Quantidade]],Tabela_Ordens[[#Data],[Produto]],A1773,Tabela_Ordens[[#Data],[Tipo da Ordem]],"Compra",Tabela_Ordens[[#Data],[Data esperada]],"&gt;"&amp;TODAY()))</f>
        <v/>
      </c>
      <c r="D1773" s="74" t="str">
        <f>IF(A1773="","",INDEX(Tabela_Produto[Estoque Mínimo],MATCH(A1773,INDEX(Tabela_Produto[Nome do Produto],,1),0),1))</f>
        <v/>
      </c>
      <c r="E1773" s="74" t="str">
        <f t="shared" si="27"/>
        <v/>
      </c>
      <c r="F1773" s="74" t="str">
        <f>IFERROR(GETPIVOTDATA("Amount",#REF!,"Product Name",'tabelas-escondidas'!$A1773),"")</f>
        <v/>
      </c>
      <c r="G1773" s="74" t="str">
        <f>IFERROR(GETPIVOTDATA("Quantity",#REF!,"Product Name",'tabelas-escondidas'!$A1773),"")</f>
        <v/>
      </c>
    </row>
    <row r="1774" spans="1:7" x14ac:dyDescent="0.25">
      <c r="A1774" s="75" t="str">
        <f>IFERROR(INDEX(Tabela_Produto[[#Data],[Nome do Produto]],ROW(A1774)-ROW($A$3)),"")</f>
        <v/>
      </c>
      <c r="B1774" s="74" t="str">
        <f ca="1">IF(A1774="","",SUMIFS(Tabela_Ordens[[#Data],[Quantidade]],Tabela_Ordens[[#Data],[Produto]],A1774,Tabela_Ordens[[#Data],[Tipo da Ordem]],"Compra",Tabela_Ordens[[#Data],[Data esperada]],"&lt;="&amp;TODAY())-SUMIFS(Tabela_Ordens[[#Data],[Quantidade]],Tabela_Ordens[[#Data],[Produto]],A1774,Tabela_Ordens[[#Data],[Tipo da Ordem]],"Venda",Tabela_Ordens[[#Data],[Data esperada]],"&lt;="&amp;TODAY()))</f>
        <v/>
      </c>
      <c r="C1774" s="74" t="str">
        <f ca="1">IF(A1774="","",SUMIFS(Tabela_Ordens[[#Data],[Quantidade]],Tabela_Ordens[[#Data],[Produto]],A1774,Tabela_Ordens[[#Data],[Tipo da Ordem]],"Compra",Tabela_Ordens[[#Data],[Data esperada]],"&gt;"&amp;TODAY()))</f>
        <v/>
      </c>
      <c r="D1774" s="74" t="str">
        <f>IF(A1774="","",INDEX(Tabela_Produto[Estoque Mínimo],MATCH(A1774,INDEX(Tabela_Produto[Nome do Produto],,1),0),1))</f>
        <v/>
      </c>
      <c r="E1774" s="74" t="str">
        <f t="shared" si="27"/>
        <v/>
      </c>
      <c r="F1774" s="74" t="str">
        <f>IFERROR(GETPIVOTDATA("Amount",#REF!,"Product Name",'tabelas-escondidas'!$A1774),"")</f>
        <v/>
      </c>
      <c r="G1774" s="74" t="str">
        <f>IFERROR(GETPIVOTDATA("Quantity",#REF!,"Product Name",'tabelas-escondidas'!$A1774),"")</f>
        <v/>
      </c>
    </row>
    <row r="1775" spans="1:7" x14ac:dyDescent="0.25">
      <c r="A1775" s="75" t="str">
        <f>IFERROR(INDEX(Tabela_Produto[[#Data],[Nome do Produto]],ROW(A1775)-ROW($A$3)),"")</f>
        <v/>
      </c>
      <c r="B1775" s="74" t="str">
        <f ca="1">IF(A1775="","",SUMIFS(Tabela_Ordens[[#Data],[Quantidade]],Tabela_Ordens[[#Data],[Produto]],A1775,Tabela_Ordens[[#Data],[Tipo da Ordem]],"Compra",Tabela_Ordens[[#Data],[Data esperada]],"&lt;="&amp;TODAY())-SUMIFS(Tabela_Ordens[[#Data],[Quantidade]],Tabela_Ordens[[#Data],[Produto]],A1775,Tabela_Ordens[[#Data],[Tipo da Ordem]],"Venda",Tabela_Ordens[[#Data],[Data esperada]],"&lt;="&amp;TODAY()))</f>
        <v/>
      </c>
      <c r="C1775" s="74" t="str">
        <f ca="1">IF(A1775="","",SUMIFS(Tabela_Ordens[[#Data],[Quantidade]],Tabela_Ordens[[#Data],[Produto]],A1775,Tabela_Ordens[[#Data],[Tipo da Ordem]],"Compra",Tabela_Ordens[[#Data],[Data esperada]],"&gt;"&amp;TODAY()))</f>
        <v/>
      </c>
      <c r="D1775" s="74" t="str">
        <f>IF(A1775="","",INDEX(Tabela_Produto[Estoque Mínimo],MATCH(A1775,INDEX(Tabela_Produto[Nome do Produto],,1),0),1))</f>
        <v/>
      </c>
      <c r="E1775" s="74" t="str">
        <f t="shared" si="27"/>
        <v/>
      </c>
      <c r="F1775" s="74" t="str">
        <f>IFERROR(GETPIVOTDATA("Amount",#REF!,"Product Name",'tabelas-escondidas'!$A1775),"")</f>
        <v/>
      </c>
      <c r="G1775" s="74" t="str">
        <f>IFERROR(GETPIVOTDATA("Quantity",#REF!,"Product Name",'tabelas-escondidas'!$A1775),"")</f>
        <v/>
      </c>
    </row>
    <row r="1776" spans="1:7" x14ac:dyDescent="0.25">
      <c r="A1776" s="75" t="str">
        <f>IFERROR(INDEX(Tabela_Produto[[#Data],[Nome do Produto]],ROW(A1776)-ROW($A$3)),"")</f>
        <v/>
      </c>
      <c r="B1776" s="74" t="str">
        <f ca="1">IF(A1776="","",SUMIFS(Tabela_Ordens[[#Data],[Quantidade]],Tabela_Ordens[[#Data],[Produto]],A1776,Tabela_Ordens[[#Data],[Tipo da Ordem]],"Compra",Tabela_Ordens[[#Data],[Data esperada]],"&lt;="&amp;TODAY())-SUMIFS(Tabela_Ordens[[#Data],[Quantidade]],Tabela_Ordens[[#Data],[Produto]],A1776,Tabela_Ordens[[#Data],[Tipo da Ordem]],"Venda",Tabela_Ordens[[#Data],[Data esperada]],"&lt;="&amp;TODAY()))</f>
        <v/>
      </c>
      <c r="C1776" s="74" t="str">
        <f ca="1">IF(A1776="","",SUMIFS(Tabela_Ordens[[#Data],[Quantidade]],Tabela_Ordens[[#Data],[Produto]],A1776,Tabela_Ordens[[#Data],[Tipo da Ordem]],"Compra",Tabela_Ordens[[#Data],[Data esperada]],"&gt;"&amp;TODAY()))</f>
        <v/>
      </c>
      <c r="D1776" s="74" t="str">
        <f>IF(A1776="","",INDEX(Tabela_Produto[Estoque Mínimo],MATCH(A1776,INDEX(Tabela_Produto[Nome do Produto],,1),0),1))</f>
        <v/>
      </c>
      <c r="E1776" s="74" t="str">
        <f t="shared" si="27"/>
        <v/>
      </c>
      <c r="F1776" s="74" t="str">
        <f>IFERROR(GETPIVOTDATA("Amount",#REF!,"Product Name",'tabelas-escondidas'!$A1776),"")</f>
        <v/>
      </c>
      <c r="G1776" s="74" t="str">
        <f>IFERROR(GETPIVOTDATA("Quantity",#REF!,"Product Name",'tabelas-escondidas'!$A1776),"")</f>
        <v/>
      </c>
    </row>
    <row r="1777" spans="1:7" x14ac:dyDescent="0.25">
      <c r="A1777" s="75" t="str">
        <f>IFERROR(INDEX(Tabela_Produto[[#Data],[Nome do Produto]],ROW(A1777)-ROW($A$3)),"")</f>
        <v/>
      </c>
      <c r="B1777" s="74" t="str">
        <f ca="1">IF(A1777="","",SUMIFS(Tabela_Ordens[[#Data],[Quantidade]],Tabela_Ordens[[#Data],[Produto]],A1777,Tabela_Ordens[[#Data],[Tipo da Ordem]],"Compra",Tabela_Ordens[[#Data],[Data esperada]],"&lt;="&amp;TODAY())-SUMIFS(Tabela_Ordens[[#Data],[Quantidade]],Tabela_Ordens[[#Data],[Produto]],A1777,Tabela_Ordens[[#Data],[Tipo da Ordem]],"Venda",Tabela_Ordens[[#Data],[Data esperada]],"&lt;="&amp;TODAY()))</f>
        <v/>
      </c>
      <c r="C1777" s="74" t="str">
        <f ca="1">IF(A1777="","",SUMIFS(Tabela_Ordens[[#Data],[Quantidade]],Tabela_Ordens[[#Data],[Produto]],A1777,Tabela_Ordens[[#Data],[Tipo da Ordem]],"Compra",Tabela_Ordens[[#Data],[Data esperada]],"&gt;"&amp;TODAY()))</f>
        <v/>
      </c>
      <c r="D1777" s="74" t="str">
        <f>IF(A1777="","",INDEX(Tabela_Produto[Estoque Mínimo],MATCH(A1777,INDEX(Tabela_Produto[Nome do Produto],,1),0),1))</f>
        <v/>
      </c>
      <c r="E1777" s="74" t="str">
        <f t="shared" si="27"/>
        <v/>
      </c>
      <c r="F1777" s="74" t="str">
        <f>IFERROR(GETPIVOTDATA("Amount",#REF!,"Product Name",'tabelas-escondidas'!$A1777),"")</f>
        <v/>
      </c>
      <c r="G1777" s="74" t="str">
        <f>IFERROR(GETPIVOTDATA("Quantity",#REF!,"Product Name",'tabelas-escondidas'!$A1777),"")</f>
        <v/>
      </c>
    </row>
    <row r="1778" spans="1:7" x14ac:dyDescent="0.25">
      <c r="A1778" s="75" t="str">
        <f>IFERROR(INDEX(Tabela_Produto[[#Data],[Nome do Produto]],ROW(A1778)-ROW($A$3)),"")</f>
        <v/>
      </c>
      <c r="B1778" s="74" t="str">
        <f ca="1">IF(A1778="","",SUMIFS(Tabela_Ordens[[#Data],[Quantidade]],Tabela_Ordens[[#Data],[Produto]],A1778,Tabela_Ordens[[#Data],[Tipo da Ordem]],"Compra",Tabela_Ordens[[#Data],[Data esperada]],"&lt;="&amp;TODAY())-SUMIFS(Tabela_Ordens[[#Data],[Quantidade]],Tabela_Ordens[[#Data],[Produto]],A1778,Tabela_Ordens[[#Data],[Tipo da Ordem]],"Venda",Tabela_Ordens[[#Data],[Data esperada]],"&lt;="&amp;TODAY()))</f>
        <v/>
      </c>
      <c r="C1778" s="74" t="str">
        <f ca="1">IF(A1778="","",SUMIFS(Tabela_Ordens[[#Data],[Quantidade]],Tabela_Ordens[[#Data],[Produto]],A1778,Tabela_Ordens[[#Data],[Tipo da Ordem]],"Compra",Tabela_Ordens[[#Data],[Data esperada]],"&gt;"&amp;TODAY()))</f>
        <v/>
      </c>
      <c r="D1778" s="74" t="str">
        <f>IF(A1778="","",INDEX(Tabela_Produto[Estoque Mínimo],MATCH(A1778,INDEX(Tabela_Produto[Nome do Produto],,1),0),1))</f>
        <v/>
      </c>
      <c r="E1778" s="74" t="str">
        <f t="shared" si="27"/>
        <v/>
      </c>
      <c r="F1778" s="74" t="str">
        <f>IFERROR(GETPIVOTDATA("Amount",#REF!,"Product Name",'tabelas-escondidas'!$A1778),"")</f>
        <v/>
      </c>
      <c r="G1778" s="74" t="str">
        <f>IFERROR(GETPIVOTDATA("Quantity",#REF!,"Product Name",'tabelas-escondidas'!$A1778),"")</f>
        <v/>
      </c>
    </row>
    <row r="1779" spans="1:7" x14ac:dyDescent="0.25">
      <c r="A1779" s="75" t="str">
        <f>IFERROR(INDEX(Tabela_Produto[[#Data],[Nome do Produto]],ROW(A1779)-ROW($A$3)),"")</f>
        <v/>
      </c>
      <c r="B1779" s="74" t="str">
        <f ca="1">IF(A1779="","",SUMIFS(Tabela_Ordens[[#Data],[Quantidade]],Tabela_Ordens[[#Data],[Produto]],A1779,Tabela_Ordens[[#Data],[Tipo da Ordem]],"Compra",Tabela_Ordens[[#Data],[Data esperada]],"&lt;="&amp;TODAY())-SUMIFS(Tabela_Ordens[[#Data],[Quantidade]],Tabela_Ordens[[#Data],[Produto]],A1779,Tabela_Ordens[[#Data],[Tipo da Ordem]],"Venda",Tabela_Ordens[[#Data],[Data esperada]],"&lt;="&amp;TODAY()))</f>
        <v/>
      </c>
      <c r="C1779" s="74" t="str">
        <f ca="1">IF(A1779="","",SUMIFS(Tabela_Ordens[[#Data],[Quantidade]],Tabela_Ordens[[#Data],[Produto]],A1779,Tabela_Ordens[[#Data],[Tipo da Ordem]],"Compra",Tabela_Ordens[[#Data],[Data esperada]],"&gt;"&amp;TODAY()))</f>
        <v/>
      </c>
      <c r="D1779" s="74" t="str">
        <f>IF(A1779="","",INDEX(Tabela_Produto[Estoque Mínimo],MATCH(A1779,INDEX(Tabela_Produto[Nome do Produto],,1),0),1))</f>
        <v/>
      </c>
      <c r="E1779" s="74" t="str">
        <f t="shared" si="27"/>
        <v/>
      </c>
      <c r="F1779" s="74" t="str">
        <f>IFERROR(GETPIVOTDATA("Amount",#REF!,"Product Name",'tabelas-escondidas'!$A1779),"")</f>
        <v/>
      </c>
      <c r="G1779" s="74" t="str">
        <f>IFERROR(GETPIVOTDATA("Quantity",#REF!,"Product Name",'tabelas-escondidas'!$A1779),"")</f>
        <v/>
      </c>
    </row>
    <row r="1780" spans="1:7" x14ac:dyDescent="0.25">
      <c r="A1780" s="75" t="str">
        <f>IFERROR(INDEX(Tabela_Produto[[#Data],[Nome do Produto]],ROW(A1780)-ROW($A$3)),"")</f>
        <v/>
      </c>
      <c r="B1780" s="74" t="str">
        <f ca="1">IF(A1780="","",SUMIFS(Tabela_Ordens[[#Data],[Quantidade]],Tabela_Ordens[[#Data],[Produto]],A1780,Tabela_Ordens[[#Data],[Tipo da Ordem]],"Compra",Tabela_Ordens[[#Data],[Data esperada]],"&lt;="&amp;TODAY())-SUMIFS(Tabela_Ordens[[#Data],[Quantidade]],Tabela_Ordens[[#Data],[Produto]],A1780,Tabela_Ordens[[#Data],[Tipo da Ordem]],"Venda",Tabela_Ordens[[#Data],[Data esperada]],"&lt;="&amp;TODAY()))</f>
        <v/>
      </c>
      <c r="C1780" s="74" t="str">
        <f ca="1">IF(A1780="","",SUMIFS(Tabela_Ordens[[#Data],[Quantidade]],Tabela_Ordens[[#Data],[Produto]],A1780,Tabela_Ordens[[#Data],[Tipo da Ordem]],"Compra",Tabela_Ordens[[#Data],[Data esperada]],"&gt;"&amp;TODAY()))</f>
        <v/>
      </c>
      <c r="D1780" s="74" t="str">
        <f>IF(A1780="","",INDEX(Tabela_Produto[Estoque Mínimo],MATCH(A1780,INDEX(Tabela_Produto[Nome do Produto],,1),0),1))</f>
        <v/>
      </c>
      <c r="E1780" s="74" t="str">
        <f t="shared" si="27"/>
        <v/>
      </c>
      <c r="F1780" s="74" t="str">
        <f>IFERROR(GETPIVOTDATA("Amount",#REF!,"Product Name",'tabelas-escondidas'!$A1780),"")</f>
        <v/>
      </c>
      <c r="G1780" s="74" t="str">
        <f>IFERROR(GETPIVOTDATA("Quantity",#REF!,"Product Name",'tabelas-escondidas'!$A1780),"")</f>
        <v/>
      </c>
    </row>
    <row r="1781" spans="1:7" x14ac:dyDescent="0.25">
      <c r="A1781" s="75" t="str">
        <f>IFERROR(INDEX(Tabela_Produto[[#Data],[Nome do Produto]],ROW(A1781)-ROW($A$3)),"")</f>
        <v/>
      </c>
      <c r="B1781" s="74" t="str">
        <f ca="1">IF(A1781="","",SUMIFS(Tabela_Ordens[[#Data],[Quantidade]],Tabela_Ordens[[#Data],[Produto]],A1781,Tabela_Ordens[[#Data],[Tipo da Ordem]],"Compra",Tabela_Ordens[[#Data],[Data esperada]],"&lt;="&amp;TODAY())-SUMIFS(Tabela_Ordens[[#Data],[Quantidade]],Tabela_Ordens[[#Data],[Produto]],A1781,Tabela_Ordens[[#Data],[Tipo da Ordem]],"Venda",Tabela_Ordens[[#Data],[Data esperada]],"&lt;="&amp;TODAY()))</f>
        <v/>
      </c>
      <c r="C1781" s="74" t="str">
        <f ca="1">IF(A1781="","",SUMIFS(Tabela_Ordens[[#Data],[Quantidade]],Tabela_Ordens[[#Data],[Produto]],A1781,Tabela_Ordens[[#Data],[Tipo da Ordem]],"Compra",Tabela_Ordens[[#Data],[Data esperada]],"&gt;"&amp;TODAY()))</f>
        <v/>
      </c>
      <c r="D1781" s="74" t="str">
        <f>IF(A1781="","",INDEX(Tabela_Produto[Estoque Mínimo],MATCH(A1781,INDEX(Tabela_Produto[Nome do Produto],,1),0),1))</f>
        <v/>
      </c>
      <c r="E1781" s="74" t="str">
        <f t="shared" si="27"/>
        <v/>
      </c>
      <c r="F1781" s="74" t="str">
        <f>IFERROR(GETPIVOTDATA("Amount",#REF!,"Product Name",'tabelas-escondidas'!$A1781),"")</f>
        <v/>
      </c>
      <c r="G1781" s="74" t="str">
        <f>IFERROR(GETPIVOTDATA("Quantity",#REF!,"Product Name",'tabelas-escondidas'!$A1781),"")</f>
        <v/>
      </c>
    </row>
    <row r="1782" spans="1:7" x14ac:dyDescent="0.25">
      <c r="A1782" s="75" t="str">
        <f>IFERROR(INDEX(Tabela_Produto[[#Data],[Nome do Produto]],ROW(A1782)-ROW($A$3)),"")</f>
        <v/>
      </c>
      <c r="B1782" s="74" t="str">
        <f ca="1">IF(A1782="","",SUMIFS(Tabela_Ordens[[#Data],[Quantidade]],Tabela_Ordens[[#Data],[Produto]],A1782,Tabela_Ordens[[#Data],[Tipo da Ordem]],"Compra",Tabela_Ordens[[#Data],[Data esperada]],"&lt;="&amp;TODAY())-SUMIFS(Tabela_Ordens[[#Data],[Quantidade]],Tabela_Ordens[[#Data],[Produto]],A1782,Tabela_Ordens[[#Data],[Tipo da Ordem]],"Venda",Tabela_Ordens[[#Data],[Data esperada]],"&lt;="&amp;TODAY()))</f>
        <v/>
      </c>
      <c r="C1782" s="74" t="str">
        <f ca="1">IF(A1782="","",SUMIFS(Tabela_Ordens[[#Data],[Quantidade]],Tabela_Ordens[[#Data],[Produto]],A1782,Tabela_Ordens[[#Data],[Tipo da Ordem]],"Compra",Tabela_Ordens[[#Data],[Data esperada]],"&gt;"&amp;TODAY()))</f>
        <v/>
      </c>
      <c r="D1782" s="74" t="str">
        <f>IF(A1782="","",INDEX(Tabela_Produto[Estoque Mínimo],MATCH(A1782,INDEX(Tabela_Produto[Nome do Produto],,1),0),1))</f>
        <v/>
      </c>
      <c r="E1782" s="74" t="str">
        <f t="shared" si="27"/>
        <v/>
      </c>
      <c r="F1782" s="74" t="str">
        <f>IFERROR(GETPIVOTDATA("Amount",#REF!,"Product Name",'tabelas-escondidas'!$A1782),"")</f>
        <v/>
      </c>
      <c r="G1782" s="74" t="str">
        <f>IFERROR(GETPIVOTDATA("Quantity",#REF!,"Product Name",'tabelas-escondidas'!$A1782),"")</f>
        <v/>
      </c>
    </row>
    <row r="1783" spans="1:7" x14ac:dyDescent="0.25">
      <c r="A1783" s="75" t="str">
        <f>IFERROR(INDEX(Tabela_Produto[[#Data],[Nome do Produto]],ROW(A1783)-ROW($A$3)),"")</f>
        <v/>
      </c>
      <c r="B1783" s="74" t="str">
        <f ca="1">IF(A1783="","",SUMIFS(Tabela_Ordens[[#Data],[Quantidade]],Tabela_Ordens[[#Data],[Produto]],A1783,Tabela_Ordens[[#Data],[Tipo da Ordem]],"Compra",Tabela_Ordens[[#Data],[Data esperada]],"&lt;="&amp;TODAY())-SUMIFS(Tabela_Ordens[[#Data],[Quantidade]],Tabela_Ordens[[#Data],[Produto]],A1783,Tabela_Ordens[[#Data],[Tipo da Ordem]],"Venda",Tabela_Ordens[[#Data],[Data esperada]],"&lt;="&amp;TODAY()))</f>
        <v/>
      </c>
      <c r="C1783" s="74" t="str">
        <f ca="1">IF(A1783="","",SUMIFS(Tabela_Ordens[[#Data],[Quantidade]],Tabela_Ordens[[#Data],[Produto]],A1783,Tabela_Ordens[[#Data],[Tipo da Ordem]],"Compra",Tabela_Ordens[[#Data],[Data esperada]],"&gt;"&amp;TODAY()))</f>
        <v/>
      </c>
      <c r="D1783" s="74" t="str">
        <f>IF(A1783="","",INDEX(Tabela_Produto[Estoque Mínimo],MATCH(A1783,INDEX(Tabela_Produto[Nome do Produto],,1),0),1))</f>
        <v/>
      </c>
      <c r="E1783" s="74" t="str">
        <f t="shared" si="27"/>
        <v/>
      </c>
      <c r="F1783" s="74" t="str">
        <f>IFERROR(GETPIVOTDATA("Amount",#REF!,"Product Name",'tabelas-escondidas'!$A1783),"")</f>
        <v/>
      </c>
      <c r="G1783" s="74" t="str">
        <f>IFERROR(GETPIVOTDATA("Quantity",#REF!,"Product Name",'tabelas-escondidas'!$A1783),"")</f>
        <v/>
      </c>
    </row>
    <row r="1784" spans="1:7" x14ac:dyDescent="0.25">
      <c r="A1784" s="75" t="str">
        <f>IFERROR(INDEX(Tabela_Produto[[#Data],[Nome do Produto]],ROW(A1784)-ROW($A$3)),"")</f>
        <v/>
      </c>
      <c r="B1784" s="74" t="str">
        <f ca="1">IF(A1784="","",SUMIFS(Tabela_Ordens[[#Data],[Quantidade]],Tabela_Ordens[[#Data],[Produto]],A1784,Tabela_Ordens[[#Data],[Tipo da Ordem]],"Compra",Tabela_Ordens[[#Data],[Data esperada]],"&lt;="&amp;TODAY())-SUMIFS(Tabela_Ordens[[#Data],[Quantidade]],Tabela_Ordens[[#Data],[Produto]],A1784,Tabela_Ordens[[#Data],[Tipo da Ordem]],"Venda",Tabela_Ordens[[#Data],[Data esperada]],"&lt;="&amp;TODAY()))</f>
        <v/>
      </c>
      <c r="C1784" s="74" t="str">
        <f ca="1">IF(A1784="","",SUMIFS(Tabela_Ordens[[#Data],[Quantidade]],Tabela_Ordens[[#Data],[Produto]],A1784,Tabela_Ordens[[#Data],[Tipo da Ordem]],"Compra",Tabela_Ordens[[#Data],[Data esperada]],"&gt;"&amp;TODAY()))</f>
        <v/>
      </c>
      <c r="D1784" s="74" t="str">
        <f>IF(A1784="","",INDEX(Tabela_Produto[Estoque Mínimo],MATCH(A1784,INDEX(Tabela_Produto[Nome do Produto],,1),0),1))</f>
        <v/>
      </c>
      <c r="E1784" s="74" t="str">
        <f t="shared" si="27"/>
        <v/>
      </c>
      <c r="F1784" s="74" t="str">
        <f>IFERROR(GETPIVOTDATA("Amount",#REF!,"Product Name",'tabelas-escondidas'!$A1784),"")</f>
        <v/>
      </c>
      <c r="G1784" s="74" t="str">
        <f>IFERROR(GETPIVOTDATA("Quantity",#REF!,"Product Name",'tabelas-escondidas'!$A1784),"")</f>
        <v/>
      </c>
    </row>
    <row r="1785" spans="1:7" x14ac:dyDescent="0.25">
      <c r="A1785" s="75" t="str">
        <f>IFERROR(INDEX(Tabela_Produto[[#Data],[Nome do Produto]],ROW(A1785)-ROW($A$3)),"")</f>
        <v/>
      </c>
      <c r="B1785" s="74" t="str">
        <f ca="1">IF(A1785="","",SUMIFS(Tabela_Ordens[[#Data],[Quantidade]],Tabela_Ordens[[#Data],[Produto]],A1785,Tabela_Ordens[[#Data],[Tipo da Ordem]],"Compra",Tabela_Ordens[[#Data],[Data esperada]],"&lt;="&amp;TODAY())-SUMIFS(Tabela_Ordens[[#Data],[Quantidade]],Tabela_Ordens[[#Data],[Produto]],A1785,Tabela_Ordens[[#Data],[Tipo da Ordem]],"Venda",Tabela_Ordens[[#Data],[Data esperada]],"&lt;="&amp;TODAY()))</f>
        <v/>
      </c>
      <c r="C1785" s="74" t="str">
        <f ca="1">IF(A1785="","",SUMIFS(Tabela_Ordens[[#Data],[Quantidade]],Tabela_Ordens[[#Data],[Produto]],A1785,Tabela_Ordens[[#Data],[Tipo da Ordem]],"Compra",Tabela_Ordens[[#Data],[Data esperada]],"&gt;"&amp;TODAY()))</f>
        <v/>
      </c>
      <c r="D1785" s="74" t="str">
        <f>IF(A1785="","",INDEX(Tabela_Produto[Estoque Mínimo],MATCH(A1785,INDEX(Tabela_Produto[Nome do Produto],,1),0),1))</f>
        <v/>
      </c>
      <c r="E1785" s="74" t="str">
        <f t="shared" si="27"/>
        <v/>
      </c>
      <c r="F1785" s="74" t="str">
        <f>IFERROR(GETPIVOTDATA("Amount",#REF!,"Product Name",'tabelas-escondidas'!$A1785),"")</f>
        <v/>
      </c>
      <c r="G1785" s="74" t="str">
        <f>IFERROR(GETPIVOTDATA("Quantity",#REF!,"Product Name",'tabelas-escondidas'!$A1785),"")</f>
        <v/>
      </c>
    </row>
    <row r="1786" spans="1:7" x14ac:dyDescent="0.25">
      <c r="A1786" s="75" t="str">
        <f>IFERROR(INDEX(Tabela_Produto[[#Data],[Nome do Produto]],ROW(A1786)-ROW($A$3)),"")</f>
        <v/>
      </c>
      <c r="B1786" s="74" t="str">
        <f ca="1">IF(A1786="","",SUMIFS(Tabela_Ordens[[#Data],[Quantidade]],Tabela_Ordens[[#Data],[Produto]],A1786,Tabela_Ordens[[#Data],[Tipo da Ordem]],"Compra",Tabela_Ordens[[#Data],[Data esperada]],"&lt;="&amp;TODAY())-SUMIFS(Tabela_Ordens[[#Data],[Quantidade]],Tabela_Ordens[[#Data],[Produto]],A1786,Tabela_Ordens[[#Data],[Tipo da Ordem]],"Venda",Tabela_Ordens[[#Data],[Data esperada]],"&lt;="&amp;TODAY()))</f>
        <v/>
      </c>
      <c r="C1786" s="74" t="str">
        <f ca="1">IF(A1786="","",SUMIFS(Tabela_Ordens[[#Data],[Quantidade]],Tabela_Ordens[[#Data],[Produto]],A1786,Tabela_Ordens[[#Data],[Tipo da Ordem]],"Compra",Tabela_Ordens[[#Data],[Data esperada]],"&gt;"&amp;TODAY()))</f>
        <v/>
      </c>
      <c r="D1786" s="74" t="str">
        <f>IF(A1786="","",INDEX(Tabela_Produto[Estoque Mínimo],MATCH(A1786,INDEX(Tabela_Produto[Nome do Produto],,1),0),1))</f>
        <v/>
      </c>
      <c r="E1786" s="74" t="str">
        <f t="shared" si="27"/>
        <v/>
      </c>
      <c r="F1786" s="74" t="str">
        <f>IFERROR(GETPIVOTDATA("Amount",#REF!,"Product Name",'tabelas-escondidas'!$A1786),"")</f>
        <v/>
      </c>
      <c r="G1786" s="74" t="str">
        <f>IFERROR(GETPIVOTDATA("Quantity",#REF!,"Product Name",'tabelas-escondidas'!$A1786),"")</f>
        <v/>
      </c>
    </row>
    <row r="1787" spans="1:7" x14ac:dyDescent="0.25">
      <c r="A1787" s="75" t="str">
        <f>IFERROR(INDEX(Tabela_Produto[[#Data],[Nome do Produto]],ROW(A1787)-ROW($A$3)),"")</f>
        <v/>
      </c>
      <c r="B1787" s="74" t="str">
        <f ca="1">IF(A1787="","",SUMIFS(Tabela_Ordens[[#Data],[Quantidade]],Tabela_Ordens[[#Data],[Produto]],A1787,Tabela_Ordens[[#Data],[Tipo da Ordem]],"Compra",Tabela_Ordens[[#Data],[Data esperada]],"&lt;="&amp;TODAY())-SUMIFS(Tabela_Ordens[[#Data],[Quantidade]],Tabela_Ordens[[#Data],[Produto]],A1787,Tabela_Ordens[[#Data],[Tipo da Ordem]],"Venda",Tabela_Ordens[[#Data],[Data esperada]],"&lt;="&amp;TODAY()))</f>
        <v/>
      </c>
      <c r="C1787" s="74" t="str">
        <f ca="1">IF(A1787="","",SUMIFS(Tabela_Ordens[[#Data],[Quantidade]],Tabela_Ordens[[#Data],[Produto]],A1787,Tabela_Ordens[[#Data],[Tipo da Ordem]],"Compra",Tabela_Ordens[[#Data],[Data esperada]],"&gt;"&amp;TODAY()))</f>
        <v/>
      </c>
      <c r="D1787" s="74" t="str">
        <f>IF(A1787="","",INDEX(Tabela_Produto[Estoque Mínimo],MATCH(A1787,INDEX(Tabela_Produto[Nome do Produto],,1),0),1))</f>
        <v/>
      </c>
      <c r="E1787" s="74" t="str">
        <f t="shared" si="27"/>
        <v/>
      </c>
      <c r="F1787" s="74" t="str">
        <f>IFERROR(GETPIVOTDATA("Amount",#REF!,"Product Name",'tabelas-escondidas'!$A1787),"")</f>
        <v/>
      </c>
      <c r="G1787" s="74" t="str">
        <f>IFERROR(GETPIVOTDATA("Quantity",#REF!,"Product Name",'tabelas-escondidas'!$A1787),"")</f>
        <v/>
      </c>
    </row>
    <row r="1788" spans="1:7" x14ac:dyDescent="0.25">
      <c r="A1788" s="75" t="str">
        <f>IFERROR(INDEX(Tabela_Produto[[#Data],[Nome do Produto]],ROW(A1788)-ROW($A$3)),"")</f>
        <v/>
      </c>
      <c r="B1788" s="74" t="str">
        <f ca="1">IF(A1788="","",SUMIFS(Tabela_Ordens[[#Data],[Quantidade]],Tabela_Ordens[[#Data],[Produto]],A1788,Tabela_Ordens[[#Data],[Tipo da Ordem]],"Compra",Tabela_Ordens[[#Data],[Data esperada]],"&lt;="&amp;TODAY())-SUMIFS(Tabela_Ordens[[#Data],[Quantidade]],Tabela_Ordens[[#Data],[Produto]],A1788,Tabela_Ordens[[#Data],[Tipo da Ordem]],"Venda",Tabela_Ordens[[#Data],[Data esperada]],"&lt;="&amp;TODAY()))</f>
        <v/>
      </c>
      <c r="C1788" s="74" t="str">
        <f ca="1">IF(A1788="","",SUMIFS(Tabela_Ordens[[#Data],[Quantidade]],Tabela_Ordens[[#Data],[Produto]],A1788,Tabela_Ordens[[#Data],[Tipo da Ordem]],"Compra",Tabela_Ordens[[#Data],[Data esperada]],"&gt;"&amp;TODAY()))</f>
        <v/>
      </c>
      <c r="D1788" s="74" t="str">
        <f>IF(A1788="","",INDEX(Tabela_Produto[Estoque Mínimo],MATCH(A1788,INDEX(Tabela_Produto[Nome do Produto],,1),0),1))</f>
        <v/>
      </c>
      <c r="E1788" s="74" t="str">
        <f t="shared" si="27"/>
        <v/>
      </c>
      <c r="F1788" s="74" t="str">
        <f>IFERROR(GETPIVOTDATA("Amount",#REF!,"Product Name",'tabelas-escondidas'!$A1788),"")</f>
        <v/>
      </c>
      <c r="G1788" s="74" t="str">
        <f>IFERROR(GETPIVOTDATA("Quantity",#REF!,"Product Name",'tabelas-escondidas'!$A1788),"")</f>
        <v/>
      </c>
    </row>
    <row r="1789" spans="1:7" x14ac:dyDescent="0.25">
      <c r="A1789" s="75" t="str">
        <f>IFERROR(INDEX(Tabela_Produto[[#Data],[Nome do Produto]],ROW(A1789)-ROW($A$3)),"")</f>
        <v/>
      </c>
      <c r="B1789" s="74" t="str">
        <f ca="1">IF(A1789="","",SUMIFS(Tabela_Ordens[[#Data],[Quantidade]],Tabela_Ordens[[#Data],[Produto]],A1789,Tabela_Ordens[[#Data],[Tipo da Ordem]],"Compra",Tabela_Ordens[[#Data],[Data esperada]],"&lt;="&amp;TODAY())-SUMIFS(Tabela_Ordens[[#Data],[Quantidade]],Tabela_Ordens[[#Data],[Produto]],A1789,Tabela_Ordens[[#Data],[Tipo da Ordem]],"Venda",Tabela_Ordens[[#Data],[Data esperada]],"&lt;="&amp;TODAY()))</f>
        <v/>
      </c>
      <c r="C1789" s="74" t="str">
        <f ca="1">IF(A1789="","",SUMIFS(Tabela_Ordens[[#Data],[Quantidade]],Tabela_Ordens[[#Data],[Produto]],A1789,Tabela_Ordens[[#Data],[Tipo da Ordem]],"Compra",Tabela_Ordens[[#Data],[Data esperada]],"&gt;"&amp;TODAY()))</f>
        <v/>
      </c>
      <c r="D1789" s="74" t="str">
        <f>IF(A1789="","",INDEX(Tabela_Produto[Estoque Mínimo],MATCH(A1789,INDEX(Tabela_Produto[Nome do Produto],,1),0),1))</f>
        <v/>
      </c>
      <c r="E1789" s="74" t="str">
        <f t="shared" si="27"/>
        <v/>
      </c>
      <c r="F1789" s="74" t="str">
        <f>IFERROR(GETPIVOTDATA("Amount",#REF!,"Product Name",'tabelas-escondidas'!$A1789),"")</f>
        <v/>
      </c>
      <c r="G1789" s="74" t="str">
        <f>IFERROR(GETPIVOTDATA("Quantity",#REF!,"Product Name",'tabelas-escondidas'!$A1789),"")</f>
        <v/>
      </c>
    </row>
    <row r="1790" spans="1:7" x14ac:dyDescent="0.25">
      <c r="A1790" s="75" t="str">
        <f>IFERROR(INDEX(Tabela_Produto[[#Data],[Nome do Produto]],ROW(A1790)-ROW($A$3)),"")</f>
        <v/>
      </c>
      <c r="B1790" s="74" t="str">
        <f ca="1">IF(A1790="","",SUMIFS(Tabela_Ordens[[#Data],[Quantidade]],Tabela_Ordens[[#Data],[Produto]],A1790,Tabela_Ordens[[#Data],[Tipo da Ordem]],"Compra",Tabela_Ordens[[#Data],[Data esperada]],"&lt;="&amp;TODAY())-SUMIFS(Tabela_Ordens[[#Data],[Quantidade]],Tabela_Ordens[[#Data],[Produto]],A1790,Tabela_Ordens[[#Data],[Tipo da Ordem]],"Venda",Tabela_Ordens[[#Data],[Data esperada]],"&lt;="&amp;TODAY()))</f>
        <v/>
      </c>
      <c r="C1790" s="74" t="str">
        <f ca="1">IF(A1790="","",SUMIFS(Tabela_Ordens[[#Data],[Quantidade]],Tabela_Ordens[[#Data],[Produto]],A1790,Tabela_Ordens[[#Data],[Tipo da Ordem]],"Compra",Tabela_Ordens[[#Data],[Data esperada]],"&gt;"&amp;TODAY()))</f>
        <v/>
      </c>
      <c r="D1790" s="74" t="str">
        <f>IF(A1790="","",INDEX(Tabela_Produto[Estoque Mínimo],MATCH(A1790,INDEX(Tabela_Produto[Nome do Produto],,1),0),1))</f>
        <v/>
      </c>
      <c r="E1790" s="74" t="str">
        <f t="shared" si="27"/>
        <v/>
      </c>
      <c r="F1790" s="74" t="str">
        <f>IFERROR(GETPIVOTDATA("Amount",#REF!,"Product Name",'tabelas-escondidas'!$A1790),"")</f>
        <v/>
      </c>
      <c r="G1790" s="74" t="str">
        <f>IFERROR(GETPIVOTDATA("Quantity",#REF!,"Product Name",'tabelas-escondidas'!$A1790),"")</f>
        <v/>
      </c>
    </row>
    <row r="1791" spans="1:7" x14ac:dyDescent="0.25">
      <c r="A1791" s="75" t="str">
        <f>IFERROR(INDEX(Tabela_Produto[[#Data],[Nome do Produto]],ROW(A1791)-ROW($A$3)),"")</f>
        <v/>
      </c>
      <c r="B1791" s="74" t="str">
        <f ca="1">IF(A1791="","",SUMIFS(Tabela_Ordens[[#Data],[Quantidade]],Tabela_Ordens[[#Data],[Produto]],A1791,Tabela_Ordens[[#Data],[Tipo da Ordem]],"Compra",Tabela_Ordens[[#Data],[Data esperada]],"&lt;="&amp;TODAY())-SUMIFS(Tabela_Ordens[[#Data],[Quantidade]],Tabela_Ordens[[#Data],[Produto]],A1791,Tabela_Ordens[[#Data],[Tipo da Ordem]],"Venda",Tabela_Ordens[[#Data],[Data esperada]],"&lt;="&amp;TODAY()))</f>
        <v/>
      </c>
      <c r="C1791" s="74" t="str">
        <f ca="1">IF(A1791="","",SUMIFS(Tabela_Ordens[[#Data],[Quantidade]],Tabela_Ordens[[#Data],[Produto]],A1791,Tabela_Ordens[[#Data],[Tipo da Ordem]],"Compra",Tabela_Ordens[[#Data],[Data esperada]],"&gt;"&amp;TODAY()))</f>
        <v/>
      </c>
      <c r="D1791" s="74" t="str">
        <f>IF(A1791="","",INDEX(Tabela_Produto[Estoque Mínimo],MATCH(A1791,INDEX(Tabela_Produto[Nome do Produto],,1),0),1))</f>
        <v/>
      </c>
      <c r="E1791" s="74" t="str">
        <f t="shared" si="27"/>
        <v/>
      </c>
      <c r="F1791" s="74" t="str">
        <f>IFERROR(GETPIVOTDATA("Amount",#REF!,"Product Name",'tabelas-escondidas'!$A1791),"")</f>
        <v/>
      </c>
      <c r="G1791" s="74" t="str">
        <f>IFERROR(GETPIVOTDATA("Quantity",#REF!,"Product Name",'tabelas-escondidas'!$A1791),"")</f>
        <v/>
      </c>
    </row>
    <row r="1792" spans="1:7" x14ac:dyDescent="0.25">
      <c r="A1792" s="75" t="str">
        <f>IFERROR(INDEX(Tabela_Produto[[#Data],[Nome do Produto]],ROW(A1792)-ROW($A$3)),"")</f>
        <v/>
      </c>
      <c r="B1792" s="74" t="str">
        <f ca="1">IF(A1792="","",SUMIFS(Tabela_Ordens[[#Data],[Quantidade]],Tabela_Ordens[[#Data],[Produto]],A1792,Tabela_Ordens[[#Data],[Tipo da Ordem]],"Compra",Tabela_Ordens[[#Data],[Data esperada]],"&lt;="&amp;TODAY())-SUMIFS(Tabela_Ordens[[#Data],[Quantidade]],Tabela_Ordens[[#Data],[Produto]],A1792,Tabela_Ordens[[#Data],[Tipo da Ordem]],"Venda",Tabela_Ordens[[#Data],[Data esperada]],"&lt;="&amp;TODAY()))</f>
        <v/>
      </c>
      <c r="C1792" s="74" t="str">
        <f ca="1">IF(A1792="","",SUMIFS(Tabela_Ordens[[#Data],[Quantidade]],Tabela_Ordens[[#Data],[Produto]],A1792,Tabela_Ordens[[#Data],[Tipo da Ordem]],"Compra",Tabela_Ordens[[#Data],[Data esperada]],"&gt;"&amp;TODAY()))</f>
        <v/>
      </c>
      <c r="D1792" s="74" t="str">
        <f>IF(A1792="","",INDEX(Tabela_Produto[Estoque Mínimo],MATCH(A1792,INDEX(Tabela_Produto[Nome do Produto],,1),0),1))</f>
        <v/>
      </c>
      <c r="E1792" s="74" t="str">
        <f t="shared" si="27"/>
        <v/>
      </c>
      <c r="F1792" s="74" t="str">
        <f>IFERROR(GETPIVOTDATA("Amount",#REF!,"Product Name",'tabelas-escondidas'!$A1792),"")</f>
        <v/>
      </c>
      <c r="G1792" s="74" t="str">
        <f>IFERROR(GETPIVOTDATA("Quantity",#REF!,"Product Name",'tabelas-escondidas'!$A1792),"")</f>
        <v/>
      </c>
    </row>
    <row r="1793" spans="1:7" x14ac:dyDescent="0.25">
      <c r="A1793" s="75" t="str">
        <f>IFERROR(INDEX(Tabela_Produto[[#Data],[Nome do Produto]],ROW(A1793)-ROW($A$3)),"")</f>
        <v/>
      </c>
      <c r="B1793" s="74" t="str">
        <f ca="1">IF(A1793="","",SUMIFS(Tabela_Ordens[[#Data],[Quantidade]],Tabela_Ordens[[#Data],[Produto]],A1793,Tabela_Ordens[[#Data],[Tipo da Ordem]],"Compra",Tabela_Ordens[[#Data],[Data esperada]],"&lt;="&amp;TODAY())-SUMIFS(Tabela_Ordens[[#Data],[Quantidade]],Tabela_Ordens[[#Data],[Produto]],A1793,Tabela_Ordens[[#Data],[Tipo da Ordem]],"Venda",Tabela_Ordens[[#Data],[Data esperada]],"&lt;="&amp;TODAY()))</f>
        <v/>
      </c>
      <c r="C1793" s="74" t="str">
        <f ca="1">IF(A1793="","",SUMIFS(Tabela_Ordens[[#Data],[Quantidade]],Tabela_Ordens[[#Data],[Produto]],A1793,Tabela_Ordens[[#Data],[Tipo da Ordem]],"Compra",Tabela_Ordens[[#Data],[Data esperada]],"&gt;"&amp;TODAY()))</f>
        <v/>
      </c>
      <c r="D1793" s="74" t="str">
        <f>IF(A1793="","",INDEX(Tabela_Produto[Estoque Mínimo],MATCH(A1793,INDEX(Tabela_Produto[Nome do Produto],,1),0),1))</f>
        <v/>
      </c>
      <c r="E1793" s="74" t="str">
        <f t="shared" si="27"/>
        <v/>
      </c>
      <c r="F1793" s="74" t="str">
        <f>IFERROR(GETPIVOTDATA("Amount",#REF!,"Product Name",'tabelas-escondidas'!$A1793),"")</f>
        <v/>
      </c>
      <c r="G1793" s="74" t="str">
        <f>IFERROR(GETPIVOTDATA("Quantity",#REF!,"Product Name",'tabelas-escondidas'!$A1793),"")</f>
        <v/>
      </c>
    </row>
    <row r="1794" spans="1:7" x14ac:dyDescent="0.25">
      <c r="A1794" s="75" t="str">
        <f>IFERROR(INDEX(Tabela_Produto[[#Data],[Nome do Produto]],ROW(A1794)-ROW($A$3)),"")</f>
        <v/>
      </c>
      <c r="B1794" s="74" t="str">
        <f ca="1">IF(A1794="","",SUMIFS(Tabela_Ordens[[#Data],[Quantidade]],Tabela_Ordens[[#Data],[Produto]],A1794,Tabela_Ordens[[#Data],[Tipo da Ordem]],"Compra",Tabela_Ordens[[#Data],[Data esperada]],"&lt;="&amp;TODAY())-SUMIFS(Tabela_Ordens[[#Data],[Quantidade]],Tabela_Ordens[[#Data],[Produto]],A1794,Tabela_Ordens[[#Data],[Tipo da Ordem]],"Venda",Tabela_Ordens[[#Data],[Data esperada]],"&lt;="&amp;TODAY()))</f>
        <v/>
      </c>
      <c r="C1794" s="74" t="str">
        <f ca="1">IF(A1794="","",SUMIFS(Tabela_Ordens[[#Data],[Quantidade]],Tabela_Ordens[[#Data],[Produto]],A1794,Tabela_Ordens[[#Data],[Tipo da Ordem]],"Compra",Tabela_Ordens[[#Data],[Data esperada]],"&gt;"&amp;TODAY()))</f>
        <v/>
      </c>
      <c r="D1794" s="74" t="str">
        <f>IF(A1794="","",INDEX(Tabela_Produto[Estoque Mínimo],MATCH(A1794,INDEX(Tabela_Produto[Nome do Produto],,1),0),1))</f>
        <v/>
      </c>
      <c r="E1794" s="74" t="str">
        <f t="shared" si="27"/>
        <v/>
      </c>
      <c r="F1794" s="74" t="str">
        <f>IFERROR(GETPIVOTDATA("Amount",#REF!,"Product Name",'tabelas-escondidas'!$A1794),"")</f>
        <v/>
      </c>
      <c r="G1794" s="74" t="str">
        <f>IFERROR(GETPIVOTDATA("Quantity",#REF!,"Product Name",'tabelas-escondidas'!$A1794),"")</f>
        <v/>
      </c>
    </row>
    <row r="1795" spans="1:7" x14ac:dyDescent="0.25">
      <c r="A1795" s="75" t="str">
        <f>IFERROR(INDEX(Tabela_Produto[[#Data],[Nome do Produto]],ROW(A1795)-ROW($A$3)),"")</f>
        <v/>
      </c>
      <c r="B1795" s="74" t="str">
        <f ca="1">IF(A1795="","",SUMIFS(Tabela_Ordens[[#Data],[Quantidade]],Tabela_Ordens[[#Data],[Produto]],A1795,Tabela_Ordens[[#Data],[Tipo da Ordem]],"Compra",Tabela_Ordens[[#Data],[Data esperada]],"&lt;="&amp;TODAY())-SUMIFS(Tabela_Ordens[[#Data],[Quantidade]],Tabela_Ordens[[#Data],[Produto]],A1795,Tabela_Ordens[[#Data],[Tipo da Ordem]],"Venda",Tabela_Ordens[[#Data],[Data esperada]],"&lt;="&amp;TODAY()))</f>
        <v/>
      </c>
      <c r="C1795" s="74" t="str">
        <f ca="1">IF(A1795="","",SUMIFS(Tabela_Ordens[[#Data],[Quantidade]],Tabela_Ordens[[#Data],[Produto]],A1795,Tabela_Ordens[[#Data],[Tipo da Ordem]],"Compra",Tabela_Ordens[[#Data],[Data esperada]],"&gt;"&amp;TODAY()))</f>
        <v/>
      </c>
      <c r="D1795" s="74" t="str">
        <f>IF(A1795="","",INDEX(Tabela_Produto[Estoque Mínimo],MATCH(A1795,INDEX(Tabela_Produto[Nome do Produto],,1),0),1))</f>
        <v/>
      </c>
      <c r="E1795" s="74" t="str">
        <f t="shared" si="27"/>
        <v/>
      </c>
      <c r="F1795" s="74" t="str">
        <f>IFERROR(GETPIVOTDATA("Amount",#REF!,"Product Name",'tabelas-escondidas'!$A1795),"")</f>
        <v/>
      </c>
      <c r="G1795" s="74" t="str">
        <f>IFERROR(GETPIVOTDATA("Quantity",#REF!,"Product Name",'tabelas-escondidas'!$A1795),"")</f>
        <v/>
      </c>
    </row>
    <row r="1796" spans="1:7" x14ac:dyDescent="0.25">
      <c r="A1796" s="75" t="str">
        <f>IFERROR(INDEX(Tabela_Produto[[#Data],[Nome do Produto]],ROW(A1796)-ROW($A$3)),"")</f>
        <v/>
      </c>
      <c r="B1796" s="74" t="str">
        <f ca="1">IF(A1796="","",SUMIFS(Tabela_Ordens[[#Data],[Quantidade]],Tabela_Ordens[[#Data],[Produto]],A1796,Tabela_Ordens[[#Data],[Tipo da Ordem]],"Compra",Tabela_Ordens[[#Data],[Data esperada]],"&lt;="&amp;TODAY())-SUMIFS(Tabela_Ordens[[#Data],[Quantidade]],Tabela_Ordens[[#Data],[Produto]],A1796,Tabela_Ordens[[#Data],[Tipo da Ordem]],"Venda",Tabela_Ordens[[#Data],[Data esperada]],"&lt;="&amp;TODAY()))</f>
        <v/>
      </c>
      <c r="C1796" s="74" t="str">
        <f ca="1">IF(A1796="","",SUMIFS(Tabela_Ordens[[#Data],[Quantidade]],Tabela_Ordens[[#Data],[Produto]],A1796,Tabela_Ordens[[#Data],[Tipo da Ordem]],"Compra",Tabela_Ordens[[#Data],[Data esperada]],"&gt;"&amp;TODAY()))</f>
        <v/>
      </c>
      <c r="D1796" s="74" t="str">
        <f>IF(A1796="","",INDEX(Tabela_Produto[Estoque Mínimo],MATCH(A1796,INDEX(Tabela_Produto[Nome do Produto],,1),0),1))</f>
        <v/>
      </c>
      <c r="E1796" s="74" t="str">
        <f t="shared" si="27"/>
        <v/>
      </c>
      <c r="F1796" s="74" t="str">
        <f>IFERROR(GETPIVOTDATA("Amount",#REF!,"Product Name",'tabelas-escondidas'!$A1796),"")</f>
        <v/>
      </c>
      <c r="G1796" s="74" t="str">
        <f>IFERROR(GETPIVOTDATA("Quantity",#REF!,"Product Name",'tabelas-escondidas'!$A1796),"")</f>
        <v/>
      </c>
    </row>
    <row r="1797" spans="1:7" x14ac:dyDescent="0.25">
      <c r="A1797" s="75" t="str">
        <f>IFERROR(INDEX(Tabela_Produto[[#Data],[Nome do Produto]],ROW(A1797)-ROW($A$3)),"")</f>
        <v/>
      </c>
      <c r="B1797" s="74" t="str">
        <f ca="1">IF(A1797="","",SUMIFS(Tabela_Ordens[[#Data],[Quantidade]],Tabela_Ordens[[#Data],[Produto]],A1797,Tabela_Ordens[[#Data],[Tipo da Ordem]],"Compra",Tabela_Ordens[[#Data],[Data esperada]],"&lt;="&amp;TODAY())-SUMIFS(Tabela_Ordens[[#Data],[Quantidade]],Tabela_Ordens[[#Data],[Produto]],A1797,Tabela_Ordens[[#Data],[Tipo da Ordem]],"Venda",Tabela_Ordens[[#Data],[Data esperada]],"&lt;="&amp;TODAY()))</f>
        <v/>
      </c>
      <c r="C1797" s="74" t="str">
        <f ca="1">IF(A1797="","",SUMIFS(Tabela_Ordens[[#Data],[Quantidade]],Tabela_Ordens[[#Data],[Produto]],A1797,Tabela_Ordens[[#Data],[Tipo da Ordem]],"Compra",Tabela_Ordens[[#Data],[Data esperada]],"&gt;"&amp;TODAY()))</f>
        <v/>
      </c>
      <c r="D1797" s="74" t="str">
        <f>IF(A1797="","",INDEX(Tabela_Produto[Estoque Mínimo],MATCH(A1797,INDEX(Tabela_Produto[Nome do Produto],,1),0),1))</f>
        <v/>
      </c>
      <c r="E1797" s="74" t="str">
        <f t="shared" ref="E1797:E1860" si="28">IF(A1797="","",B1797-D1797)</f>
        <v/>
      </c>
      <c r="F1797" s="74" t="str">
        <f>IFERROR(GETPIVOTDATA("Amount",#REF!,"Product Name",'tabelas-escondidas'!$A1797),"")</f>
        <v/>
      </c>
      <c r="G1797" s="74" t="str">
        <f>IFERROR(GETPIVOTDATA("Quantity",#REF!,"Product Name",'tabelas-escondidas'!$A1797),"")</f>
        <v/>
      </c>
    </row>
    <row r="1798" spans="1:7" x14ac:dyDescent="0.25">
      <c r="A1798" s="75" t="str">
        <f>IFERROR(INDEX(Tabela_Produto[[#Data],[Nome do Produto]],ROW(A1798)-ROW($A$3)),"")</f>
        <v/>
      </c>
      <c r="B1798" s="74" t="str">
        <f ca="1">IF(A1798="","",SUMIFS(Tabela_Ordens[[#Data],[Quantidade]],Tabela_Ordens[[#Data],[Produto]],A1798,Tabela_Ordens[[#Data],[Tipo da Ordem]],"Compra",Tabela_Ordens[[#Data],[Data esperada]],"&lt;="&amp;TODAY())-SUMIFS(Tabela_Ordens[[#Data],[Quantidade]],Tabela_Ordens[[#Data],[Produto]],A1798,Tabela_Ordens[[#Data],[Tipo da Ordem]],"Venda",Tabela_Ordens[[#Data],[Data esperada]],"&lt;="&amp;TODAY()))</f>
        <v/>
      </c>
      <c r="C1798" s="74" t="str">
        <f ca="1">IF(A1798="","",SUMIFS(Tabela_Ordens[[#Data],[Quantidade]],Tabela_Ordens[[#Data],[Produto]],A1798,Tabela_Ordens[[#Data],[Tipo da Ordem]],"Compra",Tabela_Ordens[[#Data],[Data esperada]],"&gt;"&amp;TODAY()))</f>
        <v/>
      </c>
      <c r="D1798" s="74" t="str">
        <f>IF(A1798="","",INDEX(Tabela_Produto[Estoque Mínimo],MATCH(A1798,INDEX(Tabela_Produto[Nome do Produto],,1),0),1))</f>
        <v/>
      </c>
      <c r="E1798" s="74" t="str">
        <f t="shared" si="28"/>
        <v/>
      </c>
      <c r="F1798" s="74" t="str">
        <f>IFERROR(GETPIVOTDATA("Amount",#REF!,"Product Name",'tabelas-escondidas'!$A1798),"")</f>
        <v/>
      </c>
      <c r="G1798" s="74" t="str">
        <f>IFERROR(GETPIVOTDATA("Quantity",#REF!,"Product Name",'tabelas-escondidas'!$A1798),"")</f>
        <v/>
      </c>
    </row>
    <row r="1799" spans="1:7" x14ac:dyDescent="0.25">
      <c r="A1799" s="75" t="str">
        <f>IFERROR(INDEX(Tabela_Produto[[#Data],[Nome do Produto]],ROW(A1799)-ROW($A$3)),"")</f>
        <v/>
      </c>
      <c r="B1799" s="74" t="str">
        <f ca="1">IF(A1799="","",SUMIFS(Tabela_Ordens[[#Data],[Quantidade]],Tabela_Ordens[[#Data],[Produto]],A1799,Tabela_Ordens[[#Data],[Tipo da Ordem]],"Compra",Tabela_Ordens[[#Data],[Data esperada]],"&lt;="&amp;TODAY())-SUMIFS(Tabela_Ordens[[#Data],[Quantidade]],Tabela_Ordens[[#Data],[Produto]],A1799,Tabela_Ordens[[#Data],[Tipo da Ordem]],"Venda",Tabela_Ordens[[#Data],[Data esperada]],"&lt;="&amp;TODAY()))</f>
        <v/>
      </c>
      <c r="C1799" s="74" t="str">
        <f ca="1">IF(A1799="","",SUMIFS(Tabela_Ordens[[#Data],[Quantidade]],Tabela_Ordens[[#Data],[Produto]],A1799,Tabela_Ordens[[#Data],[Tipo da Ordem]],"Compra",Tabela_Ordens[[#Data],[Data esperada]],"&gt;"&amp;TODAY()))</f>
        <v/>
      </c>
      <c r="D1799" s="74" t="str">
        <f>IF(A1799="","",INDEX(Tabela_Produto[Estoque Mínimo],MATCH(A1799,INDEX(Tabela_Produto[Nome do Produto],,1),0),1))</f>
        <v/>
      </c>
      <c r="E1799" s="74" t="str">
        <f t="shared" si="28"/>
        <v/>
      </c>
      <c r="F1799" s="74" t="str">
        <f>IFERROR(GETPIVOTDATA("Amount",#REF!,"Product Name",'tabelas-escondidas'!$A1799),"")</f>
        <v/>
      </c>
      <c r="G1799" s="74" t="str">
        <f>IFERROR(GETPIVOTDATA("Quantity",#REF!,"Product Name",'tabelas-escondidas'!$A1799),"")</f>
        <v/>
      </c>
    </row>
    <row r="1800" spans="1:7" x14ac:dyDescent="0.25">
      <c r="A1800" s="75" t="str">
        <f>IFERROR(INDEX(Tabela_Produto[[#Data],[Nome do Produto]],ROW(A1800)-ROW($A$3)),"")</f>
        <v/>
      </c>
      <c r="B1800" s="74" t="str">
        <f ca="1">IF(A1800="","",SUMIFS(Tabela_Ordens[[#Data],[Quantidade]],Tabela_Ordens[[#Data],[Produto]],A1800,Tabela_Ordens[[#Data],[Tipo da Ordem]],"Compra",Tabela_Ordens[[#Data],[Data esperada]],"&lt;="&amp;TODAY())-SUMIFS(Tabela_Ordens[[#Data],[Quantidade]],Tabela_Ordens[[#Data],[Produto]],A1800,Tabela_Ordens[[#Data],[Tipo da Ordem]],"Venda",Tabela_Ordens[[#Data],[Data esperada]],"&lt;="&amp;TODAY()))</f>
        <v/>
      </c>
      <c r="C1800" s="74" t="str">
        <f ca="1">IF(A1800="","",SUMIFS(Tabela_Ordens[[#Data],[Quantidade]],Tabela_Ordens[[#Data],[Produto]],A1800,Tabela_Ordens[[#Data],[Tipo da Ordem]],"Compra",Tabela_Ordens[[#Data],[Data esperada]],"&gt;"&amp;TODAY()))</f>
        <v/>
      </c>
      <c r="D1800" s="74" t="str">
        <f>IF(A1800="","",INDEX(Tabela_Produto[Estoque Mínimo],MATCH(A1800,INDEX(Tabela_Produto[Nome do Produto],,1),0),1))</f>
        <v/>
      </c>
      <c r="E1800" s="74" t="str">
        <f t="shared" si="28"/>
        <v/>
      </c>
      <c r="F1800" s="74" t="str">
        <f>IFERROR(GETPIVOTDATA("Amount",#REF!,"Product Name",'tabelas-escondidas'!$A1800),"")</f>
        <v/>
      </c>
      <c r="G1800" s="74" t="str">
        <f>IFERROR(GETPIVOTDATA("Quantity",#REF!,"Product Name",'tabelas-escondidas'!$A1800),"")</f>
        <v/>
      </c>
    </row>
    <row r="1801" spans="1:7" x14ac:dyDescent="0.25">
      <c r="A1801" s="75" t="str">
        <f>IFERROR(INDEX(Tabela_Produto[[#Data],[Nome do Produto]],ROW(A1801)-ROW($A$3)),"")</f>
        <v/>
      </c>
      <c r="B1801" s="74" t="str">
        <f ca="1">IF(A1801="","",SUMIFS(Tabela_Ordens[[#Data],[Quantidade]],Tabela_Ordens[[#Data],[Produto]],A1801,Tabela_Ordens[[#Data],[Tipo da Ordem]],"Compra",Tabela_Ordens[[#Data],[Data esperada]],"&lt;="&amp;TODAY())-SUMIFS(Tabela_Ordens[[#Data],[Quantidade]],Tabela_Ordens[[#Data],[Produto]],A1801,Tabela_Ordens[[#Data],[Tipo da Ordem]],"Venda",Tabela_Ordens[[#Data],[Data esperada]],"&lt;="&amp;TODAY()))</f>
        <v/>
      </c>
      <c r="C1801" s="74" t="str">
        <f ca="1">IF(A1801="","",SUMIFS(Tabela_Ordens[[#Data],[Quantidade]],Tabela_Ordens[[#Data],[Produto]],A1801,Tabela_Ordens[[#Data],[Tipo da Ordem]],"Compra",Tabela_Ordens[[#Data],[Data esperada]],"&gt;"&amp;TODAY()))</f>
        <v/>
      </c>
      <c r="D1801" s="74" t="str">
        <f>IF(A1801="","",INDEX(Tabela_Produto[Estoque Mínimo],MATCH(A1801,INDEX(Tabela_Produto[Nome do Produto],,1),0),1))</f>
        <v/>
      </c>
      <c r="E1801" s="74" t="str">
        <f t="shared" si="28"/>
        <v/>
      </c>
      <c r="F1801" s="74" t="str">
        <f>IFERROR(GETPIVOTDATA("Amount",#REF!,"Product Name",'tabelas-escondidas'!$A1801),"")</f>
        <v/>
      </c>
      <c r="G1801" s="74" t="str">
        <f>IFERROR(GETPIVOTDATA("Quantity",#REF!,"Product Name",'tabelas-escondidas'!$A1801),"")</f>
        <v/>
      </c>
    </row>
    <row r="1802" spans="1:7" x14ac:dyDescent="0.25">
      <c r="A1802" s="75" t="str">
        <f>IFERROR(INDEX(Tabela_Produto[[#Data],[Nome do Produto]],ROW(A1802)-ROW($A$3)),"")</f>
        <v/>
      </c>
      <c r="B1802" s="74" t="str">
        <f ca="1">IF(A1802="","",SUMIFS(Tabela_Ordens[[#Data],[Quantidade]],Tabela_Ordens[[#Data],[Produto]],A1802,Tabela_Ordens[[#Data],[Tipo da Ordem]],"Compra",Tabela_Ordens[[#Data],[Data esperada]],"&lt;="&amp;TODAY())-SUMIFS(Tabela_Ordens[[#Data],[Quantidade]],Tabela_Ordens[[#Data],[Produto]],A1802,Tabela_Ordens[[#Data],[Tipo da Ordem]],"Venda",Tabela_Ordens[[#Data],[Data esperada]],"&lt;="&amp;TODAY()))</f>
        <v/>
      </c>
      <c r="C1802" s="74" t="str">
        <f ca="1">IF(A1802="","",SUMIFS(Tabela_Ordens[[#Data],[Quantidade]],Tabela_Ordens[[#Data],[Produto]],A1802,Tabela_Ordens[[#Data],[Tipo da Ordem]],"Compra",Tabela_Ordens[[#Data],[Data esperada]],"&gt;"&amp;TODAY()))</f>
        <v/>
      </c>
      <c r="D1802" s="74" t="str">
        <f>IF(A1802="","",INDEX(Tabela_Produto[Estoque Mínimo],MATCH(A1802,INDEX(Tabela_Produto[Nome do Produto],,1),0),1))</f>
        <v/>
      </c>
      <c r="E1802" s="74" t="str">
        <f t="shared" si="28"/>
        <v/>
      </c>
      <c r="F1802" s="74" t="str">
        <f>IFERROR(GETPIVOTDATA("Amount",#REF!,"Product Name",'tabelas-escondidas'!$A1802),"")</f>
        <v/>
      </c>
      <c r="G1802" s="74" t="str">
        <f>IFERROR(GETPIVOTDATA("Quantity",#REF!,"Product Name",'tabelas-escondidas'!$A1802),"")</f>
        <v/>
      </c>
    </row>
    <row r="1803" spans="1:7" x14ac:dyDescent="0.25">
      <c r="A1803" s="75" t="str">
        <f>IFERROR(INDEX(Tabela_Produto[[#Data],[Nome do Produto]],ROW(A1803)-ROW($A$3)),"")</f>
        <v/>
      </c>
      <c r="B1803" s="74" t="str">
        <f ca="1">IF(A1803="","",SUMIFS(Tabela_Ordens[[#Data],[Quantidade]],Tabela_Ordens[[#Data],[Produto]],A1803,Tabela_Ordens[[#Data],[Tipo da Ordem]],"Compra",Tabela_Ordens[[#Data],[Data esperada]],"&lt;="&amp;TODAY())-SUMIFS(Tabela_Ordens[[#Data],[Quantidade]],Tabela_Ordens[[#Data],[Produto]],A1803,Tabela_Ordens[[#Data],[Tipo da Ordem]],"Venda",Tabela_Ordens[[#Data],[Data esperada]],"&lt;="&amp;TODAY()))</f>
        <v/>
      </c>
      <c r="C1803" s="74" t="str">
        <f ca="1">IF(A1803="","",SUMIFS(Tabela_Ordens[[#Data],[Quantidade]],Tabela_Ordens[[#Data],[Produto]],A1803,Tabela_Ordens[[#Data],[Tipo da Ordem]],"Compra",Tabela_Ordens[[#Data],[Data esperada]],"&gt;"&amp;TODAY()))</f>
        <v/>
      </c>
      <c r="D1803" s="74" t="str">
        <f>IF(A1803="","",INDEX(Tabela_Produto[Estoque Mínimo],MATCH(A1803,INDEX(Tabela_Produto[Nome do Produto],,1),0),1))</f>
        <v/>
      </c>
      <c r="E1803" s="74" t="str">
        <f t="shared" si="28"/>
        <v/>
      </c>
      <c r="F1803" s="74" t="str">
        <f>IFERROR(GETPIVOTDATA("Amount",#REF!,"Product Name",'tabelas-escondidas'!$A1803),"")</f>
        <v/>
      </c>
      <c r="G1803" s="74" t="str">
        <f>IFERROR(GETPIVOTDATA("Quantity",#REF!,"Product Name",'tabelas-escondidas'!$A1803),"")</f>
        <v/>
      </c>
    </row>
    <row r="1804" spans="1:7" x14ac:dyDescent="0.25">
      <c r="A1804" s="75" t="str">
        <f>IFERROR(INDEX(Tabela_Produto[[#Data],[Nome do Produto]],ROW(A1804)-ROW($A$3)),"")</f>
        <v/>
      </c>
      <c r="B1804" s="74" t="str">
        <f ca="1">IF(A1804="","",SUMIFS(Tabela_Ordens[[#Data],[Quantidade]],Tabela_Ordens[[#Data],[Produto]],A1804,Tabela_Ordens[[#Data],[Tipo da Ordem]],"Compra",Tabela_Ordens[[#Data],[Data esperada]],"&lt;="&amp;TODAY())-SUMIFS(Tabela_Ordens[[#Data],[Quantidade]],Tabela_Ordens[[#Data],[Produto]],A1804,Tabela_Ordens[[#Data],[Tipo da Ordem]],"Venda",Tabela_Ordens[[#Data],[Data esperada]],"&lt;="&amp;TODAY()))</f>
        <v/>
      </c>
      <c r="C1804" s="74" t="str">
        <f ca="1">IF(A1804="","",SUMIFS(Tabela_Ordens[[#Data],[Quantidade]],Tabela_Ordens[[#Data],[Produto]],A1804,Tabela_Ordens[[#Data],[Tipo da Ordem]],"Compra",Tabela_Ordens[[#Data],[Data esperada]],"&gt;"&amp;TODAY()))</f>
        <v/>
      </c>
      <c r="D1804" s="74" t="str">
        <f>IF(A1804="","",INDEX(Tabela_Produto[Estoque Mínimo],MATCH(A1804,INDEX(Tabela_Produto[Nome do Produto],,1),0),1))</f>
        <v/>
      </c>
      <c r="E1804" s="74" t="str">
        <f t="shared" si="28"/>
        <v/>
      </c>
      <c r="F1804" s="74" t="str">
        <f>IFERROR(GETPIVOTDATA("Amount",#REF!,"Product Name",'tabelas-escondidas'!$A1804),"")</f>
        <v/>
      </c>
      <c r="G1804" s="74" t="str">
        <f>IFERROR(GETPIVOTDATA("Quantity",#REF!,"Product Name",'tabelas-escondidas'!$A1804),"")</f>
        <v/>
      </c>
    </row>
    <row r="1805" spans="1:7" x14ac:dyDescent="0.25">
      <c r="A1805" s="75" t="str">
        <f>IFERROR(INDEX(Tabela_Produto[[#Data],[Nome do Produto]],ROW(A1805)-ROW($A$3)),"")</f>
        <v/>
      </c>
      <c r="B1805" s="74" t="str">
        <f ca="1">IF(A1805="","",SUMIFS(Tabela_Ordens[[#Data],[Quantidade]],Tabela_Ordens[[#Data],[Produto]],A1805,Tabela_Ordens[[#Data],[Tipo da Ordem]],"Compra",Tabela_Ordens[[#Data],[Data esperada]],"&lt;="&amp;TODAY())-SUMIFS(Tabela_Ordens[[#Data],[Quantidade]],Tabela_Ordens[[#Data],[Produto]],A1805,Tabela_Ordens[[#Data],[Tipo da Ordem]],"Venda",Tabela_Ordens[[#Data],[Data esperada]],"&lt;="&amp;TODAY()))</f>
        <v/>
      </c>
      <c r="C1805" s="74" t="str">
        <f ca="1">IF(A1805="","",SUMIFS(Tabela_Ordens[[#Data],[Quantidade]],Tabela_Ordens[[#Data],[Produto]],A1805,Tabela_Ordens[[#Data],[Tipo da Ordem]],"Compra",Tabela_Ordens[[#Data],[Data esperada]],"&gt;"&amp;TODAY()))</f>
        <v/>
      </c>
      <c r="D1805" s="74" t="str">
        <f>IF(A1805="","",INDEX(Tabela_Produto[Estoque Mínimo],MATCH(A1805,INDEX(Tabela_Produto[Nome do Produto],,1),0),1))</f>
        <v/>
      </c>
      <c r="E1805" s="74" t="str">
        <f t="shared" si="28"/>
        <v/>
      </c>
      <c r="F1805" s="74" t="str">
        <f>IFERROR(GETPIVOTDATA("Amount",#REF!,"Product Name",'tabelas-escondidas'!$A1805),"")</f>
        <v/>
      </c>
      <c r="G1805" s="74" t="str">
        <f>IFERROR(GETPIVOTDATA("Quantity",#REF!,"Product Name",'tabelas-escondidas'!$A1805),"")</f>
        <v/>
      </c>
    </row>
    <row r="1806" spans="1:7" x14ac:dyDescent="0.25">
      <c r="A1806" s="75" t="str">
        <f>IFERROR(INDEX(Tabela_Produto[[#Data],[Nome do Produto]],ROW(A1806)-ROW($A$3)),"")</f>
        <v/>
      </c>
      <c r="B1806" s="74" t="str">
        <f ca="1">IF(A1806="","",SUMIFS(Tabela_Ordens[[#Data],[Quantidade]],Tabela_Ordens[[#Data],[Produto]],A1806,Tabela_Ordens[[#Data],[Tipo da Ordem]],"Compra",Tabela_Ordens[[#Data],[Data esperada]],"&lt;="&amp;TODAY())-SUMIFS(Tabela_Ordens[[#Data],[Quantidade]],Tabela_Ordens[[#Data],[Produto]],A1806,Tabela_Ordens[[#Data],[Tipo da Ordem]],"Venda",Tabela_Ordens[[#Data],[Data esperada]],"&lt;="&amp;TODAY()))</f>
        <v/>
      </c>
      <c r="C1806" s="74" t="str">
        <f ca="1">IF(A1806="","",SUMIFS(Tabela_Ordens[[#Data],[Quantidade]],Tabela_Ordens[[#Data],[Produto]],A1806,Tabela_Ordens[[#Data],[Tipo da Ordem]],"Compra",Tabela_Ordens[[#Data],[Data esperada]],"&gt;"&amp;TODAY()))</f>
        <v/>
      </c>
      <c r="D1806" s="74" t="str">
        <f>IF(A1806="","",INDEX(Tabela_Produto[Estoque Mínimo],MATCH(A1806,INDEX(Tabela_Produto[Nome do Produto],,1),0),1))</f>
        <v/>
      </c>
      <c r="E1806" s="74" t="str">
        <f t="shared" si="28"/>
        <v/>
      </c>
      <c r="F1806" s="74" t="str">
        <f>IFERROR(GETPIVOTDATA("Amount",#REF!,"Product Name",'tabelas-escondidas'!$A1806),"")</f>
        <v/>
      </c>
      <c r="G1806" s="74" t="str">
        <f>IFERROR(GETPIVOTDATA("Quantity",#REF!,"Product Name",'tabelas-escondidas'!$A1806),"")</f>
        <v/>
      </c>
    </row>
    <row r="1807" spans="1:7" x14ac:dyDescent="0.25">
      <c r="A1807" s="75" t="str">
        <f>IFERROR(INDEX(Tabela_Produto[[#Data],[Nome do Produto]],ROW(A1807)-ROW($A$3)),"")</f>
        <v/>
      </c>
      <c r="B1807" s="74" t="str">
        <f ca="1">IF(A1807="","",SUMIFS(Tabela_Ordens[[#Data],[Quantidade]],Tabela_Ordens[[#Data],[Produto]],A1807,Tabela_Ordens[[#Data],[Tipo da Ordem]],"Compra",Tabela_Ordens[[#Data],[Data esperada]],"&lt;="&amp;TODAY())-SUMIFS(Tabela_Ordens[[#Data],[Quantidade]],Tabela_Ordens[[#Data],[Produto]],A1807,Tabela_Ordens[[#Data],[Tipo da Ordem]],"Venda",Tabela_Ordens[[#Data],[Data esperada]],"&lt;="&amp;TODAY()))</f>
        <v/>
      </c>
      <c r="C1807" s="74" t="str">
        <f ca="1">IF(A1807="","",SUMIFS(Tabela_Ordens[[#Data],[Quantidade]],Tabela_Ordens[[#Data],[Produto]],A1807,Tabela_Ordens[[#Data],[Tipo da Ordem]],"Compra",Tabela_Ordens[[#Data],[Data esperada]],"&gt;"&amp;TODAY()))</f>
        <v/>
      </c>
      <c r="D1807" s="74" t="str">
        <f>IF(A1807="","",INDEX(Tabela_Produto[Estoque Mínimo],MATCH(A1807,INDEX(Tabela_Produto[Nome do Produto],,1),0),1))</f>
        <v/>
      </c>
      <c r="E1807" s="74" t="str">
        <f t="shared" si="28"/>
        <v/>
      </c>
      <c r="F1807" s="74" t="str">
        <f>IFERROR(GETPIVOTDATA("Amount",#REF!,"Product Name",'tabelas-escondidas'!$A1807),"")</f>
        <v/>
      </c>
      <c r="G1807" s="74" t="str">
        <f>IFERROR(GETPIVOTDATA("Quantity",#REF!,"Product Name",'tabelas-escondidas'!$A1807),"")</f>
        <v/>
      </c>
    </row>
    <row r="1808" spans="1:7" x14ac:dyDescent="0.25">
      <c r="A1808" s="75" t="str">
        <f>IFERROR(INDEX(Tabela_Produto[[#Data],[Nome do Produto]],ROW(A1808)-ROW($A$3)),"")</f>
        <v/>
      </c>
      <c r="B1808" s="74" t="str">
        <f ca="1">IF(A1808="","",SUMIFS(Tabela_Ordens[[#Data],[Quantidade]],Tabela_Ordens[[#Data],[Produto]],A1808,Tabela_Ordens[[#Data],[Tipo da Ordem]],"Compra",Tabela_Ordens[[#Data],[Data esperada]],"&lt;="&amp;TODAY())-SUMIFS(Tabela_Ordens[[#Data],[Quantidade]],Tabela_Ordens[[#Data],[Produto]],A1808,Tabela_Ordens[[#Data],[Tipo da Ordem]],"Venda",Tabela_Ordens[[#Data],[Data esperada]],"&lt;="&amp;TODAY()))</f>
        <v/>
      </c>
      <c r="C1808" s="74" t="str">
        <f ca="1">IF(A1808="","",SUMIFS(Tabela_Ordens[[#Data],[Quantidade]],Tabela_Ordens[[#Data],[Produto]],A1808,Tabela_Ordens[[#Data],[Tipo da Ordem]],"Compra",Tabela_Ordens[[#Data],[Data esperada]],"&gt;"&amp;TODAY()))</f>
        <v/>
      </c>
      <c r="D1808" s="74" t="str">
        <f>IF(A1808="","",INDEX(Tabela_Produto[Estoque Mínimo],MATCH(A1808,INDEX(Tabela_Produto[Nome do Produto],,1),0),1))</f>
        <v/>
      </c>
      <c r="E1808" s="74" t="str">
        <f t="shared" si="28"/>
        <v/>
      </c>
      <c r="F1808" s="74" t="str">
        <f>IFERROR(GETPIVOTDATA("Amount",#REF!,"Product Name",'tabelas-escondidas'!$A1808),"")</f>
        <v/>
      </c>
      <c r="G1808" s="74" t="str">
        <f>IFERROR(GETPIVOTDATA("Quantity",#REF!,"Product Name",'tabelas-escondidas'!$A1808),"")</f>
        <v/>
      </c>
    </row>
    <row r="1809" spans="1:7" x14ac:dyDescent="0.25">
      <c r="A1809" s="75" t="str">
        <f>IFERROR(INDEX(Tabela_Produto[[#Data],[Nome do Produto]],ROW(A1809)-ROW($A$3)),"")</f>
        <v/>
      </c>
      <c r="B1809" s="74" t="str">
        <f ca="1">IF(A1809="","",SUMIFS(Tabela_Ordens[[#Data],[Quantidade]],Tabela_Ordens[[#Data],[Produto]],A1809,Tabela_Ordens[[#Data],[Tipo da Ordem]],"Compra",Tabela_Ordens[[#Data],[Data esperada]],"&lt;="&amp;TODAY())-SUMIFS(Tabela_Ordens[[#Data],[Quantidade]],Tabela_Ordens[[#Data],[Produto]],A1809,Tabela_Ordens[[#Data],[Tipo da Ordem]],"Venda",Tabela_Ordens[[#Data],[Data esperada]],"&lt;="&amp;TODAY()))</f>
        <v/>
      </c>
      <c r="C1809" s="74" t="str">
        <f ca="1">IF(A1809="","",SUMIFS(Tabela_Ordens[[#Data],[Quantidade]],Tabela_Ordens[[#Data],[Produto]],A1809,Tabela_Ordens[[#Data],[Tipo da Ordem]],"Compra",Tabela_Ordens[[#Data],[Data esperada]],"&gt;"&amp;TODAY()))</f>
        <v/>
      </c>
      <c r="D1809" s="74" t="str">
        <f>IF(A1809="","",INDEX(Tabela_Produto[Estoque Mínimo],MATCH(A1809,INDEX(Tabela_Produto[Nome do Produto],,1),0),1))</f>
        <v/>
      </c>
      <c r="E1809" s="74" t="str">
        <f t="shared" si="28"/>
        <v/>
      </c>
      <c r="F1809" s="74" t="str">
        <f>IFERROR(GETPIVOTDATA("Amount",#REF!,"Product Name",'tabelas-escondidas'!$A1809),"")</f>
        <v/>
      </c>
      <c r="G1809" s="74" t="str">
        <f>IFERROR(GETPIVOTDATA("Quantity",#REF!,"Product Name",'tabelas-escondidas'!$A1809),"")</f>
        <v/>
      </c>
    </row>
    <row r="1810" spans="1:7" x14ac:dyDescent="0.25">
      <c r="A1810" s="75" t="str">
        <f>IFERROR(INDEX(Tabela_Produto[[#Data],[Nome do Produto]],ROW(A1810)-ROW($A$3)),"")</f>
        <v/>
      </c>
      <c r="B1810" s="74" t="str">
        <f ca="1">IF(A1810="","",SUMIFS(Tabela_Ordens[[#Data],[Quantidade]],Tabela_Ordens[[#Data],[Produto]],A1810,Tabela_Ordens[[#Data],[Tipo da Ordem]],"Compra",Tabela_Ordens[[#Data],[Data esperada]],"&lt;="&amp;TODAY())-SUMIFS(Tabela_Ordens[[#Data],[Quantidade]],Tabela_Ordens[[#Data],[Produto]],A1810,Tabela_Ordens[[#Data],[Tipo da Ordem]],"Venda",Tabela_Ordens[[#Data],[Data esperada]],"&lt;="&amp;TODAY()))</f>
        <v/>
      </c>
      <c r="C1810" s="74" t="str">
        <f ca="1">IF(A1810="","",SUMIFS(Tabela_Ordens[[#Data],[Quantidade]],Tabela_Ordens[[#Data],[Produto]],A1810,Tabela_Ordens[[#Data],[Tipo da Ordem]],"Compra",Tabela_Ordens[[#Data],[Data esperada]],"&gt;"&amp;TODAY()))</f>
        <v/>
      </c>
      <c r="D1810" s="74" t="str">
        <f>IF(A1810="","",INDEX(Tabela_Produto[Estoque Mínimo],MATCH(A1810,INDEX(Tabela_Produto[Nome do Produto],,1),0),1))</f>
        <v/>
      </c>
      <c r="E1810" s="74" t="str">
        <f t="shared" si="28"/>
        <v/>
      </c>
      <c r="F1810" s="74" t="str">
        <f>IFERROR(GETPIVOTDATA("Amount",#REF!,"Product Name",'tabelas-escondidas'!$A1810),"")</f>
        <v/>
      </c>
      <c r="G1810" s="74" t="str">
        <f>IFERROR(GETPIVOTDATA("Quantity",#REF!,"Product Name",'tabelas-escondidas'!$A1810),"")</f>
        <v/>
      </c>
    </row>
    <row r="1811" spans="1:7" x14ac:dyDescent="0.25">
      <c r="A1811" s="75" t="str">
        <f>IFERROR(INDEX(Tabela_Produto[[#Data],[Nome do Produto]],ROW(A1811)-ROW($A$3)),"")</f>
        <v/>
      </c>
      <c r="B1811" s="74" t="str">
        <f ca="1">IF(A1811="","",SUMIFS(Tabela_Ordens[[#Data],[Quantidade]],Tabela_Ordens[[#Data],[Produto]],A1811,Tabela_Ordens[[#Data],[Tipo da Ordem]],"Compra",Tabela_Ordens[[#Data],[Data esperada]],"&lt;="&amp;TODAY())-SUMIFS(Tabela_Ordens[[#Data],[Quantidade]],Tabela_Ordens[[#Data],[Produto]],A1811,Tabela_Ordens[[#Data],[Tipo da Ordem]],"Venda",Tabela_Ordens[[#Data],[Data esperada]],"&lt;="&amp;TODAY()))</f>
        <v/>
      </c>
      <c r="C1811" s="74" t="str">
        <f ca="1">IF(A1811="","",SUMIFS(Tabela_Ordens[[#Data],[Quantidade]],Tabela_Ordens[[#Data],[Produto]],A1811,Tabela_Ordens[[#Data],[Tipo da Ordem]],"Compra",Tabela_Ordens[[#Data],[Data esperada]],"&gt;"&amp;TODAY()))</f>
        <v/>
      </c>
      <c r="D1811" s="74" t="str">
        <f>IF(A1811="","",INDEX(Tabela_Produto[Estoque Mínimo],MATCH(A1811,INDEX(Tabela_Produto[Nome do Produto],,1),0),1))</f>
        <v/>
      </c>
      <c r="E1811" s="74" t="str">
        <f t="shared" si="28"/>
        <v/>
      </c>
      <c r="F1811" s="74" t="str">
        <f>IFERROR(GETPIVOTDATA("Amount",#REF!,"Product Name",'tabelas-escondidas'!$A1811),"")</f>
        <v/>
      </c>
      <c r="G1811" s="74" t="str">
        <f>IFERROR(GETPIVOTDATA("Quantity",#REF!,"Product Name",'tabelas-escondidas'!$A1811),"")</f>
        <v/>
      </c>
    </row>
    <row r="1812" spans="1:7" x14ac:dyDescent="0.25">
      <c r="A1812" s="75" t="str">
        <f>IFERROR(INDEX(Tabela_Produto[[#Data],[Nome do Produto]],ROW(A1812)-ROW($A$3)),"")</f>
        <v/>
      </c>
      <c r="B1812" s="74" t="str">
        <f ca="1">IF(A1812="","",SUMIFS(Tabela_Ordens[[#Data],[Quantidade]],Tabela_Ordens[[#Data],[Produto]],A1812,Tabela_Ordens[[#Data],[Tipo da Ordem]],"Compra",Tabela_Ordens[[#Data],[Data esperada]],"&lt;="&amp;TODAY())-SUMIFS(Tabela_Ordens[[#Data],[Quantidade]],Tabela_Ordens[[#Data],[Produto]],A1812,Tabela_Ordens[[#Data],[Tipo da Ordem]],"Venda",Tabela_Ordens[[#Data],[Data esperada]],"&lt;="&amp;TODAY()))</f>
        <v/>
      </c>
      <c r="C1812" s="74" t="str">
        <f ca="1">IF(A1812="","",SUMIFS(Tabela_Ordens[[#Data],[Quantidade]],Tabela_Ordens[[#Data],[Produto]],A1812,Tabela_Ordens[[#Data],[Tipo da Ordem]],"Compra",Tabela_Ordens[[#Data],[Data esperada]],"&gt;"&amp;TODAY()))</f>
        <v/>
      </c>
      <c r="D1812" s="74" t="str">
        <f>IF(A1812="","",INDEX(Tabela_Produto[Estoque Mínimo],MATCH(A1812,INDEX(Tabela_Produto[Nome do Produto],,1),0),1))</f>
        <v/>
      </c>
      <c r="E1812" s="74" t="str">
        <f t="shared" si="28"/>
        <v/>
      </c>
      <c r="F1812" s="74" t="str">
        <f>IFERROR(GETPIVOTDATA("Amount",#REF!,"Product Name",'tabelas-escondidas'!$A1812),"")</f>
        <v/>
      </c>
      <c r="G1812" s="74" t="str">
        <f>IFERROR(GETPIVOTDATA("Quantity",#REF!,"Product Name",'tabelas-escondidas'!$A1812),"")</f>
        <v/>
      </c>
    </row>
    <row r="1813" spans="1:7" x14ac:dyDescent="0.25">
      <c r="A1813" s="75" t="str">
        <f>IFERROR(INDEX(Tabela_Produto[[#Data],[Nome do Produto]],ROW(A1813)-ROW($A$3)),"")</f>
        <v/>
      </c>
      <c r="B1813" s="74" t="str">
        <f ca="1">IF(A1813="","",SUMIFS(Tabela_Ordens[[#Data],[Quantidade]],Tabela_Ordens[[#Data],[Produto]],A1813,Tabela_Ordens[[#Data],[Tipo da Ordem]],"Compra",Tabela_Ordens[[#Data],[Data esperada]],"&lt;="&amp;TODAY())-SUMIFS(Tabela_Ordens[[#Data],[Quantidade]],Tabela_Ordens[[#Data],[Produto]],A1813,Tabela_Ordens[[#Data],[Tipo da Ordem]],"Venda",Tabela_Ordens[[#Data],[Data esperada]],"&lt;="&amp;TODAY()))</f>
        <v/>
      </c>
      <c r="C1813" s="74" t="str">
        <f ca="1">IF(A1813="","",SUMIFS(Tabela_Ordens[[#Data],[Quantidade]],Tabela_Ordens[[#Data],[Produto]],A1813,Tabela_Ordens[[#Data],[Tipo da Ordem]],"Compra",Tabela_Ordens[[#Data],[Data esperada]],"&gt;"&amp;TODAY()))</f>
        <v/>
      </c>
      <c r="D1813" s="74" t="str">
        <f>IF(A1813="","",INDEX(Tabela_Produto[Estoque Mínimo],MATCH(A1813,INDEX(Tabela_Produto[Nome do Produto],,1),0),1))</f>
        <v/>
      </c>
      <c r="E1813" s="74" t="str">
        <f t="shared" si="28"/>
        <v/>
      </c>
      <c r="F1813" s="74" t="str">
        <f>IFERROR(GETPIVOTDATA("Amount",#REF!,"Product Name",'tabelas-escondidas'!$A1813),"")</f>
        <v/>
      </c>
      <c r="G1813" s="74" t="str">
        <f>IFERROR(GETPIVOTDATA("Quantity",#REF!,"Product Name",'tabelas-escondidas'!$A1813),"")</f>
        <v/>
      </c>
    </row>
    <row r="1814" spans="1:7" x14ac:dyDescent="0.25">
      <c r="A1814" s="75" t="str">
        <f>IFERROR(INDEX(Tabela_Produto[[#Data],[Nome do Produto]],ROW(A1814)-ROW($A$3)),"")</f>
        <v/>
      </c>
      <c r="B1814" s="74" t="str">
        <f ca="1">IF(A1814="","",SUMIFS(Tabela_Ordens[[#Data],[Quantidade]],Tabela_Ordens[[#Data],[Produto]],A1814,Tabela_Ordens[[#Data],[Tipo da Ordem]],"Compra",Tabela_Ordens[[#Data],[Data esperada]],"&lt;="&amp;TODAY())-SUMIFS(Tabela_Ordens[[#Data],[Quantidade]],Tabela_Ordens[[#Data],[Produto]],A1814,Tabela_Ordens[[#Data],[Tipo da Ordem]],"Venda",Tabela_Ordens[[#Data],[Data esperada]],"&lt;="&amp;TODAY()))</f>
        <v/>
      </c>
      <c r="C1814" s="74" t="str">
        <f ca="1">IF(A1814="","",SUMIFS(Tabela_Ordens[[#Data],[Quantidade]],Tabela_Ordens[[#Data],[Produto]],A1814,Tabela_Ordens[[#Data],[Tipo da Ordem]],"Compra",Tabela_Ordens[[#Data],[Data esperada]],"&gt;"&amp;TODAY()))</f>
        <v/>
      </c>
      <c r="D1814" s="74" t="str">
        <f>IF(A1814="","",INDEX(Tabela_Produto[Estoque Mínimo],MATCH(A1814,INDEX(Tabela_Produto[Nome do Produto],,1),0),1))</f>
        <v/>
      </c>
      <c r="E1814" s="74" t="str">
        <f t="shared" si="28"/>
        <v/>
      </c>
      <c r="F1814" s="74" t="str">
        <f>IFERROR(GETPIVOTDATA("Amount",#REF!,"Product Name",'tabelas-escondidas'!$A1814),"")</f>
        <v/>
      </c>
      <c r="G1814" s="74" t="str">
        <f>IFERROR(GETPIVOTDATA("Quantity",#REF!,"Product Name",'tabelas-escondidas'!$A1814),"")</f>
        <v/>
      </c>
    </row>
    <row r="1815" spans="1:7" x14ac:dyDescent="0.25">
      <c r="A1815" s="75" t="str">
        <f>IFERROR(INDEX(Tabela_Produto[[#Data],[Nome do Produto]],ROW(A1815)-ROW($A$3)),"")</f>
        <v/>
      </c>
      <c r="B1815" s="74" t="str">
        <f ca="1">IF(A1815="","",SUMIFS(Tabela_Ordens[[#Data],[Quantidade]],Tabela_Ordens[[#Data],[Produto]],A1815,Tabela_Ordens[[#Data],[Tipo da Ordem]],"Compra",Tabela_Ordens[[#Data],[Data esperada]],"&lt;="&amp;TODAY())-SUMIFS(Tabela_Ordens[[#Data],[Quantidade]],Tabela_Ordens[[#Data],[Produto]],A1815,Tabela_Ordens[[#Data],[Tipo da Ordem]],"Venda",Tabela_Ordens[[#Data],[Data esperada]],"&lt;="&amp;TODAY()))</f>
        <v/>
      </c>
      <c r="C1815" s="74" t="str">
        <f ca="1">IF(A1815="","",SUMIFS(Tabela_Ordens[[#Data],[Quantidade]],Tabela_Ordens[[#Data],[Produto]],A1815,Tabela_Ordens[[#Data],[Tipo da Ordem]],"Compra",Tabela_Ordens[[#Data],[Data esperada]],"&gt;"&amp;TODAY()))</f>
        <v/>
      </c>
      <c r="D1815" s="74" t="str">
        <f>IF(A1815="","",INDEX(Tabela_Produto[Estoque Mínimo],MATCH(A1815,INDEX(Tabela_Produto[Nome do Produto],,1),0),1))</f>
        <v/>
      </c>
      <c r="E1815" s="74" t="str">
        <f t="shared" si="28"/>
        <v/>
      </c>
      <c r="F1815" s="74" t="str">
        <f>IFERROR(GETPIVOTDATA("Amount",#REF!,"Product Name",'tabelas-escondidas'!$A1815),"")</f>
        <v/>
      </c>
      <c r="G1815" s="74" t="str">
        <f>IFERROR(GETPIVOTDATA("Quantity",#REF!,"Product Name",'tabelas-escondidas'!$A1815),"")</f>
        <v/>
      </c>
    </row>
    <row r="1816" spans="1:7" x14ac:dyDescent="0.25">
      <c r="A1816" s="75" t="str">
        <f>IFERROR(INDEX(Tabela_Produto[[#Data],[Nome do Produto]],ROW(A1816)-ROW($A$3)),"")</f>
        <v/>
      </c>
      <c r="B1816" s="74" t="str">
        <f ca="1">IF(A1816="","",SUMIFS(Tabela_Ordens[[#Data],[Quantidade]],Tabela_Ordens[[#Data],[Produto]],A1816,Tabela_Ordens[[#Data],[Tipo da Ordem]],"Compra",Tabela_Ordens[[#Data],[Data esperada]],"&lt;="&amp;TODAY())-SUMIFS(Tabela_Ordens[[#Data],[Quantidade]],Tabela_Ordens[[#Data],[Produto]],A1816,Tabela_Ordens[[#Data],[Tipo da Ordem]],"Venda",Tabela_Ordens[[#Data],[Data esperada]],"&lt;="&amp;TODAY()))</f>
        <v/>
      </c>
      <c r="C1816" s="74" t="str">
        <f ca="1">IF(A1816="","",SUMIFS(Tabela_Ordens[[#Data],[Quantidade]],Tabela_Ordens[[#Data],[Produto]],A1816,Tabela_Ordens[[#Data],[Tipo da Ordem]],"Compra",Tabela_Ordens[[#Data],[Data esperada]],"&gt;"&amp;TODAY()))</f>
        <v/>
      </c>
      <c r="D1816" s="74" t="str">
        <f>IF(A1816="","",INDEX(Tabela_Produto[Estoque Mínimo],MATCH(A1816,INDEX(Tabela_Produto[Nome do Produto],,1),0),1))</f>
        <v/>
      </c>
      <c r="E1816" s="74" t="str">
        <f t="shared" si="28"/>
        <v/>
      </c>
      <c r="F1816" s="74" t="str">
        <f>IFERROR(GETPIVOTDATA("Amount",#REF!,"Product Name",'tabelas-escondidas'!$A1816),"")</f>
        <v/>
      </c>
      <c r="G1816" s="74" t="str">
        <f>IFERROR(GETPIVOTDATA("Quantity",#REF!,"Product Name",'tabelas-escondidas'!$A1816),"")</f>
        <v/>
      </c>
    </row>
    <row r="1817" spans="1:7" x14ac:dyDescent="0.25">
      <c r="A1817" s="75" t="str">
        <f>IFERROR(INDEX(Tabela_Produto[[#Data],[Nome do Produto]],ROW(A1817)-ROW($A$3)),"")</f>
        <v/>
      </c>
      <c r="B1817" s="74" t="str">
        <f ca="1">IF(A1817="","",SUMIFS(Tabela_Ordens[[#Data],[Quantidade]],Tabela_Ordens[[#Data],[Produto]],A1817,Tabela_Ordens[[#Data],[Tipo da Ordem]],"Compra",Tabela_Ordens[[#Data],[Data esperada]],"&lt;="&amp;TODAY())-SUMIFS(Tabela_Ordens[[#Data],[Quantidade]],Tabela_Ordens[[#Data],[Produto]],A1817,Tabela_Ordens[[#Data],[Tipo da Ordem]],"Venda",Tabela_Ordens[[#Data],[Data esperada]],"&lt;="&amp;TODAY()))</f>
        <v/>
      </c>
      <c r="C1817" s="74" t="str">
        <f ca="1">IF(A1817="","",SUMIFS(Tabela_Ordens[[#Data],[Quantidade]],Tabela_Ordens[[#Data],[Produto]],A1817,Tabela_Ordens[[#Data],[Tipo da Ordem]],"Compra",Tabela_Ordens[[#Data],[Data esperada]],"&gt;"&amp;TODAY()))</f>
        <v/>
      </c>
      <c r="D1817" s="74" t="str">
        <f>IF(A1817="","",INDEX(Tabela_Produto[Estoque Mínimo],MATCH(A1817,INDEX(Tabela_Produto[Nome do Produto],,1),0),1))</f>
        <v/>
      </c>
      <c r="E1817" s="74" t="str">
        <f t="shared" si="28"/>
        <v/>
      </c>
      <c r="F1817" s="74" t="str">
        <f>IFERROR(GETPIVOTDATA("Amount",#REF!,"Product Name",'tabelas-escondidas'!$A1817),"")</f>
        <v/>
      </c>
      <c r="G1817" s="74" t="str">
        <f>IFERROR(GETPIVOTDATA("Quantity",#REF!,"Product Name",'tabelas-escondidas'!$A1817),"")</f>
        <v/>
      </c>
    </row>
    <row r="1818" spans="1:7" x14ac:dyDescent="0.25">
      <c r="A1818" s="75" t="str">
        <f>IFERROR(INDEX(Tabela_Produto[[#Data],[Nome do Produto]],ROW(A1818)-ROW($A$3)),"")</f>
        <v/>
      </c>
      <c r="B1818" s="74" t="str">
        <f ca="1">IF(A1818="","",SUMIFS(Tabela_Ordens[[#Data],[Quantidade]],Tabela_Ordens[[#Data],[Produto]],A1818,Tabela_Ordens[[#Data],[Tipo da Ordem]],"Compra",Tabela_Ordens[[#Data],[Data esperada]],"&lt;="&amp;TODAY())-SUMIFS(Tabela_Ordens[[#Data],[Quantidade]],Tabela_Ordens[[#Data],[Produto]],A1818,Tabela_Ordens[[#Data],[Tipo da Ordem]],"Venda",Tabela_Ordens[[#Data],[Data esperada]],"&lt;="&amp;TODAY()))</f>
        <v/>
      </c>
      <c r="C1818" s="74" t="str">
        <f ca="1">IF(A1818="","",SUMIFS(Tabela_Ordens[[#Data],[Quantidade]],Tabela_Ordens[[#Data],[Produto]],A1818,Tabela_Ordens[[#Data],[Tipo da Ordem]],"Compra",Tabela_Ordens[[#Data],[Data esperada]],"&gt;"&amp;TODAY()))</f>
        <v/>
      </c>
      <c r="D1818" s="74" t="str">
        <f>IF(A1818="","",INDEX(Tabela_Produto[Estoque Mínimo],MATCH(A1818,INDEX(Tabela_Produto[Nome do Produto],,1),0),1))</f>
        <v/>
      </c>
      <c r="E1818" s="74" t="str">
        <f t="shared" si="28"/>
        <v/>
      </c>
      <c r="F1818" s="74" t="str">
        <f>IFERROR(GETPIVOTDATA("Amount",#REF!,"Product Name",'tabelas-escondidas'!$A1818),"")</f>
        <v/>
      </c>
      <c r="G1818" s="74" t="str">
        <f>IFERROR(GETPIVOTDATA("Quantity",#REF!,"Product Name",'tabelas-escondidas'!$A1818),"")</f>
        <v/>
      </c>
    </row>
    <row r="1819" spans="1:7" x14ac:dyDescent="0.25">
      <c r="A1819" s="75" t="str">
        <f>IFERROR(INDEX(Tabela_Produto[[#Data],[Nome do Produto]],ROW(A1819)-ROW($A$3)),"")</f>
        <v/>
      </c>
      <c r="B1819" s="74" t="str">
        <f ca="1">IF(A1819="","",SUMIFS(Tabela_Ordens[[#Data],[Quantidade]],Tabela_Ordens[[#Data],[Produto]],A1819,Tabela_Ordens[[#Data],[Tipo da Ordem]],"Compra",Tabela_Ordens[[#Data],[Data esperada]],"&lt;="&amp;TODAY())-SUMIFS(Tabela_Ordens[[#Data],[Quantidade]],Tabela_Ordens[[#Data],[Produto]],A1819,Tabela_Ordens[[#Data],[Tipo da Ordem]],"Venda",Tabela_Ordens[[#Data],[Data esperada]],"&lt;="&amp;TODAY()))</f>
        <v/>
      </c>
      <c r="C1819" s="74" t="str">
        <f ca="1">IF(A1819="","",SUMIFS(Tabela_Ordens[[#Data],[Quantidade]],Tabela_Ordens[[#Data],[Produto]],A1819,Tabela_Ordens[[#Data],[Tipo da Ordem]],"Compra",Tabela_Ordens[[#Data],[Data esperada]],"&gt;"&amp;TODAY()))</f>
        <v/>
      </c>
      <c r="D1819" s="74" t="str">
        <f>IF(A1819="","",INDEX(Tabela_Produto[Estoque Mínimo],MATCH(A1819,INDEX(Tabela_Produto[Nome do Produto],,1),0),1))</f>
        <v/>
      </c>
      <c r="E1819" s="74" t="str">
        <f t="shared" si="28"/>
        <v/>
      </c>
      <c r="F1819" s="74" t="str">
        <f>IFERROR(GETPIVOTDATA("Amount",#REF!,"Product Name",'tabelas-escondidas'!$A1819),"")</f>
        <v/>
      </c>
      <c r="G1819" s="74" t="str">
        <f>IFERROR(GETPIVOTDATA("Quantity",#REF!,"Product Name",'tabelas-escondidas'!$A1819),"")</f>
        <v/>
      </c>
    </row>
    <row r="1820" spans="1:7" x14ac:dyDescent="0.25">
      <c r="A1820" s="75" t="str">
        <f>IFERROR(INDEX(Tabela_Produto[[#Data],[Nome do Produto]],ROW(A1820)-ROW($A$3)),"")</f>
        <v/>
      </c>
      <c r="B1820" s="74" t="str">
        <f ca="1">IF(A1820="","",SUMIFS(Tabela_Ordens[[#Data],[Quantidade]],Tabela_Ordens[[#Data],[Produto]],A1820,Tabela_Ordens[[#Data],[Tipo da Ordem]],"Compra",Tabela_Ordens[[#Data],[Data esperada]],"&lt;="&amp;TODAY())-SUMIFS(Tabela_Ordens[[#Data],[Quantidade]],Tabela_Ordens[[#Data],[Produto]],A1820,Tabela_Ordens[[#Data],[Tipo da Ordem]],"Venda",Tabela_Ordens[[#Data],[Data esperada]],"&lt;="&amp;TODAY()))</f>
        <v/>
      </c>
      <c r="C1820" s="74" t="str">
        <f ca="1">IF(A1820="","",SUMIFS(Tabela_Ordens[[#Data],[Quantidade]],Tabela_Ordens[[#Data],[Produto]],A1820,Tabela_Ordens[[#Data],[Tipo da Ordem]],"Compra",Tabela_Ordens[[#Data],[Data esperada]],"&gt;"&amp;TODAY()))</f>
        <v/>
      </c>
      <c r="D1820" s="74" t="str">
        <f>IF(A1820="","",INDEX(Tabela_Produto[Estoque Mínimo],MATCH(A1820,INDEX(Tabela_Produto[Nome do Produto],,1),0),1))</f>
        <v/>
      </c>
      <c r="E1820" s="74" t="str">
        <f t="shared" si="28"/>
        <v/>
      </c>
      <c r="F1820" s="74" t="str">
        <f>IFERROR(GETPIVOTDATA("Amount",#REF!,"Product Name",'tabelas-escondidas'!$A1820),"")</f>
        <v/>
      </c>
      <c r="G1820" s="74" t="str">
        <f>IFERROR(GETPIVOTDATA("Quantity",#REF!,"Product Name",'tabelas-escondidas'!$A1820),"")</f>
        <v/>
      </c>
    </row>
    <row r="1821" spans="1:7" x14ac:dyDescent="0.25">
      <c r="A1821" s="75" t="str">
        <f>IFERROR(INDEX(Tabela_Produto[[#Data],[Nome do Produto]],ROW(A1821)-ROW($A$3)),"")</f>
        <v/>
      </c>
      <c r="B1821" s="74" t="str">
        <f ca="1">IF(A1821="","",SUMIFS(Tabela_Ordens[[#Data],[Quantidade]],Tabela_Ordens[[#Data],[Produto]],A1821,Tabela_Ordens[[#Data],[Tipo da Ordem]],"Compra",Tabela_Ordens[[#Data],[Data esperada]],"&lt;="&amp;TODAY())-SUMIFS(Tabela_Ordens[[#Data],[Quantidade]],Tabela_Ordens[[#Data],[Produto]],A1821,Tabela_Ordens[[#Data],[Tipo da Ordem]],"Venda",Tabela_Ordens[[#Data],[Data esperada]],"&lt;="&amp;TODAY()))</f>
        <v/>
      </c>
      <c r="C1821" s="74" t="str">
        <f ca="1">IF(A1821="","",SUMIFS(Tabela_Ordens[[#Data],[Quantidade]],Tabela_Ordens[[#Data],[Produto]],A1821,Tabela_Ordens[[#Data],[Tipo da Ordem]],"Compra",Tabela_Ordens[[#Data],[Data esperada]],"&gt;"&amp;TODAY()))</f>
        <v/>
      </c>
      <c r="D1821" s="74" t="str">
        <f>IF(A1821="","",INDEX(Tabela_Produto[Estoque Mínimo],MATCH(A1821,INDEX(Tabela_Produto[Nome do Produto],,1),0),1))</f>
        <v/>
      </c>
      <c r="E1821" s="74" t="str">
        <f t="shared" si="28"/>
        <v/>
      </c>
      <c r="F1821" s="74" t="str">
        <f>IFERROR(GETPIVOTDATA("Amount",#REF!,"Product Name",'tabelas-escondidas'!$A1821),"")</f>
        <v/>
      </c>
      <c r="G1821" s="74" t="str">
        <f>IFERROR(GETPIVOTDATA("Quantity",#REF!,"Product Name",'tabelas-escondidas'!$A1821),"")</f>
        <v/>
      </c>
    </row>
    <row r="1822" spans="1:7" x14ac:dyDescent="0.25">
      <c r="A1822" s="75" t="str">
        <f>IFERROR(INDEX(Tabela_Produto[[#Data],[Nome do Produto]],ROW(A1822)-ROW($A$3)),"")</f>
        <v/>
      </c>
      <c r="B1822" s="74" t="str">
        <f ca="1">IF(A1822="","",SUMIFS(Tabela_Ordens[[#Data],[Quantidade]],Tabela_Ordens[[#Data],[Produto]],A1822,Tabela_Ordens[[#Data],[Tipo da Ordem]],"Compra",Tabela_Ordens[[#Data],[Data esperada]],"&lt;="&amp;TODAY())-SUMIFS(Tabela_Ordens[[#Data],[Quantidade]],Tabela_Ordens[[#Data],[Produto]],A1822,Tabela_Ordens[[#Data],[Tipo da Ordem]],"Venda",Tabela_Ordens[[#Data],[Data esperada]],"&lt;="&amp;TODAY()))</f>
        <v/>
      </c>
      <c r="C1822" s="74" t="str">
        <f ca="1">IF(A1822="","",SUMIFS(Tabela_Ordens[[#Data],[Quantidade]],Tabela_Ordens[[#Data],[Produto]],A1822,Tabela_Ordens[[#Data],[Tipo da Ordem]],"Compra",Tabela_Ordens[[#Data],[Data esperada]],"&gt;"&amp;TODAY()))</f>
        <v/>
      </c>
      <c r="D1822" s="74" t="str">
        <f>IF(A1822="","",INDEX(Tabela_Produto[Estoque Mínimo],MATCH(A1822,INDEX(Tabela_Produto[Nome do Produto],,1),0),1))</f>
        <v/>
      </c>
      <c r="E1822" s="74" t="str">
        <f t="shared" si="28"/>
        <v/>
      </c>
      <c r="F1822" s="74" t="str">
        <f>IFERROR(GETPIVOTDATA("Amount",#REF!,"Product Name",'tabelas-escondidas'!$A1822),"")</f>
        <v/>
      </c>
      <c r="G1822" s="74" t="str">
        <f>IFERROR(GETPIVOTDATA("Quantity",#REF!,"Product Name",'tabelas-escondidas'!$A1822),"")</f>
        <v/>
      </c>
    </row>
    <row r="1823" spans="1:7" x14ac:dyDescent="0.25">
      <c r="A1823" s="75" t="str">
        <f>IFERROR(INDEX(Tabela_Produto[[#Data],[Nome do Produto]],ROW(A1823)-ROW($A$3)),"")</f>
        <v/>
      </c>
      <c r="B1823" s="74" t="str">
        <f ca="1">IF(A1823="","",SUMIFS(Tabela_Ordens[[#Data],[Quantidade]],Tabela_Ordens[[#Data],[Produto]],A1823,Tabela_Ordens[[#Data],[Tipo da Ordem]],"Compra",Tabela_Ordens[[#Data],[Data esperada]],"&lt;="&amp;TODAY())-SUMIFS(Tabela_Ordens[[#Data],[Quantidade]],Tabela_Ordens[[#Data],[Produto]],A1823,Tabela_Ordens[[#Data],[Tipo da Ordem]],"Venda",Tabela_Ordens[[#Data],[Data esperada]],"&lt;="&amp;TODAY()))</f>
        <v/>
      </c>
      <c r="C1823" s="74" t="str">
        <f ca="1">IF(A1823="","",SUMIFS(Tabela_Ordens[[#Data],[Quantidade]],Tabela_Ordens[[#Data],[Produto]],A1823,Tabela_Ordens[[#Data],[Tipo da Ordem]],"Compra",Tabela_Ordens[[#Data],[Data esperada]],"&gt;"&amp;TODAY()))</f>
        <v/>
      </c>
      <c r="D1823" s="74" t="str">
        <f>IF(A1823="","",INDEX(Tabela_Produto[Estoque Mínimo],MATCH(A1823,INDEX(Tabela_Produto[Nome do Produto],,1),0),1))</f>
        <v/>
      </c>
      <c r="E1823" s="74" t="str">
        <f t="shared" si="28"/>
        <v/>
      </c>
      <c r="F1823" s="74" t="str">
        <f>IFERROR(GETPIVOTDATA("Amount",#REF!,"Product Name",'tabelas-escondidas'!$A1823),"")</f>
        <v/>
      </c>
      <c r="G1823" s="74" t="str">
        <f>IFERROR(GETPIVOTDATA("Quantity",#REF!,"Product Name",'tabelas-escondidas'!$A1823),"")</f>
        <v/>
      </c>
    </row>
    <row r="1824" spans="1:7" x14ac:dyDescent="0.25">
      <c r="A1824" s="75" t="str">
        <f>IFERROR(INDEX(Tabela_Produto[[#Data],[Nome do Produto]],ROW(A1824)-ROW($A$3)),"")</f>
        <v/>
      </c>
      <c r="B1824" s="74" t="str">
        <f ca="1">IF(A1824="","",SUMIFS(Tabela_Ordens[[#Data],[Quantidade]],Tabela_Ordens[[#Data],[Produto]],A1824,Tabela_Ordens[[#Data],[Tipo da Ordem]],"Compra",Tabela_Ordens[[#Data],[Data esperada]],"&lt;="&amp;TODAY())-SUMIFS(Tabela_Ordens[[#Data],[Quantidade]],Tabela_Ordens[[#Data],[Produto]],A1824,Tabela_Ordens[[#Data],[Tipo da Ordem]],"Venda",Tabela_Ordens[[#Data],[Data esperada]],"&lt;="&amp;TODAY()))</f>
        <v/>
      </c>
      <c r="C1824" s="74" t="str">
        <f ca="1">IF(A1824="","",SUMIFS(Tabela_Ordens[[#Data],[Quantidade]],Tabela_Ordens[[#Data],[Produto]],A1824,Tabela_Ordens[[#Data],[Tipo da Ordem]],"Compra",Tabela_Ordens[[#Data],[Data esperada]],"&gt;"&amp;TODAY()))</f>
        <v/>
      </c>
      <c r="D1824" s="74" t="str">
        <f>IF(A1824="","",INDEX(Tabela_Produto[Estoque Mínimo],MATCH(A1824,INDEX(Tabela_Produto[Nome do Produto],,1),0),1))</f>
        <v/>
      </c>
      <c r="E1824" s="74" t="str">
        <f t="shared" si="28"/>
        <v/>
      </c>
      <c r="F1824" s="74" t="str">
        <f>IFERROR(GETPIVOTDATA("Amount",#REF!,"Product Name",'tabelas-escondidas'!$A1824),"")</f>
        <v/>
      </c>
      <c r="G1824" s="74" t="str">
        <f>IFERROR(GETPIVOTDATA("Quantity",#REF!,"Product Name",'tabelas-escondidas'!$A1824),"")</f>
        <v/>
      </c>
    </row>
    <row r="1825" spans="1:7" x14ac:dyDescent="0.25">
      <c r="A1825" s="75" t="str">
        <f>IFERROR(INDEX(Tabela_Produto[[#Data],[Nome do Produto]],ROW(A1825)-ROW($A$3)),"")</f>
        <v/>
      </c>
      <c r="B1825" s="74" t="str">
        <f ca="1">IF(A1825="","",SUMIFS(Tabela_Ordens[[#Data],[Quantidade]],Tabela_Ordens[[#Data],[Produto]],A1825,Tabela_Ordens[[#Data],[Tipo da Ordem]],"Compra",Tabela_Ordens[[#Data],[Data esperada]],"&lt;="&amp;TODAY())-SUMIFS(Tabela_Ordens[[#Data],[Quantidade]],Tabela_Ordens[[#Data],[Produto]],A1825,Tabela_Ordens[[#Data],[Tipo da Ordem]],"Venda",Tabela_Ordens[[#Data],[Data esperada]],"&lt;="&amp;TODAY()))</f>
        <v/>
      </c>
      <c r="C1825" s="74" t="str">
        <f ca="1">IF(A1825="","",SUMIFS(Tabela_Ordens[[#Data],[Quantidade]],Tabela_Ordens[[#Data],[Produto]],A1825,Tabela_Ordens[[#Data],[Tipo da Ordem]],"Compra",Tabela_Ordens[[#Data],[Data esperada]],"&gt;"&amp;TODAY()))</f>
        <v/>
      </c>
      <c r="D1825" s="74" t="str">
        <f>IF(A1825="","",INDEX(Tabela_Produto[Estoque Mínimo],MATCH(A1825,INDEX(Tabela_Produto[Nome do Produto],,1),0),1))</f>
        <v/>
      </c>
      <c r="E1825" s="74" t="str">
        <f t="shared" si="28"/>
        <v/>
      </c>
      <c r="F1825" s="74" t="str">
        <f>IFERROR(GETPIVOTDATA("Amount",#REF!,"Product Name",'tabelas-escondidas'!$A1825),"")</f>
        <v/>
      </c>
      <c r="G1825" s="74" t="str">
        <f>IFERROR(GETPIVOTDATA("Quantity",#REF!,"Product Name",'tabelas-escondidas'!$A1825),"")</f>
        <v/>
      </c>
    </row>
    <row r="1826" spans="1:7" x14ac:dyDescent="0.25">
      <c r="A1826" s="75" t="str">
        <f>IFERROR(INDEX(Tabela_Produto[[#Data],[Nome do Produto]],ROW(A1826)-ROW($A$3)),"")</f>
        <v/>
      </c>
      <c r="B1826" s="74" t="str">
        <f ca="1">IF(A1826="","",SUMIFS(Tabela_Ordens[[#Data],[Quantidade]],Tabela_Ordens[[#Data],[Produto]],A1826,Tabela_Ordens[[#Data],[Tipo da Ordem]],"Compra",Tabela_Ordens[[#Data],[Data esperada]],"&lt;="&amp;TODAY())-SUMIFS(Tabela_Ordens[[#Data],[Quantidade]],Tabela_Ordens[[#Data],[Produto]],A1826,Tabela_Ordens[[#Data],[Tipo da Ordem]],"Venda",Tabela_Ordens[[#Data],[Data esperada]],"&lt;="&amp;TODAY()))</f>
        <v/>
      </c>
      <c r="C1826" s="74" t="str">
        <f ca="1">IF(A1826="","",SUMIFS(Tabela_Ordens[[#Data],[Quantidade]],Tabela_Ordens[[#Data],[Produto]],A1826,Tabela_Ordens[[#Data],[Tipo da Ordem]],"Compra",Tabela_Ordens[[#Data],[Data esperada]],"&gt;"&amp;TODAY()))</f>
        <v/>
      </c>
      <c r="D1826" s="74" t="str">
        <f>IF(A1826="","",INDEX(Tabela_Produto[Estoque Mínimo],MATCH(A1826,INDEX(Tabela_Produto[Nome do Produto],,1),0),1))</f>
        <v/>
      </c>
      <c r="E1826" s="74" t="str">
        <f t="shared" si="28"/>
        <v/>
      </c>
      <c r="F1826" s="74" t="str">
        <f>IFERROR(GETPIVOTDATA("Amount",#REF!,"Product Name",'tabelas-escondidas'!$A1826),"")</f>
        <v/>
      </c>
      <c r="G1826" s="74" t="str">
        <f>IFERROR(GETPIVOTDATA("Quantity",#REF!,"Product Name",'tabelas-escondidas'!$A1826),"")</f>
        <v/>
      </c>
    </row>
    <row r="1827" spans="1:7" x14ac:dyDescent="0.25">
      <c r="A1827" s="75" t="str">
        <f>IFERROR(INDEX(Tabela_Produto[[#Data],[Nome do Produto]],ROW(A1827)-ROW($A$3)),"")</f>
        <v/>
      </c>
      <c r="B1827" s="74" t="str">
        <f ca="1">IF(A1827="","",SUMIFS(Tabela_Ordens[[#Data],[Quantidade]],Tabela_Ordens[[#Data],[Produto]],A1827,Tabela_Ordens[[#Data],[Tipo da Ordem]],"Compra",Tabela_Ordens[[#Data],[Data esperada]],"&lt;="&amp;TODAY())-SUMIFS(Tabela_Ordens[[#Data],[Quantidade]],Tabela_Ordens[[#Data],[Produto]],A1827,Tabela_Ordens[[#Data],[Tipo da Ordem]],"Venda",Tabela_Ordens[[#Data],[Data esperada]],"&lt;="&amp;TODAY()))</f>
        <v/>
      </c>
      <c r="C1827" s="74" t="str">
        <f ca="1">IF(A1827="","",SUMIFS(Tabela_Ordens[[#Data],[Quantidade]],Tabela_Ordens[[#Data],[Produto]],A1827,Tabela_Ordens[[#Data],[Tipo da Ordem]],"Compra",Tabela_Ordens[[#Data],[Data esperada]],"&gt;"&amp;TODAY()))</f>
        <v/>
      </c>
      <c r="D1827" s="74" t="str">
        <f>IF(A1827="","",INDEX(Tabela_Produto[Estoque Mínimo],MATCH(A1827,INDEX(Tabela_Produto[Nome do Produto],,1),0),1))</f>
        <v/>
      </c>
      <c r="E1827" s="74" t="str">
        <f t="shared" si="28"/>
        <v/>
      </c>
      <c r="F1827" s="74" t="str">
        <f>IFERROR(GETPIVOTDATA("Amount",#REF!,"Product Name",'tabelas-escondidas'!$A1827),"")</f>
        <v/>
      </c>
      <c r="G1827" s="74" t="str">
        <f>IFERROR(GETPIVOTDATA("Quantity",#REF!,"Product Name",'tabelas-escondidas'!$A1827),"")</f>
        <v/>
      </c>
    </row>
    <row r="1828" spans="1:7" x14ac:dyDescent="0.25">
      <c r="A1828" s="75" t="str">
        <f>IFERROR(INDEX(Tabela_Produto[[#Data],[Nome do Produto]],ROW(A1828)-ROW($A$3)),"")</f>
        <v/>
      </c>
      <c r="B1828" s="74" t="str">
        <f ca="1">IF(A1828="","",SUMIFS(Tabela_Ordens[[#Data],[Quantidade]],Tabela_Ordens[[#Data],[Produto]],A1828,Tabela_Ordens[[#Data],[Tipo da Ordem]],"Compra",Tabela_Ordens[[#Data],[Data esperada]],"&lt;="&amp;TODAY())-SUMIFS(Tabela_Ordens[[#Data],[Quantidade]],Tabela_Ordens[[#Data],[Produto]],A1828,Tabela_Ordens[[#Data],[Tipo da Ordem]],"Venda",Tabela_Ordens[[#Data],[Data esperada]],"&lt;="&amp;TODAY()))</f>
        <v/>
      </c>
      <c r="C1828" s="74" t="str">
        <f ca="1">IF(A1828="","",SUMIFS(Tabela_Ordens[[#Data],[Quantidade]],Tabela_Ordens[[#Data],[Produto]],A1828,Tabela_Ordens[[#Data],[Tipo da Ordem]],"Compra",Tabela_Ordens[[#Data],[Data esperada]],"&gt;"&amp;TODAY()))</f>
        <v/>
      </c>
      <c r="D1828" s="74" t="str">
        <f>IF(A1828="","",INDEX(Tabela_Produto[Estoque Mínimo],MATCH(A1828,INDEX(Tabela_Produto[Nome do Produto],,1),0),1))</f>
        <v/>
      </c>
      <c r="E1828" s="74" t="str">
        <f t="shared" si="28"/>
        <v/>
      </c>
      <c r="F1828" s="74" t="str">
        <f>IFERROR(GETPIVOTDATA("Amount",#REF!,"Product Name",'tabelas-escondidas'!$A1828),"")</f>
        <v/>
      </c>
      <c r="G1828" s="74" t="str">
        <f>IFERROR(GETPIVOTDATA("Quantity",#REF!,"Product Name",'tabelas-escondidas'!$A1828),"")</f>
        <v/>
      </c>
    </row>
    <row r="1829" spans="1:7" x14ac:dyDescent="0.25">
      <c r="A1829" s="75" t="str">
        <f>IFERROR(INDEX(Tabela_Produto[[#Data],[Nome do Produto]],ROW(A1829)-ROW($A$3)),"")</f>
        <v/>
      </c>
      <c r="B1829" s="74" t="str">
        <f ca="1">IF(A1829="","",SUMIFS(Tabela_Ordens[[#Data],[Quantidade]],Tabela_Ordens[[#Data],[Produto]],A1829,Tabela_Ordens[[#Data],[Tipo da Ordem]],"Compra",Tabela_Ordens[[#Data],[Data esperada]],"&lt;="&amp;TODAY())-SUMIFS(Tabela_Ordens[[#Data],[Quantidade]],Tabela_Ordens[[#Data],[Produto]],A1829,Tabela_Ordens[[#Data],[Tipo da Ordem]],"Venda",Tabela_Ordens[[#Data],[Data esperada]],"&lt;="&amp;TODAY()))</f>
        <v/>
      </c>
      <c r="C1829" s="74" t="str">
        <f ca="1">IF(A1829="","",SUMIFS(Tabela_Ordens[[#Data],[Quantidade]],Tabela_Ordens[[#Data],[Produto]],A1829,Tabela_Ordens[[#Data],[Tipo da Ordem]],"Compra",Tabela_Ordens[[#Data],[Data esperada]],"&gt;"&amp;TODAY()))</f>
        <v/>
      </c>
      <c r="D1829" s="74" t="str">
        <f>IF(A1829="","",INDEX(Tabela_Produto[Estoque Mínimo],MATCH(A1829,INDEX(Tabela_Produto[Nome do Produto],,1),0),1))</f>
        <v/>
      </c>
      <c r="E1829" s="74" t="str">
        <f t="shared" si="28"/>
        <v/>
      </c>
      <c r="F1829" s="74" t="str">
        <f>IFERROR(GETPIVOTDATA("Amount",#REF!,"Product Name",'tabelas-escondidas'!$A1829),"")</f>
        <v/>
      </c>
      <c r="G1829" s="74" t="str">
        <f>IFERROR(GETPIVOTDATA("Quantity",#REF!,"Product Name",'tabelas-escondidas'!$A1829),"")</f>
        <v/>
      </c>
    </row>
    <row r="1830" spans="1:7" x14ac:dyDescent="0.25">
      <c r="A1830" s="75" t="str">
        <f>IFERROR(INDEX(Tabela_Produto[[#Data],[Nome do Produto]],ROW(A1830)-ROW($A$3)),"")</f>
        <v/>
      </c>
      <c r="B1830" s="74" t="str">
        <f ca="1">IF(A1830="","",SUMIFS(Tabela_Ordens[[#Data],[Quantidade]],Tabela_Ordens[[#Data],[Produto]],A1830,Tabela_Ordens[[#Data],[Tipo da Ordem]],"Compra",Tabela_Ordens[[#Data],[Data esperada]],"&lt;="&amp;TODAY())-SUMIFS(Tabela_Ordens[[#Data],[Quantidade]],Tabela_Ordens[[#Data],[Produto]],A1830,Tabela_Ordens[[#Data],[Tipo da Ordem]],"Venda",Tabela_Ordens[[#Data],[Data esperada]],"&lt;="&amp;TODAY()))</f>
        <v/>
      </c>
      <c r="C1830" s="74" t="str">
        <f ca="1">IF(A1830="","",SUMIFS(Tabela_Ordens[[#Data],[Quantidade]],Tabela_Ordens[[#Data],[Produto]],A1830,Tabela_Ordens[[#Data],[Tipo da Ordem]],"Compra",Tabela_Ordens[[#Data],[Data esperada]],"&gt;"&amp;TODAY()))</f>
        <v/>
      </c>
      <c r="D1830" s="74" t="str">
        <f>IF(A1830="","",INDEX(Tabela_Produto[Estoque Mínimo],MATCH(A1830,INDEX(Tabela_Produto[Nome do Produto],,1),0),1))</f>
        <v/>
      </c>
      <c r="E1830" s="74" t="str">
        <f t="shared" si="28"/>
        <v/>
      </c>
      <c r="F1830" s="74" t="str">
        <f>IFERROR(GETPIVOTDATA("Amount",#REF!,"Product Name",'tabelas-escondidas'!$A1830),"")</f>
        <v/>
      </c>
      <c r="G1830" s="74" t="str">
        <f>IFERROR(GETPIVOTDATA("Quantity",#REF!,"Product Name",'tabelas-escondidas'!$A1830),"")</f>
        <v/>
      </c>
    </row>
    <row r="1831" spans="1:7" x14ac:dyDescent="0.25">
      <c r="A1831" s="75" t="str">
        <f>IFERROR(INDEX(Tabela_Produto[[#Data],[Nome do Produto]],ROW(A1831)-ROW($A$3)),"")</f>
        <v/>
      </c>
      <c r="B1831" s="74" t="str">
        <f ca="1">IF(A1831="","",SUMIFS(Tabela_Ordens[[#Data],[Quantidade]],Tabela_Ordens[[#Data],[Produto]],A1831,Tabela_Ordens[[#Data],[Tipo da Ordem]],"Compra",Tabela_Ordens[[#Data],[Data esperada]],"&lt;="&amp;TODAY())-SUMIFS(Tabela_Ordens[[#Data],[Quantidade]],Tabela_Ordens[[#Data],[Produto]],A1831,Tabela_Ordens[[#Data],[Tipo da Ordem]],"Venda",Tabela_Ordens[[#Data],[Data esperada]],"&lt;="&amp;TODAY()))</f>
        <v/>
      </c>
      <c r="C1831" s="74" t="str">
        <f ca="1">IF(A1831="","",SUMIFS(Tabela_Ordens[[#Data],[Quantidade]],Tabela_Ordens[[#Data],[Produto]],A1831,Tabela_Ordens[[#Data],[Tipo da Ordem]],"Compra",Tabela_Ordens[[#Data],[Data esperada]],"&gt;"&amp;TODAY()))</f>
        <v/>
      </c>
      <c r="D1831" s="74" t="str">
        <f>IF(A1831="","",INDEX(Tabela_Produto[Estoque Mínimo],MATCH(A1831,INDEX(Tabela_Produto[Nome do Produto],,1),0),1))</f>
        <v/>
      </c>
      <c r="E1831" s="74" t="str">
        <f t="shared" si="28"/>
        <v/>
      </c>
      <c r="F1831" s="74" t="str">
        <f>IFERROR(GETPIVOTDATA("Amount",#REF!,"Product Name",'tabelas-escondidas'!$A1831),"")</f>
        <v/>
      </c>
      <c r="G1831" s="74" t="str">
        <f>IFERROR(GETPIVOTDATA("Quantity",#REF!,"Product Name",'tabelas-escondidas'!$A1831),"")</f>
        <v/>
      </c>
    </row>
    <row r="1832" spans="1:7" x14ac:dyDescent="0.25">
      <c r="A1832" s="75" t="str">
        <f>IFERROR(INDEX(Tabela_Produto[[#Data],[Nome do Produto]],ROW(A1832)-ROW($A$3)),"")</f>
        <v/>
      </c>
      <c r="B1832" s="74" t="str">
        <f ca="1">IF(A1832="","",SUMIFS(Tabela_Ordens[[#Data],[Quantidade]],Tabela_Ordens[[#Data],[Produto]],A1832,Tabela_Ordens[[#Data],[Tipo da Ordem]],"Compra",Tabela_Ordens[[#Data],[Data esperada]],"&lt;="&amp;TODAY())-SUMIFS(Tabela_Ordens[[#Data],[Quantidade]],Tabela_Ordens[[#Data],[Produto]],A1832,Tabela_Ordens[[#Data],[Tipo da Ordem]],"Venda",Tabela_Ordens[[#Data],[Data esperada]],"&lt;="&amp;TODAY()))</f>
        <v/>
      </c>
      <c r="C1832" s="74" t="str">
        <f ca="1">IF(A1832="","",SUMIFS(Tabela_Ordens[[#Data],[Quantidade]],Tabela_Ordens[[#Data],[Produto]],A1832,Tabela_Ordens[[#Data],[Tipo da Ordem]],"Compra",Tabela_Ordens[[#Data],[Data esperada]],"&gt;"&amp;TODAY()))</f>
        <v/>
      </c>
      <c r="D1832" s="74" t="str">
        <f>IF(A1832="","",INDEX(Tabela_Produto[Estoque Mínimo],MATCH(A1832,INDEX(Tabela_Produto[Nome do Produto],,1),0),1))</f>
        <v/>
      </c>
      <c r="E1832" s="74" t="str">
        <f t="shared" si="28"/>
        <v/>
      </c>
      <c r="F1832" s="74" t="str">
        <f>IFERROR(GETPIVOTDATA("Amount",#REF!,"Product Name",'tabelas-escondidas'!$A1832),"")</f>
        <v/>
      </c>
      <c r="G1832" s="74" t="str">
        <f>IFERROR(GETPIVOTDATA("Quantity",#REF!,"Product Name",'tabelas-escondidas'!$A1832),"")</f>
        <v/>
      </c>
    </row>
    <row r="1833" spans="1:7" x14ac:dyDescent="0.25">
      <c r="A1833" s="75" t="str">
        <f>IFERROR(INDEX(Tabela_Produto[[#Data],[Nome do Produto]],ROW(A1833)-ROW($A$3)),"")</f>
        <v/>
      </c>
      <c r="B1833" s="74" t="str">
        <f ca="1">IF(A1833="","",SUMIFS(Tabela_Ordens[[#Data],[Quantidade]],Tabela_Ordens[[#Data],[Produto]],A1833,Tabela_Ordens[[#Data],[Tipo da Ordem]],"Compra",Tabela_Ordens[[#Data],[Data esperada]],"&lt;="&amp;TODAY())-SUMIFS(Tabela_Ordens[[#Data],[Quantidade]],Tabela_Ordens[[#Data],[Produto]],A1833,Tabela_Ordens[[#Data],[Tipo da Ordem]],"Venda",Tabela_Ordens[[#Data],[Data esperada]],"&lt;="&amp;TODAY()))</f>
        <v/>
      </c>
      <c r="C1833" s="74" t="str">
        <f ca="1">IF(A1833="","",SUMIFS(Tabela_Ordens[[#Data],[Quantidade]],Tabela_Ordens[[#Data],[Produto]],A1833,Tabela_Ordens[[#Data],[Tipo da Ordem]],"Compra",Tabela_Ordens[[#Data],[Data esperada]],"&gt;"&amp;TODAY()))</f>
        <v/>
      </c>
      <c r="D1833" s="74" t="str">
        <f>IF(A1833="","",INDEX(Tabela_Produto[Estoque Mínimo],MATCH(A1833,INDEX(Tabela_Produto[Nome do Produto],,1),0),1))</f>
        <v/>
      </c>
      <c r="E1833" s="74" t="str">
        <f t="shared" si="28"/>
        <v/>
      </c>
      <c r="F1833" s="74" t="str">
        <f>IFERROR(GETPIVOTDATA("Amount",#REF!,"Product Name",'tabelas-escondidas'!$A1833),"")</f>
        <v/>
      </c>
      <c r="G1833" s="74" t="str">
        <f>IFERROR(GETPIVOTDATA("Quantity",#REF!,"Product Name",'tabelas-escondidas'!$A1833),"")</f>
        <v/>
      </c>
    </row>
    <row r="1834" spans="1:7" x14ac:dyDescent="0.25">
      <c r="A1834" s="75" t="str">
        <f>IFERROR(INDEX(Tabela_Produto[[#Data],[Nome do Produto]],ROW(A1834)-ROW($A$3)),"")</f>
        <v/>
      </c>
      <c r="B1834" s="74" t="str">
        <f ca="1">IF(A1834="","",SUMIFS(Tabela_Ordens[[#Data],[Quantidade]],Tabela_Ordens[[#Data],[Produto]],A1834,Tabela_Ordens[[#Data],[Tipo da Ordem]],"Compra",Tabela_Ordens[[#Data],[Data esperada]],"&lt;="&amp;TODAY())-SUMIFS(Tabela_Ordens[[#Data],[Quantidade]],Tabela_Ordens[[#Data],[Produto]],A1834,Tabela_Ordens[[#Data],[Tipo da Ordem]],"Venda",Tabela_Ordens[[#Data],[Data esperada]],"&lt;="&amp;TODAY()))</f>
        <v/>
      </c>
      <c r="C1834" s="74" t="str">
        <f ca="1">IF(A1834="","",SUMIFS(Tabela_Ordens[[#Data],[Quantidade]],Tabela_Ordens[[#Data],[Produto]],A1834,Tabela_Ordens[[#Data],[Tipo da Ordem]],"Compra",Tabela_Ordens[[#Data],[Data esperada]],"&gt;"&amp;TODAY()))</f>
        <v/>
      </c>
      <c r="D1834" s="74" t="str">
        <f>IF(A1834="","",INDEX(Tabela_Produto[Estoque Mínimo],MATCH(A1834,INDEX(Tabela_Produto[Nome do Produto],,1),0),1))</f>
        <v/>
      </c>
      <c r="E1834" s="74" t="str">
        <f t="shared" si="28"/>
        <v/>
      </c>
      <c r="F1834" s="74" t="str">
        <f>IFERROR(GETPIVOTDATA("Amount",#REF!,"Product Name",'tabelas-escondidas'!$A1834),"")</f>
        <v/>
      </c>
      <c r="G1834" s="74" t="str">
        <f>IFERROR(GETPIVOTDATA("Quantity",#REF!,"Product Name",'tabelas-escondidas'!$A1834),"")</f>
        <v/>
      </c>
    </row>
    <row r="1835" spans="1:7" x14ac:dyDescent="0.25">
      <c r="A1835" s="75" t="str">
        <f>IFERROR(INDEX(Tabela_Produto[[#Data],[Nome do Produto]],ROW(A1835)-ROW($A$3)),"")</f>
        <v/>
      </c>
      <c r="B1835" s="74" t="str">
        <f ca="1">IF(A1835="","",SUMIFS(Tabela_Ordens[[#Data],[Quantidade]],Tabela_Ordens[[#Data],[Produto]],A1835,Tabela_Ordens[[#Data],[Tipo da Ordem]],"Compra",Tabela_Ordens[[#Data],[Data esperada]],"&lt;="&amp;TODAY())-SUMIFS(Tabela_Ordens[[#Data],[Quantidade]],Tabela_Ordens[[#Data],[Produto]],A1835,Tabela_Ordens[[#Data],[Tipo da Ordem]],"Venda",Tabela_Ordens[[#Data],[Data esperada]],"&lt;="&amp;TODAY()))</f>
        <v/>
      </c>
      <c r="C1835" s="74" t="str">
        <f ca="1">IF(A1835="","",SUMIFS(Tabela_Ordens[[#Data],[Quantidade]],Tabela_Ordens[[#Data],[Produto]],A1835,Tabela_Ordens[[#Data],[Tipo da Ordem]],"Compra",Tabela_Ordens[[#Data],[Data esperada]],"&gt;"&amp;TODAY()))</f>
        <v/>
      </c>
      <c r="D1835" s="74" t="str">
        <f>IF(A1835="","",INDEX(Tabela_Produto[Estoque Mínimo],MATCH(A1835,INDEX(Tabela_Produto[Nome do Produto],,1),0),1))</f>
        <v/>
      </c>
      <c r="E1835" s="74" t="str">
        <f t="shared" si="28"/>
        <v/>
      </c>
      <c r="F1835" s="74" t="str">
        <f>IFERROR(GETPIVOTDATA("Amount",#REF!,"Product Name",'tabelas-escondidas'!$A1835),"")</f>
        <v/>
      </c>
      <c r="G1835" s="74" t="str">
        <f>IFERROR(GETPIVOTDATA("Quantity",#REF!,"Product Name",'tabelas-escondidas'!$A1835),"")</f>
        <v/>
      </c>
    </row>
    <row r="1836" spans="1:7" x14ac:dyDescent="0.25">
      <c r="A1836" s="75" t="str">
        <f>IFERROR(INDEX(Tabela_Produto[[#Data],[Nome do Produto]],ROW(A1836)-ROW($A$3)),"")</f>
        <v/>
      </c>
      <c r="B1836" s="74" t="str">
        <f ca="1">IF(A1836="","",SUMIFS(Tabela_Ordens[[#Data],[Quantidade]],Tabela_Ordens[[#Data],[Produto]],A1836,Tabela_Ordens[[#Data],[Tipo da Ordem]],"Compra",Tabela_Ordens[[#Data],[Data esperada]],"&lt;="&amp;TODAY())-SUMIFS(Tabela_Ordens[[#Data],[Quantidade]],Tabela_Ordens[[#Data],[Produto]],A1836,Tabela_Ordens[[#Data],[Tipo da Ordem]],"Venda",Tabela_Ordens[[#Data],[Data esperada]],"&lt;="&amp;TODAY()))</f>
        <v/>
      </c>
      <c r="C1836" s="74" t="str">
        <f ca="1">IF(A1836="","",SUMIFS(Tabela_Ordens[[#Data],[Quantidade]],Tabela_Ordens[[#Data],[Produto]],A1836,Tabela_Ordens[[#Data],[Tipo da Ordem]],"Compra",Tabela_Ordens[[#Data],[Data esperada]],"&gt;"&amp;TODAY()))</f>
        <v/>
      </c>
      <c r="D1836" s="74" t="str">
        <f>IF(A1836="","",INDEX(Tabela_Produto[Estoque Mínimo],MATCH(A1836,INDEX(Tabela_Produto[Nome do Produto],,1),0),1))</f>
        <v/>
      </c>
      <c r="E1836" s="74" t="str">
        <f t="shared" si="28"/>
        <v/>
      </c>
      <c r="F1836" s="74" t="str">
        <f>IFERROR(GETPIVOTDATA("Amount",#REF!,"Product Name",'tabelas-escondidas'!$A1836),"")</f>
        <v/>
      </c>
      <c r="G1836" s="74" t="str">
        <f>IFERROR(GETPIVOTDATA("Quantity",#REF!,"Product Name",'tabelas-escondidas'!$A1836),"")</f>
        <v/>
      </c>
    </row>
    <row r="1837" spans="1:7" x14ac:dyDescent="0.25">
      <c r="A1837" s="75" t="str">
        <f>IFERROR(INDEX(Tabela_Produto[[#Data],[Nome do Produto]],ROW(A1837)-ROW($A$3)),"")</f>
        <v/>
      </c>
      <c r="B1837" s="74" t="str">
        <f ca="1">IF(A1837="","",SUMIFS(Tabela_Ordens[[#Data],[Quantidade]],Tabela_Ordens[[#Data],[Produto]],A1837,Tabela_Ordens[[#Data],[Tipo da Ordem]],"Compra",Tabela_Ordens[[#Data],[Data esperada]],"&lt;="&amp;TODAY())-SUMIFS(Tabela_Ordens[[#Data],[Quantidade]],Tabela_Ordens[[#Data],[Produto]],A1837,Tabela_Ordens[[#Data],[Tipo da Ordem]],"Venda",Tabela_Ordens[[#Data],[Data esperada]],"&lt;="&amp;TODAY()))</f>
        <v/>
      </c>
      <c r="C1837" s="74" t="str">
        <f ca="1">IF(A1837="","",SUMIFS(Tabela_Ordens[[#Data],[Quantidade]],Tabela_Ordens[[#Data],[Produto]],A1837,Tabela_Ordens[[#Data],[Tipo da Ordem]],"Compra",Tabela_Ordens[[#Data],[Data esperada]],"&gt;"&amp;TODAY()))</f>
        <v/>
      </c>
      <c r="D1837" s="74" t="str">
        <f>IF(A1837="","",INDEX(Tabela_Produto[Estoque Mínimo],MATCH(A1837,INDEX(Tabela_Produto[Nome do Produto],,1),0),1))</f>
        <v/>
      </c>
      <c r="E1837" s="74" t="str">
        <f t="shared" si="28"/>
        <v/>
      </c>
      <c r="F1837" s="74" t="str">
        <f>IFERROR(GETPIVOTDATA("Amount",#REF!,"Product Name",'tabelas-escondidas'!$A1837),"")</f>
        <v/>
      </c>
      <c r="G1837" s="74" t="str">
        <f>IFERROR(GETPIVOTDATA("Quantity",#REF!,"Product Name",'tabelas-escondidas'!$A1837),"")</f>
        <v/>
      </c>
    </row>
    <row r="1838" spans="1:7" x14ac:dyDescent="0.25">
      <c r="A1838" s="75" t="str">
        <f>IFERROR(INDEX(Tabela_Produto[[#Data],[Nome do Produto]],ROW(A1838)-ROW($A$3)),"")</f>
        <v/>
      </c>
      <c r="B1838" s="74" t="str">
        <f ca="1">IF(A1838="","",SUMIFS(Tabela_Ordens[[#Data],[Quantidade]],Tabela_Ordens[[#Data],[Produto]],A1838,Tabela_Ordens[[#Data],[Tipo da Ordem]],"Compra",Tabela_Ordens[[#Data],[Data esperada]],"&lt;="&amp;TODAY())-SUMIFS(Tabela_Ordens[[#Data],[Quantidade]],Tabela_Ordens[[#Data],[Produto]],A1838,Tabela_Ordens[[#Data],[Tipo da Ordem]],"Venda",Tabela_Ordens[[#Data],[Data esperada]],"&lt;="&amp;TODAY()))</f>
        <v/>
      </c>
      <c r="C1838" s="74" t="str">
        <f ca="1">IF(A1838="","",SUMIFS(Tabela_Ordens[[#Data],[Quantidade]],Tabela_Ordens[[#Data],[Produto]],A1838,Tabela_Ordens[[#Data],[Tipo da Ordem]],"Compra",Tabela_Ordens[[#Data],[Data esperada]],"&gt;"&amp;TODAY()))</f>
        <v/>
      </c>
      <c r="D1838" s="74" t="str">
        <f>IF(A1838="","",INDEX(Tabela_Produto[Estoque Mínimo],MATCH(A1838,INDEX(Tabela_Produto[Nome do Produto],,1),0),1))</f>
        <v/>
      </c>
      <c r="E1838" s="74" t="str">
        <f t="shared" si="28"/>
        <v/>
      </c>
      <c r="F1838" s="74" t="str">
        <f>IFERROR(GETPIVOTDATA("Amount",#REF!,"Product Name",'tabelas-escondidas'!$A1838),"")</f>
        <v/>
      </c>
      <c r="G1838" s="74" t="str">
        <f>IFERROR(GETPIVOTDATA("Quantity",#REF!,"Product Name",'tabelas-escondidas'!$A1838),"")</f>
        <v/>
      </c>
    </row>
    <row r="1839" spans="1:7" x14ac:dyDescent="0.25">
      <c r="A1839" s="75" t="str">
        <f>IFERROR(INDEX(Tabela_Produto[[#Data],[Nome do Produto]],ROW(A1839)-ROW($A$3)),"")</f>
        <v/>
      </c>
      <c r="B1839" s="74" t="str">
        <f ca="1">IF(A1839="","",SUMIFS(Tabela_Ordens[[#Data],[Quantidade]],Tabela_Ordens[[#Data],[Produto]],A1839,Tabela_Ordens[[#Data],[Tipo da Ordem]],"Compra",Tabela_Ordens[[#Data],[Data esperada]],"&lt;="&amp;TODAY())-SUMIFS(Tabela_Ordens[[#Data],[Quantidade]],Tabela_Ordens[[#Data],[Produto]],A1839,Tabela_Ordens[[#Data],[Tipo da Ordem]],"Venda",Tabela_Ordens[[#Data],[Data esperada]],"&lt;="&amp;TODAY()))</f>
        <v/>
      </c>
      <c r="C1839" s="74" t="str">
        <f ca="1">IF(A1839="","",SUMIFS(Tabela_Ordens[[#Data],[Quantidade]],Tabela_Ordens[[#Data],[Produto]],A1839,Tabela_Ordens[[#Data],[Tipo da Ordem]],"Compra",Tabela_Ordens[[#Data],[Data esperada]],"&gt;"&amp;TODAY()))</f>
        <v/>
      </c>
      <c r="D1839" s="74" t="str">
        <f>IF(A1839="","",INDEX(Tabela_Produto[Estoque Mínimo],MATCH(A1839,INDEX(Tabela_Produto[Nome do Produto],,1),0),1))</f>
        <v/>
      </c>
      <c r="E1839" s="74" t="str">
        <f t="shared" si="28"/>
        <v/>
      </c>
      <c r="F1839" s="74" t="str">
        <f>IFERROR(GETPIVOTDATA("Amount",#REF!,"Product Name",'tabelas-escondidas'!$A1839),"")</f>
        <v/>
      </c>
      <c r="G1839" s="74" t="str">
        <f>IFERROR(GETPIVOTDATA("Quantity",#REF!,"Product Name",'tabelas-escondidas'!$A1839),"")</f>
        <v/>
      </c>
    </row>
    <row r="1840" spans="1:7" x14ac:dyDescent="0.25">
      <c r="A1840" s="75" t="str">
        <f>IFERROR(INDEX(Tabela_Produto[[#Data],[Nome do Produto]],ROW(A1840)-ROW($A$3)),"")</f>
        <v/>
      </c>
      <c r="B1840" s="74" t="str">
        <f ca="1">IF(A1840="","",SUMIFS(Tabela_Ordens[[#Data],[Quantidade]],Tabela_Ordens[[#Data],[Produto]],A1840,Tabela_Ordens[[#Data],[Tipo da Ordem]],"Compra",Tabela_Ordens[[#Data],[Data esperada]],"&lt;="&amp;TODAY())-SUMIFS(Tabela_Ordens[[#Data],[Quantidade]],Tabela_Ordens[[#Data],[Produto]],A1840,Tabela_Ordens[[#Data],[Tipo da Ordem]],"Venda",Tabela_Ordens[[#Data],[Data esperada]],"&lt;="&amp;TODAY()))</f>
        <v/>
      </c>
      <c r="C1840" s="74" t="str">
        <f ca="1">IF(A1840="","",SUMIFS(Tabela_Ordens[[#Data],[Quantidade]],Tabela_Ordens[[#Data],[Produto]],A1840,Tabela_Ordens[[#Data],[Tipo da Ordem]],"Compra",Tabela_Ordens[[#Data],[Data esperada]],"&gt;"&amp;TODAY()))</f>
        <v/>
      </c>
      <c r="D1840" s="74" t="str">
        <f>IF(A1840="","",INDEX(Tabela_Produto[Estoque Mínimo],MATCH(A1840,INDEX(Tabela_Produto[Nome do Produto],,1),0),1))</f>
        <v/>
      </c>
      <c r="E1840" s="74" t="str">
        <f t="shared" si="28"/>
        <v/>
      </c>
      <c r="F1840" s="74" t="str">
        <f>IFERROR(GETPIVOTDATA("Amount",#REF!,"Product Name",'tabelas-escondidas'!$A1840),"")</f>
        <v/>
      </c>
      <c r="G1840" s="74" t="str">
        <f>IFERROR(GETPIVOTDATA("Quantity",#REF!,"Product Name",'tabelas-escondidas'!$A1840),"")</f>
        <v/>
      </c>
    </row>
    <row r="1841" spans="1:7" x14ac:dyDescent="0.25">
      <c r="A1841" s="75" t="str">
        <f>IFERROR(INDEX(Tabela_Produto[[#Data],[Nome do Produto]],ROW(A1841)-ROW($A$3)),"")</f>
        <v/>
      </c>
      <c r="B1841" s="74" t="str">
        <f ca="1">IF(A1841="","",SUMIFS(Tabela_Ordens[[#Data],[Quantidade]],Tabela_Ordens[[#Data],[Produto]],A1841,Tabela_Ordens[[#Data],[Tipo da Ordem]],"Compra",Tabela_Ordens[[#Data],[Data esperada]],"&lt;="&amp;TODAY())-SUMIFS(Tabela_Ordens[[#Data],[Quantidade]],Tabela_Ordens[[#Data],[Produto]],A1841,Tabela_Ordens[[#Data],[Tipo da Ordem]],"Venda",Tabela_Ordens[[#Data],[Data esperada]],"&lt;="&amp;TODAY()))</f>
        <v/>
      </c>
      <c r="C1841" s="74" t="str">
        <f ca="1">IF(A1841="","",SUMIFS(Tabela_Ordens[[#Data],[Quantidade]],Tabela_Ordens[[#Data],[Produto]],A1841,Tabela_Ordens[[#Data],[Tipo da Ordem]],"Compra",Tabela_Ordens[[#Data],[Data esperada]],"&gt;"&amp;TODAY()))</f>
        <v/>
      </c>
      <c r="D1841" s="74" t="str">
        <f>IF(A1841="","",INDEX(Tabela_Produto[Estoque Mínimo],MATCH(A1841,INDEX(Tabela_Produto[Nome do Produto],,1),0),1))</f>
        <v/>
      </c>
      <c r="E1841" s="74" t="str">
        <f t="shared" si="28"/>
        <v/>
      </c>
      <c r="F1841" s="74" t="str">
        <f>IFERROR(GETPIVOTDATA("Amount",#REF!,"Product Name",'tabelas-escondidas'!$A1841),"")</f>
        <v/>
      </c>
      <c r="G1841" s="74" t="str">
        <f>IFERROR(GETPIVOTDATA("Quantity",#REF!,"Product Name",'tabelas-escondidas'!$A1841),"")</f>
        <v/>
      </c>
    </row>
    <row r="1842" spans="1:7" x14ac:dyDescent="0.25">
      <c r="A1842" s="75" t="str">
        <f>IFERROR(INDEX(Tabela_Produto[[#Data],[Nome do Produto]],ROW(A1842)-ROW($A$3)),"")</f>
        <v/>
      </c>
      <c r="B1842" s="74" t="str">
        <f ca="1">IF(A1842="","",SUMIFS(Tabela_Ordens[[#Data],[Quantidade]],Tabela_Ordens[[#Data],[Produto]],A1842,Tabela_Ordens[[#Data],[Tipo da Ordem]],"Compra",Tabela_Ordens[[#Data],[Data esperada]],"&lt;="&amp;TODAY())-SUMIFS(Tabela_Ordens[[#Data],[Quantidade]],Tabela_Ordens[[#Data],[Produto]],A1842,Tabela_Ordens[[#Data],[Tipo da Ordem]],"Venda",Tabela_Ordens[[#Data],[Data esperada]],"&lt;="&amp;TODAY()))</f>
        <v/>
      </c>
      <c r="C1842" s="74" t="str">
        <f ca="1">IF(A1842="","",SUMIFS(Tabela_Ordens[[#Data],[Quantidade]],Tabela_Ordens[[#Data],[Produto]],A1842,Tabela_Ordens[[#Data],[Tipo da Ordem]],"Compra",Tabela_Ordens[[#Data],[Data esperada]],"&gt;"&amp;TODAY()))</f>
        <v/>
      </c>
      <c r="D1842" s="74" t="str">
        <f>IF(A1842="","",INDEX(Tabela_Produto[Estoque Mínimo],MATCH(A1842,INDEX(Tabela_Produto[Nome do Produto],,1),0),1))</f>
        <v/>
      </c>
      <c r="E1842" s="74" t="str">
        <f t="shared" si="28"/>
        <v/>
      </c>
      <c r="F1842" s="74" t="str">
        <f>IFERROR(GETPIVOTDATA("Amount",#REF!,"Product Name",'tabelas-escondidas'!$A1842),"")</f>
        <v/>
      </c>
      <c r="G1842" s="74" t="str">
        <f>IFERROR(GETPIVOTDATA("Quantity",#REF!,"Product Name",'tabelas-escondidas'!$A1842),"")</f>
        <v/>
      </c>
    </row>
    <row r="1843" spans="1:7" x14ac:dyDescent="0.25">
      <c r="A1843" s="75" t="str">
        <f>IFERROR(INDEX(Tabela_Produto[[#Data],[Nome do Produto]],ROW(A1843)-ROW($A$3)),"")</f>
        <v/>
      </c>
      <c r="B1843" s="74" t="str">
        <f ca="1">IF(A1843="","",SUMIFS(Tabela_Ordens[[#Data],[Quantidade]],Tabela_Ordens[[#Data],[Produto]],A1843,Tabela_Ordens[[#Data],[Tipo da Ordem]],"Compra",Tabela_Ordens[[#Data],[Data esperada]],"&lt;="&amp;TODAY())-SUMIFS(Tabela_Ordens[[#Data],[Quantidade]],Tabela_Ordens[[#Data],[Produto]],A1843,Tabela_Ordens[[#Data],[Tipo da Ordem]],"Venda",Tabela_Ordens[[#Data],[Data esperada]],"&lt;="&amp;TODAY()))</f>
        <v/>
      </c>
      <c r="C1843" s="74" t="str">
        <f ca="1">IF(A1843="","",SUMIFS(Tabela_Ordens[[#Data],[Quantidade]],Tabela_Ordens[[#Data],[Produto]],A1843,Tabela_Ordens[[#Data],[Tipo da Ordem]],"Compra",Tabela_Ordens[[#Data],[Data esperada]],"&gt;"&amp;TODAY()))</f>
        <v/>
      </c>
      <c r="D1843" s="74" t="str">
        <f>IF(A1843="","",INDEX(Tabela_Produto[Estoque Mínimo],MATCH(A1843,INDEX(Tabela_Produto[Nome do Produto],,1),0),1))</f>
        <v/>
      </c>
      <c r="E1843" s="74" t="str">
        <f t="shared" si="28"/>
        <v/>
      </c>
      <c r="F1843" s="74" t="str">
        <f>IFERROR(GETPIVOTDATA("Amount",#REF!,"Product Name",'tabelas-escondidas'!$A1843),"")</f>
        <v/>
      </c>
      <c r="G1843" s="74" t="str">
        <f>IFERROR(GETPIVOTDATA("Quantity",#REF!,"Product Name",'tabelas-escondidas'!$A1843),"")</f>
        <v/>
      </c>
    </row>
    <row r="1844" spans="1:7" x14ac:dyDescent="0.25">
      <c r="A1844" s="75" t="str">
        <f>IFERROR(INDEX(Tabela_Produto[[#Data],[Nome do Produto]],ROW(A1844)-ROW($A$3)),"")</f>
        <v/>
      </c>
      <c r="B1844" s="74" t="str">
        <f ca="1">IF(A1844="","",SUMIFS(Tabela_Ordens[[#Data],[Quantidade]],Tabela_Ordens[[#Data],[Produto]],A1844,Tabela_Ordens[[#Data],[Tipo da Ordem]],"Compra",Tabela_Ordens[[#Data],[Data esperada]],"&lt;="&amp;TODAY())-SUMIFS(Tabela_Ordens[[#Data],[Quantidade]],Tabela_Ordens[[#Data],[Produto]],A1844,Tabela_Ordens[[#Data],[Tipo da Ordem]],"Venda",Tabela_Ordens[[#Data],[Data esperada]],"&lt;="&amp;TODAY()))</f>
        <v/>
      </c>
      <c r="C1844" s="74" t="str">
        <f ca="1">IF(A1844="","",SUMIFS(Tabela_Ordens[[#Data],[Quantidade]],Tabela_Ordens[[#Data],[Produto]],A1844,Tabela_Ordens[[#Data],[Tipo da Ordem]],"Compra",Tabela_Ordens[[#Data],[Data esperada]],"&gt;"&amp;TODAY()))</f>
        <v/>
      </c>
      <c r="D1844" s="74" t="str">
        <f>IF(A1844="","",INDEX(Tabela_Produto[Estoque Mínimo],MATCH(A1844,INDEX(Tabela_Produto[Nome do Produto],,1),0),1))</f>
        <v/>
      </c>
      <c r="E1844" s="74" t="str">
        <f t="shared" si="28"/>
        <v/>
      </c>
      <c r="F1844" s="74" t="str">
        <f>IFERROR(GETPIVOTDATA("Amount",#REF!,"Product Name",'tabelas-escondidas'!$A1844),"")</f>
        <v/>
      </c>
      <c r="G1844" s="74" t="str">
        <f>IFERROR(GETPIVOTDATA("Quantity",#REF!,"Product Name",'tabelas-escondidas'!$A1844),"")</f>
        <v/>
      </c>
    </row>
    <row r="1845" spans="1:7" x14ac:dyDescent="0.25">
      <c r="A1845" s="75" t="str">
        <f>IFERROR(INDEX(Tabela_Produto[[#Data],[Nome do Produto]],ROW(A1845)-ROW($A$3)),"")</f>
        <v/>
      </c>
      <c r="B1845" s="74" t="str">
        <f ca="1">IF(A1845="","",SUMIFS(Tabela_Ordens[[#Data],[Quantidade]],Tabela_Ordens[[#Data],[Produto]],A1845,Tabela_Ordens[[#Data],[Tipo da Ordem]],"Compra",Tabela_Ordens[[#Data],[Data esperada]],"&lt;="&amp;TODAY())-SUMIFS(Tabela_Ordens[[#Data],[Quantidade]],Tabela_Ordens[[#Data],[Produto]],A1845,Tabela_Ordens[[#Data],[Tipo da Ordem]],"Venda",Tabela_Ordens[[#Data],[Data esperada]],"&lt;="&amp;TODAY()))</f>
        <v/>
      </c>
      <c r="C1845" s="74" t="str">
        <f ca="1">IF(A1845="","",SUMIFS(Tabela_Ordens[[#Data],[Quantidade]],Tabela_Ordens[[#Data],[Produto]],A1845,Tabela_Ordens[[#Data],[Tipo da Ordem]],"Compra",Tabela_Ordens[[#Data],[Data esperada]],"&gt;"&amp;TODAY()))</f>
        <v/>
      </c>
      <c r="D1845" s="74" t="str">
        <f>IF(A1845="","",INDEX(Tabela_Produto[Estoque Mínimo],MATCH(A1845,INDEX(Tabela_Produto[Nome do Produto],,1),0),1))</f>
        <v/>
      </c>
      <c r="E1845" s="74" t="str">
        <f t="shared" si="28"/>
        <v/>
      </c>
      <c r="F1845" s="74" t="str">
        <f>IFERROR(GETPIVOTDATA("Amount",#REF!,"Product Name",'tabelas-escondidas'!$A1845),"")</f>
        <v/>
      </c>
      <c r="G1845" s="74" t="str">
        <f>IFERROR(GETPIVOTDATA("Quantity",#REF!,"Product Name",'tabelas-escondidas'!$A1845),"")</f>
        <v/>
      </c>
    </row>
    <row r="1846" spans="1:7" x14ac:dyDescent="0.25">
      <c r="A1846" s="75" t="str">
        <f>IFERROR(INDEX(Tabela_Produto[[#Data],[Nome do Produto]],ROW(A1846)-ROW($A$3)),"")</f>
        <v/>
      </c>
      <c r="B1846" s="74" t="str">
        <f ca="1">IF(A1846="","",SUMIFS(Tabela_Ordens[[#Data],[Quantidade]],Tabela_Ordens[[#Data],[Produto]],A1846,Tabela_Ordens[[#Data],[Tipo da Ordem]],"Compra",Tabela_Ordens[[#Data],[Data esperada]],"&lt;="&amp;TODAY())-SUMIFS(Tabela_Ordens[[#Data],[Quantidade]],Tabela_Ordens[[#Data],[Produto]],A1846,Tabela_Ordens[[#Data],[Tipo da Ordem]],"Venda",Tabela_Ordens[[#Data],[Data esperada]],"&lt;="&amp;TODAY()))</f>
        <v/>
      </c>
      <c r="C1846" s="74" t="str">
        <f ca="1">IF(A1846="","",SUMIFS(Tabela_Ordens[[#Data],[Quantidade]],Tabela_Ordens[[#Data],[Produto]],A1846,Tabela_Ordens[[#Data],[Tipo da Ordem]],"Compra",Tabela_Ordens[[#Data],[Data esperada]],"&gt;"&amp;TODAY()))</f>
        <v/>
      </c>
      <c r="D1846" s="74" t="str">
        <f>IF(A1846="","",INDEX(Tabela_Produto[Estoque Mínimo],MATCH(A1846,INDEX(Tabela_Produto[Nome do Produto],,1),0),1))</f>
        <v/>
      </c>
      <c r="E1846" s="74" t="str">
        <f t="shared" si="28"/>
        <v/>
      </c>
      <c r="F1846" s="74" t="str">
        <f>IFERROR(GETPIVOTDATA("Amount",#REF!,"Product Name",'tabelas-escondidas'!$A1846),"")</f>
        <v/>
      </c>
      <c r="G1846" s="74" t="str">
        <f>IFERROR(GETPIVOTDATA("Quantity",#REF!,"Product Name",'tabelas-escondidas'!$A1846),"")</f>
        <v/>
      </c>
    </row>
    <row r="1847" spans="1:7" x14ac:dyDescent="0.25">
      <c r="A1847" s="75" t="str">
        <f>IFERROR(INDEX(Tabela_Produto[[#Data],[Nome do Produto]],ROW(A1847)-ROW($A$3)),"")</f>
        <v/>
      </c>
      <c r="B1847" s="74" t="str">
        <f ca="1">IF(A1847="","",SUMIFS(Tabela_Ordens[[#Data],[Quantidade]],Tabela_Ordens[[#Data],[Produto]],A1847,Tabela_Ordens[[#Data],[Tipo da Ordem]],"Compra",Tabela_Ordens[[#Data],[Data esperada]],"&lt;="&amp;TODAY())-SUMIFS(Tabela_Ordens[[#Data],[Quantidade]],Tabela_Ordens[[#Data],[Produto]],A1847,Tabela_Ordens[[#Data],[Tipo da Ordem]],"Venda",Tabela_Ordens[[#Data],[Data esperada]],"&lt;="&amp;TODAY()))</f>
        <v/>
      </c>
      <c r="C1847" s="74" t="str">
        <f ca="1">IF(A1847="","",SUMIFS(Tabela_Ordens[[#Data],[Quantidade]],Tabela_Ordens[[#Data],[Produto]],A1847,Tabela_Ordens[[#Data],[Tipo da Ordem]],"Compra",Tabela_Ordens[[#Data],[Data esperada]],"&gt;"&amp;TODAY()))</f>
        <v/>
      </c>
      <c r="D1847" s="74" t="str">
        <f>IF(A1847="","",INDEX(Tabela_Produto[Estoque Mínimo],MATCH(A1847,INDEX(Tabela_Produto[Nome do Produto],,1),0),1))</f>
        <v/>
      </c>
      <c r="E1847" s="74" t="str">
        <f t="shared" si="28"/>
        <v/>
      </c>
      <c r="F1847" s="74" t="str">
        <f>IFERROR(GETPIVOTDATA("Amount",#REF!,"Product Name",'tabelas-escondidas'!$A1847),"")</f>
        <v/>
      </c>
      <c r="G1847" s="74" t="str">
        <f>IFERROR(GETPIVOTDATA("Quantity",#REF!,"Product Name",'tabelas-escondidas'!$A1847),"")</f>
        <v/>
      </c>
    </row>
    <row r="1848" spans="1:7" x14ac:dyDescent="0.25">
      <c r="A1848" s="75" t="str">
        <f>IFERROR(INDEX(Tabela_Produto[[#Data],[Nome do Produto]],ROW(A1848)-ROW($A$3)),"")</f>
        <v/>
      </c>
      <c r="B1848" s="74" t="str">
        <f ca="1">IF(A1848="","",SUMIFS(Tabela_Ordens[[#Data],[Quantidade]],Tabela_Ordens[[#Data],[Produto]],A1848,Tabela_Ordens[[#Data],[Tipo da Ordem]],"Compra",Tabela_Ordens[[#Data],[Data esperada]],"&lt;="&amp;TODAY())-SUMIFS(Tabela_Ordens[[#Data],[Quantidade]],Tabela_Ordens[[#Data],[Produto]],A1848,Tabela_Ordens[[#Data],[Tipo da Ordem]],"Venda",Tabela_Ordens[[#Data],[Data esperada]],"&lt;="&amp;TODAY()))</f>
        <v/>
      </c>
      <c r="C1848" s="74" t="str">
        <f ca="1">IF(A1848="","",SUMIFS(Tabela_Ordens[[#Data],[Quantidade]],Tabela_Ordens[[#Data],[Produto]],A1848,Tabela_Ordens[[#Data],[Tipo da Ordem]],"Compra",Tabela_Ordens[[#Data],[Data esperada]],"&gt;"&amp;TODAY()))</f>
        <v/>
      </c>
      <c r="D1848" s="74" t="str">
        <f>IF(A1848="","",INDEX(Tabela_Produto[Estoque Mínimo],MATCH(A1848,INDEX(Tabela_Produto[Nome do Produto],,1),0),1))</f>
        <v/>
      </c>
      <c r="E1848" s="74" t="str">
        <f t="shared" si="28"/>
        <v/>
      </c>
      <c r="F1848" s="74" t="str">
        <f>IFERROR(GETPIVOTDATA("Amount",#REF!,"Product Name",'tabelas-escondidas'!$A1848),"")</f>
        <v/>
      </c>
      <c r="G1848" s="74" t="str">
        <f>IFERROR(GETPIVOTDATA("Quantity",#REF!,"Product Name",'tabelas-escondidas'!$A1848),"")</f>
        <v/>
      </c>
    </row>
    <row r="1849" spans="1:7" x14ac:dyDescent="0.25">
      <c r="A1849" s="75" t="str">
        <f>IFERROR(INDEX(Tabela_Produto[[#Data],[Nome do Produto]],ROW(A1849)-ROW($A$3)),"")</f>
        <v/>
      </c>
      <c r="B1849" s="74" t="str">
        <f ca="1">IF(A1849="","",SUMIFS(Tabela_Ordens[[#Data],[Quantidade]],Tabela_Ordens[[#Data],[Produto]],A1849,Tabela_Ordens[[#Data],[Tipo da Ordem]],"Compra",Tabela_Ordens[[#Data],[Data esperada]],"&lt;="&amp;TODAY())-SUMIFS(Tabela_Ordens[[#Data],[Quantidade]],Tabela_Ordens[[#Data],[Produto]],A1849,Tabela_Ordens[[#Data],[Tipo da Ordem]],"Venda",Tabela_Ordens[[#Data],[Data esperada]],"&lt;="&amp;TODAY()))</f>
        <v/>
      </c>
      <c r="C1849" s="74" t="str">
        <f ca="1">IF(A1849="","",SUMIFS(Tabela_Ordens[[#Data],[Quantidade]],Tabela_Ordens[[#Data],[Produto]],A1849,Tabela_Ordens[[#Data],[Tipo da Ordem]],"Compra",Tabela_Ordens[[#Data],[Data esperada]],"&gt;"&amp;TODAY()))</f>
        <v/>
      </c>
      <c r="D1849" s="74" t="str">
        <f>IF(A1849="","",INDEX(Tabela_Produto[Estoque Mínimo],MATCH(A1849,INDEX(Tabela_Produto[Nome do Produto],,1),0),1))</f>
        <v/>
      </c>
      <c r="E1849" s="74" t="str">
        <f t="shared" si="28"/>
        <v/>
      </c>
      <c r="F1849" s="74" t="str">
        <f>IFERROR(GETPIVOTDATA("Amount",#REF!,"Product Name",'tabelas-escondidas'!$A1849),"")</f>
        <v/>
      </c>
      <c r="G1849" s="74" t="str">
        <f>IFERROR(GETPIVOTDATA("Quantity",#REF!,"Product Name",'tabelas-escondidas'!$A1849),"")</f>
        <v/>
      </c>
    </row>
    <row r="1850" spans="1:7" x14ac:dyDescent="0.25">
      <c r="A1850" s="75" t="str">
        <f>IFERROR(INDEX(Tabela_Produto[[#Data],[Nome do Produto]],ROW(A1850)-ROW($A$3)),"")</f>
        <v/>
      </c>
      <c r="B1850" s="74" t="str">
        <f ca="1">IF(A1850="","",SUMIFS(Tabela_Ordens[[#Data],[Quantidade]],Tabela_Ordens[[#Data],[Produto]],A1850,Tabela_Ordens[[#Data],[Tipo da Ordem]],"Compra",Tabela_Ordens[[#Data],[Data esperada]],"&lt;="&amp;TODAY())-SUMIFS(Tabela_Ordens[[#Data],[Quantidade]],Tabela_Ordens[[#Data],[Produto]],A1850,Tabela_Ordens[[#Data],[Tipo da Ordem]],"Venda",Tabela_Ordens[[#Data],[Data esperada]],"&lt;="&amp;TODAY()))</f>
        <v/>
      </c>
      <c r="C1850" s="74" t="str">
        <f ca="1">IF(A1850="","",SUMIFS(Tabela_Ordens[[#Data],[Quantidade]],Tabela_Ordens[[#Data],[Produto]],A1850,Tabela_Ordens[[#Data],[Tipo da Ordem]],"Compra",Tabela_Ordens[[#Data],[Data esperada]],"&gt;"&amp;TODAY()))</f>
        <v/>
      </c>
      <c r="D1850" s="74" t="str">
        <f>IF(A1850="","",INDEX(Tabela_Produto[Estoque Mínimo],MATCH(A1850,INDEX(Tabela_Produto[Nome do Produto],,1),0),1))</f>
        <v/>
      </c>
      <c r="E1850" s="74" t="str">
        <f t="shared" si="28"/>
        <v/>
      </c>
      <c r="F1850" s="74" t="str">
        <f>IFERROR(GETPIVOTDATA("Amount",#REF!,"Product Name",'tabelas-escondidas'!$A1850),"")</f>
        <v/>
      </c>
      <c r="G1850" s="74" t="str">
        <f>IFERROR(GETPIVOTDATA("Quantity",#REF!,"Product Name",'tabelas-escondidas'!$A1850),"")</f>
        <v/>
      </c>
    </row>
    <row r="1851" spans="1:7" x14ac:dyDescent="0.25">
      <c r="A1851" s="75" t="str">
        <f>IFERROR(INDEX(Tabela_Produto[[#Data],[Nome do Produto]],ROW(A1851)-ROW($A$3)),"")</f>
        <v/>
      </c>
      <c r="B1851" s="74" t="str">
        <f ca="1">IF(A1851="","",SUMIFS(Tabela_Ordens[[#Data],[Quantidade]],Tabela_Ordens[[#Data],[Produto]],A1851,Tabela_Ordens[[#Data],[Tipo da Ordem]],"Compra",Tabela_Ordens[[#Data],[Data esperada]],"&lt;="&amp;TODAY())-SUMIFS(Tabela_Ordens[[#Data],[Quantidade]],Tabela_Ordens[[#Data],[Produto]],A1851,Tabela_Ordens[[#Data],[Tipo da Ordem]],"Venda",Tabela_Ordens[[#Data],[Data esperada]],"&lt;="&amp;TODAY()))</f>
        <v/>
      </c>
      <c r="C1851" s="74" t="str">
        <f ca="1">IF(A1851="","",SUMIFS(Tabela_Ordens[[#Data],[Quantidade]],Tabela_Ordens[[#Data],[Produto]],A1851,Tabela_Ordens[[#Data],[Tipo da Ordem]],"Compra",Tabela_Ordens[[#Data],[Data esperada]],"&gt;"&amp;TODAY()))</f>
        <v/>
      </c>
      <c r="D1851" s="74" t="str">
        <f>IF(A1851="","",INDEX(Tabela_Produto[Estoque Mínimo],MATCH(A1851,INDEX(Tabela_Produto[Nome do Produto],,1),0),1))</f>
        <v/>
      </c>
      <c r="E1851" s="74" t="str">
        <f t="shared" si="28"/>
        <v/>
      </c>
      <c r="F1851" s="74" t="str">
        <f>IFERROR(GETPIVOTDATA("Amount",#REF!,"Product Name",'tabelas-escondidas'!$A1851),"")</f>
        <v/>
      </c>
      <c r="G1851" s="74" t="str">
        <f>IFERROR(GETPIVOTDATA("Quantity",#REF!,"Product Name",'tabelas-escondidas'!$A1851),"")</f>
        <v/>
      </c>
    </row>
    <row r="1852" spans="1:7" x14ac:dyDescent="0.25">
      <c r="A1852" s="75" t="str">
        <f>IFERROR(INDEX(Tabela_Produto[[#Data],[Nome do Produto]],ROW(A1852)-ROW($A$3)),"")</f>
        <v/>
      </c>
      <c r="B1852" s="74" t="str">
        <f ca="1">IF(A1852="","",SUMIFS(Tabela_Ordens[[#Data],[Quantidade]],Tabela_Ordens[[#Data],[Produto]],A1852,Tabela_Ordens[[#Data],[Tipo da Ordem]],"Compra",Tabela_Ordens[[#Data],[Data esperada]],"&lt;="&amp;TODAY())-SUMIFS(Tabela_Ordens[[#Data],[Quantidade]],Tabela_Ordens[[#Data],[Produto]],A1852,Tabela_Ordens[[#Data],[Tipo da Ordem]],"Venda",Tabela_Ordens[[#Data],[Data esperada]],"&lt;="&amp;TODAY()))</f>
        <v/>
      </c>
      <c r="C1852" s="74" t="str">
        <f ca="1">IF(A1852="","",SUMIFS(Tabela_Ordens[[#Data],[Quantidade]],Tabela_Ordens[[#Data],[Produto]],A1852,Tabela_Ordens[[#Data],[Tipo da Ordem]],"Compra",Tabela_Ordens[[#Data],[Data esperada]],"&gt;"&amp;TODAY()))</f>
        <v/>
      </c>
      <c r="D1852" s="74" t="str">
        <f>IF(A1852="","",INDEX(Tabela_Produto[Estoque Mínimo],MATCH(A1852,INDEX(Tabela_Produto[Nome do Produto],,1),0),1))</f>
        <v/>
      </c>
      <c r="E1852" s="74" t="str">
        <f t="shared" si="28"/>
        <v/>
      </c>
      <c r="F1852" s="74" t="str">
        <f>IFERROR(GETPIVOTDATA("Amount",#REF!,"Product Name",'tabelas-escondidas'!$A1852),"")</f>
        <v/>
      </c>
      <c r="G1852" s="74" t="str">
        <f>IFERROR(GETPIVOTDATA("Quantity",#REF!,"Product Name",'tabelas-escondidas'!$A1852),"")</f>
        <v/>
      </c>
    </row>
    <row r="1853" spans="1:7" x14ac:dyDescent="0.25">
      <c r="A1853" s="75" t="str">
        <f>IFERROR(INDEX(Tabela_Produto[[#Data],[Nome do Produto]],ROW(A1853)-ROW($A$3)),"")</f>
        <v/>
      </c>
      <c r="B1853" s="74" t="str">
        <f ca="1">IF(A1853="","",SUMIFS(Tabela_Ordens[[#Data],[Quantidade]],Tabela_Ordens[[#Data],[Produto]],A1853,Tabela_Ordens[[#Data],[Tipo da Ordem]],"Compra",Tabela_Ordens[[#Data],[Data esperada]],"&lt;="&amp;TODAY())-SUMIFS(Tabela_Ordens[[#Data],[Quantidade]],Tabela_Ordens[[#Data],[Produto]],A1853,Tabela_Ordens[[#Data],[Tipo da Ordem]],"Venda",Tabela_Ordens[[#Data],[Data esperada]],"&lt;="&amp;TODAY()))</f>
        <v/>
      </c>
      <c r="C1853" s="74" t="str">
        <f ca="1">IF(A1853="","",SUMIFS(Tabela_Ordens[[#Data],[Quantidade]],Tabela_Ordens[[#Data],[Produto]],A1853,Tabela_Ordens[[#Data],[Tipo da Ordem]],"Compra",Tabela_Ordens[[#Data],[Data esperada]],"&gt;"&amp;TODAY()))</f>
        <v/>
      </c>
      <c r="D1853" s="74" t="str">
        <f>IF(A1853="","",INDEX(Tabela_Produto[Estoque Mínimo],MATCH(A1853,INDEX(Tabela_Produto[Nome do Produto],,1),0),1))</f>
        <v/>
      </c>
      <c r="E1853" s="74" t="str">
        <f t="shared" si="28"/>
        <v/>
      </c>
      <c r="F1853" s="74" t="str">
        <f>IFERROR(GETPIVOTDATA("Amount",#REF!,"Product Name",'tabelas-escondidas'!$A1853),"")</f>
        <v/>
      </c>
      <c r="G1853" s="74" t="str">
        <f>IFERROR(GETPIVOTDATA("Quantity",#REF!,"Product Name",'tabelas-escondidas'!$A1853),"")</f>
        <v/>
      </c>
    </row>
    <row r="1854" spans="1:7" x14ac:dyDescent="0.25">
      <c r="A1854" s="75" t="str">
        <f>IFERROR(INDEX(Tabela_Produto[[#Data],[Nome do Produto]],ROW(A1854)-ROW($A$3)),"")</f>
        <v/>
      </c>
      <c r="B1854" s="74" t="str">
        <f ca="1">IF(A1854="","",SUMIFS(Tabela_Ordens[[#Data],[Quantidade]],Tabela_Ordens[[#Data],[Produto]],A1854,Tabela_Ordens[[#Data],[Tipo da Ordem]],"Compra",Tabela_Ordens[[#Data],[Data esperada]],"&lt;="&amp;TODAY())-SUMIFS(Tabela_Ordens[[#Data],[Quantidade]],Tabela_Ordens[[#Data],[Produto]],A1854,Tabela_Ordens[[#Data],[Tipo da Ordem]],"Venda",Tabela_Ordens[[#Data],[Data esperada]],"&lt;="&amp;TODAY()))</f>
        <v/>
      </c>
      <c r="C1854" s="74" t="str">
        <f ca="1">IF(A1854="","",SUMIFS(Tabela_Ordens[[#Data],[Quantidade]],Tabela_Ordens[[#Data],[Produto]],A1854,Tabela_Ordens[[#Data],[Tipo da Ordem]],"Compra",Tabela_Ordens[[#Data],[Data esperada]],"&gt;"&amp;TODAY()))</f>
        <v/>
      </c>
      <c r="D1854" s="74" t="str">
        <f>IF(A1854="","",INDEX(Tabela_Produto[Estoque Mínimo],MATCH(A1854,INDEX(Tabela_Produto[Nome do Produto],,1),0),1))</f>
        <v/>
      </c>
      <c r="E1854" s="74" t="str">
        <f t="shared" si="28"/>
        <v/>
      </c>
      <c r="F1854" s="74" t="str">
        <f>IFERROR(GETPIVOTDATA("Amount",#REF!,"Product Name",'tabelas-escondidas'!$A1854),"")</f>
        <v/>
      </c>
      <c r="G1854" s="74" t="str">
        <f>IFERROR(GETPIVOTDATA("Quantity",#REF!,"Product Name",'tabelas-escondidas'!$A1854),"")</f>
        <v/>
      </c>
    </row>
    <row r="1855" spans="1:7" x14ac:dyDescent="0.25">
      <c r="A1855" s="75" t="str">
        <f>IFERROR(INDEX(Tabela_Produto[[#Data],[Nome do Produto]],ROW(A1855)-ROW($A$3)),"")</f>
        <v/>
      </c>
      <c r="B1855" s="74" t="str">
        <f ca="1">IF(A1855="","",SUMIFS(Tabela_Ordens[[#Data],[Quantidade]],Tabela_Ordens[[#Data],[Produto]],A1855,Tabela_Ordens[[#Data],[Tipo da Ordem]],"Compra",Tabela_Ordens[[#Data],[Data esperada]],"&lt;="&amp;TODAY())-SUMIFS(Tabela_Ordens[[#Data],[Quantidade]],Tabela_Ordens[[#Data],[Produto]],A1855,Tabela_Ordens[[#Data],[Tipo da Ordem]],"Venda",Tabela_Ordens[[#Data],[Data esperada]],"&lt;="&amp;TODAY()))</f>
        <v/>
      </c>
      <c r="C1855" s="74" t="str">
        <f ca="1">IF(A1855="","",SUMIFS(Tabela_Ordens[[#Data],[Quantidade]],Tabela_Ordens[[#Data],[Produto]],A1855,Tabela_Ordens[[#Data],[Tipo da Ordem]],"Compra",Tabela_Ordens[[#Data],[Data esperada]],"&gt;"&amp;TODAY()))</f>
        <v/>
      </c>
      <c r="D1855" s="74" t="str">
        <f>IF(A1855="","",INDEX(Tabela_Produto[Estoque Mínimo],MATCH(A1855,INDEX(Tabela_Produto[Nome do Produto],,1),0),1))</f>
        <v/>
      </c>
      <c r="E1855" s="74" t="str">
        <f t="shared" si="28"/>
        <v/>
      </c>
      <c r="F1855" s="74" t="str">
        <f>IFERROR(GETPIVOTDATA("Amount",#REF!,"Product Name",'tabelas-escondidas'!$A1855),"")</f>
        <v/>
      </c>
      <c r="G1855" s="74" t="str">
        <f>IFERROR(GETPIVOTDATA("Quantity",#REF!,"Product Name",'tabelas-escondidas'!$A1855),"")</f>
        <v/>
      </c>
    </row>
    <row r="1856" spans="1:7" x14ac:dyDescent="0.25">
      <c r="A1856" s="75" t="str">
        <f>IFERROR(INDEX(Tabela_Produto[[#Data],[Nome do Produto]],ROW(A1856)-ROW($A$3)),"")</f>
        <v/>
      </c>
      <c r="B1856" s="74" t="str">
        <f ca="1">IF(A1856="","",SUMIFS(Tabela_Ordens[[#Data],[Quantidade]],Tabela_Ordens[[#Data],[Produto]],A1856,Tabela_Ordens[[#Data],[Tipo da Ordem]],"Compra",Tabela_Ordens[[#Data],[Data esperada]],"&lt;="&amp;TODAY())-SUMIFS(Tabela_Ordens[[#Data],[Quantidade]],Tabela_Ordens[[#Data],[Produto]],A1856,Tabela_Ordens[[#Data],[Tipo da Ordem]],"Venda",Tabela_Ordens[[#Data],[Data esperada]],"&lt;="&amp;TODAY()))</f>
        <v/>
      </c>
      <c r="C1856" s="74" t="str">
        <f ca="1">IF(A1856="","",SUMIFS(Tabela_Ordens[[#Data],[Quantidade]],Tabela_Ordens[[#Data],[Produto]],A1856,Tabela_Ordens[[#Data],[Tipo da Ordem]],"Compra",Tabela_Ordens[[#Data],[Data esperada]],"&gt;"&amp;TODAY()))</f>
        <v/>
      </c>
      <c r="D1856" s="74" t="str">
        <f>IF(A1856="","",INDEX(Tabela_Produto[Estoque Mínimo],MATCH(A1856,INDEX(Tabela_Produto[Nome do Produto],,1),0),1))</f>
        <v/>
      </c>
      <c r="E1856" s="74" t="str">
        <f t="shared" si="28"/>
        <v/>
      </c>
      <c r="F1856" s="74" t="str">
        <f>IFERROR(GETPIVOTDATA("Amount",#REF!,"Product Name",'tabelas-escondidas'!$A1856),"")</f>
        <v/>
      </c>
      <c r="G1856" s="74" t="str">
        <f>IFERROR(GETPIVOTDATA("Quantity",#REF!,"Product Name",'tabelas-escondidas'!$A1856),"")</f>
        <v/>
      </c>
    </row>
    <row r="1857" spans="1:7" x14ac:dyDescent="0.25">
      <c r="A1857" s="75" t="str">
        <f>IFERROR(INDEX(Tabela_Produto[[#Data],[Nome do Produto]],ROW(A1857)-ROW($A$3)),"")</f>
        <v/>
      </c>
      <c r="B1857" s="74" t="str">
        <f ca="1">IF(A1857="","",SUMIFS(Tabela_Ordens[[#Data],[Quantidade]],Tabela_Ordens[[#Data],[Produto]],A1857,Tabela_Ordens[[#Data],[Tipo da Ordem]],"Compra",Tabela_Ordens[[#Data],[Data esperada]],"&lt;="&amp;TODAY())-SUMIFS(Tabela_Ordens[[#Data],[Quantidade]],Tabela_Ordens[[#Data],[Produto]],A1857,Tabela_Ordens[[#Data],[Tipo da Ordem]],"Venda",Tabela_Ordens[[#Data],[Data esperada]],"&lt;="&amp;TODAY()))</f>
        <v/>
      </c>
      <c r="C1857" s="74" t="str">
        <f ca="1">IF(A1857="","",SUMIFS(Tabela_Ordens[[#Data],[Quantidade]],Tabela_Ordens[[#Data],[Produto]],A1857,Tabela_Ordens[[#Data],[Tipo da Ordem]],"Compra",Tabela_Ordens[[#Data],[Data esperada]],"&gt;"&amp;TODAY()))</f>
        <v/>
      </c>
      <c r="D1857" s="74" t="str">
        <f>IF(A1857="","",INDEX(Tabela_Produto[Estoque Mínimo],MATCH(A1857,INDEX(Tabela_Produto[Nome do Produto],,1),0),1))</f>
        <v/>
      </c>
      <c r="E1857" s="74" t="str">
        <f t="shared" si="28"/>
        <v/>
      </c>
      <c r="F1857" s="74" t="str">
        <f>IFERROR(GETPIVOTDATA("Amount",#REF!,"Product Name",'tabelas-escondidas'!$A1857),"")</f>
        <v/>
      </c>
      <c r="G1857" s="74" t="str">
        <f>IFERROR(GETPIVOTDATA("Quantity",#REF!,"Product Name",'tabelas-escondidas'!$A1857),"")</f>
        <v/>
      </c>
    </row>
    <row r="1858" spans="1:7" x14ac:dyDescent="0.25">
      <c r="A1858" s="75" t="str">
        <f>IFERROR(INDEX(Tabela_Produto[[#Data],[Nome do Produto]],ROW(A1858)-ROW($A$3)),"")</f>
        <v/>
      </c>
      <c r="B1858" s="74" t="str">
        <f ca="1">IF(A1858="","",SUMIFS(Tabela_Ordens[[#Data],[Quantidade]],Tabela_Ordens[[#Data],[Produto]],A1858,Tabela_Ordens[[#Data],[Tipo da Ordem]],"Compra",Tabela_Ordens[[#Data],[Data esperada]],"&lt;="&amp;TODAY())-SUMIFS(Tabela_Ordens[[#Data],[Quantidade]],Tabela_Ordens[[#Data],[Produto]],A1858,Tabela_Ordens[[#Data],[Tipo da Ordem]],"Venda",Tabela_Ordens[[#Data],[Data esperada]],"&lt;="&amp;TODAY()))</f>
        <v/>
      </c>
      <c r="C1858" s="74" t="str">
        <f ca="1">IF(A1858="","",SUMIFS(Tabela_Ordens[[#Data],[Quantidade]],Tabela_Ordens[[#Data],[Produto]],A1858,Tabela_Ordens[[#Data],[Tipo da Ordem]],"Compra",Tabela_Ordens[[#Data],[Data esperada]],"&gt;"&amp;TODAY()))</f>
        <v/>
      </c>
      <c r="D1858" s="74" t="str">
        <f>IF(A1858="","",INDEX(Tabela_Produto[Estoque Mínimo],MATCH(A1858,INDEX(Tabela_Produto[Nome do Produto],,1),0),1))</f>
        <v/>
      </c>
      <c r="E1858" s="74" t="str">
        <f t="shared" si="28"/>
        <v/>
      </c>
      <c r="F1858" s="74" t="str">
        <f>IFERROR(GETPIVOTDATA("Amount",#REF!,"Product Name",'tabelas-escondidas'!$A1858),"")</f>
        <v/>
      </c>
      <c r="G1858" s="74" t="str">
        <f>IFERROR(GETPIVOTDATA("Quantity",#REF!,"Product Name",'tabelas-escondidas'!$A1858),"")</f>
        <v/>
      </c>
    </row>
    <row r="1859" spans="1:7" x14ac:dyDescent="0.25">
      <c r="A1859" s="75" t="str">
        <f>IFERROR(INDEX(Tabela_Produto[[#Data],[Nome do Produto]],ROW(A1859)-ROW($A$3)),"")</f>
        <v/>
      </c>
      <c r="B1859" s="74" t="str">
        <f ca="1">IF(A1859="","",SUMIFS(Tabela_Ordens[[#Data],[Quantidade]],Tabela_Ordens[[#Data],[Produto]],A1859,Tabela_Ordens[[#Data],[Tipo da Ordem]],"Compra",Tabela_Ordens[[#Data],[Data esperada]],"&lt;="&amp;TODAY())-SUMIFS(Tabela_Ordens[[#Data],[Quantidade]],Tabela_Ordens[[#Data],[Produto]],A1859,Tabela_Ordens[[#Data],[Tipo da Ordem]],"Venda",Tabela_Ordens[[#Data],[Data esperada]],"&lt;="&amp;TODAY()))</f>
        <v/>
      </c>
      <c r="C1859" s="74" t="str">
        <f ca="1">IF(A1859="","",SUMIFS(Tabela_Ordens[[#Data],[Quantidade]],Tabela_Ordens[[#Data],[Produto]],A1859,Tabela_Ordens[[#Data],[Tipo da Ordem]],"Compra",Tabela_Ordens[[#Data],[Data esperada]],"&gt;"&amp;TODAY()))</f>
        <v/>
      </c>
      <c r="D1859" s="74" t="str">
        <f>IF(A1859="","",INDEX(Tabela_Produto[Estoque Mínimo],MATCH(A1859,INDEX(Tabela_Produto[Nome do Produto],,1),0),1))</f>
        <v/>
      </c>
      <c r="E1859" s="74" t="str">
        <f t="shared" si="28"/>
        <v/>
      </c>
      <c r="F1859" s="74" t="str">
        <f>IFERROR(GETPIVOTDATA("Amount",#REF!,"Product Name",'tabelas-escondidas'!$A1859),"")</f>
        <v/>
      </c>
      <c r="G1859" s="74" t="str">
        <f>IFERROR(GETPIVOTDATA("Quantity",#REF!,"Product Name",'tabelas-escondidas'!$A1859),"")</f>
        <v/>
      </c>
    </row>
    <row r="1860" spans="1:7" x14ac:dyDescent="0.25">
      <c r="A1860" s="75" t="str">
        <f>IFERROR(INDEX(Tabela_Produto[[#Data],[Nome do Produto]],ROW(A1860)-ROW($A$3)),"")</f>
        <v/>
      </c>
      <c r="B1860" s="74" t="str">
        <f ca="1">IF(A1860="","",SUMIFS(Tabela_Ordens[[#Data],[Quantidade]],Tabela_Ordens[[#Data],[Produto]],A1860,Tabela_Ordens[[#Data],[Tipo da Ordem]],"Compra",Tabela_Ordens[[#Data],[Data esperada]],"&lt;="&amp;TODAY())-SUMIFS(Tabela_Ordens[[#Data],[Quantidade]],Tabela_Ordens[[#Data],[Produto]],A1860,Tabela_Ordens[[#Data],[Tipo da Ordem]],"Venda",Tabela_Ordens[[#Data],[Data esperada]],"&lt;="&amp;TODAY()))</f>
        <v/>
      </c>
      <c r="C1860" s="74" t="str">
        <f ca="1">IF(A1860="","",SUMIFS(Tabela_Ordens[[#Data],[Quantidade]],Tabela_Ordens[[#Data],[Produto]],A1860,Tabela_Ordens[[#Data],[Tipo da Ordem]],"Compra",Tabela_Ordens[[#Data],[Data esperada]],"&gt;"&amp;TODAY()))</f>
        <v/>
      </c>
      <c r="D1860" s="74" t="str">
        <f>IF(A1860="","",INDEX(Tabela_Produto[Estoque Mínimo],MATCH(A1860,INDEX(Tabela_Produto[Nome do Produto],,1),0),1))</f>
        <v/>
      </c>
      <c r="E1860" s="74" t="str">
        <f t="shared" si="28"/>
        <v/>
      </c>
      <c r="F1860" s="74" t="str">
        <f>IFERROR(GETPIVOTDATA("Amount",#REF!,"Product Name",'tabelas-escondidas'!$A1860),"")</f>
        <v/>
      </c>
      <c r="G1860" s="74" t="str">
        <f>IFERROR(GETPIVOTDATA("Quantity",#REF!,"Product Name",'tabelas-escondidas'!$A1860),"")</f>
        <v/>
      </c>
    </row>
    <row r="1861" spans="1:7" x14ac:dyDescent="0.25">
      <c r="A1861" s="75" t="str">
        <f>IFERROR(INDEX(Tabela_Produto[[#Data],[Nome do Produto]],ROW(A1861)-ROW($A$3)),"")</f>
        <v/>
      </c>
      <c r="B1861" s="74" t="str">
        <f ca="1">IF(A1861="","",SUMIFS(Tabela_Ordens[[#Data],[Quantidade]],Tabela_Ordens[[#Data],[Produto]],A1861,Tabela_Ordens[[#Data],[Tipo da Ordem]],"Compra",Tabela_Ordens[[#Data],[Data esperada]],"&lt;="&amp;TODAY())-SUMIFS(Tabela_Ordens[[#Data],[Quantidade]],Tabela_Ordens[[#Data],[Produto]],A1861,Tabela_Ordens[[#Data],[Tipo da Ordem]],"Venda",Tabela_Ordens[[#Data],[Data esperada]],"&lt;="&amp;TODAY()))</f>
        <v/>
      </c>
      <c r="C1861" s="74" t="str">
        <f ca="1">IF(A1861="","",SUMIFS(Tabela_Ordens[[#Data],[Quantidade]],Tabela_Ordens[[#Data],[Produto]],A1861,Tabela_Ordens[[#Data],[Tipo da Ordem]],"Compra",Tabela_Ordens[[#Data],[Data esperada]],"&gt;"&amp;TODAY()))</f>
        <v/>
      </c>
      <c r="D1861" s="74" t="str">
        <f>IF(A1861="","",INDEX(Tabela_Produto[Estoque Mínimo],MATCH(A1861,INDEX(Tabela_Produto[Nome do Produto],,1),0),1))</f>
        <v/>
      </c>
      <c r="E1861" s="74" t="str">
        <f t="shared" ref="E1861:E1924" si="29">IF(A1861="","",B1861-D1861)</f>
        <v/>
      </c>
      <c r="F1861" s="74" t="str">
        <f>IFERROR(GETPIVOTDATA("Amount",#REF!,"Product Name",'tabelas-escondidas'!$A1861),"")</f>
        <v/>
      </c>
      <c r="G1861" s="74" t="str">
        <f>IFERROR(GETPIVOTDATA("Quantity",#REF!,"Product Name",'tabelas-escondidas'!$A1861),"")</f>
        <v/>
      </c>
    </row>
    <row r="1862" spans="1:7" x14ac:dyDescent="0.25">
      <c r="A1862" s="75" t="str">
        <f>IFERROR(INDEX(Tabela_Produto[[#Data],[Nome do Produto]],ROW(A1862)-ROW($A$3)),"")</f>
        <v/>
      </c>
      <c r="B1862" s="74" t="str">
        <f ca="1">IF(A1862="","",SUMIFS(Tabela_Ordens[[#Data],[Quantidade]],Tabela_Ordens[[#Data],[Produto]],A1862,Tabela_Ordens[[#Data],[Tipo da Ordem]],"Compra",Tabela_Ordens[[#Data],[Data esperada]],"&lt;="&amp;TODAY())-SUMIFS(Tabela_Ordens[[#Data],[Quantidade]],Tabela_Ordens[[#Data],[Produto]],A1862,Tabela_Ordens[[#Data],[Tipo da Ordem]],"Venda",Tabela_Ordens[[#Data],[Data esperada]],"&lt;="&amp;TODAY()))</f>
        <v/>
      </c>
      <c r="C1862" s="74" t="str">
        <f ca="1">IF(A1862="","",SUMIFS(Tabela_Ordens[[#Data],[Quantidade]],Tabela_Ordens[[#Data],[Produto]],A1862,Tabela_Ordens[[#Data],[Tipo da Ordem]],"Compra",Tabela_Ordens[[#Data],[Data esperada]],"&gt;"&amp;TODAY()))</f>
        <v/>
      </c>
      <c r="D1862" s="74" t="str">
        <f>IF(A1862="","",INDEX(Tabela_Produto[Estoque Mínimo],MATCH(A1862,INDEX(Tabela_Produto[Nome do Produto],,1),0),1))</f>
        <v/>
      </c>
      <c r="E1862" s="74" t="str">
        <f t="shared" si="29"/>
        <v/>
      </c>
      <c r="F1862" s="74" t="str">
        <f>IFERROR(GETPIVOTDATA("Amount",#REF!,"Product Name",'tabelas-escondidas'!$A1862),"")</f>
        <v/>
      </c>
      <c r="G1862" s="74" t="str">
        <f>IFERROR(GETPIVOTDATA("Quantity",#REF!,"Product Name",'tabelas-escondidas'!$A1862),"")</f>
        <v/>
      </c>
    </row>
    <row r="1863" spans="1:7" x14ac:dyDescent="0.25">
      <c r="A1863" s="75" t="str">
        <f>IFERROR(INDEX(Tabela_Produto[[#Data],[Nome do Produto]],ROW(A1863)-ROW($A$3)),"")</f>
        <v/>
      </c>
      <c r="B1863" s="74" t="str">
        <f ca="1">IF(A1863="","",SUMIFS(Tabela_Ordens[[#Data],[Quantidade]],Tabela_Ordens[[#Data],[Produto]],A1863,Tabela_Ordens[[#Data],[Tipo da Ordem]],"Compra",Tabela_Ordens[[#Data],[Data esperada]],"&lt;="&amp;TODAY())-SUMIFS(Tabela_Ordens[[#Data],[Quantidade]],Tabela_Ordens[[#Data],[Produto]],A1863,Tabela_Ordens[[#Data],[Tipo da Ordem]],"Venda",Tabela_Ordens[[#Data],[Data esperada]],"&lt;="&amp;TODAY()))</f>
        <v/>
      </c>
      <c r="C1863" s="74" t="str">
        <f ca="1">IF(A1863="","",SUMIFS(Tabela_Ordens[[#Data],[Quantidade]],Tabela_Ordens[[#Data],[Produto]],A1863,Tabela_Ordens[[#Data],[Tipo da Ordem]],"Compra",Tabela_Ordens[[#Data],[Data esperada]],"&gt;"&amp;TODAY()))</f>
        <v/>
      </c>
      <c r="D1863" s="74" t="str">
        <f>IF(A1863="","",INDEX(Tabela_Produto[Estoque Mínimo],MATCH(A1863,INDEX(Tabela_Produto[Nome do Produto],,1),0),1))</f>
        <v/>
      </c>
      <c r="E1863" s="74" t="str">
        <f t="shared" si="29"/>
        <v/>
      </c>
      <c r="F1863" s="74" t="str">
        <f>IFERROR(GETPIVOTDATA("Amount",#REF!,"Product Name",'tabelas-escondidas'!$A1863),"")</f>
        <v/>
      </c>
      <c r="G1863" s="74" t="str">
        <f>IFERROR(GETPIVOTDATA("Quantity",#REF!,"Product Name",'tabelas-escondidas'!$A1863),"")</f>
        <v/>
      </c>
    </row>
    <row r="1864" spans="1:7" x14ac:dyDescent="0.25">
      <c r="A1864" s="75" t="str">
        <f>IFERROR(INDEX(Tabela_Produto[[#Data],[Nome do Produto]],ROW(A1864)-ROW($A$3)),"")</f>
        <v/>
      </c>
      <c r="B1864" s="74" t="str">
        <f ca="1">IF(A1864="","",SUMIFS(Tabela_Ordens[[#Data],[Quantidade]],Tabela_Ordens[[#Data],[Produto]],A1864,Tabela_Ordens[[#Data],[Tipo da Ordem]],"Compra",Tabela_Ordens[[#Data],[Data esperada]],"&lt;="&amp;TODAY())-SUMIFS(Tabela_Ordens[[#Data],[Quantidade]],Tabela_Ordens[[#Data],[Produto]],A1864,Tabela_Ordens[[#Data],[Tipo da Ordem]],"Venda",Tabela_Ordens[[#Data],[Data esperada]],"&lt;="&amp;TODAY()))</f>
        <v/>
      </c>
      <c r="C1864" s="74" t="str">
        <f ca="1">IF(A1864="","",SUMIFS(Tabela_Ordens[[#Data],[Quantidade]],Tabela_Ordens[[#Data],[Produto]],A1864,Tabela_Ordens[[#Data],[Tipo da Ordem]],"Compra",Tabela_Ordens[[#Data],[Data esperada]],"&gt;"&amp;TODAY()))</f>
        <v/>
      </c>
      <c r="D1864" s="74" t="str">
        <f>IF(A1864="","",INDEX(Tabela_Produto[Estoque Mínimo],MATCH(A1864,INDEX(Tabela_Produto[Nome do Produto],,1),0),1))</f>
        <v/>
      </c>
      <c r="E1864" s="74" t="str">
        <f t="shared" si="29"/>
        <v/>
      </c>
      <c r="F1864" s="74" t="str">
        <f>IFERROR(GETPIVOTDATA("Amount",#REF!,"Product Name",'tabelas-escondidas'!$A1864),"")</f>
        <v/>
      </c>
      <c r="G1864" s="74" t="str">
        <f>IFERROR(GETPIVOTDATA("Quantity",#REF!,"Product Name",'tabelas-escondidas'!$A1864),"")</f>
        <v/>
      </c>
    </row>
    <row r="1865" spans="1:7" x14ac:dyDescent="0.25">
      <c r="A1865" s="75" t="str">
        <f>IFERROR(INDEX(Tabela_Produto[[#Data],[Nome do Produto]],ROW(A1865)-ROW($A$3)),"")</f>
        <v/>
      </c>
      <c r="B1865" s="74" t="str">
        <f ca="1">IF(A1865="","",SUMIFS(Tabela_Ordens[[#Data],[Quantidade]],Tabela_Ordens[[#Data],[Produto]],A1865,Tabela_Ordens[[#Data],[Tipo da Ordem]],"Compra",Tabela_Ordens[[#Data],[Data esperada]],"&lt;="&amp;TODAY())-SUMIFS(Tabela_Ordens[[#Data],[Quantidade]],Tabela_Ordens[[#Data],[Produto]],A1865,Tabela_Ordens[[#Data],[Tipo da Ordem]],"Venda",Tabela_Ordens[[#Data],[Data esperada]],"&lt;="&amp;TODAY()))</f>
        <v/>
      </c>
      <c r="C1865" s="74" t="str">
        <f ca="1">IF(A1865="","",SUMIFS(Tabela_Ordens[[#Data],[Quantidade]],Tabela_Ordens[[#Data],[Produto]],A1865,Tabela_Ordens[[#Data],[Tipo da Ordem]],"Compra",Tabela_Ordens[[#Data],[Data esperada]],"&gt;"&amp;TODAY()))</f>
        <v/>
      </c>
      <c r="D1865" s="74" t="str">
        <f>IF(A1865="","",INDEX(Tabela_Produto[Estoque Mínimo],MATCH(A1865,INDEX(Tabela_Produto[Nome do Produto],,1),0),1))</f>
        <v/>
      </c>
      <c r="E1865" s="74" t="str">
        <f t="shared" si="29"/>
        <v/>
      </c>
      <c r="F1865" s="74" t="str">
        <f>IFERROR(GETPIVOTDATA("Amount",#REF!,"Product Name",'tabelas-escondidas'!$A1865),"")</f>
        <v/>
      </c>
      <c r="G1865" s="74" t="str">
        <f>IFERROR(GETPIVOTDATA("Quantity",#REF!,"Product Name",'tabelas-escondidas'!$A1865),"")</f>
        <v/>
      </c>
    </row>
    <row r="1866" spans="1:7" x14ac:dyDescent="0.25">
      <c r="A1866" s="75" t="str">
        <f>IFERROR(INDEX(Tabela_Produto[[#Data],[Nome do Produto]],ROW(A1866)-ROW($A$3)),"")</f>
        <v/>
      </c>
      <c r="B1866" s="74" t="str">
        <f ca="1">IF(A1866="","",SUMIFS(Tabela_Ordens[[#Data],[Quantidade]],Tabela_Ordens[[#Data],[Produto]],A1866,Tabela_Ordens[[#Data],[Tipo da Ordem]],"Compra",Tabela_Ordens[[#Data],[Data esperada]],"&lt;="&amp;TODAY())-SUMIFS(Tabela_Ordens[[#Data],[Quantidade]],Tabela_Ordens[[#Data],[Produto]],A1866,Tabela_Ordens[[#Data],[Tipo da Ordem]],"Venda",Tabela_Ordens[[#Data],[Data esperada]],"&lt;="&amp;TODAY()))</f>
        <v/>
      </c>
      <c r="C1866" s="74" t="str">
        <f ca="1">IF(A1866="","",SUMIFS(Tabela_Ordens[[#Data],[Quantidade]],Tabela_Ordens[[#Data],[Produto]],A1866,Tabela_Ordens[[#Data],[Tipo da Ordem]],"Compra",Tabela_Ordens[[#Data],[Data esperada]],"&gt;"&amp;TODAY()))</f>
        <v/>
      </c>
      <c r="D1866" s="74" t="str">
        <f>IF(A1866="","",INDEX(Tabela_Produto[Estoque Mínimo],MATCH(A1866,INDEX(Tabela_Produto[Nome do Produto],,1),0),1))</f>
        <v/>
      </c>
      <c r="E1866" s="74" t="str">
        <f t="shared" si="29"/>
        <v/>
      </c>
      <c r="F1866" s="74" t="str">
        <f>IFERROR(GETPIVOTDATA("Amount",#REF!,"Product Name",'tabelas-escondidas'!$A1866),"")</f>
        <v/>
      </c>
      <c r="G1866" s="74" t="str">
        <f>IFERROR(GETPIVOTDATA("Quantity",#REF!,"Product Name",'tabelas-escondidas'!$A1866),"")</f>
        <v/>
      </c>
    </row>
    <row r="1867" spans="1:7" x14ac:dyDescent="0.25">
      <c r="A1867" s="75" t="str">
        <f>IFERROR(INDEX(Tabela_Produto[[#Data],[Nome do Produto]],ROW(A1867)-ROW($A$3)),"")</f>
        <v/>
      </c>
      <c r="B1867" s="74" t="str">
        <f ca="1">IF(A1867="","",SUMIFS(Tabela_Ordens[[#Data],[Quantidade]],Tabela_Ordens[[#Data],[Produto]],A1867,Tabela_Ordens[[#Data],[Tipo da Ordem]],"Compra",Tabela_Ordens[[#Data],[Data esperada]],"&lt;="&amp;TODAY())-SUMIFS(Tabela_Ordens[[#Data],[Quantidade]],Tabela_Ordens[[#Data],[Produto]],A1867,Tabela_Ordens[[#Data],[Tipo da Ordem]],"Venda",Tabela_Ordens[[#Data],[Data esperada]],"&lt;="&amp;TODAY()))</f>
        <v/>
      </c>
      <c r="C1867" s="74" t="str">
        <f ca="1">IF(A1867="","",SUMIFS(Tabela_Ordens[[#Data],[Quantidade]],Tabela_Ordens[[#Data],[Produto]],A1867,Tabela_Ordens[[#Data],[Tipo da Ordem]],"Compra",Tabela_Ordens[[#Data],[Data esperada]],"&gt;"&amp;TODAY()))</f>
        <v/>
      </c>
      <c r="D1867" s="74" t="str">
        <f>IF(A1867="","",INDEX(Tabela_Produto[Estoque Mínimo],MATCH(A1867,INDEX(Tabela_Produto[Nome do Produto],,1),0),1))</f>
        <v/>
      </c>
      <c r="E1867" s="74" t="str">
        <f t="shared" si="29"/>
        <v/>
      </c>
      <c r="F1867" s="74" t="str">
        <f>IFERROR(GETPIVOTDATA("Amount",#REF!,"Product Name",'tabelas-escondidas'!$A1867),"")</f>
        <v/>
      </c>
      <c r="G1867" s="74" t="str">
        <f>IFERROR(GETPIVOTDATA("Quantity",#REF!,"Product Name",'tabelas-escondidas'!$A1867),"")</f>
        <v/>
      </c>
    </row>
    <row r="1868" spans="1:7" x14ac:dyDescent="0.25">
      <c r="A1868" s="75" t="str">
        <f>IFERROR(INDEX(Tabela_Produto[[#Data],[Nome do Produto]],ROW(A1868)-ROW($A$3)),"")</f>
        <v/>
      </c>
      <c r="B1868" s="74" t="str">
        <f ca="1">IF(A1868="","",SUMIFS(Tabela_Ordens[[#Data],[Quantidade]],Tabela_Ordens[[#Data],[Produto]],A1868,Tabela_Ordens[[#Data],[Tipo da Ordem]],"Compra",Tabela_Ordens[[#Data],[Data esperada]],"&lt;="&amp;TODAY())-SUMIFS(Tabela_Ordens[[#Data],[Quantidade]],Tabela_Ordens[[#Data],[Produto]],A1868,Tabela_Ordens[[#Data],[Tipo da Ordem]],"Venda",Tabela_Ordens[[#Data],[Data esperada]],"&lt;="&amp;TODAY()))</f>
        <v/>
      </c>
      <c r="C1868" s="74" t="str">
        <f ca="1">IF(A1868="","",SUMIFS(Tabela_Ordens[[#Data],[Quantidade]],Tabela_Ordens[[#Data],[Produto]],A1868,Tabela_Ordens[[#Data],[Tipo da Ordem]],"Compra",Tabela_Ordens[[#Data],[Data esperada]],"&gt;"&amp;TODAY()))</f>
        <v/>
      </c>
      <c r="D1868" s="74" t="str">
        <f>IF(A1868="","",INDEX(Tabela_Produto[Estoque Mínimo],MATCH(A1868,INDEX(Tabela_Produto[Nome do Produto],,1),0),1))</f>
        <v/>
      </c>
      <c r="E1868" s="74" t="str">
        <f t="shared" si="29"/>
        <v/>
      </c>
      <c r="F1868" s="74" t="str">
        <f>IFERROR(GETPIVOTDATA("Amount",#REF!,"Product Name",'tabelas-escondidas'!$A1868),"")</f>
        <v/>
      </c>
      <c r="G1868" s="74" t="str">
        <f>IFERROR(GETPIVOTDATA("Quantity",#REF!,"Product Name",'tabelas-escondidas'!$A1868),"")</f>
        <v/>
      </c>
    </row>
    <row r="1869" spans="1:7" x14ac:dyDescent="0.25">
      <c r="A1869" s="75" t="str">
        <f>IFERROR(INDEX(Tabela_Produto[[#Data],[Nome do Produto]],ROW(A1869)-ROW($A$3)),"")</f>
        <v/>
      </c>
      <c r="B1869" s="74" t="str">
        <f ca="1">IF(A1869="","",SUMIFS(Tabela_Ordens[[#Data],[Quantidade]],Tabela_Ordens[[#Data],[Produto]],A1869,Tabela_Ordens[[#Data],[Tipo da Ordem]],"Compra",Tabela_Ordens[[#Data],[Data esperada]],"&lt;="&amp;TODAY())-SUMIFS(Tabela_Ordens[[#Data],[Quantidade]],Tabela_Ordens[[#Data],[Produto]],A1869,Tabela_Ordens[[#Data],[Tipo da Ordem]],"Venda",Tabela_Ordens[[#Data],[Data esperada]],"&lt;="&amp;TODAY()))</f>
        <v/>
      </c>
      <c r="C1869" s="74" t="str">
        <f ca="1">IF(A1869="","",SUMIFS(Tabela_Ordens[[#Data],[Quantidade]],Tabela_Ordens[[#Data],[Produto]],A1869,Tabela_Ordens[[#Data],[Tipo da Ordem]],"Compra",Tabela_Ordens[[#Data],[Data esperada]],"&gt;"&amp;TODAY()))</f>
        <v/>
      </c>
      <c r="D1869" s="74" t="str">
        <f>IF(A1869="","",INDEX(Tabela_Produto[Estoque Mínimo],MATCH(A1869,INDEX(Tabela_Produto[Nome do Produto],,1),0),1))</f>
        <v/>
      </c>
      <c r="E1869" s="74" t="str">
        <f t="shared" si="29"/>
        <v/>
      </c>
      <c r="F1869" s="74" t="str">
        <f>IFERROR(GETPIVOTDATA("Amount",#REF!,"Product Name",'tabelas-escondidas'!$A1869),"")</f>
        <v/>
      </c>
      <c r="G1869" s="74" t="str">
        <f>IFERROR(GETPIVOTDATA("Quantity",#REF!,"Product Name",'tabelas-escondidas'!$A1869),"")</f>
        <v/>
      </c>
    </row>
    <row r="1870" spans="1:7" x14ac:dyDescent="0.25">
      <c r="A1870" s="75" t="str">
        <f>IFERROR(INDEX(Tabela_Produto[[#Data],[Nome do Produto]],ROW(A1870)-ROW($A$3)),"")</f>
        <v/>
      </c>
      <c r="B1870" s="74" t="str">
        <f ca="1">IF(A1870="","",SUMIFS(Tabela_Ordens[[#Data],[Quantidade]],Tabela_Ordens[[#Data],[Produto]],A1870,Tabela_Ordens[[#Data],[Tipo da Ordem]],"Compra",Tabela_Ordens[[#Data],[Data esperada]],"&lt;="&amp;TODAY())-SUMIFS(Tabela_Ordens[[#Data],[Quantidade]],Tabela_Ordens[[#Data],[Produto]],A1870,Tabela_Ordens[[#Data],[Tipo da Ordem]],"Venda",Tabela_Ordens[[#Data],[Data esperada]],"&lt;="&amp;TODAY()))</f>
        <v/>
      </c>
      <c r="C1870" s="74" t="str">
        <f ca="1">IF(A1870="","",SUMIFS(Tabela_Ordens[[#Data],[Quantidade]],Tabela_Ordens[[#Data],[Produto]],A1870,Tabela_Ordens[[#Data],[Tipo da Ordem]],"Compra",Tabela_Ordens[[#Data],[Data esperada]],"&gt;"&amp;TODAY()))</f>
        <v/>
      </c>
      <c r="D1870" s="74" t="str">
        <f>IF(A1870="","",INDEX(Tabela_Produto[Estoque Mínimo],MATCH(A1870,INDEX(Tabela_Produto[Nome do Produto],,1),0),1))</f>
        <v/>
      </c>
      <c r="E1870" s="74" t="str">
        <f t="shared" si="29"/>
        <v/>
      </c>
      <c r="F1870" s="74" t="str">
        <f>IFERROR(GETPIVOTDATA("Amount",#REF!,"Product Name",'tabelas-escondidas'!$A1870),"")</f>
        <v/>
      </c>
      <c r="G1870" s="74" t="str">
        <f>IFERROR(GETPIVOTDATA("Quantity",#REF!,"Product Name",'tabelas-escondidas'!$A1870),"")</f>
        <v/>
      </c>
    </row>
    <row r="1871" spans="1:7" x14ac:dyDescent="0.25">
      <c r="A1871" s="75" t="str">
        <f>IFERROR(INDEX(Tabela_Produto[[#Data],[Nome do Produto]],ROW(A1871)-ROW($A$3)),"")</f>
        <v/>
      </c>
      <c r="B1871" s="74" t="str">
        <f ca="1">IF(A1871="","",SUMIFS(Tabela_Ordens[[#Data],[Quantidade]],Tabela_Ordens[[#Data],[Produto]],A1871,Tabela_Ordens[[#Data],[Tipo da Ordem]],"Compra",Tabela_Ordens[[#Data],[Data esperada]],"&lt;="&amp;TODAY())-SUMIFS(Tabela_Ordens[[#Data],[Quantidade]],Tabela_Ordens[[#Data],[Produto]],A1871,Tabela_Ordens[[#Data],[Tipo da Ordem]],"Venda",Tabela_Ordens[[#Data],[Data esperada]],"&lt;="&amp;TODAY()))</f>
        <v/>
      </c>
      <c r="C1871" s="74" t="str">
        <f ca="1">IF(A1871="","",SUMIFS(Tabela_Ordens[[#Data],[Quantidade]],Tabela_Ordens[[#Data],[Produto]],A1871,Tabela_Ordens[[#Data],[Tipo da Ordem]],"Compra",Tabela_Ordens[[#Data],[Data esperada]],"&gt;"&amp;TODAY()))</f>
        <v/>
      </c>
      <c r="D1871" s="74" t="str">
        <f>IF(A1871="","",INDEX(Tabela_Produto[Estoque Mínimo],MATCH(A1871,INDEX(Tabela_Produto[Nome do Produto],,1),0),1))</f>
        <v/>
      </c>
      <c r="E1871" s="74" t="str">
        <f t="shared" si="29"/>
        <v/>
      </c>
      <c r="F1871" s="74" t="str">
        <f>IFERROR(GETPIVOTDATA("Amount",#REF!,"Product Name",'tabelas-escondidas'!$A1871),"")</f>
        <v/>
      </c>
      <c r="G1871" s="74" t="str">
        <f>IFERROR(GETPIVOTDATA("Quantity",#REF!,"Product Name",'tabelas-escondidas'!$A1871),"")</f>
        <v/>
      </c>
    </row>
    <row r="1872" spans="1:7" x14ac:dyDescent="0.25">
      <c r="A1872" s="75" t="str">
        <f>IFERROR(INDEX(Tabela_Produto[[#Data],[Nome do Produto]],ROW(A1872)-ROW($A$3)),"")</f>
        <v/>
      </c>
      <c r="B1872" s="74" t="str">
        <f ca="1">IF(A1872="","",SUMIFS(Tabela_Ordens[[#Data],[Quantidade]],Tabela_Ordens[[#Data],[Produto]],A1872,Tabela_Ordens[[#Data],[Tipo da Ordem]],"Compra",Tabela_Ordens[[#Data],[Data esperada]],"&lt;="&amp;TODAY())-SUMIFS(Tabela_Ordens[[#Data],[Quantidade]],Tabela_Ordens[[#Data],[Produto]],A1872,Tabela_Ordens[[#Data],[Tipo da Ordem]],"Venda",Tabela_Ordens[[#Data],[Data esperada]],"&lt;="&amp;TODAY()))</f>
        <v/>
      </c>
      <c r="C1872" s="74" t="str">
        <f ca="1">IF(A1872="","",SUMIFS(Tabela_Ordens[[#Data],[Quantidade]],Tabela_Ordens[[#Data],[Produto]],A1872,Tabela_Ordens[[#Data],[Tipo da Ordem]],"Compra",Tabela_Ordens[[#Data],[Data esperada]],"&gt;"&amp;TODAY()))</f>
        <v/>
      </c>
      <c r="D1872" s="74" t="str">
        <f>IF(A1872="","",INDEX(Tabela_Produto[Estoque Mínimo],MATCH(A1872,INDEX(Tabela_Produto[Nome do Produto],,1),0),1))</f>
        <v/>
      </c>
      <c r="E1872" s="74" t="str">
        <f t="shared" si="29"/>
        <v/>
      </c>
      <c r="F1872" s="74" t="str">
        <f>IFERROR(GETPIVOTDATA("Amount",#REF!,"Product Name",'tabelas-escondidas'!$A1872),"")</f>
        <v/>
      </c>
      <c r="G1872" s="74" t="str">
        <f>IFERROR(GETPIVOTDATA("Quantity",#REF!,"Product Name",'tabelas-escondidas'!$A1872),"")</f>
        <v/>
      </c>
    </row>
    <row r="1873" spans="1:7" x14ac:dyDescent="0.25">
      <c r="A1873" s="75" t="str">
        <f>IFERROR(INDEX(Tabela_Produto[[#Data],[Nome do Produto]],ROW(A1873)-ROW($A$3)),"")</f>
        <v/>
      </c>
      <c r="B1873" s="74" t="str">
        <f ca="1">IF(A1873="","",SUMIFS(Tabela_Ordens[[#Data],[Quantidade]],Tabela_Ordens[[#Data],[Produto]],A1873,Tabela_Ordens[[#Data],[Tipo da Ordem]],"Compra",Tabela_Ordens[[#Data],[Data esperada]],"&lt;="&amp;TODAY())-SUMIFS(Tabela_Ordens[[#Data],[Quantidade]],Tabela_Ordens[[#Data],[Produto]],A1873,Tabela_Ordens[[#Data],[Tipo da Ordem]],"Venda",Tabela_Ordens[[#Data],[Data esperada]],"&lt;="&amp;TODAY()))</f>
        <v/>
      </c>
      <c r="C1873" s="74" t="str">
        <f ca="1">IF(A1873="","",SUMIFS(Tabela_Ordens[[#Data],[Quantidade]],Tabela_Ordens[[#Data],[Produto]],A1873,Tabela_Ordens[[#Data],[Tipo da Ordem]],"Compra",Tabela_Ordens[[#Data],[Data esperada]],"&gt;"&amp;TODAY()))</f>
        <v/>
      </c>
      <c r="D1873" s="74" t="str">
        <f>IF(A1873="","",INDEX(Tabela_Produto[Estoque Mínimo],MATCH(A1873,INDEX(Tabela_Produto[Nome do Produto],,1),0),1))</f>
        <v/>
      </c>
      <c r="E1873" s="74" t="str">
        <f t="shared" si="29"/>
        <v/>
      </c>
      <c r="F1873" s="74" t="str">
        <f>IFERROR(GETPIVOTDATA("Amount",#REF!,"Product Name",'tabelas-escondidas'!$A1873),"")</f>
        <v/>
      </c>
      <c r="G1873" s="74" t="str">
        <f>IFERROR(GETPIVOTDATA("Quantity",#REF!,"Product Name",'tabelas-escondidas'!$A1873),"")</f>
        <v/>
      </c>
    </row>
    <row r="1874" spans="1:7" x14ac:dyDescent="0.25">
      <c r="A1874" s="75" t="str">
        <f>IFERROR(INDEX(Tabela_Produto[[#Data],[Nome do Produto]],ROW(A1874)-ROW($A$3)),"")</f>
        <v/>
      </c>
      <c r="B1874" s="74" t="str">
        <f ca="1">IF(A1874="","",SUMIFS(Tabela_Ordens[[#Data],[Quantidade]],Tabela_Ordens[[#Data],[Produto]],A1874,Tabela_Ordens[[#Data],[Tipo da Ordem]],"Compra",Tabela_Ordens[[#Data],[Data esperada]],"&lt;="&amp;TODAY())-SUMIFS(Tabela_Ordens[[#Data],[Quantidade]],Tabela_Ordens[[#Data],[Produto]],A1874,Tabela_Ordens[[#Data],[Tipo da Ordem]],"Venda",Tabela_Ordens[[#Data],[Data esperada]],"&lt;="&amp;TODAY()))</f>
        <v/>
      </c>
      <c r="C1874" s="74" t="str">
        <f ca="1">IF(A1874="","",SUMIFS(Tabela_Ordens[[#Data],[Quantidade]],Tabela_Ordens[[#Data],[Produto]],A1874,Tabela_Ordens[[#Data],[Tipo da Ordem]],"Compra",Tabela_Ordens[[#Data],[Data esperada]],"&gt;"&amp;TODAY()))</f>
        <v/>
      </c>
      <c r="D1874" s="74" t="str">
        <f>IF(A1874="","",INDEX(Tabela_Produto[Estoque Mínimo],MATCH(A1874,INDEX(Tabela_Produto[Nome do Produto],,1),0),1))</f>
        <v/>
      </c>
      <c r="E1874" s="74" t="str">
        <f t="shared" si="29"/>
        <v/>
      </c>
      <c r="F1874" s="74" t="str">
        <f>IFERROR(GETPIVOTDATA("Amount",#REF!,"Product Name",'tabelas-escondidas'!$A1874),"")</f>
        <v/>
      </c>
      <c r="G1874" s="74" t="str">
        <f>IFERROR(GETPIVOTDATA("Quantity",#REF!,"Product Name",'tabelas-escondidas'!$A1874),"")</f>
        <v/>
      </c>
    </row>
    <row r="1875" spans="1:7" x14ac:dyDescent="0.25">
      <c r="A1875" s="75" t="str">
        <f>IFERROR(INDEX(Tabela_Produto[[#Data],[Nome do Produto]],ROW(A1875)-ROW($A$3)),"")</f>
        <v/>
      </c>
      <c r="B1875" s="74" t="str">
        <f ca="1">IF(A1875="","",SUMIFS(Tabela_Ordens[[#Data],[Quantidade]],Tabela_Ordens[[#Data],[Produto]],A1875,Tabela_Ordens[[#Data],[Tipo da Ordem]],"Compra",Tabela_Ordens[[#Data],[Data esperada]],"&lt;="&amp;TODAY())-SUMIFS(Tabela_Ordens[[#Data],[Quantidade]],Tabela_Ordens[[#Data],[Produto]],A1875,Tabela_Ordens[[#Data],[Tipo da Ordem]],"Venda",Tabela_Ordens[[#Data],[Data esperada]],"&lt;="&amp;TODAY()))</f>
        <v/>
      </c>
      <c r="C1875" s="74" t="str">
        <f ca="1">IF(A1875="","",SUMIFS(Tabela_Ordens[[#Data],[Quantidade]],Tabela_Ordens[[#Data],[Produto]],A1875,Tabela_Ordens[[#Data],[Tipo da Ordem]],"Compra",Tabela_Ordens[[#Data],[Data esperada]],"&gt;"&amp;TODAY()))</f>
        <v/>
      </c>
      <c r="D1875" s="74" t="str">
        <f>IF(A1875="","",INDEX(Tabela_Produto[Estoque Mínimo],MATCH(A1875,INDEX(Tabela_Produto[Nome do Produto],,1),0),1))</f>
        <v/>
      </c>
      <c r="E1875" s="74" t="str">
        <f t="shared" si="29"/>
        <v/>
      </c>
      <c r="F1875" s="74" t="str">
        <f>IFERROR(GETPIVOTDATA("Amount",#REF!,"Product Name",'tabelas-escondidas'!$A1875),"")</f>
        <v/>
      </c>
      <c r="G1875" s="74" t="str">
        <f>IFERROR(GETPIVOTDATA("Quantity",#REF!,"Product Name",'tabelas-escondidas'!$A1875),"")</f>
        <v/>
      </c>
    </row>
    <row r="1876" spans="1:7" x14ac:dyDescent="0.25">
      <c r="A1876" s="75" t="str">
        <f>IFERROR(INDEX(Tabela_Produto[[#Data],[Nome do Produto]],ROW(A1876)-ROW($A$3)),"")</f>
        <v/>
      </c>
      <c r="B1876" s="74" t="str">
        <f ca="1">IF(A1876="","",SUMIFS(Tabela_Ordens[[#Data],[Quantidade]],Tabela_Ordens[[#Data],[Produto]],A1876,Tabela_Ordens[[#Data],[Tipo da Ordem]],"Compra",Tabela_Ordens[[#Data],[Data esperada]],"&lt;="&amp;TODAY())-SUMIFS(Tabela_Ordens[[#Data],[Quantidade]],Tabela_Ordens[[#Data],[Produto]],A1876,Tabela_Ordens[[#Data],[Tipo da Ordem]],"Venda",Tabela_Ordens[[#Data],[Data esperada]],"&lt;="&amp;TODAY()))</f>
        <v/>
      </c>
      <c r="C1876" s="74" t="str">
        <f ca="1">IF(A1876="","",SUMIFS(Tabela_Ordens[[#Data],[Quantidade]],Tabela_Ordens[[#Data],[Produto]],A1876,Tabela_Ordens[[#Data],[Tipo da Ordem]],"Compra",Tabela_Ordens[[#Data],[Data esperada]],"&gt;"&amp;TODAY()))</f>
        <v/>
      </c>
      <c r="D1876" s="74" t="str">
        <f>IF(A1876="","",INDEX(Tabela_Produto[Estoque Mínimo],MATCH(A1876,INDEX(Tabela_Produto[Nome do Produto],,1),0),1))</f>
        <v/>
      </c>
      <c r="E1876" s="74" t="str">
        <f t="shared" si="29"/>
        <v/>
      </c>
      <c r="F1876" s="74" t="str">
        <f>IFERROR(GETPIVOTDATA("Amount",#REF!,"Product Name",'tabelas-escondidas'!$A1876),"")</f>
        <v/>
      </c>
      <c r="G1876" s="74" t="str">
        <f>IFERROR(GETPIVOTDATA("Quantity",#REF!,"Product Name",'tabelas-escondidas'!$A1876),"")</f>
        <v/>
      </c>
    </row>
    <row r="1877" spans="1:7" x14ac:dyDescent="0.25">
      <c r="A1877" s="75" t="str">
        <f>IFERROR(INDEX(Tabela_Produto[[#Data],[Nome do Produto]],ROW(A1877)-ROW($A$3)),"")</f>
        <v/>
      </c>
      <c r="B1877" s="74" t="str">
        <f ca="1">IF(A1877="","",SUMIFS(Tabela_Ordens[[#Data],[Quantidade]],Tabela_Ordens[[#Data],[Produto]],A1877,Tabela_Ordens[[#Data],[Tipo da Ordem]],"Compra",Tabela_Ordens[[#Data],[Data esperada]],"&lt;="&amp;TODAY())-SUMIFS(Tabela_Ordens[[#Data],[Quantidade]],Tabela_Ordens[[#Data],[Produto]],A1877,Tabela_Ordens[[#Data],[Tipo da Ordem]],"Venda",Tabela_Ordens[[#Data],[Data esperada]],"&lt;="&amp;TODAY()))</f>
        <v/>
      </c>
      <c r="C1877" s="74" t="str">
        <f ca="1">IF(A1877="","",SUMIFS(Tabela_Ordens[[#Data],[Quantidade]],Tabela_Ordens[[#Data],[Produto]],A1877,Tabela_Ordens[[#Data],[Tipo da Ordem]],"Compra",Tabela_Ordens[[#Data],[Data esperada]],"&gt;"&amp;TODAY()))</f>
        <v/>
      </c>
      <c r="D1877" s="74" t="str">
        <f>IF(A1877="","",INDEX(Tabela_Produto[Estoque Mínimo],MATCH(A1877,INDEX(Tabela_Produto[Nome do Produto],,1),0),1))</f>
        <v/>
      </c>
      <c r="E1877" s="74" t="str">
        <f t="shared" si="29"/>
        <v/>
      </c>
      <c r="F1877" s="74" t="str">
        <f>IFERROR(GETPIVOTDATA("Amount",#REF!,"Product Name",'tabelas-escondidas'!$A1877),"")</f>
        <v/>
      </c>
      <c r="G1877" s="74" t="str">
        <f>IFERROR(GETPIVOTDATA("Quantity",#REF!,"Product Name",'tabelas-escondidas'!$A1877),"")</f>
        <v/>
      </c>
    </row>
    <row r="1878" spans="1:7" x14ac:dyDescent="0.25">
      <c r="A1878" s="75" t="str">
        <f>IFERROR(INDEX(Tabela_Produto[[#Data],[Nome do Produto]],ROW(A1878)-ROW($A$3)),"")</f>
        <v/>
      </c>
      <c r="B1878" s="74" t="str">
        <f ca="1">IF(A1878="","",SUMIFS(Tabela_Ordens[[#Data],[Quantidade]],Tabela_Ordens[[#Data],[Produto]],A1878,Tabela_Ordens[[#Data],[Tipo da Ordem]],"Compra",Tabela_Ordens[[#Data],[Data esperada]],"&lt;="&amp;TODAY())-SUMIFS(Tabela_Ordens[[#Data],[Quantidade]],Tabela_Ordens[[#Data],[Produto]],A1878,Tabela_Ordens[[#Data],[Tipo da Ordem]],"Venda",Tabela_Ordens[[#Data],[Data esperada]],"&lt;="&amp;TODAY()))</f>
        <v/>
      </c>
      <c r="C1878" s="74" t="str">
        <f ca="1">IF(A1878="","",SUMIFS(Tabela_Ordens[[#Data],[Quantidade]],Tabela_Ordens[[#Data],[Produto]],A1878,Tabela_Ordens[[#Data],[Tipo da Ordem]],"Compra",Tabela_Ordens[[#Data],[Data esperada]],"&gt;"&amp;TODAY()))</f>
        <v/>
      </c>
      <c r="D1878" s="74" t="str">
        <f>IF(A1878="","",INDEX(Tabela_Produto[Estoque Mínimo],MATCH(A1878,INDEX(Tabela_Produto[Nome do Produto],,1),0),1))</f>
        <v/>
      </c>
      <c r="E1878" s="74" t="str">
        <f t="shared" si="29"/>
        <v/>
      </c>
      <c r="F1878" s="74" t="str">
        <f>IFERROR(GETPIVOTDATA("Amount",#REF!,"Product Name",'tabelas-escondidas'!$A1878),"")</f>
        <v/>
      </c>
      <c r="G1878" s="74" t="str">
        <f>IFERROR(GETPIVOTDATA("Quantity",#REF!,"Product Name",'tabelas-escondidas'!$A1878),"")</f>
        <v/>
      </c>
    </row>
    <row r="1879" spans="1:7" x14ac:dyDescent="0.25">
      <c r="A1879" s="75" t="str">
        <f>IFERROR(INDEX(Tabela_Produto[[#Data],[Nome do Produto]],ROW(A1879)-ROW($A$3)),"")</f>
        <v/>
      </c>
      <c r="B1879" s="74" t="str">
        <f ca="1">IF(A1879="","",SUMIFS(Tabela_Ordens[[#Data],[Quantidade]],Tabela_Ordens[[#Data],[Produto]],A1879,Tabela_Ordens[[#Data],[Tipo da Ordem]],"Compra",Tabela_Ordens[[#Data],[Data esperada]],"&lt;="&amp;TODAY())-SUMIFS(Tabela_Ordens[[#Data],[Quantidade]],Tabela_Ordens[[#Data],[Produto]],A1879,Tabela_Ordens[[#Data],[Tipo da Ordem]],"Venda",Tabela_Ordens[[#Data],[Data esperada]],"&lt;="&amp;TODAY()))</f>
        <v/>
      </c>
      <c r="C1879" s="74" t="str">
        <f ca="1">IF(A1879="","",SUMIFS(Tabela_Ordens[[#Data],[Quantidade]],Tabela_Ordens[[#Data],[Produto]],A1879,Tabela_Ordens[[#Data],[Tipo da Ordem]],"Compra",Tabela_Ordens[[#Data],[Data esperada]],"&gt;"&amp;TODAY()))</f>
        <v/>
      </c>
      <c r="D1879" s="74" t="str">
        <f>IF(A1879="","",INDEX(Tabela_Produto[Estoque Mínimo],MATCH(A1879,INDEX(Tabela_Produto[Nome do Produto],,1),0),1))</f>
        <v/>
      </c>
      <c r="E1879" s="74" t="str">
        <f t="shared" si="29"/>
        <v/>
      </c>
      <c r="F1879" s="74" t="str">
        <f>IFERROR(GETPIVOTDATA("Amount",#REF!,"Product Name",'tabelas-escondidas'!$A1879),"")</f>
        <v/>
      </c>
      <c r="G1879" s="74" t="str">
        <f>IFERROR(GETPIVOTDATA("Quantity",#REF!,"Product Name",'tabelas-escondidas'!$A1879),"")</f>
        <v/>
      </c>
    </row>
    <row r="1880" spans="1:7" x14ac:dyDescent="0.25">
      <c r="A1880" s="75" t="str">
        <f>IFERROR(INDEX(Tabela_Produto[[#Data],[Nome do Produto]],ROW(A1880)-ROW($A$3)),"")</f>
        <v/>
      </c>
      <c r="B1880" s="74" t="str">
        <f ca="1">IF(A1880="","",SUMIFS(Tabela_Ordens[[#Data],[Quantidade]],Tabela_Ordens[[#Data],[Produto]],A1880,Tabela_Ordens[[#Data],[Tipo da Ordem]],"Compra",Tabela_Ordens[[#Data],[Data esperada]],"&lt;="&amp;TODAY())-SUMIFS(Tabela_Ordens[[#Data],[Quantidade]],Tabela_Ordens[[#Data],[Produto]],A1880,Tabela_Ordens[[#Data],[Tipo da Ordem]],"Venda",Tabela_Ordens[[#Data],[Data esperada]],"&lt;="&amp;TODAY()))</f>
        <v/>
      </c>
      <c r="C1880" s="74" t="str">
        <f ca="1">IF(A1880="","",SUMIFS(Tabela_Ordens[[#Data],[Quantidade]],Tabela_Ordens[[#Data],[Produto]],A1880,Tabela_Ordens[[#Data],[Tipo da Ordem]],"Compra",Tabela_Ordens[[#Data],[Data esperada]],"&gt;"&amp;TODAY()))</f>
        <v/>
      </c>
      <c r="D1880" s="74" t="str">
        <f>IF(A1880="","",INDEX(Tabela_Produto[Estoque Mínimo],MATCH(A1880,INDEX(Tabela_Produto[Nome do Produto],,1),0),1))</f>
        <v/>
      </c>
      <c r="E1880" s="74" t="str">
        <f t="shared" si="29"/>
        <v/>
      </c>
      <c r="F1880" s="74" t="str">
        <f>IFERROR(GETPIVOTDATA("Amount",#REF!,"Product Name",'tabelas-escondidas'!$A1880),"")</f>
        <v/>
      </c>
      <c r="G1880" s="74" t="str">
        <f>IFERROR(GETPIVOTDATA("Quantity",#REF!,"Product Name",'tabelas-escondidas'!$A1880),"")</f>
        <v/>
      </c>
    </row>
    <row r="1881" spans="1:7" x14ac:dyDescent="0.25">
      <c r="A1881" s="75" t="str">
        <f>IFERROR(INDEX(Tabela_Produto[[#Data],[Nome do Produto]],ROW(A1881)-ROW($A$3)),"")</f>
        <v/>
      </c>
      <c r="B1881" s="74" t="str">
        <f ca="1">IF(A1881="","",SUMIFS(Tabela_Ordens[[#Data],[Quantidade]],Tabela_Ordens[[#Data],[Produto]],A1881,Tabela_Ordens[[#Data],[Tipo da Ordem]],"Compra",Tabela_Ordens[[#Data],[Data esperada]],"&lt;="&amp;TODAY())-SUMIFS(Tabela_Ordens[[#Data],[Quantidade]],Tabela_Ordens[[#Data],[Produto]],A1881,Tabela_Ordens[[#Data],[Tipo da Ordem]],"Venda",Tabela_Ordens[[#Data],[Data esperada]],"&lt;="&amp;TODAY()))</f>
        <v/>
      </c>
      <c r="C1881" s="74" t="str">
        <f ca="1">IF(A1881="","",SUMIFS(Tabela_Ordens[[#Data],[Quantidade]],Tabela_Ordens[[#Data],[Produto]],A1881,Tabela_Ordens[[#Data],[Tipo da Ordem]],"Compra",Tabela_Ordens[[#Data],[Data esperada]],"&gt;"&amp;TODAY()))</f>
        <v/>
      </c>
      <c r="D1881" s="74" t="str">
        <f>IF(A1881="","",INDEX(Tabela_Produto[Estoque Mínimo],MATCH(A1881,INDEX(Tabela_Produto[Nome do Produto],,1),0),1))</f>
        <v/>
      </c>
      <c r="E1881" s="74" t="str">
        <f t="shared" si="29"/>
        <v/>
      </c>
      <c r="F1881" s="74" t="str">
        <f>IFERROR(GETPIVOTDATA("Amount",#REF!,"Product Name",'tabelas-escondidas'!$A1881),"")</f>
        <v/>
      </c>
      <c r="G1881" s="74" t="str">
        <f>IFERROR(GETPIVOTDATA("Quantity",#REF!,"Product Name",'tabelas-escondidas'!$A1881),"")</f>
        <v/>
      </c>
    </row>
    <row r="1882" spans="1:7" x14ac:dyDescent="0.25">
      <c r="A1882" s="75" t="str">
        <f>IFERROR(INDEX(Tabela_Produto[[#Data],[Nome do Produto]],ROW(A1882)-ROW($A$3)),"")</f>
        <v/>
      </c>
      <c r="B1882" s="74" t="str">
        <f ca="1">IF(A1882="","",SUMIFS(Tabela_Ordens[[#Data],[Quantidade]],Tabela_Ordens[[#Data],[Produto]],A1882,Tabela_Ordens[[#Data],[Tipo da Ordem]],"Compra",Tabela_Ordens[[#Data],[Data esperada]],"&lt;="&amp;TODAY())-SUMIFS(Tabela_Ordens[[#Data],[Quantidade]],Tabela_Ordens[[#Data],[Produto]],A1882,Tabela_Ordens[[#Data],[Tipo da Ordem]],"Venda",Tabela_Ordens[[#Data],[Data esperada]],"&lt;="&amp;TODAY()))</f>
        <v/>
      </c>
      <c r="C1882" s="74" t="str">
        <f ca="1">IF(A1882="","",SUMIFS(Tabela_Ordens[[#Data],[Quantidade]],Tabela_Ordens[[#Data],[Produto]],A1882,Tabela_Ordens[[#Data],[Tipo da Ordem]],"Compra",Tabela_Ordens[[#Data],[Data esperada]],"&gt;"&amp;TODAY()))</f>
        <v/>
      </c>
      <c r="D1882" s="74" t="str">
        <f>IF(A1882="","",INDEX(Tabela_Produto[Estoque Mínimo],MATCH(A1882,INDEX(Tabela_Produto[Nome do Produto],,1),0),1))</f>
        <v/>
      </c>
      <c r="E1882" s="74" t="str">
        <f t="shared" si="29"/>
        <v/>
      </c>
      <c r="F1882" s="74" t="str">
        <f>IFERROR(GETPIVOTDATA("Amount",#REF!,"Product Name",'tabelas-escondidas'!$A1882),"")</f>
        <v/>
      </c>
      <c r="G1882" s="74" t="str">
        <f>IFERROR(GETPIVOTDATA("Quantity",#REF!,"Product Name",'tabelas-escondidas'!$A1882),"")</f>
        <v/>
      </c>
    </row>
    <row r="1883" spans="1:7" x14ac:dyDescent="0.25">
      <c r="A1883" s="75" t="str">
        <f>IFERROR(INDEX(Tabela_Produto[[#Data],[Nome do Produto]],ROW(A1883)-ROW($A$3)),"")</f>
        <v/>
      </c>
      <c r="B1883" s="74" t="str">
        <f ca="1">IF(A1883="","",SUMIFS(Tabela_Ordens[[#Data],[Quantidade]],Tabela_Ordens[[#Data],[Produto]],A1883,Tabela_Ordens[[#Data],[Tipo da Ordem]],"Compra",Tabela_Ordens[[#Data],[Data esperada]],"&lt;="&amp;TODAY())-SUMIFS(Tabela_Ordens[[#Data],[Quantidade]],Tabela_Ordens[[#Data],[Produto]],A1883,Tabela_Ordens[[#Data],[Tipo da Ordem]],"Venda",Tabela_Ordens[[#Data],[Data esperada]],"&lt;="&amp;TODAY()))</f>
        <v/>
      </c>
      <c r="C1883" s="74" t="str">
        <f ca="1">IF(A1883="","",SUMIFS(Tabela_Ordens[[#Data],[Quantidade]],Tabela_Ordens[[#Data],[Produto]],A1883,Tabela_Ordens[[#Data],[Tipo da Ordem]],"Compra",Tabela_Ordens[[#Data],[Data esperada]],"&gt;"&amp;TODAY()))</f>
        <v/>
      </c>
      <c r="D1883" s="74" t="str">
        <f>IF(A1883="","",INDEX(Tabela_Produto[Estoque Mínimo],MATCH(A1883,INDEX(Tabela_Produto[Nome do Produto],,1),0),1))</f>
        <v/>
      </c>
      <c r="E1883" s="74" t="str">
        <f t="shared" si="29"/>
        <v/>
      </c>
      <c r="F1883" s="74" t="str">
        <f>IFERROR(GETPIVOTDATA("Amount",#REF!,"Product Name",'tabelas-escondidas'!$A1883),"")</f>
        <v/>
      </c>
      <c r="G1883" s="74" t="str">
        <f>IFERROR(GETPIVOTDATA("Quantity",#REF!,"Product Name",'tabelas-escondidas'!$A1883),"")</f>
        <v/>
      </c>
    </row>
    <row r="1884" spans="1:7" x14ac:dyDescent="0.25">
      <c r="A1884" s="75" t="str">
        <f>IFERROR(INDEX(Tabela_Produto[[#Data],[Nome do Produto]],ROW(A1884)-ROW($A$3)),"")</f>
        <v/>
      </c>
      <c r="B1884" s="74" t="str">
        <f ca="1">IF(A1884="","",SUMIFS(Tabela_Ordens[[#Data],[Quantidade]],Tabela_Ordens[[#Data],[Produto]],A1884,Tabela_Ordens[[#Data],[Tipo da Ordem]],"Compra",Tabela_Ordens[[#Data],[Data esperada]],"&lt;="&amp;TODAY())-SUMIFS(Tabela_Ordens[[#Data],[Quantidade]],Tabela_Ordens[[#Data],[Produto]],A1884,Tabela_Ordens[[#Data],[Tipo da Ordem]],"Venda",Tabela_Ordens[[#Data],[Data esperada]],"&lt;="&amp;TODAY()))</f>
        <v/>
      </c>
      <c r="C1884" s="74" t="str">
        <f ca="1">IF(A1884="","",SUMIFS(Tabela_Ordens[[#Data],[Quantidade]],Tabela_Ordens[[#Data],[Produto]],A1884,Tabela_Ordens[[#Data],[Tipo da Ordem]],"Compra",Tabela_Ordens[[#Data],[Data esperada]],"&gt;"&amp;TODAY()))</f>
        <v/>
      </c>
      <c r="D1884" s="74" t="str">
        <f>IF(A1884="","",INDEX(Tabela_Produto[Estoque Mínimo],MATCH(A1884,INDEX(Tabela_Produto[Nome do Produto],,1),0),1))</f>
        <v/>
      </c>
      <c r="E1884" s="74" t="str">
        <f t="shared" si="29"/>
        <v/>
      </c>
      <c r="F1884" s="74" t="str">
        <f>IFERROR(GETPIVOTDATA("Amount",#REF!,"Product Name",'tabelas-escondidas'!$A1884),"")</f>
        <v/>
      </c>
      <c r="G1884" s="74" t="str">
        <f>IFERROR(GETPIVOTDATA("Quantity",#REF!,"Product Name",'tabelas-escondidas'!$A1884),"")</f>
        <v/>
      </c>
    </row>
    <row r="1885" spans="1:7" x14ac:dyDescent="0.25">
      <c r="A1885" s="75" t="str">
        <f>IFERROR(INDEX(Tabela_Produto[[#Data],[Nome do Produto]],ROW(A1885)-ROW($A$3)),"")</f>
        <v/>
      </c>
      <c r="B1885" s="74" t="str">
        <f ca="1">IF(A1885="","",SUMIFS(Tabela_Ordens[[#Data],[Quantidade]],Tabela_Ordens[[#Data],[Produto]],A1885,Tabela_Ordens[[#Data],[Tipo da Ordem]],"Compra",Tabela_Ordens[[#Data],[Data esperada]],"&lt;="&amp;TODAY())-SUMIFS(Tabela_Ordens[[#Data],[Quantidade]],Tabela_Ordens[[#Data],[Produto]],A1885,Tabela_Ordens[[#Data],[Tipo da Ordem]],"Venda",Tabela_Ordens[[#Data],[Data esperada]],"&lt;="&amp;TODAY()))</f>
        <v/>
      </c>
      <c r="C1885" s="74" t="str">
        <f ca="1">IF(A1885="","",SUMIFS(Tabela_Ordens[[#Data],[Quantidade]],Tabela_Ordens[[#Data],[Produto]],A1885,Tabela_Ordens[[#Data],[Tipo da Ordem]],"Compra",Tabela_Ordens[[#Data],[Data esperada]],"&gt;"&amp;TODAY()))</f>
        <v/>
      </c>
      <c r="D1885" s="74" t="str">
        <f>IF(A1885="","",INDEX(Tabela_Produto[Estoque Mínimo],MATCH(A1885,INDEX(Tabela_Produto[Nome do Produto],,1),0),1))</f>
        <v/>
      </c>
      <c r="E1885" s="74" t="str">
        <f t="shared" si="29"/>
        <v/>
      </c>
      <c r="F1885" s="74" t="str">
        <f>IFERROR(GETPIVOTDATA("Amount",#REF!,"Product Name",'tabelas-escondidas'!$A1885),"")</f>
        <v/>
      </c>
      <c r="G1885" s="74" t="str">
        <f>IFERROR(GETPIVOTDATA("Quantity",#REF!,"Product Name",'tabelas-escondidas'!$A1885),"")</f>
        <v/>
      </c>
    </row>
    <row r="1886" spans="1:7" x14ac:dyDescent="0.25">
      <c r="A1886" s="75" t="str">
        <f>IFERROR(INDEX(Tabela_Produto[[#Data],[Nome do Produto]],ROW(A1886)-ROW($A$3)),"")</f>
        <v/>
      </c>
      <c r="B1886" s="74" t="str">
        <f ca="1">IF(A1886="","",SUMIFS(Tabela_Ordens[[#Data],[Quantidade]],Tabela_Ordens[[#Data],[Produto]],A1886,Tabela_Ordens[[#Data],[Tipo da Ordem]],"Compra",Tabela_Ordens[[#Data],[Data esperada]],"&lt;="&amp;TODAY())-SUMIFS(Tabela_Ordens[[#Data],[Quantidade]],Tabela_Ordens[[#Data],[Produto]],A1886,Tabela_Ordens[[#Data],[Tipo da Ordem]],"Venda",Tabela_Ordens[[#Data],[Data esperada]],"&lt;="&amp;TODAY()))</f>
        <v/>
      </c>
      <c r="C1886" s="74" t="str">
        <f ca="1">IF(A1886="","",SUMIFS(Tabela_Ordens[[#Data],[Quantidade]],Tabela_Ordens[[#Data],[Produto]],A1886,Tabela_Ordens[[#Data],[Tipo da Ordem]],"Compra",Tabela_Ordens[[#Data],[Data esperada]],"&gt;"&amp;TODAY()))</f>
        <v/>
      </c>
      <c r="D1886" s="74" t="str">
        <f>IF(A1886="","",INDEX(Tabela_Produto[Estoque Mínimo],MATCH(A1886,INDEX(Tabela_Produto[Nome do Produto],,1),0),1))</f>
        <v/>
      </c>
      <c r="E1886" s="74" t="str">
        <f t="shared" si="29"/>
        <v/>
      </c>
      <c r="F1886" s="74" t="str">
        <f>IFERROR(GETPIVOTDATA("Amount",#REF!,"Product Name",'tabelas-escondidas'!$A1886),"")</f>
        <v/>
      </c>
      <c r="G1886" s="74" t="str">
        <f>IFERROR(GETPIVOTDATA("Quantity",#REF!,"Product Name",'tabelas-escondidas'!$A1886),"")</f>
        <v/>
      </c>
    </row>
    <row r="1887" spans="1:7" x14ac:dyDescent="0.25">
      <c r="A1887" s="75" t="str">
        <f>IFERROR(INDEX(Tabela_Produto[[#Data],[Nome do Produto]],ROW(A1887)-ROW($A$3)),"")</f>
        <v/>
      </c>
      <c r="B1887" s="74" t="str">
        <f ca="1">IF(A1887="","",SUMIFS(Tabela_Ordens[[#Data],[Quantidade]],Tabela_Ordens[[#Data],[Produto]],A1887,Tabela_Ordens[[#Data],[Tipo da Ordem]],"Compra",Tabela_Ordens[[#Data],[Data esperada]],"&lt;="&amp;TODAY())-SUMIFS(Tabela_Ordens[[#Data],[Quantidade]],Tabela_Ordens[[#Data],[Produto]],A1887,Tabela_Ordens[[#Data],[Tipo da Ordem]],"Venda",Tabela_Ordens[[#Data],[Data esperada]],"&lt;="&amp;TODAY()))</f>
        <v/>
      </c>
      <c r="C1887" s="74" t="str">
        <f ca="1">IF(A1887="","",SUMIFS(Tabela_Ordens[[#Data],[Quantidade]],Tabela_Ordens[[#Data],[Produto]],A1887,Tabela_Ordens[[#Data],[Tipo da Ordem]],"Compra",Tabela_Ordens[[#Data],[Data esperada]],"&gt;"&amp;TODAY()))</f>
        <v/>
      </c>
      <c r="D1887" s="74" t="str">
        <f>IF(A1887="","",INDEX(Tabela_Produto[Estoque Mínimo],MATCH(A1887,INDEX(Tabela_Produto[Nome do Produto],,1),0),1))</f>
        <v/>
      </c>
      <c r="E1887" s="74" t="str">
        <f t="shared" si="29"/>
        <v/>
      </c>
      <c r="F1887" s="74" t="str">
        <f>IFERROR(GETPIVOTDATA("Amount",#REF!,"Product Name",'tabelas-escondidas'!$A1887),"")</f>
        <v/>
      </c>
      <c r="G1887" s="74" t="str">
        <f>IFERROR(GETPIVOTDATA("Quantity",#REF!,"Product Name",'tabelas-escondidas'!$A1887),"")</f>
        <v/>
      </c>
    </row>
    <row r="1888" spans="1:7" x14ac:dyDescent="0.25">
      <c r="A1888" s="75" t="str">
        <f>IFERROR(INDEX(Tabela_Produto[[#Data],[Nome do Produto]],ROW(A1888)-ROW($A$3)),"")</f>
        <v/>
      </c>
      <c r="B1888" s="74" t="str">
        <f ca="1">IF(A1888="","",SUMIFS(Tabela_Ordens[[#Data],[Quantidade]],Tabela_Ordens[[#Data],[Produto]],A1888,Tabela_Ordens[[#Data],[Tipo da Ordem]],"Compra",Tabela_Ordens[[#Data],[Data esperada]],"&lt;="&amp;TODAY())-SUMIFS(Tabela_Ordens[[#Data],[Quantidade]],Tabela_Ordens[[#Data],[Produto]],A1888,Tabela_Ordens[[#Data],[Tipo da Ordem]],"Venda",Tabela_Ordens[[#Data],[Data esperada]],"&lt;="&amp;TODAY()))</f>
        <v/>
      </c>
      <c r="C1888" s="74" t="str">
        <f ca="1">IF(A1888="","",SUMIFS(Tabela_Ordens[[#Data],[Quantidade]],Tabela_Ordens[[#Data],[Produto]],A1888,Tabela_Ordens[[#Data],[Tipo da Ordem]],"Compra",Tabela_Ordens[[#Data],[Data esperada]],"&gt;"&amp;TODAY()))</f>
        <v/>
      </c>
      <c r="D1888" s="74" t="str">
        <f>IF(A1888="","",INDEX(Tabela_Produto[Estoque Mínimo],MATCH(A1888,INDEX(Tabela_Produto[Nome do Produto],,1),0),1))</f>
        <v/>
      </c>
      <c r="E1888" s="74" t="str">
        <f t="shared" si="29"/>
        <v/>
      </c>
      <c r="F1888" s="74" t="str">
        <f>IFERROR(GETPIVOTDATA("Amount",#REF!,"Product Name",'tabelas-escondidas'!$A1888),"")</f>
        <v/>
      </c>
      <c r="G1888" s="74" t="str">
        <f>IFERROR(GETPIVOTDATA("Quantity",#REF!,"Product Name",'tabelas-escondidas'!$A1888),"")</f>
        <v/>
      </c>
    </row>
    <row r="1889" spans="1:7" x14ac:dyDescent="0.25">
      <c r="A1889" s="75" t="str">
        <f>IFERROR(INDEX(Tabela_Produto[[#Data],[Nome do Produto]],ROW(A1889)-ROW($A$3)),"")</f>
        <v/>
      </c>
      <c r="B1889" s="74" t="str">
        <f ca="1">IF(A1889="","",SUMIFS(Tabela_Ordens[[#Data],[Quantidade]],Tabela_Ordens[[#Data],[Produto]],A1889,Tabela_Ordens[[#Data],[Tipo da Ordem]],"Compra",Tabela_Ordens[[#Data],[Data esperada]],"&lt;="&amp;TODAY())-SUMIFS(Tabela_Ordens[[#Data],[Quantidade]],Tabela_Ordens[[#Data],[Produto]],A1889,Tabela_Ordens[[#Data],[Tipo da Ordem]],"Venda",Tabela_Ordens[[#Data],[Data esperada]],"&lt;="&amp;TODAY()))</f>
        <v/>
      </c>
      <c r="C1889" s="74" t="str">
        <f ca="1">IF(A1889="","",SUMIFS(Tabela_Ordens[[#Data],[Quantidade]],Tabela_Ordens[[#Data],[Produto]],A1889,Tabela_Ordens[[#Data],[Tipo da Ordem]],"Compra",Tabela_Ordens[[#Data],[Data esperada]],"&gt;"&amp;TODAY()))</f>
        <v/>
      </c>
      <c r="D1889" s="74" t="str">
        <f>IF(A1889="","",INDEX(Tabela_Produto[Estoque Mínimo],MATCH(A1889,INDEX(Tabela_Produto[Nome do Produto],,1),0),1))</f>
        <v/>
      </c>
      <c r="E1889" s="74" t="str">
        <f t="shared" si="29"/>
        <v/>
      </c>
      <c r="F1889" s="74" t="str">
        <f>IFERROR(GETPIVOTDATA("Amount",#REF!,"Product Name",'tabelas-escondidas'!$A1889),"")</f>
        <v/>
      </c>
      <c r="G1889" s="74" t="str">
        <f>IFERROR(GETPIVOTDATA("Quantity",#REF!,"Product Name",'tabelas-escondidas'!$A1889),"")</f>
        <v/>
      </c>
    </row>
    <row r="1890" spans="1:7" x14ac:dyDescent="0.25">
      <c r="A1890" s="75" t="str">
        <f>IFERROR(INDEX(Tabela_Produto[[#Data],[Nome do Produto]],ROW(A1890)-ROW($A$3)),"")</f>
        <v/>
      </c>
      <c r="B1890" s="74" t="str">
        <f ca="1">IF(A1890="","",SUMIFS(Tabela_Ordens[[#Data],[Quantidade]],Tabela_Ordens[[#Data],[Produto]],A1890,Tabela_Ordens[[#Data],[Tipo da Ordem]],"Compra",Tabela_Ordens[[#Data],[Data esperada]],"&lt;="&amp;TODAY())-SUMIFS(Tabela_Ordens[[#Data],[Quantidade]],Tabela_Ordens[[#Data],[Produto]],A1890,Tabela_Ordens[[#Data],[Tipo da Ordem]],"Venda",Tabela_Ordens[[#Data],[Data esperada]],"&lt;="&amp;TODAY()))</f>
        <v/>
      </c>
      <c r="C1890" s="74" t="str">
        <f ca="1">IF(A1890="","",SUMIFS(Tabela_Ordens[[#Data],[Quantidade]],Tabela_Ordens[[#Data],[Produto]],A1890,Tabela_Ordens[[#Data],[Tipo da Ordem]],"Compra",Tabela_Ordens[[#Data],[Data esperada]],"&gt;"&amp;TODAY()))</f>
        <v/>
      </c>
      <c r="D1890" s="74" t="str">
        <f>IF(A1890="","",INDEX(Tabela_Produto[Estoque Mínimo],MATCH(A1890,INDEX(Tabela_Produto[Nome do Produto],,1),0),1))</f>
        <v/>
      </c>
      <c r="E1890" s="74" t="str">
        <f t="shared" si="29"/>
        <v/>
      </c>
      <c r="F1890" s="74" t="str">
        <f>IFERROR(GETPIVOTDATA("Amount",#REF!,"Product Name",'tabelas-escondidas'!$A1890),"")</f>
        <v/>
      </c>
      <c r="G1890" s="74" t="str">
        <f>IFERROR(GETPIVOTDATA("Quantity",#REF!,"Product Name",'tabelas-escondidas'!$A1890),"")</f>
        <v/>
      </c>
    </row>
    <row r="1891" spans="1:7" x14ac:dyDescent="0.25">
      <c r="A1891" s="75" t="str">
        <f>IFERROR(INDEX(Tabela_Produto[[#Data],[Nome do Produto]],ROW(A1891)-ROW($A$3)),"")</f>
        <v/>
      </c>
      <c r="B1891" s="74" t="str">
        <f ca="1">IF(A1891="","",SUMIFS(Tabela_Ordens[[#Data],[Quantidade]],Tabela_Ordens[[#Data],[Produto]],A1891,Tabela_Ordens[[#Data],[Tipo da Ordem]],"Compra",Tabela_Ordens[[#Data],[Data esperada]],"&lt;="&amp;TODAY())-SUMIFS(Tabela_Ordens[[#Data],[Quantidade]],Tabela_Ordens[[#Data],[Produto]],A1891,Tabela_Ordens[[#Data],[Tipo da Ordem]],"Venda",Tabela_Ordens[[#Data],[Data esperada]],"&lt;="&amp;TODAY()))</f>
        <v/>
      </c>
      <c r="C1891" s="74" t="str">
        <f ca="1">IF(A1891="","",SUMIFS(Tabela_Ordens[[#Data],[Quantidade]],Tabela_Ordens[[#Data],[Produto]],A1891,Tabela_Ordens[[#Data],[Tipo da Ordem]],"Compra",Tabela_Ordens[[#Data],[Data esperada]],"&gt;"&amp;TODAY()))</f>
        <v/>
      </c>
      <c r="D1891" s="74" t="str">
        <f>IF(A1891="","",INDEX(Tabela_Produto[Estoque Mínimo],MATCH(A1891,INDEX(Tabela_Produto[Nome do Produto],,1),0),1))</f>
        <v/>
      </c>
      <c r="E1891" s="74" t="str">
        <f t="shared" si="29"/>
        <v/>
      </c>
      <c r="F1891" s="74" t="str">
        <f>IFERROR(GETPIVOTDATA("Amount",#REF!,"Product Name",'tabelas-escondidas'!$A1891),"")</f>
        <v/>
      </c>
      <c r="G1891" s="74" t="str">
        <f>IFERROR(GETPIVOTDATA("Quantity",#REF!,"Product Name",'tabelas-escondidas'!$A1891),"")</f>
        <v/>
      </c>
    </row>
    <row r="1892" spans="1:7" x14ac:dyDescent="0.25">
      <c r="A1892" s="75" t="str">
        <f>IFERROR(INDEX(Tabela_Produto[[#Data],[Nome do Produto]],ROW(A1892)-ROW($A$3)),"")</f>
        <v/>
      </c>
      <c r="B1892" s="74" t="str">
        <f ca="1">IF(A1892="","",SUMIFS(Tabela_Ordens[[#Data],[Quantidade]],Tabela_Ordens[[#Data],[Produto]],A1892,Tabela_Ordens[[#Data],[Tipo da Ordem]],"Compra",Tabela_Ordens[[#Data],[Data esperada]],"&lt;="&amp;TODAY())-SUMIFS(Tabela_Ordens[[#Data],[Quantidade]],Tabela_Ordens[[#Data],[Produto]],A1892,Tabela_Ordens[[#Data],[Tipo da Ordem]],"Venda",Tabela_Ordens[[#Data],[Data esperada]],"&lt;="&amp;TODAY()))</f>
        <v/>
      </c>
      <c r="C1892" s="74" t="str">
        <f ca="1">IF(A1892="","",SUMIFS(Tabela_Ordens[[#Data],[Quantidade]],Tabela_Ordens[[#Data],[Produto]],A1892,Tabela_Ordens[[#Data],[Tipo da Ordem]],"Compra",Tabela_Ordens[[#Data],[Data esperada]],"&gt;"&amp;TODAY()))</f>
        <v/>
      </c>
      <c r="D1892" s="74" t="str">
        <f>IF(A1892="","",INDEX(Tabela_Produto[Estoque Mínimo],MATCH(A1892,INDEX(Tabela_Produto[Nome do Produto],,1),0),1))</f>
        <v/>
      </c>
      <c r="E1892" s="74" t="str">
        <f t="shared" si="29"/>
        <v/>
      </c>
      <c r="F1892" s="74" t="str">
        <f>IFERROR(GETPIVOTDATA("Amount",#REF!,"Product Name",'tabelas-escondidas'!$A1892),"")</f>
        <v/>
      </c>
      <c r="G1892" s="74" t="str">
        <f>IFERROR(GETPIVOTDATA("Quantity",#REF!,"Product Name",'tabelas-escondidas'!$A1892),"")</f>
        <v/>
      </c>
    </row>
    <row r="1893" spans="1:7" x14ac:dyDescent="0.25">
      <c r="A1893" s="75" t="str">
        <f>IFERROR(INDEX(Tabela_Produto[[#Data],[Nome do Produto]],ROW(A1893)-ROW($A$3)),"")</f>
        <v/>
      </c>
      <c r="B1893" s="74" t="str">
        <f ca="1">IF(A1893="","",SUMIFS(Tabela_Ordens[[#Data],[Quantidade]],Tabela_Ordens[[#Data],[Produto]],A1893,Tabela_Ordens[[#Data],[Tipo da Ordem]],"Compra",Tabela_Ordens[[#Data],[Data esperada]],"&lt;="&amp;TODAY())-SUMIFS(Tabela_Ordens[[#Data],[Quantidade]],Tabela_Ordens[[#Data],[Produto]],A1893,Tabela_Ordens[[#Data],[Tipo da Ordem]],"Venda",Tabela_Ordens[[#Data],[Data esperada]],"&lt;="&amp;TODAY()))</f>
        <v/>
      </c>
      <c r="C1893" s="74" t="str">
        <f ca="1">IF(A1893="","",SUMIFS(Tabela_Ordens[[#Data],[Quantidade]],Tabela_Ordens[[#Data],[Produto]],A1893,Tabela_Ordens[[#Data],[Tipo da Ordem]],"Compra",Tabela_Ordens[[#Data],[Data esperada]],"&gt;"&amp;TODAY()))</f>
        <v/>
      </c>
      <c r="D1893" s="74" t="str">
        <f>IF(A1893="","",INDEX(Tabela_Produto[Estoque Mínimo],MATCH(A1893,INDEX(Tabela_Produto[Nome do Produto],,1),0),1))</f>
        <v/>
      </c>
      <c r="E1893" s="74" t="str">
        <f t="shared" si="29"/>
        <v/>
      </c>
      <c r="F1893" s="74" t="str">
        <f>IFERROR(GETPIVOTDATA("Amount",#REF!,"Product Name",'tabelas-escondidas'!$A1893),"")</f>
        <v/>
      </c>
      <c r="G1893" s="74" t="str">
        <f>IFERROR(GETPIVOTDATA("Quantity",#REF!,"Product Name",'tabelas-escondidas'!$A1893),"")</f>
        <v/>
      </c>
    </row>
    <row r="1894" spans="1:7" x14ac:dyDescent="0.25">
      <c r="A1894" s="75" t="str">
        <f>IFERROR(INDEX(Tabela_Produto[[#Data],[Nome do Produto]],ROW(A1894)-ROW($A$3)),"")</f>
        <v/>
      </c>
      <c r="B1894" s="74" t="str">
        <f ca="1">IF(A1894="","",SUMIFS(Tabela_Ordens[[#Data],[Quantidade]],Tabela_Ordens[[#Data],[Produto]],A1894,Tabela_Ordens[[#Data],[Tipo da Ordem]],"Compra",Tabela_Ordens[[#Data],[Data esperada]],"&lt;="&amp;TODAY())-SUMIFS(Tabela_Ordens[[#Data],[Quantidade]],Tabela_Ordens[[#Data],[Produto]],A1894,Tabela_Ordens[[#Data],[Tipo da Ordem]],"Venda",Tabela_Ordens[[#Data],[Data esperada]],"&lt;="&amp;TODAY()))</f>
        <v/>
      </c>
      <c r="C1894" s="74" t="str">
        <f ca="1">IF(A1894="","",SUMIFS(Tabela_Ordens[[#Data],[Quantidade]],Tabela_Ordens[[#Data],[Produto]],A1894,Tabela_Ordens[[#Data],[Tipo da Ordem]],"Compra",Tabela_Ordens[[#Data],[Data esperada]],"&gt;"&amp;TODAY()))</f>
        <v/>
      </c>
      <c r="D1894" s="74" t="str">
        <f>IF(A1894="","",INDEX(Tabela_Produto[Estoque Mínimo],MATCH(A1894,INDEX(Tabela_Produto[Nome do Produto],,1),0),1))</f>
        <v/>
      </c>
      <c r="E1894" s="74" t="str">
        <f t="shared" si="29"/>
        <v/>
      </c>
      <c r="F1894" s="74" t="str">
        <f>IFERROR(GETPIVOTDATA("Amount",#REF!,"Product Name",'tabelas-escondidas'!$A1894),"")</f>
        <v/>
      </c>
      <c r="G1894" s="74" t="str">
        <f>IFERROR(GETPIVOTDATA("Quantity",#REF!,"Product Name",'tabelas-escondidas'!$A1894),"")</f>
        <v/>
      </c>
    </row>
    <row r="1895" spans="1:7" x14ac:dyDescent="0.25">
      <c r="A1895" s="75" t="str">
        <f>IFERROR(INDEX(Tabela_Produto[[#Data],[Nome do Produto]],ROW(A1895)-ROW($A$3)),"")</f>
        <v/>
      </c>
      <c r="B1895" s="74" t="str">
        <f ca="1">IF(A1895="","",SUMIFS(Tabela_Ordens[[#Data],[Quantidade]],Tabela_Ordens[[#Data],[Produto]],A1895,Tabela_Ordens[[#Data],[Tipo da Ordem]],"Compra",Tabela_Ordens[[#Data],[Data esperada]],"&lt;="&amp;TODAY())-SUMIFS(Tabela_Ordens[[#Data],[Quantidade]],Tabela_Ordens[[#Data],[Produto]],A1895,Tabela_Ordens[[#Data],[Tipo da Ordem]],"Venda",Tabela_Ordens[[#Data],[Data esperada]],"&lt;="&amp;TODAY()))</f>
        <v/>
      </c>
      <c r="C1895" s="74" t="str">
        <f ca="1">IF(A1895="","",SUMIFS(Tabela_Ordens[[#Data],[Quantidade]],Tabela_Ordens[[#Data],[Produto]],A1895,Tabela_Ordens[[#Data],[Tipo da Ordem]],"Compra",Tabela_Ordens[[#Data],[Data esperada]],"&gt;"&amp;TODAY()))</f>
        <v/>
      </c>
      <c r="D1895" s="74" t="str">
        <f>IF(A1895="","",INDEX(Tabela_Produto[Estoque Mínimo],MATCH(A1895,INDEX(Tabela_Produto[Nome do Produto],,1),0),1))</f>
        <v/>
      </c>
      <c r="E1895" s="74" t="str">
        <f t="shared" si="29"/>
        <v/>
      </c>
      <c r="F1895" s="74" t="str">
        <f>IFERROR(GETPIVOTDATA("Amount",#REF!,"Product Name",'tabelas-escondidas'!$A1895),"")</f>
        <v/>
      </c>
      <c r="G1895" s="74" t="str">
        <f>IFERROR(GETPIVOTDATA("Quantity",#REF!,"Product Name",'tabelas-escondidas'!$A1895),"")</f>
        <v/>
      </c>
    </row>
    <row r="1896" spans="1:7" x14ac:dyDescent="0.25">
      <c r="A1896" s="75" t="str">
        <f>IFERROR(INDEX(Tabela_Produto[[#Data],[Nome do Produto]],ROW(A1896)-ROW($A$3)),"")</f>
        <v/>
      </c>
      <c r="B1896" s="74" t="str">
        <f ca="1">IF(A1896="","",SUMIFS(Tabela_Ordens[[#Data],[Quantidade]],Tabela_Ordens[[#Data],[Produto]],A1896,Tabela_Ordens[[#Data],[Tipo da Ordem]],"Compra",Tabela_Ordens[[#Data],[Data esperada]],"&lt;="&amp;TODAY())-SUMIFS(Tabela_Ordens[[#Data],[Quantidade]],Tabela_Ordens[[#Data],[Produto]],A1896,Tabela_Ordens[[#Data],[Tipo da Ordem]],"Venda",Tabela_Ordens[[#Data],[Data esperada]],"&lt;="&amp;TODAY()))</f>
        <v/>
      </c>
      <c r="C1896" s="74" t="str">
        <f ca="1">IF(A1896="","",SUMIFS(Tabela_Ordens[[#Data],[Quantidade]],Tabela_Ordens[[#Data],[Produto]],A1896,Tabela_Ordens[[#Data],[Tipo da Ordem]],"Compra",Tabela_Ordens[[#Data],[Data esperada]],"&gt;"&amp;TODAY()))</f>
        <v/>
      </c>
      <c r="D1896" s="74" t="str">
        <f>IF(A1896="","",INDEX(Tabela_Produto[Estoque Mínimo],MATCH(A1896,INDEX(Tabela_Produto[Nome do Produto],,1),0),1))</f>
        <v/>
      </c>
      <c r="E1896" s="74" t="str">
        <f t="shared" si="29"/>
        <v/>
      </c>
      <c r="F1896" s="74" t="str">
        <f>IFERROR(GETPIVOTDATA("Amount",#REF!,"Product Name",'tabelas-escondidas'!$A1896),"")</f>
        <v/>
      </c>
      <c r="G1896" s="74" t="str">
        <f>IFERROR(GETPIVOTDATA("Quantity",#REF!,"Product Name",'tabelas-escondidas'!$A1896),"")</f>
        <v/>
      </c>
    </row>
    <row r="1897" spans="1:7" x14ac:dyDescent="0.25">
      <c r="A1897" s="75" t="str">
        <f>IFERROR(INDEX(Tabela_Produto[[#Data],[Nome do Produto]],ROW(A1897)-ROW($A$3)),"")</f>
        <v/>
      </c>
      <c r="B1897" s="74" t="str">
        <f ca="1">IF(A1897="","",SUMIFS(Tabela_Ordens[[#Data],[Quantidade]],Tabela_Ordens[[#Data],[Produto]],A1897,Tabela_Ordens[[#Data],[Tipo da Ordem]],"Compra",Tabela_Ordens[[#Data],[Data esperada]],"&lt;="&amp;TODAY())-SUMIFS(Tabela_Ordens[[#Data],[Quantidade]],Tabela_Ordens[[#Data],[Produto]],A1897,Tabela_Ordens[[#Data],[Tipo da Ordem]],"Venda",Tabela_Ordens[[#Data],[Data esperada]],"&lt;="&amp;TODAY()))</f>
        <v/>
      </c>
      <c r="C1897" s="74" t="str">
        <f ca="1">IF(A1897="","",SUMIFS(Tabela_Ordens[[#Data],[Quantidade]],Tabela_Ordens[[#Data],[Produto]],A1897,Tabela_Ordens[[#Data],[Tipo da Ordem]],"Compra",Tabela_Ordens[[#Data],[Data esperada]],"&gt;"&amp;TODAY()))</f>
        <v/>
      </c>
      <c r="D1897" s="74" t="str">
        <f>IF(A1897="","",INDEX(Tabela_Produto[Estoque Mínimo],MATCH(A1897,INDEX(Tabela_Produto[Nome do Produto],,1),0),1))</f>
        <v/>
      </c>
      <c r="E1897" s="74" t="str">
        <f t="shared" si="29"/>
        <v/>
      </c>
      <c r="F1897" s="74" t="str">
        <f>IFERROR(GETPIVOTDATA("Amount",#REF!,"Product Name",'tabelas-escondidas'!$A1897),"")</f>
        <v/>
      </c>
      <c r="G1897" s="74" t="str">
        <f>IFERROR(GETPIVOTDATA("Quantity",#REF!,"Product Name",'tabelas-escondidas'!$A1897),"")</f>
        <v/>
      </c>
    </row>
    <row r="1898" spans="1:7" x14ac:dyDescent="0.25">
      <c r="A1898" s="75" t="str">
        <f>IFERROR(INDEX(Tabela_Produto[[#Data],[Nome do Produto]],ROW(A1898)-ROW($A$3)),"")</f>
        <v/>
      </c>
      <c r="B1898" s="74" t="str">
        <f ca="1">IF(A1898="","",SUMIFS(Tabela_Ordens[[#Data],[Quantidade]],Tabela_Ordens[[#Data],[Produto]],A1898,Tabela_Ordens[[#Data],[Tipo da Ordem]],"Compra",Tabela_Ordens[[#Data],[Data esperada]],"&lt;="&amp;TODAY())-SUMIFS(Tabela_Ordens[[#Data],[Quantidade]],Tabela_Ordens[[#Data],[Produto]],A1898,Tabela_Ordens[[#Data],[Tipo da Ordem]],"Venda",Tabela_Ordens[[#Data],[Data esperada]],"&lt;="&amp;TODAY()))</f>
        <v/>
      </c>
      <c r="C1898" s="74" t="str">
        <f ca="1">IF(A1898="","",SUMIFS(Tabela_Ordens[[#Data],[Quantidade]],Tabela_Ordens[[#Data],[Produto]],A1898,Tabela_Ordens[[#Data],[Tipo da Ordem]],"Compra",Tabela_Ordens[[#Data],[Data esperada]],"&gt;"&amp;TODAY()))</f>
        <v/>
      </c>
      <c r="D1898" s="74" t="str">
        <f>IF(A1898="","",INDEX(Tabela_Produto[Estoque Mínimo],MATCH(A1898,INDEX(Tabela_Produto[Nome do Produto],,1),0),1))</f>
        <v/>
      </c>
      <c r="E1898" s="74" t="str">
        <f t="shared" si="29"/>
        <v/>
      </c>
      <c r="F1898" s="74" t="str">
        <f>IFERROR(GETPIVOTDATA("Amount",#REF!,"Product Name",'tabelas-escondidas'!$A1898),"")</f>
        <v/>
      </c>
      <c r="G1898" s="74" t="str">
        <f>IFERROR(GETPIVOTDATA("Quantity",#REF!,"Product Name",'tabelas-escondidas'!$A1898),"")</f>
        <v/>
      </c>
    </row>
    <row r="1899" spans="1:7" x14ac:dyDescent="0.25">
      <c r="A1899" s="75" t="str">
        <f>IFERROR(INDEX(Tabela_Produto[[#Data],[Nome do Produto]],ROW(A1899)-ROW($A$3)),"")</f>
        <v/>
      </c>
      <c r="B1899" s="74" t="str">
        <f ca="1">IF(A1899="","",SUMIFS(Tabela_Ordens[[#Data],[Quantidade]],Tabela_Ordens[[#Data],[Produto]],A1899,Tabela_Ordens[[#Data],[Tipo da Ordem]],"Compra",Tabela_Ordens[[#Data],[Data esperada]],"&lt;="&amp;TODAY())-SUMIFS(Tabela_Ordens[[#Data],[Quantidade]],Tabela_Ordens[[#Data],[Produto]],A1899,Tabela_Ordens[[#Data],[Tipo da Ordem]],"Venda",Tabela_Ordens[[#Data],[Data esperada]],"&lt;="&amp;TODAY()))</f>
        <v/>
      </c>
      <c r="C1899" s="74" t="str">
        <f ca="1">IF(A1899="","",SUMIFS(Tabela_Ordens[[#Data],[Quantidade]],Tabela_Ordens[[#Data],[Produto]],A1899,Tabela_Ordens[[#Data],[Tipo da Ordem]],"Compra",Tabela_Ordens[[#Data],[Data esperada]],"&gt;"&amp;TODAY()))</f>
        <v/>
      </c>
      <c r="D1899" s="74" t="str">
        <f>IF(A1899="","",INDEX(Tabela_Produto[Estoque Mínimo],MATCH(A1899,INDEX(Tabela_Produto[Nome do Produto],,1),0),1))</f>
        <v/>
      </c>
      <c r="E1899" s="74" t="str">
        <f t="shared" si="29"/>
        <v/>
      </c>
      <c r="F1899" s="74" t="str">
        <f>IFERROR(GETPIVOTDATA("Amount",#REF!,"Product Name",'tabelas-escondidas'!$A1899),"")</f>
        <v/>
      </c>
      <c r="G1899" s="74" t="str">
        <f>IFERROR(GETPIVOTDATA("Quantity",#REF!,"Product Name",'tabelas-escondidas'!$A1899),"")</f>
        <v/>
      </c>
    </row>
    <row r="1900" spans="1:7" x14ac:dyDescent="0.25">
      <c r="A1900" s="75" t="str">
        <f>IFERROR(INDEX(Tabela_Produto[[#Data],[Nome do Produto]],ROW(A1900)-ROW($A$3)),"")</f>
        <v/>
      </c>
      <c r="B1900" s="74" t="str">
        <f ca="1">IF(A1900="","",SUMIFS(Tabela_Ordens[[#Data],[Quantidade]],Tabela_Ordens[[#Data],[Produto]],A1900,Tabela_Ordens[[#Data],[Tipo da Ordem]],"Compra",Tabela_Ordens[[#Data],[Data esperada]],"&lt;="&amp;TODAY())-SUMIFS(Tabela_Ordens[[#Data],[Quantidade]],Tabela_Ordens[[#Data],[Produto]],A1900,Tabela_Ordens[[#Data],[Tipo da Ordem]],"Venda",Tabela_Ordens[[#Data],[Data esperada]],"&lt;="&amp;TODAY()))</f>
        <v/>
      </c>
      <c r="C1900" s="74" t="str">
        <f ca="1">IF(A1900="","",SUMIFS(Tabela_Ordens[[#Data],[Quantidade]],Tabela_Ordens[[#Data],[Produto]],A1900,Tabela_Ordens[[#Data],[Tipo da Ordem]],"Compra",Tabela_Ordens[[#Data],[Data esperada]],"&gt;"&amp;TODAY()))</f>
        <v/>
      </c>
      <c r="D1900" s="74" t="str">
        <f>IF(A1900="","",INDEX(Tabela_Produto[Estoque Mínimo],MATCH(A1900,INDEX(Tabela_Produto[Nome do Produto],,1),0),1))</f>
        <v/>
      </c>
      <c r="E1900" s="74" t="str">
        <f t="shared" si="29"/>
        <v/>
      </c>
      <c r="F1900" s="74" t="str">
        <f>IFERROR(GETPIVOTDATA("Amount",#REF!,"Product Name",'tabelas-escondidas'!$A1900),"")</f>
        <v/>
      </c>
      <c r="G1900" s="74" t="str">
        <f>IFERROR(GETPIVOTDATA("Quantity",#REF!,"Product Name",'tabelas-escondidas'!$A1900),"")</f>
        <v/>
      </c>
    </row>
    <row r="1901" spans="1:7" x14ac:dyDescent="0.25">
      <c r="A1901" s="75" t="str">
        <f>IFERROR(INDEX(Tabela_Produto[[#Data],[Nome do Produto]],ROW(A1901)-ROW($A$3)),"")</f>
        <v/>
      </c>
      <c r="B1901" s="74" t="str">
        <f ca="1">IF(A1901="","",SUMIFS(Tabela_Ordens[[#Data],[Quantidade]],Tabela_Ordens[[#Data],[Produto]],A1901,Tabela_Ordens[[#Data],[Tipo da Ordem]],"Compra",Tabela_Ordens[[#Data],[Data esperada]],"&lt;="&amp;TODAY())-SUMIFS(Tabela_Ordens[[#Data],[Quantidade]],Tabela_Ordens[[#Data],[Produto]],A1901,Tabela_Ordens[[#Data],[Tipo da Ordem]],"Venda",Tabela_Ordens[[#Data],[Data esperada]],"&lt;="&amp;TODAY()))</f>
        <v/>
      </c>
      <c r="C1901" s="74" t="str">
        <f ca="1">IF(A1901="","",SUMIFS(Tabela_Ordens[[#Data],[Quantidade]],Tabela_Ordens[[#Data],[Produto]],A1901,Tabela_Ordens[[#Data],[Tipo da Ordem]],"Compra",Tabela_Ordens[[#Data],[Data esperada]],"&gt;"&amp;TODAY()))</f>
        <v/>
      </c>
      <c r="D1901" s="74" t="str">
        <f>IF(A1901="","",INDEX(Tabela_Produto[Estoque Mínimo],MATCH(A1901,INDEX(Tabela_Produto[Nome do Produto],,1),0),1))</f>
        <v/>
      </c>
      <c r="E1901" s="74" t="str">
        <f t="shared" si="29"/>
        <v/>
      </c>
      <c r="F1901" s="74" t="str">
        <f>IFERROR(GETPIVOTDATA("Amount",#REF!,"Product Name",'tabelas-escondidas'!$A1901),"")</f>
        <v/>
      </c>
      <c r="G1901" s="74" t="str">
        <f>IFERROR(GETPIVOTDATA("Quantity",#REF!,"Product Name",'tabelas-escondidas'!$A1901),"")</f>
        <v/>
      </c>
    </row>
    <row r="1902" spans="1:7" x14ac:dyDescent="0.25">
      <c r="A1902" s="75" t="str">
        <f>IFERROR(INDEX(Tabela_Produto[[#Data],[Nome do Produto]],ROW(A1902)-ROW($A$3)),"")</f>
        <v/>
      </c>
      <c r="B1902" s="74" t="str">
        <f ca="1">IF(A1902="","",SUMIFS(Tabela_Ordens[[#Data],[Quantidade]],Tabela_Ordens[[#Data],[Produto]],A1902,Tabela_Ordens[[#Data],[Tipo da Ordem]],"Compra",Tabela_Ordens[[#Data],[Data esperada]],"&lt;="&amp;TODAY())-SUMIFS(Tabela_Ordens[[#Data],[Quantidade]],Tabela_Ordens[[#Data],[Produto]],A1902,Tabela_Ordens[[#Data],[Tipo da Ordem]],"Venda",Tabela_Ordens[[#Data],[Data esperada]],"&lt;="&amp;TODAY()))</f>
        <v/>
      </c>
      <c r="C1902" s="74" t="str">
        <f ca="1">IF(A1902="","",SUMIFS(Tabela_Ordens[[#Data],[Quantidade]],Tabela_Ordens[[#Data],[Produto]],A1902,Tabela_Ordens[[#Data],[Tipo da Ordem]],"Compra",Tabela_Ordens[[#Data],[Data esperada]],"&gt;"&amp;TODAY()))</f>
        <v/>
      </c>
      <c r="D1902" s="74" t="str">
        <f>IF(A1902="","",INDEX(Tabela_Produto[Estoque Mínimo],MATCH(A1902,INDEX(Tabela_Produto[Nome do Produto],,1),0),1))</f>
        <v/>
      </c>
      <c r="E1902" s="74" t="str">
        <f t="shared" si="29"/>
        <v/>
      </c>
      <c r="F1902" s="74" t="str">
        <f>IFERROR(GETPIVOTDATA("Amount",#REF!,"Product Name",'tabelas-escondidas'!$A1902),"")</f>
        <v/>
      </c>
      <c r="G1902" s="74" t="str">
        <f>IFERROR(GETPIVOTDATA("Quantity",#REF!,"Product Name",'tabelas-escondidas'!$A1902),"")</f>
        <v/>
      </c>
    </row>
    <row r="1903" spans="1:7" x14ac:dyDescent="0.25">
      <c r="A1903" s="75" t="str">
        <f>IFERROR(INDEX(Tabela_Produto[[#Data],[Nome do Produto]],ROW(A1903)-ROW($A$3)),"")</f>
        <v/>
      </c>
      <c r="B1903" s="74" t="str">
        <f ca="1">IF(A1903="","",SUMIFS(Tabela_Ordens[[#Data],[Quantidade]],Tabela_Ordens[[#Data],[Produto]],A1903,Tabela_Ordens[[#Data],[Tipo da Ordem]],"Compra",Tabela_Ordens[[#Data],[Data esperada]],"&lt;="&amp;TODAY())-SUMIFS(Tabela_Ordens[[#Data],[Quantidade]],Tabela_Ordens[[#Data],[Produto]],A1903,Tabela_Ordens[[#Data],[Tipo da Ordem]],"Venda",Tabela_Ordens[[#Data],[Data esperada]],"&lt;="&amp;TODAY()))</f>
        <v/>
      </c>
      <c r="C1903" s="74" t="str">
        <f ca="1">IF(A1903="","",SUMIFS(Tabela_Ordens[[#Data],[Quantidade]],Tabela_Ordens[[#Data],[Produto]],A1903,Tabela_Ordens[[#Data],[Tipo da Ordem]],"Compra",Tabela_Ordens[[#Data],[Data esperada]],"&gt;"&amp;TODAY()))</f>
        <v/>
      </c>
      <c r="D1903" s="74" t="str">
        <f>IF(A1903="","",INDEX(Tabela_Produto[Estoque Mínimo],MATCH(A1903,INDEX(Tabela_Produto[Nome do Produto],,1),0),1))</f>
        <v/>
      </c>
      <c r="E1903" s="74" t="str">
        <f t="shared" si="29"/>
        <v/>
      </c>
      <c r="F1903" s="74" t="str">
        <f>IFERROR(GETPIVOTDATA("Amount",#REF!,"Product Name",'tabelas-escondidas'!$A1903),"")</f>
        <v/>
      </c>
      <c r="G1903" s="74" t="str">
        <f>IFERROR(GETPIVOTDATA("Quantity",#REF!,"Product Name",'tabelas-escondidas'!$A1903),"")</f>
        <v/>
      </c>
    </row>
    <row r="1904" spans="1:7" x14ac:dyDescent="0.25">
      <c r="A1904" s="75" t="str">
        <f>IFERROR(INDEX(Tabela_Produto[[#Data],[Nome do Produto]],ROW(A1904)-ROW($A$3)),"")</f>
        <v/>
      </c>
      <c r="B1904" s="74" t="str">
        <f ca="1">IF(A1904="","",SUMIFS(Tabela_Ordens[[#Data],[Quantidade]],Tabela_Ordens[[#Data],[Produto]],A1904,Tabela_Ordens[[#Data],[Tipo da Ordem]],"Compra",Tabela_Ordens[[#Data],[Data esperada]],"&lt;="&amp;TODAY())-SUMIFS(Tabela_Ordens[[#Data],[Quantidade]],Tabela_Ordens[[#Data],[Produto]],A1904,Tabela_Ordens[[#Data],[Tipo da Ordem]],"Venda",Tabela_Ordens[[#Data],[Data esperada]],"&lt;="&amp;TODAY()))</f>
        <v/>
      </c>
      <c r="C1904" s="74" t="str">
        <f ca="1">IF(A1904="","",SUMIFS(Tabela_Ordens[[#Data],[Quantidade]],Tabela_Ordens[[#Data],[Produto]],A1904,Tabela_Ordens[[#Data],[Tipo da Ordem]],"Compra",Tabela_Ordens[[#Data],[Data esperada]],"&gt;"&amp;TODAY()))</f>
        <v/>
      </c>
      <c r="D1904" s="74" t="str">
        <f>IF(A1904="","",INDEX(Tabela_Produto[Estoque Mínimo],MATCH(A1904,INDEX(Tabela_Produto[Nome do Produto],,1),0),1))</f>
        <v/>
      </c>
      <c r="E1904" s="74" t="str">
        <f t="shared" si="29"/>
        <v/>
      </c>
      <c r="F1904" s="74" t="str">
        <f>IFERROR(GETPIVOTDATA("Amount",#REF!,"Product Name",'tabelas-escondidas'!$A1904),"")</f>
        <v/>
      </c>
      <c r="G1904" s="74" t="str">
        <f>IFERROR(GETPIVOTDATA("Quantity",#REF!,"Product Name",'tabelas-escondidas'!$A1904),"")</f>
        <v/>
      </c>
    </row>
    <row r="1905" spans="1:7" x14ac:dyDescent="0.25">
      <c r="A1905" s="75" t="str">
        <f>IFERROR(INDEX(Tabela_Produto[[#Data],[Nome do Produto]],ROW(A1905)-ROW($A$3)),"")</f>
        <v/>
      </c>
      <c r="B1905" s="74" t="str">
        <f ca="1">IF(A1905="","",SUMIFS(Tabela_Ordens[[#Data],[Quantidade]],Tabela_Ordens[[#Data],[Produto]],A1905,Tabela_Ordens[[#Data],[Tipo da Ordem]],"Compra",Tabela_Ordens[[#Data],[Data esperada]],"&lt;="&amp;TODAY())-SUMIFS(Tabela_Ordens[[#Data],[Quantidade]],Tabela_Ordens[[#Data],[Produto]],A1905,Tabela_Ordens[[#Data],[Tipo da Ordem]],"Venda",Tabela_Ordens[[#Data],[Data esperada]],"&lt;="&amp;TODAY()))</f>
        <v/>
      </c>
      <c r="C1905" s="74" t="str">
        <f ca="1">IF(A1905="","",SUMIFS(Tabela_Ordens[[#Data],[Quantidade]],Tabela_Ordens[[#Data],[Produto]],A1905,Tabela_Ordens[[#Data],[Tipo da Ordem]],"Compra",Tabela_Ordens[[#Data],[Data esperada]],"&gt;"&amp;TODAY()))</f>
        <v/>
      </c>
      <c r="D1905" s="74" t="str">
        <f>IF(A1905="","",INDEX(Tabela_Produto[Estoque Mínimo],MATCH(A1905,INDEX(Tabela_Produto[Nome do Produto],,1),0),1))</f>
        <v/>
      </c>
      <c r="E1905" s="74" t="str">
        <f t="shared" si="29"/>
        <v/>
      </c>
      <c r="F1905" s="74" t="str">
        <f>IFERROR(GETPIVOTDATA("Amount",#REF!,"Product Name",'tabelas-escondidas'!$A1905),"")</f>
        <v/>
      </c>
      <c r="G1905" s="74" t="str">
        <f>IFERROR(GETPIVOTDATA("Quantity",#REF!,"Product Name",'tabelas-escondidas'!$A1905),"")</f>
        <v/>
      </c>
    </row>
    <row r="1906" spans="1:7" x14ac:dyDescent="0.25">
      <c r="A1906" s="75" t="str">
        <f>IFERROR(INDEX(Tabela_Produto[[#Data],[Nome do Produto]],ROW(A1906)-ROW($A$3)),"")</f>
        <v/>
      </c>
      <c r="B1906" s="74" t="str">
        <f ca="1">IF(A1906="","",SUMIFS(Tabela_Ordens[[#Data],[Quantidade]],Tabela_Ordens[[#Data],[Produto]],A1906,Tabela_Ordens[[#Data],[Tipo da Ordem]],"Compra",Tabela_Ordens[[#Data],[Data esperada]],"&lt;="&amp;TODAY())-SUMIFS(Tabela_Ordens[[#Data],[Quantidade]],Tabela_Ordens[[#Data],[Produto]],A1906,Tabela_Ordens[[#Data],[Tipo da Ordem]],"Venda",Tabela_Ordens[[#Data],[Data esperada]],"&lt;="&amp;TODAY()))</f>
        <v/>
      </c>
      <c r="C1906" s="74" t="str">
        <f ca="1">IF(A1906="","",SUMIFS(Tabela_Ordens[[#Data],[Quantidade]],Tabela_Ordens[[#Data],[Produto]],A1906,Tabela_Ordens[[#Data],[Tipo da Ordem]],"Compra",Tabela_Ordens[[#Data],[Data esperada]],"&gt;"&amp;TODAY()))</f>
        <v/>
      </c>
      <c r="D1906" s="74" t="str">
        <f>IF(A1906="","",INDEX(Tabela_Produto[Estoque Mínimo],MATCH(A1906,INDEX(Tabela_Produto[Nome do Produto],,1),0),1))</f>
        <v/>
      </c>
      <c r="E1906" s="74" t="str">
        <f t="shared" si="29"/>
        <v/>
      </c>
      <c r="F1906" s="74" t="str">
        <f>IFERROR(GETPIVOTDATA("Amount",#REF!,"Product Name",'tabelas-escondidas'!$A1906),"")</f>
        <v/>
      </c>
      <c r="G1906" s="74" t="str">
        <f>IFERROR(GETPIVOTDATA("Quantity",#REF!,"Product Name",'tabelas-escondidas'!$A1906),"")</f>
        <v/>
      </c>
    </row>
    <row r="1907" spans="1:7" x14ac:dyDescent="0.25">
      <c r="A1907" s="75" t="str">
        <f>IFERROR(INDEX(Tabela_Produto[[#Data],[Nome do Produto]],ROW(A1907)-ROW($A$3)),"")</f>
        <v/>
      </c>
      <c r="B1907" s="74" t="str">
        <f ca="1">IF(A1907="","",SUMIFS(Tabela_Ordens[[#Data],[Quantidade]],Tabela_Ordens[[#Data],[Produto]],A1907,Tabela_Ordens[[#Data],[Tipo da Ordem]],"Compra",Tabela_Ordens[[#Data],[Data esperada]],"&lt;="&amp;TODAY())-SUMIFS(Tabela_Ordens[[#Data],[Quantidade]],Tabela_Ordens[[#Data],[Produto]],A1907,Tabela_Ordens[[#Data],[Tipo da Ordem]],"Venda",Tabela_Ordens[[#Data],[Data esperada]],"&lt;="&amp;TODAY()))</f>
        <v/>
      </c>
      <c r="C1907" s="74" t="str">
        <f ca="1">IF(A1907="","",SUMIFS(Tabela_Ordens[[#Data],[Quantidade]],Tabela_Ordens[[#Data],[Produto]],A1907,Tabela_Ordens[[#Data],[Tipo da Ordem]],"Compra",Tabela_Ordens[[#Data],[Data esperada]],"&gt;"&amp;TODAY()))</f>
        <v/>
      </c>
      <c r="D1907" s="74" t="str">
        <f>IF(A1907="","",INDEX(Tabela_Produto[Estoque Mínimo],MATCH(A1907,INDEX(Tabela_Produto[Nome do Produto],,1),0),1))</f>
        <v/>
      </c>
      <c r="E1907" s="74" t="str">
        <f t="shared" si="29"/>
        <v/>
      </c>
      <c r="F1907" s="74" t="str">
        <f>IFERROR(GETPIVOTDATA("Amount",#REF!,"Product Name",'tabelas-escondidas'!$A1907),"")</f>
        <v/>
      </c>
      <c r="G1907" s="74" t="str">
        <f>IFERROR(GETPIVOTDATA("Quantity",#REF!,"Product Name",'tabelas-escondidas'!$A1907),"")</f>
        <v/>
      </c>
    </row>
    <row r="1908" spans="1:7" x14ac:dyDescent="0.25">
      <c r="A1908" s="75" t="str">
        <f>IFERROR(INDEX(Tabela_Produto[[#Data],[Nome do Produto]],ROW(A1908)-ROW($A$3)),"")</f>
        <v/>
      </c>
      <c r="B1908" s="74" t="str">
        <f ca="1">IF(A1908="","",SUMIFS(Tabela_Ordens[[#Data],[Quantidade]],Tabela_Ordens[[#Data],[Produto]],A1908,Tabela_Ordens[[#Data],[Tipo da Ordem]],"Compra",Tabela_Ordens[[#Data],[Data esperada]],"&lt;="&amp;TODAY())-SUMIFS(Tabela_Ordens[[#Data],[Quantidade]],Tabela_Ordens[[#Data],[Produto]],A1908,Tabela_Ordens[[#Data],[Tipo da Ordem]],"Venda",Tabela_Ordens[[#Data],[Data esperada]],"&lt;="&amp;TODAY()))</f>
        <v/>
      </c>
      <c r="C1908" s="74" t="str">
        <f ca="1">IF(A1908="","",SUMIFS(Tabela_Ordens[[#Data],[Quantidade]],Tabela_Ordens[[#Data],[Produto]],A1908,Tabela_Ordens[[#Data],[Tipo da Ordem]],"Compra",Tabela_Ordens[[#Data],[Data esperada]],"&gt;"&amp;TODAY()))</f>
        <v/>
      </c>
      <c r="D1908" s="74" t="str">
        <f>IF(A1908="","",INDEX(Tabela_Produto[Estoque Mínimo],MATCH(A1908,INDEX(Tabela_Produto[Nome do Produto],,1),0),1))</f>
        <v/>
      </c>
      <c r="E1908" s="74" t="str">
        <f t="shared" si="29"/>
        <v/>
      </c>
      <c r="F1908" s="74" t="str">
        <f>IFERROR(GETPIVOTDATA("Amount",#REF!,"Product Name",'tabelas-escondidas'!$A1908),"")</f>
        <v/>
      </c>
      <c r="G1908" s="74" t="str">
        <f>IFERROR(GETPIVOTDATA("Quantity",#REF!,"Product Name",'tabelas-escondidas'!$A1908),"")</f>
        <v/>
      </c>
    </row>
    <row r="1909" spans="1:7" x14ac:dyDescent="0.25">
      <c r="A1909" s="75" t="str">
        <f>IFERROR(INDEX(Tabela_Produto[[#Data],[Nome do Produto]],ROW(A1909)-ROW($A$3)),"")</f>
        <v/>
      </c>
      <c r="B1909" s="74" t="str">
        <f ca="1">IF(A1909="","",SUMIFS(Tabela_Ordens[[#Data],[Quantidade]],Tabela_Ordens[[#Data],[Produto]],A1909,Tabela_Ordens[[#Data],[Tipo da Ordem]],"Compra",Tabela_Ordens[[#Data],[Data esperada]],"&lt;="&amp;TODAY())-SUMIFS(Tabela_Ordens[[#Data],[Quantidade]],Tabela_Ordens[[#Data],[Produto]],A1909,Tabela_Ordens[[#Data],[Tipo da Ordem]],"Venda",Tabela_Ordens[[#Data],[Data esperada]],"&lt;="&amp;TODAY()))</f>
        <v/>
      </c>
      <c r="C1909" s="74" t="str">
        <f ca="1">IF(A1909="","",SUMIFS(Tabela_Ordens[[#Data],[Quantidade]],Tabela_Ordens[[#Data],[Produto]],A1909,Tabela_Ordens[[#Data],[Tipo da Ordem]],"Compra",Tabela_Ordens[[#Data],[Data esperada]],"&gt;"&amp;TODAY()))</f>
        <v/>
      </c>
      <c r="D1909" s="74" t="str">
        <f>IF(A1909="","",INDEX(Tabela_Produto[Estoque Mínimo],MATCH(A1909,INDEX(Tabela_Produto[Nome do Produto],,1),0),1))</f>
        <v/>
      </c>
      <c r="E1909" s="74" t="str">
        <f t="shared" si="29"/>
        <v/>
      </c>
      <c r="F1909" s="74" t="str">
        <f>IFERROR(GETPIVOTDATA("Amount",#REF!,"Product Name",'tabelas-escondidas'!$A1909),"")</f>
        <v/>
      </c>
      <c r="G1909" s="74" t="str">
        <f>IFERROR(GETPIVOTDATA("Quantity",#REF!,"Product Name",'tabelas-escondidas'!$A1909),"")</f>
        <v/>
      </c>
    </row>
    <row r="1910" spans="1:7" x14ac:dyDescent="0.25">
      <c r="A1910" s="75" t="str">
        <f>IFERROR(INDEX(Tabela_Produto[[#Data],[Nome do Produto]],ROW(A1910)-ROW($A$3)),"")</f>
        <v/>
      </c>
      <c r="B1910" s="74" t="str">
        <f ca="1">IF(A1910="","",SUMIFS(Tabela_Ordens[[#Data],[Quantidade]],Tabela_Ordens[[#Data],[Produto]],A1910,Tabela_Ordens[[#Data],[Tipo da Ordem]],"Compra",Tabela_Ordens[[#Data],[Data esperada]],"&lt;="&amp;TODAY())-SUMIFS(Tabela_Ordens[[#Data],[Quantidade]],Tabela_Ordens[[#Data],[Produto]],A1910,Tabela_Ordens[[#Data],[Tipo da Ordem]],"Venda",Tabela_Ordens[[#Data],[Data esperada]],"&lt;="&amp;TODAY()))</f>
        <v/>
      </c>
      <c r="C1910" s="74" t="str">
        <f ca="1">IF(A1910="","",SUMIFS(Tabela_Ordens[[#Data],[Quantidade]],Tabela_Ordens[[#Data],[Produto]],A1910,Tabela_Ordens[[#Data],[Tipo da Ordem]],"Compra",Tabela_Ordens[[#Data],[Data esperada]],"&gt;"&amp;TODAY()))</f>
        <v/>
      </c>
      <c r="D1910" s="74" t="str">
        <f>IF(A1910="","",INDEX(Tabela_Produto[Estoque Mínimo],MATCH(A1910,INDEX(Tabela_Produto[Nome do Produto],,1),0),1))</f>
        <v/>
      </c>
      <c r="E1910" s="74" t="str">
        <f t="shared" si="29"/>
        <v/>
      </c>
      <c r="F1910" s="74" t="str">
        <f>IFERROR(GETPIVOTDATA("Amount",#REF!,"Product Name",'tabelas-escondidas'!$A1910),"")</f>
        <v/>
      </c>
      <c r="G1910" s="74" t="str">
        <f>IFERROR(GETPIVOTDATA("Quantity",#REF!,"Product Name",'tabelas-escondidas'!$A1910),"")</f>
        <v/>
      </c>
    </row>
    <row r="1911" spans="1:7" x14ac:dyDescent="0.25">
      <c r="A1911" s="75" t="str">
        <f>IFERROR(INDEX(Tabela_Produto[[#Data],[Nome do Produto]],ROW(A1911)-ROW($A$3)),"")</f>
        <v/>
      </c>
      <c r="B1911" s="74" t="str">
        <f ca="1">IF(A1911="","",SUMIFS(Tabela_Ordens[[#Data],[Quantidade]],Tabela_Ordens[[#Data],[Produto]],A1911,Tabela_Ordens[[#Data],[Tipo da Ordem]],"Compra",Tabela_Ordens[[#Data],[Data esperada]],"&lt;="&amp;TODAY())-SUMIFS(Tabela_Ordens[[#Data],[Quantidade]],Tabela_Ordens[[#Data],[Produto]],A1911,Tabela_Ordens[[#Data],[Tipo da Ordem]],"Venda",Tabela_Ordens[[#Data],[Data esperada]],"&lt;="&amp;TODAY()))</f>
        <v/>
      </c>
      <c r="C1911" s="74" t="str">
        <f ca="1">IF(A1911="","",SUMIFS(Tabela_Ordens[[#Data],[Quantidade]],Tabela_Ordens[[#Data],[Produto]],A1911,Tabela_Ordens[[#Data],[Tipo da Ordem]],"Compra",Tabela_Ordens[[#Data],[Data esperada]],"&gt;"&amp;TODAY()))</f>
        <v/>
      </c>
      <c r="D1911" s="74" t="str">
        <f>IF(A1911="","",INDEX(Tabela_Produto[Estoque Mínimo],MATCH(A1911,INDEX(Tabela_Produto[Nome do Produto],,1),0),1))</f>
        <v/>
      </c>
      <c r="E1911" s="74" t="str">
        <f t="shared" si="29"/>
        <v/>
      </c>
      <c r="F1911" s="74" t="str">
        <f>IFERROR(GETPIVOTDATA("Amount",#REF!,"Product Name",'tabelas-escondidas'!$A1911),"")</f>
        <v/>
      </c>
      <c r="G1911" s="74" t="str">
        <f>IFERROR(GETPIVOTDATA("Quantity",#REF!,"Product Name",'tabelas-escondidas'!$A1911),"")</f>
        <v/>
      </c>
    </row>
    <row r="1912" spans="1:7" x14ac:dyDescent="0.25">
      <c r="A1912" s="75" t="str">
        <f>IFERROR(INDEX(Tabela_Produto[[#Data],[Nome do Produto]],ROW(A1912)-ROW($A$3)),"")</f>
        <v/>
      </c>
      <c r="B1912" s="74" t="str">
        <f ca="1">IF(A1912="","",SUMIFS(Tabela_Ordens[[#Data],[Quantidade]],Tabela_Ordens[[#Data],[Produto]],A1912,Tabela_Ordens[[#Data],[Tipo da Ordem]],"Compra",Tabela_Ordens[[#Data],[Data esperada]],"&lt;="&amp;TODAY())-SUMIFS(Tabela_Ordens[[#Data],[Quantidade]],Tabela_Ordens[[#Data],[Produto]],A1912,Tabela_Ordens[[#Data],[Tipo da Ordem]],"Venda",Tabela_Ordens[[#Data],[Data esperada]],"&lt;="&amp;TODAY()))</f>
        <v/>
      </c>
      <c r="C1912" s="74" t="str">
        <f ca="1">IF(A1912="","",SUMIFS(Tabela_Ordens[[#Data],[Quantidade]],Tabela_Ordens[[#Data],[Produto]],A1912,Tabela_Ordens[[#Data],[Tipo da Ordem]],"Compra",Tabela_Ordens[[#Data],[Data esperada]],"&gt;"&amp;TODAY()))</f>
        <v/>
      </c>
      <c r="D1912" s="74" t="str">
        <f>IF(A1912="","",INDEX(Tabela_Produto[Estoque Mínimo],MATCH(A1912,INDEX(Tabela_Produto[Nome do Produto],,1),0),1))</f>
        <v/>
      </c>
      <c r="E1912" s="74" t="str">
        <f t="shared" si="29"/>
        <v/>
      </c>
      <c r="F1912" s="74" t="str">
        <f>IFERROR(GETPIVOTDATA("Amount",#REF!,"Product Name",'tabelas-escondidas'!$A1912),"")</f>
        <v/>
      </c>
      <c r="G1912" s="74" t="str">
        <f>IFERROR(GETPIVOTDATA("Quantity",#REF!,"Product Name",'tabelas-escondidas'!$A1912),"")</f>
        <v/>
      </c>
    </row>
    <row r="1913" spans="1:7" x14ac:dyDescent="0.25">
      <c r="A1913" s="75" t="str">
        <f>IFERROR(INDEX(Tabela_Produto[[#Data],[Nome do Produto]],ROW(A1913)-ROW($A$3)),"")</f>
        <v/>
      </c>
      <c r="B1913" s="74" t="str">
        <f ca="1">IF(A1913="","",SUMIFS(Tabela_Ordens[[#Data],[Quantidade]],Tabela_Ordens[[#Data],[Produto]],A1913,Tabela_Ordens[[#Data],[Tipo da Ordem]],"Compra",Tabela_Ordens[[#Data],[Data esperada]],"&lt;="&amp;TODAY())-SUMIFS(Tabela_Ordens[[#Data],[Quantidade]],Tabela_Ordens[[#Data],[Produto]],A1913,Tabela_Ordens[[#Data],[Tipo da Ordem]],"Venda",Tabela_Ordens[[#Data],[Data esperada]],"&lt;="&amp;TODAY()))</f>
        <v/>
      </c>
      <c r="C1913" s="74" t="str">
        <f ca="1">IF(A1913="","",SUMIFS(Tabela_Ordens[[#Data],[Quantidade]],Tabela_Ordens[[#Data],[Produto]],A1913,Tabela_Ordens[[#Data],[Tipo da Ordem]],"Compra",Tabela_Ordens[[#Data],[Data esperada]],"&gt;"&amp;TODAY()))</f>
        <v/>
      </c>
      <c r="D1913" s="74" t="str">
        <f>IF(A1913="","",INDEX(Tabela_Produto[Estoque Mínimo],MATCH(A1913,INDEX(Tabela_Produto[Nome do Produto],,1),0),1))</f>
        <v/>
      </c>
      <c r="E1913" s="74" t="str">
        <f t="shared" si="29"/>
        <v/>
      </c>
      <c r="F1913" s="74" t="str">
        <f>IFERROR(GETPIVOTDATA("Amount",#REF!,"Product Name",'tabelas-escondidas'!$A1913),"")</f>
        <v/>
      </c>
      <c r="G1913" s="74" t="str">
        <f>IFERROR(GETPIVOTDATA("Quantity",#REF!,"Product Name",'tabelas-escondidas'!$A1913),"")</f>
        <v/>
      </c>
    </row>
    <row r="1914" spans="1:7" x14ac:dyDescent="0.25">
      <c r="A1914" s="75" t="str">
        <f>IFERROR(INDEX(Tabela_Produto[[#Data],[Nome do Produto]],ROW(A1914)-ROW($A$3)),"")</f>
        <v/>
      </c>
      <c r="B1914" s="74" t="str">
        <f ca="1">IF(A1914="","",SUMIFS(Tabela_Ordens[[#Data],[Quantidade]],Tabela_Ordens[[#Data],[Produto]],A1914,Tabela_Ordens[[#Data],[Tipo da Ordem]],"Compra",Tabela_Ordens[[#Data],[Data esperada]],"&lt;="&amp;TODAY())-SUMIFS(Tabela_Ordens[[#Data],[Quantidade]],Tabela_Ordens[[#Data],[Produto]],A1914,Tabela_Ordens[[#Data],[Tipo da Ordem]],"Venda",Tabela_Ordens[[#Data],[Data esperada]],"&lt;="&amp;TODAY()))</f>
        <v/>
      </c>
      <c r="C1914" s="74" t="str">
        <f ca="1">IF(A1914="","",SUMIFS(Tabela_Ordens[[#Data],[Quantidade]],Tabela_Ordens[[#Data],[Produto]],A1914,Tabela_Ordens[[#Data],[Tipo da Ordem]],"Compra",Tabela_Ordens[[#Data],[Data esperada]],"&gt;"&amp;TODAY()))</f>
        <v/>
      </c>
      <c r="D1914" s="74" t="str">
        <f>IF(A1914="","",INDEX(Tabela_Produto[Estoque Mínimo],MATCH(A1914,INDEX(Tabela_Produto[Nome do Produto],,1),0),1))</f>
        <v/>
      </c>
      <c r="E1914" s="74" t="str">
        <f t="shared" si="29"/>
        <v/>
      </c>
      <c r="F1914" s="74" t="str">
        <f>IFERROR(GETPIVOTDATA("Amount",#REF!,"Product Name",'tabelas-escondidas'!$A1914),"")</f>
        <v/>
      </c>
      <c r="G1914" s="74" t="str">
        <f>IFERROR(GETPIVOTDATA("Quantity",#REF!,"Product Name",'tabelas-escondidas'!$A1914),"")</f>
        <v/>
      </c>
    </row>
    <row r="1915" spans="1:7" x14ac:dyDescent="0.25">
      <c r="A1915" s="75" t="str">
        <f>IFERROR(INDEX(Tabela_Produto[[#Data],[Nome do Produto]],ROW(A1915)-ROW($A$3)),"")</f>
        <v/>
      </c>
      <c r="B1915" s="74" t="str">
        <f ca="1">IF(A1915="","",SUMIFS(Tabela_Ordens[[#Data],[Quantidade]],Tabela_Ordens[[#Data],[Produto]],A1915,Tabela_Ordens[[#Data],[Tipo da Ordem]],"Compra",Tabela_Ordens[[#Data],[Data esperada]],"&lt;="&amp;TODAY())-SUMIFS(Tabela_Ordens[[#Data],[Quantidade]],Tabela_Ordens[[#Data],[Produto]],A1915,Tabela_Ordens[[#Data],[Tipo da Ordem]],"Venda",Tabela_Ordens[[#Data],[Data esperada]],"&lt;="&amp;TODAY()))</f>
        <v/>
      </c>
      <c r="C1915" s="74" t="str">
        <f ca="1">IF(A1915="","",SUMIFS(Tabela_Ordens[[#Data],[Quantidade]],Tabela_Ordens[[#Data],[Produto]],A1915,Tabela_Ordens[[#Data],[Tipo da Ordem]],"Compra",Tabela_Ordens[[#Data],[Data esperada]],"&gt;"&amp;TODAY()))</f>
        <v/>
      </c>
      <c r="D1915" s="74" t="str">
        <f>IF(A1915="","",INDEX(Tabela_Produto[Estoque Mínimo],MATCH(A1915,INDEX(Tabela_Produto[Nome do Produto],,1),0),1))</f>
        <v/>
      </c>
      <c r="E1915" s="74" t="str">
        <f t="shared" si="29"/>
        <v/>
      </c>
      <c r="F1915" s="74" t="str">
        <f>IFERROR(GETPIVOTDATA("Amount",#REF!,"Product Name",'tabelas-escondidas'!$A1915),"")</f>
        <v/>
      </c>
      <c r="G1915" s="74" t="str">
        <f>IFERROR(GETPIVOTDATA("Quantity",#REF!,"Product Name",'tabelas-escondidas'!$A1915),"")</f>
        <v/>
      </c>
    </row>
    <row r="1916" spans="1:7" x14ac:dyDescent="0.25">
      <c r="A1916" s="75" t="str">
        <f>IFERROR(INDEX(Tabela_Produto[[#Data],[Nome do Produto]],ROW(A1916)-ROW($A$3)),"")</f>
        <v/>
      </c>
      <c r="B1916" s="74" t="str">
        <f ca="1">IF(A1916="","",SUMIFS(Tabela_Ordens[[#Data],[Quantidade]],Tabela_Ordens[[#Data],[Produto]],A1916,Tabela_Ordens[[#Data],[Tipo da Ordem]],"Compra",Tabela_Ordens[[#Data],[Data esperada]],"&lt;="&amp;TODAY())-SUMIFS(Tabela_Ordens[[#Data],[Quantidade]],Tabela_Ordens[[#Data],[Produto]],A1916,Tabela_Ordens[[#Data],[Tipo da Ordem]],"Venda",Tabela_Ordens[[#Data],[Data esperada]],"&lt;="&amp;TODAY()))</f>
        <v/>
      </c>
      <c r="C1916" s="74" t="str">
        <f ca="1">IF(A1916="","",SUMIFS(Tabela_Ordens[[#Data],[Quantidade]],Tabela_Ordens[[#Data],[Produto]],A1916,Tabela_Ordens[[#Data],[Tipo da Ordem]],"Compra",Tabela_Ordens[[#Data],[Data esperada]],"&gt;"&amp;TODAY()))</f>
        <v/>
      </c>
      <c r="D1916" s="74" t="str">
        <f>IF(A1916="","",INDEX(Tabela_Produto[Estoque Mínimo],MATCH(A1916,INDEX(Tabela_Produto[Nome do Produto],,1),0),1))</f>
        <v/>
      </c>
      <c r="E1916" s="74" t="str">
        <f t="shared" si="29"/>
        <v/>
      </c>
      <c r="F1916" s="74" t="str">
        <f>IFERROR(GETPIVOTDATA("Amount",#REF!,"Product Name",'tabelas-escondidas'!$A1916),"")</f>
        <v/>
      </c>
      <c r="G1916" s="74" t="str">
        <f>IFERROR(GETPIVOTDATA("Quantity",#REF!,"Product Name",'tabelas-escondidas'!$A1916),"")</f>
        <v/>
      </c>
    </row>
    <row r="1917" spans="1:7" x14ac:dyDescent="0.25">
      <c r="A1917" s="75" t="str">
        <f>IFERROR(INDEX(Tabela_Produto[[#Data],[Nome do Produto]],ROW(A1917)-ROW($A$3)),"")</f>
        <v/>
      </c>
      <c r="B1917" s="74" t="str">
        <f ca="1">IF(A1917="","",SUMIFS(Tabela_Ordens[[#Data],[Quantidade]],Tabela_Ordens[[#Data],[Produto]],A1917,Tabela_Ordens[[#Data],[Tipo da Ordem]],"Compra",Tabela_Ordens[[#Data],[Data esperada]],"&lt;="&amp;TODAY())-SUMIFS(Tabela_Ordens[[#Data],[Quantidade]],Tabela_Ordens[[#Data],[Produto]],A1917,Tabela_Ordens[[#Data],[Tipo da Ordem]],"Venda",Tabela_Ordens[[#Data],[Data esperada]],"&lt;="&amp;TODAY()))</f>
        <v/>
      </c>
      <c r="C1917" s="74" t="str">
        <f ca="1">IF(A1917="","",SUMIFS(Tabela_Ordens[[#Data],[Quantidade]],Tabela_Ordens[[#Data],[Produto]],A1917,Tabela_Ordens[[#Data],[Tipo da Ordem]],"Compra",Tabela_Ordens[[#Data],[Data esperada]],"&gt;"&amp;TODAY()))</f>
        <v/>
      </c>
      <c r="D1917" s="74" t="str">
        <f>IF(A1917="","",INDEX(Tabela_Produto[Estoque Mínimo],MATCH(A1917,INDEX(Tabela_Produto[Nome do Produto],,1),0),1))</f>
        <v/>
      </c>
      <c r="E1917" s="74" t="str">
        <f t="shared" si="29"/>
        <v/>
      </c>
      <c r="F1917" s="74" t="str">
        <f>IFERROR(GETPIVOTDATA("Amount",#REF!,"Product Name",'tabelas-escondidas'!$A1917),"")</f>
        <v/>
      </c>
      <c r="G1917" s="74" t="str">
        <f>IFERROR(GETPIVOTDATA("Quantity",#REF!,"Product Name",'tabelas-escondidas'!$A1917),"")</f>
        <v/>
      </c>
    </row>
    <row r="1918" spans="1:7" x14ac:dyDescent="0.25">
      <c r="A1918" s="75" t="str">
        <f>IFERROR(INDEX(Tabela_Produto[[#Data],[Nome do Produto]],ROW(A1918)-ROW($A$3)),"")</f>
        <v/>
      </c>
      <c r="B1918" s="74" t="str">
        <f ca="1">IF(A1918="","",SUMIFS(Tabela_Ordens[[#Data],[Quantidade]],Tabela_Ordens[[#Data],[Produto]],A1918,Tabela_Ordens[[#Data],[Tipo da Ordem]],"Compra",Tabela_Ordens[[#Data],[Data esperada]],"&lt;="&amp;TODAY())-SUMIFS(Tabela_Ordens[[#Data],[Quantidade]],Tabela_Ordens[[#Data],[Produto]],A1918,Tabela_Ordens[[#Data],[Tipo da Ordem]],"Venda",Tabela_Ordens[[#Data],[Data esperada]],"&lt;="&amp;TODAY()))</f>
        <v/>
      </c>
      <c r="C1918" s="74" t="str">
        <f ca="1">IF(A1918="","",SUMIFS(Tabela_Ordens[[#Data],[Quantidade]],Tabela_Ordens[[#Data],[Produto]],A1918,Tabela_Ordens[[#Data],[Tipo da Ordem]],"Compra",Tabela_Ordens[[#Data],[Data esperada]],"&gt;"&amp;TODAY()))</f>
        <v/>
      </c>
      <c r="D1918" s="74" t="str">
        <f>IF(A1918="","",INDEX(Tabela_Produto[Estoque Mínimo],MATCH(A1918,INDEX(Tabela_Produto[Nome do Produto],,1),0),1))</f>
        <v/>
      </c>
      <c r="E1918" s="74" t="str">
        <f t="shared" si="29"/>
        <v/>
      </c>
      <c r="F1918" s="74" t="str">
        <f>IFERROR(GETPIVOTDATA("Amount",#REF!,"Product Name",'tabelas-escondidas'!$A1918),"")</f>
        <v/>
      </c>
      <c r="G1918" s="74" t="str">
        <f>IFERROR(GETPIVOTDATA("Quantity",#REF!,"Product Name",'tabelas-escondidas'!$A1918),"")</f>
        <v/>
      </c>
    </row>
    <row r="1919" spans="1:7" x14ac:dyDescent="0.25">
      <c r="A1919" s="75" t="str">
        <f>IFERROR(INDEX(Tabela_Produto[[#Data],[Nome do Produto]],ROW(A1919)-ROW($A$3)),"")</f>
        <v/>
      </c>
      <c r="B1919" s="74" t="str">
        <f ca="1">IF(A1919="","",SUMIFS(Tabela_Ordens[[#Data],[Quantidade]],Tabela_Ordens[[#Data],[Produto]],A1919,Tabela_Ordens[[#Data],[Tipo da Ordem]],"Compra",Tabela_Ordens[[#Data],[Data esperada]],"&lt;="&amp;TODAY())-SUMIFS(Tabela_Ordens[[#Data],[Quantidade]],Tabela_Ordens[[#Data],[Produto]],A1919,Tabela_Ordens[[#Data],[Tipo da Ordem]],"Venda",Tabela_Ordens[[#Data],[Data esperada]],"&lt;="&amp;TODAY()))</f>
        <v/>
      </c>
      <c r="C1919" s="74" t="str">
        <f ca="1">IF(A1919="","",SUMIFS(Tabela_Ordens[[#Data],[Quantidade]],Tabela_Ordens[[#Data],[Produto]],A1919,Tabela_Ordens[[#Data],[Tipo da Ordem]],"Compra",Tabela_Ordens[[#Data],[Data esperada]],"&gt;"&amp;TODAY()))</f>
        <v/>
      </c>
      <c r="D1919" s="74" t="str">
        <f>IF(A1919="","",INDEX(Tabela_Produto[Estoque Mínimo],MATCH(A1919,INDEX(Tabela_Produto[Nome do Produto],,1),0),1))</f>
        <v/>
      </c>
      <c r="E1919" s="74" t="str">
        <f t="shared" si="29"/>
        <v/>
      </c>
      <c r="F1919" s="74" t="str">
        <f>IFERROR(GETPIVOTDATA("Amount",#REF!,"Product Name",'tabelas-escondidas'!$A1919),"")</f>
        <v/>
      </c>
      <c r="G1919" s="74" t="str">
        <f>IFERROR(GETPIVOTDATA("Quantity",#REF!,"Product Name",'tabelas-escondidas'!$A1919),"")</f>
        <v/>
      </c>
    </row>
    <row r="1920" spans="1:7" x14ac:dyDescent="0.25">
      <c r="A1920" s="75" t="str">
        <f>IFERROR(INDEX(Tabela_Produto[[#Data],[Nome do Produto]],ROW(A1920)-ROW($A$3)),"")</f>
        <v/>
      </c>
      <c r="B1920" s="74" t="str">
        <f ca="1">IF(A1920="","",SUMIFS(Tabela_Ordens[[#Data],[Quantidade]],Tabela_Ordens[[#Data],[Produto]],A1920,Tabela_Ordens[[#Data],[Tipo da Ordem]],"Compra",Tabela_Ordens[[#Data],[Data esperada]],"&lt;="&amp;TODAY())-SUMIFS(Tabela_Ordens[[#Data],[Quantidade]],Tabela_Ordens[[#Data],[Produto]],A1920,Tabela_Ordens[[#Data],[Tipo da Ordem]],"Venda",Tabela_Ordens[[#Data],[Data esperada]],"&lt;="&amp;TODAY()))</f>
        <v/>
      </c>
      <c r="C1920" s="74" t="str">
        <f ca="1">IF(A1920="","",SUMIFS(Tabela_Ordens[[#Data],[Quantidade]],Tabela_Ordens[[#Data],[Produto]],A1920,Tabela_Ordens[[#Data],[Tipo da Ordem]],"Compra",Tabela_Ordens[[#Data],[Data esperada]],"&gt;"&amp;TODAY()))</f>
        <v/>
      </c>
      <c r="D1920" s="74" t="str">
        <f>IF(A1920="","",INDEX(Tabela_Produto[Estoque Mínimo],MATCH(A1920,INDEX(Tabela_Produto[Nome do Produto],,1),0),1))</f>
        <v/>
      </c>
      <c r="E1920" s="74" t="str">
        <f t="shared" si="29"/>
        <v/>
      </c>
      <c r="F1920" s="74" t="str">
        <f>IFERROR(GETPIVOTDATA("Amount",#REF!,"Product Name",'tabelas-escondidas'!$A1920),"")</f>
        <v/>
      </c>
      <c r="G1920" s="74" t="str">
        <f>IFERROR(GETPIVOTDATA("Quantity",#REF!,"Product Name",'tabelas-escondidas'!$A1920),"")</f>
        <v/>
      </c>
    </row>
    <row r="1921" spans="1:7" x14ac:dyDescent="0.25">
      <c r="A1921" s="75" t="str">
        <f>IFERROR(INDEX(Tabela_Produto[[#Data],[Nome do Produto]],ROW(A1921)-ROW($A$3)),"")</f>
        <v/>
      </c>
      <c r="B1921" s="74" t="str">
        <f ca="1">IF(A1921="","",SUMIFS(Tabela_Ordens[[#Data],[Quantidade]],Tabela_Ordens[[#Data],[Produto]],A1921,Tabela_Ordens[[#Data],[Tipo da Ordem]],"Compra",Tabela_Ordens[[#Data],[Data esperada]],"&lt;="&amp;TODAY())-SUMIFS(Tabela_Ordens[[#Data],[Quantidade]],Tabela_Ordens[[#Data],[Produto]],A1921,Tabela_Ordens[[#Data],[Tipo da Ordem]],"Venda",Tabela_Ordens[[#Data],[Data esperada]],"&lt;="&amp;TODAY()))</f>
        <v/>
      </c>
      <c r="C1921" s="74" t="str">
        <f ca="1">IF(A1921="","",SUMIFS(Tabela_Ordens[[#Data],[Quantidade]],Tabela_Ordens[[#Data],[Produto]],A1921,Tabela_Ordens[[#Data],[Tipo da Ordem]],"Compra",Tabela_Ordens[[#Data],[Data esperada]],"&gt;"&amp;TODAY()))</f>
        <v/>
      </c>
      <c r="D1921" s="74" t="str">
        <f>IF(A1921="","",INDEX(Tabela_Produto[Estoque Mínimo],MATCH(A1921,INDEX(Tabela_Produto[Nome do Produto],,1),0),1))</f>
        <v/>
      </c>
      <c r="E1921" s="74" t="str">
        <f t="shared" si="29"/>
        <v/>
      </c>
      <c r="F1921" s="74" t="str">
        <f>IFERROR(GETPIVOTDATA("Amount",#REF!,"Product Name",'tabelas-escondidas'!$A1921),"")</f>
        <v/>
      </c>
      <c r="G1921" s="74" t="str">
        <f>IFERROR(GETPIVOTDATA("Quantity",#REF!,"Product Name",'tabelas-escondidas'!$A1921),"")</f>
        <v/>
      </c>
    </row>
    <row r="1922" spans="1:7" x14ac:dyDescent="0.25">
      <c r="A1922" s="75" t="str">
        <f>IFERROR(INDEX(Tabela_Produto[[#Data],[Nome do Produto]],ROW(A1922)-ROW($A$3)),"")</f>
        <v/>
      </c>
      <c r="B1922" s="74" t="str">
        <f ca="1">IF(A1922="","",SUMIFS(Tabela_Ordens[[#Data],[Quantidade]],Tabela_Ordens[[#Data],[Produto]],A1922,Tabela_Ordens[[#Data],[Tipo da Ordem]],"Compra",Tabela_Ordens[[#Data],[Data esperada]],"&lt;="&amp;TODAY())-SUMIFS(Tabela_Ordens[[#Data],[Quantidade]],Tabela_Ordens[[#Data],[Produto]],A1922,Tabela_Ordens[[#Data],[Tipo da Ordem]],"Venda",Tabela_Ordens[[#Data],[Data esperada]],"&lt;="&amp;TODAY()))</f>
        <v/>
      </c>
      <c r="C1922" s="74" t="str">
        <f ca="1">IF(A1922="","",SUMIFS(Tabela_Ordens[[#Data],[Quantidade]],Tabela_Ordens[[#Data],[Produto]],A1922,Tabela_Ordens[[#Data],[Tipo da Ordem]],"Compra",Tabela_Ordens[[#Data],[Data esperada]],"&gt;"&amp;TODAY()))</f>
        <v/>
      </c>
      <c r="D1922" s="74" t="str">
        <f>IF(A1922="","",INDEX(Tabela_Produto[Estoque Mínimo],MATCH(A1922,INDEX(Tabela_Produto[Nome do Produto],,1),0),1))</f>
        <v/>
      </c>
      <c r="E1922" s="74" t="str">
        <f t="shared" si="29"/>
        <v/>
      </c>
      <c r="F1922" s="74" t="str">
        <f>IFERROR(GETPIVOTDATA("Amount",#REF!,"Product Name",'tabelas-escondidas'!$A1922),"")</f>
        <v/>
      </c>
      <c r="G1922" s="74" t="str">
        <f>IFERROR(GETPIVOTDATA("Quantity",#REF!,"Product Name",'tabelas-escondidas'!$A1922),"")</f>
        <v/>
      </c>
    </row>
    <row r="1923" spans="1:7" x14ac:dyDescent="0.25">
      <c r="A1923" s="75" t="str">
        <f>IFERROR(INDEX(Tabela_Produto[[#Data],[Nome do Produto]],ROW(A1923)-ROW($A$3)),"")</f>
        <v/>
      </c>
      <c r="B1923" s="74" t="str">
        <f ca="1">IF(A1923="","",SUMIFS(Tabela_Ordens[[#Data],[Quantidade]],Tabela_Ordens[[#Data],[Produto]],A1923,Tabela_Ordens[[#Data],[Tipo da Ordem]],"Compra",Tabela_Ordens[[#Data],[Data esperada]],"&lt;="&amp;TODAY())-SUMIFS(Tabela_Ordens[[#Data],[Quantidade]],Tabela_Ordens[[#Data],[Produto]],A1923,Tabela_Ordens[[#Data],[Tipo da Ordem]],"Venda",Tabela_Ordens[[#Data],[Data esperada]],"&lt;="&amp;TODAY()))</f>
        <v/>
      </c>
      <c r="C1923" s="74" t="str">
        <f ca="1">IF(A1923="","",SUMIFS(Tabela_Ordens[[#Data],[Quantidade]],Tabela_Ordens[[#Data],[Produto]],A1923,Tabela_Ordens[[#Data],[Tipo da Ordem]],"Compra",Tabela_Ordens[[#Data],[Data esperada]],"&gt;"&amp;TODAY()))</f>
        <v/>
      </c>
      <c r="D1923" s="74" t="str">
        <f>IF(A1923="","",INDEX(Tabela_Produto[Estoque Mínimo],MATCH(A1923,INDEX(Tabela_Produto[Nome do Produto],,1),0),1))</f>
        <v/>
      </c>
      <c r="E1923" s="74" t="str">
        <f t="shared" si="29"/>
        <v/>
      </c>
      <c r="F1923" s="74" t="str">
        <f>IFERROR(GETPIVOTDATA("Amount",#REF!,"Product Name",'tabelas-escondidas'!$A1923),"")</f>
        <v/>
      </c>
      <c r="G1923" s="74" t="str">
        <f>IFERROR(GETPIVOTDATA("Quantity",#REF!,"Product Name",'tabelas-escondidas'!$A1923),"")</f>
        <v/>
      </c>
    </row>
    <row r="1924" spans="1:7" x14ac:dyDescent="0.25">
      <c r="A1924" s="75" t="str">
        <f>IFERROR(INDEX(Tabela_Produto[[#Data],[Nome do Produto]],ROW(A1924)-ROW($A$3)),"")</f>
        <v/>
      </c>
      <c r="B1924" s="74" t="str">
        <f ca="1">IF(A1924="","",SUMIFS(Tabela_Ordens[[#Data],[Quantidade]],Tabela_Ordens[[#Data],[Produto]],A1924,Tabela_Ordens[[#Data],[Tipo da Ordem]],"Compra",Tabela_Ordens[[#Data],[Data esperada]],"&lt;="&amp;TODAY())-SUMIFS(Tabela_Ordens[[#Data],[Quantidade]],Tabela_Ordens[[#Data],[Produto]],A1924,Tabela_Ordens[[#Data],[Tipo da Ordem]],"Venda",Tabela_Ordens[[#Data],[Data esperada]],"&lt;="&amp;TODAY()))</f>
        <v/>
      </c>
      <c r="C1924" s="74" t="str">
        <f ca="1">IF(A1924="","",SUMIFS(Tabela_Ordens[[#Data],[Quantidade]],Tabela_Ordens[[#Data],[Produto]],A1924,Tabela_Ordens[[#Data],[Tipo da Ordem]],"Compra",Tabela_Ordens[[#Data],[Data esperada]],"&gt;"&amp;TODAY()))</f>
        <v/>
      </c>
      <c r="D1924" s="74" t="str">
        <f>IF(A1924="","",INDEX(Tabela_Produto[Estoque Mínimo],MATCH(A1924,INDEX(Tabela_Produto[Nome do Produto],,1),0),1))</f>
        <v/>
      </c>
      <c r="E1924" s="74" t="str">
        <f t="shared" si="29"/>
        <v/>
      </c>
      <c r="F1924" s="74" t="str">
        <f>IFERROR(GETPIVOTDATA("Amount",#REF!,"Product Name",'tabelas-escondidas'!$A1924),"")</f>
        <v/>
      </c>
      <c r="G1924" s="74" t="str">
        <f>IFERROR(GETPIVOTDATA("Quantity",#REF!,"Product Name",'tabelas-escondidas'!$A1924),"")</f>
        <v/>
      </c>
    </row>
    <row r="1925" spans="1:7" x14ac:dyDescent="0.25">
      <c r="A1925" s="75" t="str">
        <f>IFERROR(INDEX(Tabela_Produto[[#Data],[Nome do Produto]],ROW(A1925)-ROW($A$3)),"")</f>
        <v/>
      </c>
      <c r="B1925" s="74" t="str">
        <f ca="1">IF(A1925="","",SUMIFS(Tabela_Ordens[[#Data],[Quantidade]],Tabela_Ordens[[#Data],[Produto]],A1925,Tabela_Ordens[[#Data],[Tipo da Ordem]],"Compra",Tabela_Ordens[[#Data],[Data esperada]],"&lt;="&amp;TODAY())-SUMIFS(Tabela_Ordens[[#Data],[Quantidade]],Tabela_Ordens[[#Data],[Produto]],A1925,Tabela_Ordens[[#Data],[Tipo da Ordem]],"Venda",Tabela_Ordens[[#Data],[Data esperada]],"&lt;="&amp;TODAY()))</f>
        <v/>
      </c>
      <c r="C1925" s="74" t="str">
        <f ca="1">IF(A1925="","",SUMIFS(Tabela_Ordens[[#Data],[Quantidade]],Tabela_Ordens[[#Data],[Produto]],A1925,Tabela_Ordens[[#Data],[Tipo da Ordem]],"Compra",Tabela_Ordens[[#Data],[Data esperada]],"&gt;"&amp;TODAY()))</f>
        <v/>
      </c>
      <c r="D1925" s="74" t="str">
        <f>IF(A1925="","",INDEX(Tabela_Produto[Estoque Mínimo],MATCH(A1925,INDEX(Tabela_Produto[Nome do Produto],,1),0),1))</f>
        <v/>
      </c>
      <c r="E1925" s="74" t="str">
        <f t="shared" ref="E1925:E1988" si="30">IF(A1925="","",B1925-D1925)</f>
        <v/>
      </c>
      <c r="F1925" s="74" t="str">
        <f>IFERROR(GETPIVOTDATA("Amount",#REF!,"Product Name",'tabelas-escondidas'!$A1925),"")</f>
        <v/>
      </c>
      <c r="G1925" s="74" t="str">
        <f>IFERROR(GETPIVOTDATA("Quantity",#REF!,"Product Name",'tabelas-escondidas'!$A1925),"")</f>
        <v/>
      </c>
    </row>
    <row r="1926" spans="1:7" x14ac:dyDescent="0.25">
      <c r="A1926" s="75" t="str">
        <f>IFERROR(INDEX(Tabela_Produto[[#Data],[Nome do Produto]],ROW(A1926)-ROW($A$3)),"")</f>
        <v/>
      </c>
      <c r="B1926" s="74" t="str">
        <f ca="1">IF(A1926="","",SUMIFS(Tabela_Ordens[[#Data],[Quantidade]],Tabela_Ordens[[#Data],[Produto]],A1926,Tabela_Ordens[[#Data],[Tipo da Ordem]],"Compra",Tabela_Ordens[[#Data],[Data esperada]],"&lt;="&amp;TODAY())-SUMIFS(Tabela_Ordens[[#Data],[Quantidade]],Tabela_Ordens[[#Data],[Produto]],A1926,Tabela_Ordens[[#Data],[Tipo da Ordem]],"Venda",Tabela_Ordens[[#Data],[Data esperada]],"&lt;="&amp;TODAY()))</f>
        <v/>
      </c>
      <c r="C1926" s="74" t="str">
        <f ca="1">IF(A1926="","",SUMIFS(Tabela_Ordens[[#Data],[Quantidade]],Tabela_Ordens[[#Data],[Produto]],A1926,Tabela_Ordens[[#Data],[Tipo da Ordem]],"Compra",Tabela_Ordens[[#Data],[Data esperada]],"&gt;"&amp;TODAY()))</f>
        <v/>
      </c>
      <c r="D1926" s="74" t="str">
        <f>IF(A1926="","",INDEX(Tabela_Produto[Estoque Mínimo],MATCH(A1926,INDEX(Tabela_Produto[Nome do Produto],,1),0),1))</f>
        <v/>
      </c>
      <c r="E1926" s="74" t="str">
        <f t="shared" si="30"/>
        <v/>
      </c>
      <c r="F1926" s="74" t="str">
        <f>IFERROR(GETPIVOTDATA("Amount",#REF!,"Product Name",'tabelas-escondidas'!$A1926),"")</f>
        <v/>
      </c>
      <c r="G1926" s="74" t="str">
        <f>IFERROR(GETPIVOTDATA("Quantity",#REF!,"Product Name",'tabelas-escondidas'!$A1926),"")</f>
        <v/>
      </c>
    </row>
    <row r="1927" spans="1:7" x14ac:dyDescent="0.25">
      <c r="A1927" s="75" t="str">
        <f>IFERROR(INDEX(Tabela_Produto[[#Data],[Nome do Produto]],ROW(A1927)-ROW($A$3)),"")</f>
        <v/>
      </c>
      <c r="B1927" s="74" t="str">
        <f ca="1">IF(A1927="","",SUMIFS(Tabela_Ordens[[#Data],[Quantidade]],Tabela_Ordens[[#Data],[Produto]],A1927,Tabela_Ordens[[#Data],[Tipo da Ordem]],"Compra",Tabela_Ordens[[#Data],[Data esperada]],"&lt;="&amp;TODAY())-SUMIFS(Tabela_Ordens[[#Data],[Quantidade]],Tabela_Ordens[[#Data],[Produto]],A1927,Tabela_Ordens[[#Data],[Tipo da Ordem]],"Venda",Tabela_Ordens[[#Data],[Data esperada]],"&lt;="&amp;TODAY()))</f>
        <v/>
      </c>
      <c r="C1927" s="74" t="str">
        <f ca="1">IF(A1927="","",SUMIFS(Tabela_Ordens[[#Data],[Quantidade]],Tabela_Ordens[[#Data],[Produto]],A1927,Tabela_Ordens[[#Data],[Tipo da Ordem]],"Compra",Tabela_Ordens[[#Data],[Data esperada]],"&gt;"&amp;TODAY()))</f>
        <v/>
      </c>
      <c r="D1927" s="74" t="str">
        <f>IF(A1927="","",INDEX(Tabela_Produto[Estoque Mínimo],MATCH(A1927,INDEX(Tabela_Produto[Nome do Produto],,1),0),1))</f>
        <v/>
      </c>
      <c r="E1927" s="74" t="str">
        <f t="shared" si="30"/>
        <v/>
      </c>
      <c r="F1927" s="74" t="str">
        <f>IFERROR(GETPIVOTDATA("Amount",#REF!,"Product Name",'tabelas-escondidas'!$A1927),"")</f>
        <v/>
      </c>
      <c r="G1927" s="74" t="str">
        <f>IFERROR(GETPIVOTDATA("Quantity",#REF!,"Product Name",'tabelas-escondidas'!$A1927),"")</f>
        <v/>
      </c>
    </row>
    <row r="1928" spans="1:7" x14ac:dyDescent="0.25">
      <c r="A1928" s="75" t="str">
        <f>IFERROR(INDEX(Tabela_Produto[[#Data],[Nome do Produto]],ROW(A1928)-ROW($A$3)),"")</f>
        <v/>
      </c>
      <c r="B1928" s="74" t="str">
        <f ca="1">IF(A1928="","",SUMIFS(Tabela_Ordens[[#Data],[Quantidade]],Tabela_Ordens[[#Data],[Produto]],A1928,Tabela_Ordens[[#Data],[Tipo da Ordem]],"Compra",Tabela_Ordens[[#Data],[Data esperada]],"&lt;="&amp;TODAY())-SUMIFS(Tabela_Ordens[[#Data],[Quantidade]],Tabela_Ordens[[#Data],[Produto]],A1928,Tabela_Ordens[[#Data],[Tipo da Ordem]],"Venda",Tabela_Ordens[[#Data],[Data esperada]],"&lt;="&amp;TODAY()))</f>
        <v/>
      </c>
      <c r="C1928" s="74" t="str">
        <f ca="1">IF(A1928="","",SUMIFS(Tabela_Ordens[[#Data],[Quantidade]],Tabela_Ordens[[#Data],[Produto]],A1928,Tabela_Ordens[[#Data],[Tipo da Ordem]],"Compra",Tabela_Ordens[[#Data],[Data esperada]],"&gt;"&amp;TODAY()))</f>
        <v/>
      </c>
      <c r="D1928" s="74" t="str">
        <f>IF(A1928="","",INDEX(Tabela_Produto[Estoque Mínimo],MATCH(A1928,INDEX(Tabela_Produto[Nome do Produto],,1),0),1))</f>
        <v/>
      </c>
      <c r="E1928" s="74" t="str">
        <f t="shared" si="30"/>
        <v/>
      </c>
      <c r="F1928" s="74" t="str">
        <f>IFERROR(GETPIVOTDATA("Amount",#REF!,"Product Name",'tabelas-escondidas'!$A1928),"")</f>
        <v/>
      </c>
      <c r="G1928" s="74" t="str">
        <f>IFERROR(GETPIVOTDATA("Quantity",#REF!,"Product Name",'tabelas-escondidas'!$A1928),"")</f>
        <v/>
      </c>
    </row>
    <row r="1929" spans="1:7" x14ac:dyDescent="0.25">
      <c r="A1929" s="75" t="str">
        <f>IFERROR(INDEX(Tabela_Produto[[#Data],[Nome do Produto]],ROW(A1929)-ROW($A$3)),"")</f>
        <v/>
      </c>
      <c r="B1929" s="74" t="str">
        <f ca="1">IF(A1929="","",SUMIFS(Tabela_Ordens[[#Data],[Quantidade]],Tabela_Ordens[[#Data],[Produto]],A1929,Tabela_Ordens[[#Data],[Tipo da Ordem]],"Compra",Tabela_Ordens[[#Data],[Data esperada]],"&lt;="&amp;TODAY())-SUMIFS(Tabela_Ordens[[#Data],[Quantidade]],Tabela_Ordens[[#Data],[Produto]],A1929,Tabela_Ordens[[#Data],[Tipo da Ordem]],"Venda",Tabela_Ordens[[#Data],[Data esperada]],"&lt;="&amp;TODAY()))</f>
        <v/>
      </c>
      <c r="C1929" s="74" t="str">
        <f ca="1">IF(A1929="","",SUMIFS(Tabela_Ordens[[#Data],[Quantidade]],Tabela_Ordens[[#Data],[Produto]],A1929,Tabela_Ordens[[#Data],[Tipo da Ordem]],"Compra",Tabela_Ordens[[#Data],[Data esperada]],"&gt;"&amp;TODAY()))</f>
        <v/>
      </c>
      <c r="D1929" s="74" t="str">
        <f>IF(A1929="","",INDEX(Tabela_Produto[Estoque Mínimo],MATCH(A1929,INDEX(Tabela_Produto[Nome do Produto],,1),0),1))</f>
        <v/>
      </c>
      <c r="E1929" s="74" t="str">
        <f t="shared" si="30"/>
        <v/>
      </c>
      <c r="F1929" s="74" t="str">
        <f>IFERROR(GETPIVOTDATA("Amount",#REF!,"Product Name",'tabelas-escondidas'!$A1929),"")</f>
        <v/>
      </c>
      <c r="G1929" s="74" t="str">
        <f>IFERROR(GETPIVOTDATA("Quantity",#REF!,"Product Name",'tabelas-escondidas'!$A1929),"")</f>
        <v/>
      </c>
    </row>
    <row r="1930" spans="1:7" x14ac:dyDescent="0.25">
      <c r="A1930" s="75" t="str">
        <f>IFERROR(INDEX(Tabela_Produto[[#Data],[Nome do Produto]],ROW(A1930)-ROW($A$3)),"")</f>
        <v/>
      </c>
      <c r="B1930" s="74" t="str">
        <f ca="1">IF(A1930="","",SUMIFS(Tabela_Ordens[[#Data],[Quantidade]],Tabela_Ordens[[#Data],[Produto]],A1930,Tabela_Ordens[[#Data],[Tipo da Ordem]],"Compra",Tabela_Ordens[[#Data],[Data esperada]],"&lt;="&amp;TODAY())-SUMIFS(Tabela_Ordens[[#Data],[Quantidade]],Tabela_Ordens[[#Data],[Produto]],A1930,Tabela_Ordens[[#Data],[Tipo da Ordem]],"Venda",Tabela_Ordens[[#Data],[Data esperada]],"&lt;="&amp;TODAY()))</f>
        <v/>
      </c>
      <c r="C1930" s="74" t="str">
        <f ca="1">IF(A1930="","",SUMIFS(Tabela_Ordens[[#Data],[Quantidade]],Tabela_Ordens[[#Data],[Produto]],A1930,Tabela_Ordens[[#Data],[Tipo da Ordem]],"Compra",Tabela_Ordens[[#Data],[Data esperada]],"&gt;"&amp;TODAY()))</f>
        <v/>
      </c>
      <c r="D1930" s="74" t="str">
        <f>IF(A1930="","",INDEX(Tabela_Produto[Estoque Mínimo],MATCH(A1930,INDEX(Tabela_Produto[Nome do Produto],,1),0),1))</f>
        <v/>
      </c>
      <c r="E1930" s="74" t="str">
        <f t="shared" si="30"/>
        <v/>
      </c>
      <c r="F1930" s="74" t="str">
        <f>IFERROR(GETPIVOTDATA("Amount",#REF!,"Product Name",'tabelas-escondidas'!$A1930),"")</f>
        <v/>
      </c>
      <c r="G1930" s="74" t="str">
        <f>IFERROR(GETPIVOTDATA("Quantity",#REF!,"Product Name",'tabelas-escondidas'!$A1930),"")</f>
        <v/>
      </c>
    </row>
    <row r="1931" spans="1:7" x14ac:dyDescent="0.25">
      <c r="A1931" s="75" t="str">
        <f>IFERROR(INDEX(Tabela_Produto[[#Data],[Nome do Produto]],ROW(A1931)-ROW($A$3)),"")</f>
        <v/>
      </c>
      <c r="B1931" s="74" t="str">
        <f ca="1">IF(A1931="","",SUMIFS(Tabela_Ordens[[#Data],[Quantidade]],Tabela_Ordens[[#Data],[Produto]],A1931,Tabela_Ordens[[#Data],[Tipo da Ordem]],"Compra",Tabela_Ordens[[#Data],[Data esperada]],"&lt;="&amp;TODAY())-SUMIFS(Tabela_Ordens[[#Data],[Quantidade]],Tabela_Ordens[[#Data],[Produto]],A1931,Tabela_Ordens[[#Data],[Tipo da Ordem]],"Venda",Tabela_Ordens[[#Data],[Data esperada]],"&lt;="&amp;TODAY()))</f>
        <v/>
      </c>
      <c r="C1931" s="74" t="str">
        <f ca="1">IF(A1931="","",SUMIFS(Tabela_Ordens[[#Data],[Quantidade]],Tabela_Ordens[[#Data],[Produto]],A1931,Tabela_Ordens[[#Data],[Tipo da Ordem]],"Compra",Tabela_Ordens[[#Data],[Data esperada]],"&gt;"&amp;TODAY()))</f>
        <v/>
      </c>
      <c r="D1931" s="74" t="str">
        <f>IF(A1931="","",INDEX(Tabela_Produto[Estoque Mínimo],MATCH(A1931,INDEX(Tabela_Produto[Nome do Produto],,1),0),1))</f>
        <v/>
      </c>
      <c r="E1931" s="74" t="str">
        <f t="shared" si="30"/>
        <v/>
      </c>
      <c r="F1931" s="74" t="str">
        <f>IFERROR(GETPIVOTDATA("Amount",#REF!,"Product Name",'tabelas-escondidas'!$A1931),"")</f>
        <v/>
      </c>
      <c r="G1931" s="74" t="str">
        <f>IFERROR(GETPIVOTDATA("Quantity",#REF!,"Product Name",'tabelas-escondidas'!$A1931),"")</f>
        <v/>
      </c>
    </row>
    <row r="1932" spans="1:7" x14ac:dyDescent="0.25">
      <c r="A1932" s="75" t="str">
        <f>IFERROR(INDEX(Tabela_Produto[[#Data],[Nome do Produto]],ROW(A1932)-ROW($A$3)),"")</f>
        <v/>
      </c>
      <c r="B1932" s="74" t="str">
        <f ca="1">IF(A1932="","",SUMIFS(Tabela_Ordens[[#Data],[Quantidade]],Tabela_Ordens[[#Data],[Produto]],A1932,Tabela_Ordens[[#Data],[Tipo da Ordem]],"Compra",Tabela_Ordens[[#Data],[Data esperada]],"&lt;="&amp;TODAY())-SUMIFS(Tabela_Ordens[[#Data],[Quantidade]],Tabela_Ordens[[#Data],[Produto]],A1932,Tabela_Ordens[[#Data],[Tipo da Ordem]],"Venda",Tabela_Ordens[[#Data],[Data esperada]],"&lt;="&amp;TODAY()))</f>
        <v/>
      </c>
      <c r="C1932" s="74" t="str">
        <f ca="1">IF(A1932="","",SUMIFS(Tabela_Ordens[[#Data],[Quantidade]],Tabela_Ordens[[#Data],[Produto]],A1932,Tabela_Ordens[[#Data],[Tipo da Ordem]],"Compra",Tabela_Ordens[[#Data],[Data esperada]],"&gt;"&amp;TODAY()))</f>
        <v/>
      </c>
      <c r="D1932" s="74" t="str">
        <f>IF(A1932="","",INDEX(Tabela_Produto[Estoque Mínimo],MATCH(A1932,INDEX(Tabela_Produto[Nome do Produto],,1),0),1))</f>
        <v/>
      </c>
      <c r="E1932" s="74" t="str">
        <f t="shared" si="30"/>
        <v/>
      </c>
      <c r="F1932" s="74" t="str">
        <f>IFERROR(GETPIVOTDATA("Amount",#REF!,"Product Name",'tabelas-escondidas'!$A1932),"")</f>
        <v/>
      </c>
      <c r="G1932" s="74" t="str">
        <f>IFERROR(GETPIVOTDATA("Quantity",#REF!,"Product Name",'tabelas-escondidas'!$A1932),"")</f>
        <v/>
      </c>
    </row>
    <row r="1933" spans="1:7" x14ac:dyDescent="0.25">
      <c r="A1933" s="75" t="str">
        <f>IFERROR(INDEX(Tabela_Produto[[#Data],[Nome do Produto]],ROW(A1933)-ROW($A$3)),"")</f>
        <v/>
      </c>
      <c r="B1933" s="74" t="str">
        <f ca="1">IF(A1933="","",SUMIFS(Tabela_Ordens[[#Data],[Quantidade]],Tabela_Ordens[[#Data],[Produto]],A1933,Tabela_Ordens[[#Data],[Tipo da Ordem]],"Compra",Tabela_Ordens[[#Data],[Data esperada]],"&lt;="&amp;TODAY())-SUMIFS(Tabela_Ordens[[#Data],[Quantidade]],Tabela_Ordens[[#Data],[Produto]],A1933,Tabela_Ordens[[#Data],[Tipo da Ordem]],"Venda",Tabela_Ordens[[#Data],[Data esperada]],"&lt;="&amp;TODAY()))</f>
        <v/>
      </c>
      <c r="C1933" s="74" t="str">
        <f ca="1">IF(A1933="","",SUMIFS(Tabela_Ordens[[#Data],[Quantidade]],Tabela_Ordens[[#Data],[Produto]],A1933,Tabela_Ordens[[#Data],[Tipo da Ordem]],"Compra",Tabela_Ordens[[#Data],[Data esperada]],"&gt;"&amp;TODAY()))</f>
        <v/>
      </c>
      <c r="D1933" s="74" t="str">
        <f>IF(A1933="","",INDEX(Tabela_Produto[Estoque Mínimo],MATCH(A1933,INDEX(Tabela_Produto[Nome do Produto],,1),0),1))</f>
        <v/>
      </c>
      <c r="E1933" s="74" t="str">
        <f t="shared" si="30"/>
        <v/>
      </c>
      <c r="F1933" s="74" t="str">
        <f>IFERROR(GETPIVOTDATA("Amount",#REF!,"Product Name",'tabelas-escondidas'!$A1933),"")</f>
        <v/>
      </c>
      <c r="G1933" s="74" t="str">
        <f>IFERROR(GETPIVOTDATA("Quantity",#REF!,"Product Name",'tabelas-escondidas'!$A1933),"")</f>
        <v/>
      </c>
    </row>
    <row r="1934" spans="1:7" x14ac:dyDescent="0.25">
      <c r="A1934" s="75" t="str">
        <f>IFERROR(INDEX(Tabela_Produto[[#Data],[Nome do Produto]],ROW(A1934)-ROW($A$3)),"")</f>
        <v/>
      </c>
      <c r="B1934" s="74" t="str">
        <f ca="1">IF(A1934="","",SUMIFS(Tabela_Ordens[[#Data],[Quantidade]],Tabela_Ordens[[#Data],[Produto]],A1934,Tabela_Ordens[[#Data],[Tipo da Ordem]],"Compra",Tabela_Ordens[[#Data],[Data esperada]],"&lt;="&amp;TODAY())-SUMIFS(Tabela_Ordens[[#Data],[Quantidade]],Tabela_Ordens[[#Data],[Produto]],A1934,Tabela_Ordens[[#Data],[Tipo da Ordem]],"Venda",Tabela_Ordens[[#Data],[Data esperada]],"&lt;="&amp;TODAY()))</f>
        <v/>
      </c>
      <c r="C1934" s="74" t="str">
        <f ca="1">IF(A1934="","",SUMIFS(Tabela_Ordens[[#Data],[Quantidade]],Tabela_Ordens[[#Data],[Produto]],A1934,Tabela_Ordens[[#Data],[Tipo da Ordem]],"Compra",Tabela_Ordens[[#Data],[Data esperada]],"&gt;"&amp;TODAY()))</f>
        <v/>
      </c>
      <c r="D1934" s="74" t="str">
        <f>IF(A1934="","",INDEX(Tabela_Produto[Estoque Mínimo],MATCH(A1934,INDEX(Tabela_Produto[Nome do Produto],,1),0),1))</f>
        <v/>
      </c>
      <c r="E1934" s="74" t="str">
        <f t="shared" si="30"/>
        <v/>
      </c>
      <c r="F1934" s="74" t="str">
        <f>IFERROR(GETPIVOTDATA("Amount",#REF!,"Product Name",'tabelas-escondidas'!$A1934),"")</f>
        <v/>
      </c>
      <c r="G1934" s="74" t="str">
        <f>IFERROR(GETPIVOTDATA("Quantity",#REF!,"Product Name",'tabelas-escondidas'!$A1934),"")</f>
        <v/>
      </c>
    </row>
    <row r="1935" spans="1:7" x14ac:dyDescent="0.25">
      <c r="A1935" s="75" t="str">
        <f>IFERROR(INDEX(Tabela_Produto[[#Data],[Nome do Produto]],ROW(A1935)-ROW($A$3)),"")</f>
        <v/>
      </c>
      <c r="B1935" s="74" t="str">
        <f ca="1">IF(A1935="","",SUMIFS(Tabela_Ordens[[#Data],[Quantidade]],Tabela_Ordens[[#Data],[Produto]],A1935,Tabela_Ordens[[#Data],[Tipo da Ordem]],"Compra",Tabela_Ordens[[#Data],[Data esperada]],"&lt;="&amp;TODAY())-SUMIFS(Tabela_Ordens[[#Data],[Quantidade]],Tabela_Ordens[[#Data],[Produto]],A1935,Tabela_Ordens[[#Data],[Tipo da Ordem]],"Venda",Tabela_Ordens[[#Data],[Data esperada]],"&lt;="&amp;TODAY()))</f>
        <v/>
      </c>
      <c r="C1935" s="74" t="str">
        <f ca="1">IF(A1935="","",SUMIFS(Tabela_Ordens[[#Data],[Quantidade]],Tabela_Ordens[[#Data],[Produto]],A1935,Tabela_Ordens[[#Data],[Tipo da Ordem]],"Compra",Tabela_Ordens[[#Data],[Data esperada]],"&gt;"&amp;TODAY()))</f>
        <v/>
      </c>
      <c r="D1935" s="74" t="str">
        <f>IF(A1935="","",INDEX(Tabela_Produto[Estoque Mínimo],MATCH(A1935,INDEX(Tabela_Produto[Nome do Produto],,1),0),1))</f>
        <v/>
      </c>
      <c r="E1935" s="74" t="str">
        <f t="shared" si="30"/>
        <v/>
      </c>
      <c r="F1935" s="74" t="str">
        <f>IFERROR(GETPIVOTDATA("Amount",#REF!,"Product Name",'tabelas-escondidas'!$A1935),"")</f>
        <v/>
      </c>
      <c r="G1935" s="74" t="str">
        <f>IFERROR(GETPIVOTDATA("Quantity",#REF!,"Product Name",'tabelas-escondidas'!$A1935),"")</f>
        <v/>
      </c>
    </row>
    <row r="1936" spans="1:7" x14ac:dyDescent="0.25">
      <c r="A1936" s="75" t="str">
        <f>IFERROR(INDEX(Tabela_Produto[[#Data],[Nome do Produto]],ROW(A1936)-ROW($A$3)),"")</f>
        <v/>
      </c>
      <c r="B1936" s="74" t="str">
        <f ca="1">IF(A1936="","",SUMIFS(Tabela_Ordens[[#Data],[Quantidade]],Tabela_Ordens[[#Data],[Produto]],A1936,Tabela_Ordens[[#Data],[Tipo da Ordem]],"Compra",Tabela_Ordens[[#Data],[Data esperada]],"&lt;="&amp;TODAY())-SUMIFS(Tabela_Ordens[[#Data],[Quantidade]],Tabela_Ordens[[#Data],[Produto]],A1936,Tabela_Ordens[[#Data],[Tipo da Ordem]],"Venda",Tabela_Ordens[[#Data],[Data esperada]],"&lt;="&amp;TODAY()))</f>
        <v/>
      </c>
      <c r="C1936" s="74" t="str">
        <f ca="1">IF(A1936="","",SUMIFS(Tabela_Ordens[[#Data],[Quantidade]],Tabela_Ordens[[#Data],[Produto]],A1936,Tabela_Ordens[[#Data],[Tipo da Ordem]],"Compra",Tabela_Ordens[[#Data],[Data esperada]],"&gt;"&amp;TODAY()))</f>
        <v/>
      </c>
      <c r="D1936" s="74" t="str">
        <f>IF(A1936="","",INDEX(Tabela_Produto[Estoque Mínimo],MATCH(A1936,INDEX(Tabela_Produto[Nome do Produto],,1),0),1))</f>
        <v/>
      </c>
      <c r="E1936" s="74" t="str">
        <f t="shared" si="30"/>
        <v/>
      </c>
      <c r="F1936" s="74" t="str">
        <f>IFERROR(GETPIVOTDATA("Amount",#REF!,"Product Name",'tabelas-escondidas'!$A1936),"")</f>
        <v/>
      </c>
      <c r="G1936" s="74" t="str">
        <f>IFERROR(GETPIVOTDATA("Quantity",#REF!,"Product Name",'tabelas-escondidas'!$A1936),"")</f>
        <v/>
      </c>
    </row>
    <row r="1937" spans="1:7" x14ac:dyDescent="0.25">
      <c r="A1937" s="75" t="str">
        <f>IFERROR(INDEX(Tabela_Produto[[#Data],[Nome do Produto]],ROW(A1937)-ROW($A$3)),"")</f>
        <v/>
      </c>
      <c r="B1937" s="74" t="str">
        <f ca="1">IF(A1937="","",SUMIFS(Tabela_Ordens[[#Data],[Quantidade]],Tabela_Ordens[[#Data],[Produto]],A1937,Tabela_Ordens[[#Data],[Tipo da Ordem]],"Compra",Tabela_Ordens[[#Data],[Data esperada]],"&lt;="&amp;TODAY())-SUMIFS(Tabela_Ordens[[#Data],[Quantidade]],Tabela_Ordens[[#Data],[Produto]],A1937,Tabela_Ordens[[#Data],[Tipo da Ordem]],"Venda",Tabela_Ordens[[#Data],[Data esperada]],"&lt;="&amp;TODAY()))</f>
        <v/>
      </c>
      <c r="C1937" s="74" t="str">
        <f ca="1">IF(A1937="","",SUMIFS(Tabela_Ordens[[#Data],[Quantidade]],Tabela_Ordens[[#Data],[Produto]],A1937,Tabela_Ordens[[#Data],[Tipo da Ordem]],"Compra",Tabela_Ordens[[#Data],[Data esperada]],"&gt;"&amp;TODAY()))</f>
        <v/>
      </c>
      <c r="D1937" s="74" t="str">
        <f>IF(A1937="","",INDEX(Tabela_Produto[Estoque Mínimo],MATCH(A1937,INDEX(Tabela_Produto[Nome do Produto],,1),0),1))</f>
        <v/>
      </c>
      <c r="E1937" s="74" t="str">
        <f t="shared" si="30"/>
        <v/>
      </c>
      <c r="F1937" s="74" t="str">
        <f>IFERROR(GETPIVOTDATA("Amount",#REF!,"Product Name",'tabelas-escondidas'!$A1937),"")</f>
        <v/>
      </c>
      <c r="G1937" s="74" t="str">
        <f>IFERROR(GETPIVOTDATA("Quantity",#REF!,"Product Name",'tabelas-escondidas'!$A1937),"")</f>
        <v/>
      </c>
    </row>
    <row r="1938" spans="1:7" x14ac:dyDescent="0.25">
      <c r="A1938" s="75" t="str">
        <f>IFERROR(INDEX(Tabela_Produto[[#Data],[Nome do Produto]],ROW(A1938)-ROW($A$3)),"")</f>
        <v/>
      </c>
      <c r="B1938" s="74" t="str">
        <f ca="1">IF(A1938="","",SUMIFS(Tabela_Ordens[[#Data],[Quantidade]],Tabela_Ordens[[#Data],[Produto]],A1938,Tabela_Ordens[[#Data],[Tipo da Ordem]],"Compra",Tabela_Ordens[[#Data],[Data esperada]],"&lt;="&amp;TODAY())-SUMIFS(Tabela_Ordens[[#Data],[Quantidade]],Tabela_Ordens[[#Data],[Produto]],A1938,Tabela_Ordens[[#Data],[Tipo da Ordem]],"Venda",Tabela_Ordens[[#Data],[Data esperada]],"&lt;="&amp;TODAY()))</f>
        <v/>
      </c>
      <c r="C1938" s="74" t="str">
        <f ca="1">IF(A1938="","",SUMIFS(Tabela_Ordens[[#Data],[Quantidade]],Tabela_Ordens[[#Data],[Produto]],A1938,Tabela_Ordens[[#Data],[Tipo da Ordem]],"Compra",Tabela_Ordens[[#Data],[Data esperada]],"&gt;"&amp;TODAY()))</f>
        <v/>
      </c>
      <c r="D1938" s="74" t="str">
        <f>IF(A1938="","",INDEX(Tabela_Produto[Estoque Mínimo],MATCH(A1938,INDEX(Tabela_Produto[Nome do Produto],,1),0),1))</f>
        <v/>
      </c>
      <c r="E1938" s="74" t="str">
        <f t="shared" si="30"/>
        <v/>
      </c>
      <c r="F1938" s="74" t="str">
        <f>IFERROR(GETPIVOTDATA("Amount",#REF!,"Product Name",'tabelas-escondidas'!$A1938),"")</f>
        <v/>
      </c>
      <c r="G1938" s="74" t="str">
        <f>IFERROR(GETPIVOTDATA("Quantity",#REF!,"Product Name",'tabelas-escondidas'!$A1938),"")</f>
        <v/>
      </c>
    </row>
    <row r="1939" spans="1:7" x14ac:dyDescent="0.25">
      <c r="A1939" s="75" t="str">
        <f>IFERROR(INDEX(Tabela_Produto[[#Data],[Nome do Produto]],ROW(A1939)-ROW($A$3)),"")</f>
        <v/>
      </c>
      <c r="B1939" s="74" t="str">
        <f ca="1">IF(A1939="","",SUMIFS(Tabela_Ordens[[#Data],[Quantidade]],Tabela_Ordens[[#Data],[Produto]],A1939,Tabela_Ordens[[#Data],[Tipo da Ordem]],"Compra",Tabela_Ordens[[#Data],[Data esperada]],"&lt;="&amp;TODAY())-SUMIFS(Tabela_Ordens[[#Data],[Quantidade]],Tabela_Ordens[[#Data],[Produto]],A1939,Tabela_Ordens[[#Data],[Tipo da Ordem]],"Venda",Tabela_Ordens[[#Data],[Data esperada]],"&lt;="&amp;TODAY()))</f>
        <v/>
      </c>
      <c r="C1939" s="74" t="str">
        <f ca="1">IF(A1939="","",SUMIFS(Tabela_Ordens[[#Data],[Quantidade]],Tabela_Ordens[[#Data],[Produto]],A1939,Tabela_Ordens[[#Data],[Tipo da Ordem]],"Compra",Tabela_Ordens[[#Data],[Data esperada]],"&gt;"&amp;TODAY()))</f>
        <v/>
      </c>
      <c r="D1939" s="74" t="str">
        <f>IF(A1939="","",INDEX(Tabela_Produto[Estoque Mínimo],MATCH(A1939,INDEX(Tabela_Produto[Nome do Produto],,1),0),1))</f>
        <v/>
      </c>
      <c r="E1939" s="74" t="str">
        <f t="shared" si="30"/>
        <v/>
      </c>
      <c r="F1939" s="74" t="str">
        <f>IFERROR(GETPIVOTDATA("Amount",#REF!,"Product Name",'tabelas-escondidas'!$A1939),"")</f>
        <v/>
      </c>
      <c r="G1939" s="74" t="str">
        <f>IFERROR(GETPIVOTDATA("Quantity",#REF!,"Product Name",'tabelas-escondidas'!$A1939),"")</f>
        <v/>
      </c>
    </row>
    <row r="1940" spans="1:7" x14ac:dyDescent="0.25">
      <c r="A1940" s="75" t="str">
        <f>IFERROR(INDEX(Tabela_Produto[[#Data],[Nome do Produto]],ROW(A1940)-ROW($A$3)),"")</f>
        <v/>
      </c>
      <c r="B1940" s="74" t="str">
        <f ca="1">IF(A1940="","",SUMIFS(Tabela_Ordens[[#Data],[Quantidade]],Tabela_Ordens[[#Data],[Produto]],A1940,Tabela_Ordens[[#Data],[Tipo da Ordem]],"Compra",Tabela_Ordens[[#Data],[Data esperada]],"&lt;="&amp;TODAY())-SUMIFS(Tabela_Ordens[[#Data],[Quantidade]],Tabela_Ordens[[#Data],[Produto]],A1940,Tabela_Ordens[[#Data],[Tipo da Ordem]],"Venda",Tabela_Ordens[[#Data],[Data esperada]],"&lt;="&amp;TODAY()))</f>
        <v/>
      </c>
      <c r="C1940" s="74" t="str">
        <f ca="1">IF(A1940="","",SUMIFS(Tabela_Ordens[[#Data],[Quantidade]],Tabela_Ordens[[#Data],[Produto]],A1940,Tabela_Ordens[[#Data],[Tipo da Ordem]],"Compra",Tabela_Ordens[[#Data],[Data esperada]],"&gt;"&amp;TODAY()))</f>
        <v/>
      </c>
      <c r="D1940" s="74" t="str">
        <f>IF(A1940="","",INDEX(Tabela_Produto[Estoque Mínimo],MATCH(A1940,INDEX(Tabela_Produto[Nome do Produto],,1),0),1))</f>
        <v/>
      </c>
      <c r="E1940" s="74" t="str">
        <f t="shared" si="30"/>
        <v/>
      </c>
      <c r="F1940" s="74" t="str">
        <f>IFERROR(GETPIVOTDATA("Amount",#REF!,"Product Name",'tabelas-escondidas'!$A1940),"")</f>
        <v/>
      </c>
      <c r="G1940" s="74" t="str">
        <f>IFERROR(GETPIVOTDATA("Quantity",#REF!,"Product Name",'tabelas-escondidas'!$A1940),"")</f>
        <v/>
      </c>
    </row>
    <row r="1941" spans="1:7" x14ac:dyDescent="0.25">
      <c r="A1941" s="75" t="str">
        <f>IFERROR(INDEX(Tabela_Produto[[#Data],[Nome do Produto]],ROW(A1941)-ROW($A$3)),"")</f>
        <v/>
      </c>
      <c r="B1941" s="74" t="str">
        <f ca="1">IF(A1941="","",SUMIFS(Tabela_Ordens[[#Data],[Quantidade]],Tabela_Ordens[[#Data],[Produto]],A1941,Tabela_Ordens[[#Data],[Tipo da Ordem]],"Compra",Tabela_Ordens[[#Data],[Data esperada]],"&lt;="&amp;TODAY())-SUMIFS(Tabela_Ordens[[#Data],[Quantidade]],Tabela_Ordens[[#Data],[Produto]],A1941,Tabela_Ordens[[#Data],[Tipo da Ordem]],"Venda",Tabela_Ordens[[#Data],[Data esperada]],"&lt;="&amp;TODAY()))</f>
        <v/>
      </c>
      <c r="C1941" s="74" t="str">
        <f ca="1">IF(A1941="","",SUMIFS(Tabela_Ordens[[#Data],[Quantidade]],Tabela_Ordens[[#Data],[Produto]],A1941,Tabela_Ordens[[#Data],[Tipo da Ordem]],"Compra",Tabela_Ordens[[#Data],[Data esperada]],"&gt;"&amp;TODAY()))</f>
        <v/>
      </c>
      <c r="D1941" s="74" t="str">
        <f>IF(A1941="","",INDEX(Tabela_Produto[Estoque Mínimo],MATCH(A1941,INDEX(Tabela_Produto[Nome do Produto],,1),0),1))</f>
        <v/>
      </c>
      <c r="E1941" s="74" t="str">
        <f t="shared" si="30"/>
        <v/>
      </c>
      <c r="F1941" s="74" t="str">
        <f>IFERROR(GETPIVOTDATA("Amount",#REF!,"Product Name",'tabelas-escondidas'!$A1941),"")</f>
        <v/>
      </c>
      <c r="G1941" s="74" t="str">
        <f>IFERROR(GETPIVOTDATA("Quantity",#REF!,"Product Name",'tabelas-escondidas'!$A1941),"")</f>
        <v/>
      </c>
    </row>
    <row r="1942" spans="1:7" x14ac:dyDescent="0.25">
      <c r="A1942" s="75" t="str">
        <f>IFERROR(INDEX(Tabela_Produto[[#Data],[Nome do Produto]],ROW(A1942)-ROW($A$3)),"")</f>
        <v/>
      </c>
      <c r="B1942" s="74" t="str">
        <f ca="1">IF(A1942="","",SUMIFS(Tabela_Ordens[[#Data],[Quantidade]],Tabela_Ordens[[#Data],[Produto]],A1942,Tabela_Ordens[[#Data],[Tipo da Ordem]],"Compra",Tabela_Ordens[[#Data],[Data esperada]],"&lt;="&amp;TODAY())-SUMIFS(Tabela_Ordens[[#Data],[Quantidade]],Tabela_Ordens[[#Data],[Produto]],A1942,Tabela_Ordens[[#Data],[Tipo da Ordem]],"Venda",Tabela_Ordens[[#Data],[Data esperada]],"&lt;="&amp;TODAY()))</f>
        <v/>
      </c>
      <c r="C1942" s="74" t="str">
        <f ca="1">IF(A1942="","",SUMIFS(Tabela_Ordens[[#Data],[Quantidade]],Tabela_Ordens[[#Data],[Produto]],A1942,Tabela_Ordens[[#Data],[Tipo da Ordem]],"Compra",Tabela_Ordens[[#Data],[Data esperada]],"&gt;"&amp;TODAY()))</f>
        <v/>
      </c>
      <c r="D1942" s="74" t="str">
        <f>IF(A1942="","",INDEX(Tabela_Produto[Estoque Mínimo],MATCH(A1942,INDEX(Tabela_Produto[Nome do Produto],,1),0),1))</f>
        <v/>
      </c>
      <c r="E1942" s="74" t="str">
        <f t="shared" si="30"/>
        <v/>
      </c>
      <c r="F1942" s="74" t="str">
        <f>IFERROR(GETPIVOTDATA("Amount",#REF!,"Product Name",'tabelas-escondidas'!$A1942),"")</f>
        <v/>
      </c>
      <c r="G1942" s="74" t="str">
        <f>IFERROR(GETPIVOTDATA("Quantity",#REF!,"Product Name",'tabelas-escondidas'!$A1942),"")</f>
        <v/>
      </c>
    </row>
    <row r="1943" spans="1:7" x14ac:dyDescent="0.25">
      <c r="A1943" s="75" t="str">
        <f>IFERROR(INDEX(Tabela_Produto[[#Data],[Nome do Produto]],ROW(A1943)-ROW($A$3)),"")</f>
        <v/>
      </c>
      <c r="B1943" s="74" t="str">
        <f ca="1">IF(A1943="","",SUMIFS(Tabela_Ordens[[#Data],[Quantidade]],Tabela_Ordens[[#Data],[Produto]],A1943,Tabela_Ordens[[#Data],[Tipo da Ordem]],"Compra",Tabela_Ordens[[#Data],[Data esperada]],"&lt;="&amp;TODAY())-SUMIFS(Tabela_Ordens[[#Data],[Quantidade]],Tabela_Ordens[[#Data],[Produto]],A1943,Tabela_Ordens[[#Data],[Tipo da Ordem]],"Venda",Tabela_Ordens[[#Data],[Data esperada]],"&lt;="&amp;TODAY()))</f>
        <v/>
      </c>
      <c r="C1943" s="74" t="str">
        <f ca="1">IF(A1943="","",SUMIFS(Tabela_Ordens[[#Data],[Quantidade]],Tabela_Ordens[[#Data],[Produto]],A1943,Tabela_Ordens[[#Data],[Tipo da Ordem]],"Compra",Tabela_Ordens[[#Data],[Data esperada]],"&gt;"&amp;TODAY()))</f>
        <v/>
      </c>
      <c r="D1943" s="74" t="str">
        <f>IF(A1943="","",INDEX(Tabela_Produto[Estoque Mínimo],MATCH(A1943,INDEX(Tabela_Produto[Nome do Produto],,1),0),1))</f>
        <v/>
      </c>
      <c r="E1943" s="74" t="str">
        <f t="shared" si="30"/>
        <v/>
      </c>
      <c r="F1943" s="74" t="str">
        <f>IFERROR(GETPIVOTDATA("Amount",#REF!,"Product Name",'tabelas-escondidas'!$A1943),"")</f>
        <v/>
      </c>
      <c r="G1943" s="74" t="str">
        <f>IFERROR(GETPIVOTDATA("Quantity",#REF!,"Product Name",'tabelas-escondidas'!$A1943),"")</f>
        <v/>
      </c>
    </row>
    <row r="1944" spans="1:7" x14ac:dyDescent="0.25">
      <c r="A1944" s="75" t="str">
        <f>IFERROR(INDEX(Tabela_Produto[[#Data],[Nome do Produto]],ROW(A1944)-ROW($A$3)),"")</f>
        <v/>
      </c>
      <c r="B1944" s="74" t="str">
        <f ca="1">IF(A1944="","",SUMIFS(Tabela_Ordens[[#Data],[Quantidade]],Tabela_Ordens[[#Data],[Produto]],A1944,Tabela_Ordens[[#Data],[Tipo da Ordem]],"Compra",Tabela_Ordens[[#Data],[Data esperada]],"&lt;="&amp;TODAY())-SUMIFS(Tabela_Ordens[[#Data],[Quantidade]],Tabela_Ordens[[#Data],[Produto]],A1944,Tabela_Ordens[[#Data],[Tipo da Ordem]],"Venda",Tabela_Ordens[[#Data],[Data esperada]],"&lt;="&amp;TODAY()))</f>
        <v/>
      </c>
      <c r="C1944" s="74" t="str">
        <f ca="1">IF(A1944="","",SUMIFS(Tabela_Ordens[[#Data],[Quantidade]],Tabela_Ordens[[#Data],[Produto]],A1944,Tabela_Ordens[[#Data],[Tipo da Ordem]],"Compra",Tabela_Ordens[[#Data],[Data esperada]],"&gt;"&amp;TODAY()))</f>
        <v/>
      </c>
      <c r="D1944" s="74" t="str">
        <f>IF(A1944="","",INDEX(Tabela_Produto[Estoque Mínimo],MATCH(A1944,INDEX(Tabela_Produto[Nome do Produto],,1),0),1))</f>
        <v/>
      </c>
      <c r="E1944" s="74" t="str">
        <f t="shared" si="30"/>
        <v/>
      </c>
      <c r="F1944" s="74" t="str">
        <f>IFERROR(GETPIVOTDATA("Amount",#REF!,"Product Name",'tabelas-escondidas'!$A1944),"")</f>
        <v/>
      </c>
      <c r="G1944" s="74" t="str">
        <f>IFERROR(GETPIVOTDATA("Quantity",#REF!,"Product Name",'tabelas-escondidas'!$A1944),"")</f>
        <v/>
      </c>
    </row>
    <row r="1945" spans="1:7" x14ac:dyDescent="0.25">
      <c r="A1945" s="75" t="str">
        <f>IFERROR(INDEX(Tabela_Produto[[#Data],[Nome do Produto]],ROW(A1945)-ROW($A$3)),"")</f>
        <v/>
      </c>
      <c r="B1945" s="74" t="str">
        <f ca="1">IF(A1945="","",SUMIFS(Tabela_Ordens[[#Data],[Quantidade]],Tabela_Ordens[[#Data],[Produto]],A1945,Tabela_Ordens[[#Data],[Tipo da Ordem]],"Compra",Tabela_Ordens[[#Data],[Data esperada]],"&lt;="&amp;TODAY())-SUMIFS(Tabela_Ordens[[#Data],[Quantidade]],Tabela_Ordens[[#Data],[Produto]],A1945,Tabela_Ordens[[#Data],[Tipo da Ordem]],"Venda",Tabela_Ordens[[#Data],[Data esperada]],"&lt;="&amp;TODAY()))</f>
        <v/>
      </c>
      <c r="C1945" s="74" t="str">
        <f ca="1">IF(A1945="","",SUMIFS(Tabela_Ordens[[#Data],[Quantidade]],Tabela_Ordens[[#Data],[Produto]],A1945,Tabela_Ordens[[#Data],[Tipo da Ordem]],"Compra",Tabela_Ordens[[#Data],[Data esperada]],"&gt;"&amp;TODAY()))</f>
        <v/>
      </c>
      <c r="D1945" s="74" t="str">
        <f>IF(A1945="","",INDEX(Tabela_Produto[Estoque Mínimo],MATCH(A1945,INDEX(Tabela_Produto[Nome do Produto],,1),0),1))</f>
        <v/>
      </c>
      <c r="E1945" s="74" t="str">
        <f t="shared" si="30"/>
        <v/>
      </c>
      <c r="F1945" s="74" t="str">
        <f>IFERROR(GETPIVOTDATA("Amount",#REF!,"Product Name",'tabelas-escondidas'!$A1945),"")</f>
        <v/>
      </c>
      <c r="G1945" s="74" t="str">
        <f>IFERROR(GETPIVOTDATA("Quantity",#REF!,"Product Name",'tabelas-escondidas'!$A1945),"")</f>
        <v/>
      </c>
    </row>
    <row r="1946" spans="1:7" x14ac:dyDescent="0.25">
      <c r="A1946" s="75" t="str">
        <f>IFERROR(INDEX(Tabela_Produto[[#Data],[Nome do Produto]],ROW(A1946)-ROW($A$3)),"")</f>
        <v/>
      </c>
      <c r="B1946" s="74" t="str">
        <f ca="1">IF(A1946="","",SUMIFS(Tabela_Ordens[[#Data],[Quantidade]],Tabela_Ordens[[#Data],[Produto]],A1946,Tabela_Ordens[[#Data],[Tipo da Ordem]],"Compra",Tabela_Ordens[[#Data],[Data esperada]],"&lt;="&amp;TODAY())-SUMIFS(Tabela_Ordens[[#Data],[Quantidade]],Tabela_Ordens[[#Data],[Produto]],A1946,Tabela_Ordens[[#Data],[Tipo da Ordem]],"Venda",Tabela_Ordens[[#Data],[Data esperada]],"&lt;="&amp;TODAY()))</f>
        <v/>
      </c>
      <c r="C1946" s="74" t="str">
        <f ca="1">IF(A1946="","",SUMIFS(Tabela_Ordens[[#Data],[Quantidade]],Tabela_Ordens[[#Data],[Produto]],A1946,Tabela_Ordens[[#Data],[Tipo da Ordem]],"Compra",Tabela_Ordens[[#Data],[Data esperada]],"&gt;"&amp;TODAY()))</f>
        <v/>
      </c>
      <c r="D1946" s="74" t="str">
        <f>IF(A1946="","",INDEX(Tabela_Produto[Estoque Mínimo],MATCH(A1946,INDEX(Tabela_Produto[Nome do Produto],,1),0),1))</f>
        <v/>
      </c>
      <c r="E1946" s="74" t="str">
        <f t="shared" si="30"/>
        <v/>
      </c>
      <c r="F1946" s="74" t="str">
        <f>IFERROR(GETPIVOTDATA("Amount",#REF!,"Product Name",'tabelas-escondidas'!$A1946),"")</f>
        <v/>
      </c>
      <c r="G1946" s="74" t="str">
        <f>IFERROR(GETPIVOTDATA("Quantity",#REF!,"Product Name",'tabelas-escondidas'!$A1946),"")</f>
        <v/>
      </c>
    </row>
    <row r="1947" spans="1:7" x14ac:dyDescent="0.25">
      <c r="A1947" s="75" t="str">
        <f>IFERROR(INDEX(Tabela_Produto[[#Data],[Nome do Produto]],ROW(A1947)-ROW($A$3)),"")</f>
        <v/>
      </c>
      <c r="B1947" s="74" t="str">
        <f ca="1">IF(A1947="","",SUMIFS(Tabela_Ordens[[#Data],[Quantidade]],Tabela_Ordens[[#Data],[Produto]],A1947,Tabela_Ordens[[#Data],[Tipo da Ordem]],"Compra",Tabela_Ordens[[#Data],[Data esperada]],"&lt;="&amp;TODAY())-SUMIFS(Tabela_Ordens[[#Data],[Quantidade]],Tabela_Ordens[[#Data],[Produto]],A1947,Tabela_Ordens[[#Data],[Tipo da Ordem]],"Venda",Tabela_Ordens[[#Data],[Data esperada]],"&lt;="&amp;TODAY()))</f>
        <v/>
      </c>
      <c r="C1947" s="74" t="str">
        <f ca="1">IF(A1947="","",SUMIFS(Tabela_Ordens[[#Data],[Quantidade]],Tabela_Ordens[[#Data],[Produto]],A1947,Tabela_Ordens[[#Data],[Tipo da Ordem]],"Compra",Tabela_Ordens[[#Data],[Data esperada]],"&gt;"&amp;TODAY()))</f>
        <v/>
      </c>
      <c r="D1947" s="74" t="str">
        <f>IF(A1947="","",INDEX(Tabela_Produto[Estoque Mínimo],MATCH(A1947,INDEX(Tabela_Produto[Nome do Produto],,1),0),1))</f>
        <v/>
      </c>
      <c r="E1947" s="74" t="str">
        <f t="shared" si="30"/>
        <v/>
      </c>
      <c r="F1947" s="74" t="str">
        <f>IFERROR(GETPIVOTDATA("Amount",#REF!,"Product Name",'tabelas-escondidas'!$A1947),"")</f>
        <v/>
      </c>
      <c r="G1947" s="74" t="str">
        <f>IFERROR(GETPIVOTDATA("Quantity",#REF!,"Product Name",'tabelas-escondidas'!$A1947),"")</f>
        <v/>
      </c>
    </row>
    <row r="1948" spans="1:7" x14ac:dyDescent="0.25">
      <c r="A1948" s="75" t="str">
        <f>IFERROR(INDEX(Tabela_Produto[[#Data],[Nome do Produto]],ROW(A1948)-ROW($A$3)),"")</f>
        <v/>
      </c>
      <c r="B1948" s="74" t="str">
        <f ca="1">IF(A1948="","",SUMIFS(Tabela_Ordens[[#Data],[Quantidade]],Tabela_Ordens[[#Data],[Produto]],A1948,Tabela_Ordens[[#Data],[Tipo da Ordem]],"Compra",Tabela_Ordens[[#Data],[Data esperada]],"&lt;="&amp;TODAY())-SUMIFS(Tabela_Ordens[[#Data],[Quantidade]],Tabela_Ordens[[#Data],[Produto]],A1948,Tabela_Ordens[[#Data],[Tipo da Ordem]],"Venda",Tabela_Ordens[[#Data],[Data esperada]],"&lt;="&amp;TODAY()))</f>
        <v/>
      </c>
      <c r="C1948" s="74" t="str">
        <f ca="1">IF(A1948="","",SUMIFS(Tabela_Ordens[[#Data],[Quantidade]],Tabela_Ordens[[#Data],[Produto]],A1948,Tabela_Ordens[[#Data],[Tipo da Ordem]],"Compra",Tabela_Ordens[[#Data],[Data esperada]],"&gt;"&amp;TODAY()))</f>
        <v/>
      </c>
      <c r="D1948" s="74" t="str">
        <f>IF(A1948="","",INDEX(Tabela_Produto[Estoque Mínimo],MATCH(A1948,INDEX(Tabela_Produto[Nome do Produto],,1),0),1))</f>
        <v/>
      </c>
      <c r="E1948" s="74" t="str">
        <f t="shared" si="30"/>
        <v/>
      </c>
      <c r="F1948" s="74" t="str">
        <f>IFERROR(GETPIVOTDATA("Amount",#REF!,"Product Name",'tabelas-escondidas'!$A1948),"")</f>
        <v/>
      </c>
      <c r="G1948" s="74" t="str">
        <f>IFERROR(GETPIVOTDATA("Quantity",#REF!,"Product Name",'tabelas-escondidas'!$A1948),"")</f>
        <v/>
      </c>
    </row>
    <row r="1949" spans="1:7" x14ac:dyDescent="0.25">
      <c r="A1949" s="75" t="str">
        <f>IFERROR(INDEX(Tabela_Produto[[#Data],[Nome do Produto]],ROW(A1949)-ROW($A$3)),"")</f>
        <v/>
      </c>
      <c r="B1949" s="74" t="str">
        <f ca="1">IF(A1949="","",SUMIFS(Tabela_Ordens[[#Data],[Quantidade]],Tabela_Ordens[[#Data],[Produto]],A1949,Tabela_Ordens[[#Data],[Tipo da Ordem]],"Compra",Tabela_Ordens[[#Data],[Data esperada]],"&lt;="&amp;TODAY())-SUMIFS(Tabela_Ordens[[#Data],[Quantidade]],Tabela_Ordens[[#Data],[Produto]],A1949,Tabela_Ordens[[#Data],[Tipo da Ordem]],"Venda",Tabela_Ordens[[#Data],[Data esperada]],"&lt;="&amp;TODAY()))</f>
        <v/>
      </c>
      <c r="C1949" s="74" t="str">
        <f ca="1">IF(A1949="","",SUMIFS(Tabela_Ordens[[#Data],[Quantidade]],Tabela_Ordens[[#Data],[Produto]],A1949,Tabela_Ordens[[#Data],[Tipo da Ordem]],"Compra",Tabela_Ordens[[#Data],[Data esperada]],"&gt;"&amp;TODAY()))</f>
        <v/>
      </c>
      <c r="D1949" s="74" t="str">
        <f>IF(A1949="","",INDEX(Tabela_Produto[Estoque Mínimo],MATCH(A1949,INDEX(Tabela_Produto[Nome do Produto],,1),0),1))</f>
        <v/>
      </c>
      <c r="E1949" s="74" t="str">
        <f t="shared" si="30"/>
        <v/>
      </c>
      <c r="F1949" s="74" t="str">
        <f>IFERROR(GETPIVOTDATA("Amount",#REF!,"Product Name",'tabelas-escondidas'!$A1949),"")</f>
        <v/>
      </c>
      <c r="G1949" s="74" t="str">
        <f>IFERROR(GETPIVOTDATA("Quantity",#REF!,"Product Name",'tabelas-escondidas'!$A1949),"")</f>
        <v/>
      </c>
    </row>
    <row r="1950" spans="1:7" x14ac:dyDescent="0.25">
      <c r="A1950" s="75" t="str">
        <f>IFERROR(INDEX(Tabela_Produto[[#Data],[Nome do Produto]],ROW(A1950)-ROW($A$3)),"")</f>
        <v/>
      </c>
      <c r="B1950" s="74" t="str">
        <f ca="1">IF(A1950="","",SUMIFS(Tabela_Ordens[[#Data],[Quantidade]],Tabela_Ordens[[#Data],[Produto]],A1950,Tabela_Ordens[[#Data],[Tipo da Ordem]],"Compra",Tabela_Ordens[[#Data],[Data esperada]],"&lt;="&amp;TODAY())-SUMIFS(Tabela_Ordens[[#Data],[Quantidade]],Tabela_Ordens[[#Data],[Produto]],A1950,Tabela_Ordens[[#Data],[Tipo da Ordem]],"Venda",Tabela_Ordens[[#Data],[Data esperada]],"&lt;="&amp;TODAY()))</f>
        <v/>
      </c>
      <c r="C1950" s="74" t="str">
        <f ca="1">IF(A1950="","",SUMIFS(Tabela_Ordens[[#Data],[Quantidade]],Tabela_Ordens[[#Data],[Produto]],A1950,Tabela_Ordens[[#Data],[Tipo da Ordem]],"Compra",Tabela_Ordens[[#Data],[Data esperada]],"&gt;"&amp;TODAY()))</f>
        <v/>
      </c>
      <c r="D1950" s="74" t="str">
        <f>IF(A1950="","",INDEX(Tabela_Produto[Estoque Mínimo],MATCH(A1950,INDEX(Tabela_Produto[Nome do Produto],,1),0),1))</f>
        <v/>
      </c>
      <c r="E1950" s="74" t="str">
        <f t="shared" si="30"/>
        <v/>
      </c>
      <c r="F1950" s="74" t="str">
        <f>IFERROR(GETPIVOTDATA("Amount",#REF!,"Product Name",'tabelas-escondidas'!$A1950),"")</f>
        <v/>
      </c>
      <c r="G1950" s="74" t="str">
        <f>IFERROR(GETPIVOTDATA("Quantity",#REF!,"Product Name",'tabelas-escondidas'!$A1950),"")</f>
        <v/>
      </c>
    </row>
    <row r="1951" spans="1:7" x14ac:dyDescent="0.25">
      <c r="A1951" s="75" t="str">
        <f>IFERROR(INDEX(Tabela_Produto[[#Data],[Nome do Produto]],ROW(A1951)-ROW($A$3)),"")</f>
        <v/>
      </c>
      <c r="B1951" s="74" t="str">
        <f ca="1">IF(A1951="","",SUMIFS(Tabela_Ordens[[#Data],[Quantidade]],Tabela_Ordens[[#Data],[Produto]],A1951,Tabela_Ordens[[#Data],[Tipo da Ordem]],"Compra",Tabela_Ordens[[#Data],[Data esperada]],"&lt;="&amp;TODAY())-SUMIFS(Tabela_Ordens[[#Data],[Quantidade]],Tabela_Ordens[[#Data],[Produto]],A1951,Tabela_Ordens[[#Data],[Tipo da Ordem]],"Venda",Tabela_Ordens[[#Data],[Data esperada]],"&lt;="&amp;TODAY()))</f>
        <v/>
      </c>
      <c r="C1951" s="74" t="str">
        <f ca="1">IF(A1951="","",SUMIFS(Tabela_Ordens[[#Data],[Quantidade]],Tabela_Ordens[[#Data],[Produto]],A1951,Tabela_Ordens[[#Data],[Tipo da Ordem]],"Compra",Tabela_Ordens[[#Data],[Data esperada]],"&gt;"&amp;TODAY()))</f>
        <v/>
      </c>
      <c r="D1951" s="74" t="str">
        <f>IF(A1951="","",INDEX(Tabela_Produto[Estoque Mínimo],MATCH(A1951,INDEX(Tabela_Produto[Nome do Produto],,1),0),1))</f>
        <v/>
      </c>
      <c r="E1951" s="74" t="str">
        <f t="shared" si="30"/>
        <v/>
      </c>
      <c r="F1951" s="74" t="str">
        <f>IFERROR(GETPIVOTDATA("Amount",#REF!,"Product Name",'tabelas-escondidas'!$A1951),"")</f>
        <v/>
      </c>
      <c r="G1951" s="74" t="str">
        <f>IFERROR(GETPIVOTDATA("Quantity",#REF!,"Product Name",'tabelas-escondidas'!$A1951),"")</f>
        <v/>
      </c>
    </row>
    <row r="1952" spans="1:7" x14ac:dyDescent="0.25">
      <c r="A1952" s="75" t="str">
        <f>IFERROR(INDEX(Tabela_Produto[[#Data],[Nome do Produto]],ROW(A1952)-ROW($A$3)),"")</f>
        <v/>
      </c>
      <c r="B1952" s="74" t="str">
        <f ca="1">IF(A1952="","",SUMIFS(Tabela_Ordens[[#Data],[Quantidade]],Tabela_Ordens[[#Data],[Produto]],A1952,Tabela_Ordens[[#Data],[Tipo da Ordem]],"Compra",Tabela_Ordens[[#Data],[Data esperada]],"&lt;="&amp;TODAY())-SUMIFS(Tabela_Ordens[[#Data],[Quantidade]],Tabela_Ordens[[#Data],[Produto]],A1952,Tabela_Ordens[[#Data],[Tipo da Ordem]],"Venda",Tabela_Ordens[[#Data],[Data esperada]],"&lt;="&amp;TODAY()))</f>
        <v/>
      </c>
      <c r="C1952" s="74" t="str">
        <f ca="1">IF(A1952="","",SUMIFS(Tabela_Ordens[[#Data],[Quantidade]],Tabela_Ordens[[#Data],[Produto]],A1952,Tabela_Ordens[[#Data],[Tipo da Ordem]],"Compra",Tabela_Ordens[[#Data],[Data esperada]],"&gt;"&amp;TODAY()))</f>
        <v/>
      </c>
      <c r="D1952" s="74" t="str">
        <f>IF(A1952="","",INDEX(Tabela_Produto[Estoque Mínimo],MATCH(A1952,INDEX(Tabela_Produto[Nome do Produto],,1),0),1))</f>
        <v/>
      </c>
      <c r="E1952" s="74" t="str">
        <f t="shared" si="30"/>
        <v/>
      </c>
      <c r="F1952" s="74" t="str">
        <f>IFERROR(GETPIVOTDATA("Amount",#REF!,"Product Name",'tabelas-escondidas'!$A1952),"")</f>
        <v/>
      </c>
      <c r="G1952" s="74" t="str">
        <f>IFERROR(GETPIVOTDATA("Quantity",#REF!,"Product Name",'tabelas-escondidas'!$A1952),"")</f>
        <v/>
      </c>
    </row>
    <row r="1953" spans="1:7" x14ac:dyDescent="0.25">
      <c r="A1953" s="75" t="str">
        <f>IFERROR(INDEX(Tabela_Produto[[#Data],[Nome do Produto]],ROW(A1953)-ROW($A$3)),"")</f>
        <v/>
      </c>
      <c r="B1953" s="74" t="str">
        <f ca="1">IF(A1953="","",SUMIFS(Tabela_Ordens[[#Data],[Quantidade]],Tabela_Ordens[[#Data],[Produto]],A1953,Tabela_Ordens[[#Data],[Tipo da Ordem]],"Compra",Tabela_Ordens[[#Data],[Data esperada]],"&lt;="&amp;TODAY())-SUMIFS(Tabela_Ordens[[#Data],[Quantidade]],Tabela_Ordens[[#Data],[Produto]],A1953,Tabela_Ordens[[#Data],[Tipo da Ordem]],"Venda",Tabela_Ordens[[#Data],[Data esperada]],"&lt;="&amp;TODAY()))</f>
        <v/>
      </c>
      <c r="C1953" s="74" t="str">
        <f ca="1">IF(A1953="","",SUMIFS(Tabela_Ordens[[#Data],[Quantidade]],Tabela_Ordens[[#Data],[Produto]],A1953,Tabela_Ordens[[#Data],[Tipo da Ordem]],"Compra",Tabela_Ordens[[#Data],[Data esperada]],"&gt;"&amp;TODAY()))</f>
        <v/>
      </c>
      <c r="D1953" s="74" t="str">
        <f>IF(A1953="","",INDEX(Tabela_Produto[Estoque Mínimo],MATCH(A1953,INDEX(Tabela_Produto[Nome do Produto],,1),0),1))</f>
        <v/>
      </c>
      <c r="E1953" s="74" t="str">
        <f t="shared" si="30"/>
        <v/>
      </c>
      <c r="F1953" s="74" t="str">
        <f>IFERROR(GETPIVOTDATA("Amount",#REF!,"Product Name",'tabelas-escondidas'!$A1953),"")</f>
        <v/>
      </c>
      <c r="G1953" s="74" t="str">
        <f>IFERROR(GETPIVOTDATA("Quantity",#REF!,"Product Name",'tabelas-escondidas'!$A1953),"")</f>
        <v/>
      </c>
    </row>
    <row r="1954" spans="1:7" x14ac:dyDescent="0.25">
      <c r="A1954" s="75" t="str">
        <f>IFERROR(INDEX(Tabela_Produto[[#Data],[Nome do Produto]],ROW(A1954)-ROW($A$3)),"")</f>
        <v/>
      </c>
      <c r="B1954" s="74" t="str">
        <f ca="1">IF(A1954="","",SUMIFS(Tabela_Ordens[[#Data],[Quantidade]],Tabela_Ordens[[#Data],[Produto]],A1954,Tabela_Ordens[[#Data],[Tipo da Ordem]],"Compra",Tabela_Ordens[[#Data],[Data esperada]],"&lt;="&amp;TODAY())-SUMIFS(Tabela_Ordens[[#Data],[Quantidade]],Tabela_Ordens[[#Data],[Produto]],A1954,Tabela_Ordens[[#Data],[Tipo da Ordem]],"Venda",Tabela_Ordens[[#Data],[Data esperada]],"&lt;="&amp;TODAY()))</f>
        <v/>
      </c>
      <c r="C1954" s="74" t="str">
        <f ca="1">IF(A1954="","",SUMIFS(Tabela_Ordens[[#Data],[Quantidade]],Tabela_Ordens[[#Data],[Produto]],A1954,Tabela_Ordens[[#Data],[Tipo da Ordem]],"Compra",Tabela_Ordens[[#Data],[Data esperada]],"&gt;"&amp;TODAY()))</f>
        <v/>
      </c>
      <c r="D1954" s="74" t="str">
        <f>IF(A1954="","",INDEX(Tabela_Produto[Estoque Mínimo],MATCH(A1954,INDEX(Tabela_Produto[Nome do Produto],,1),0),1))</f>
        <v/>
      </c>
      <c r="E1954" s="74" t="str">
        <f t="shared" si="30"/>
        <v/>
      </c>
      <c r="F1954" s="74" t="str">
        <f>IFERROR(GETPIVOTDATA("Amount",#REF!,"Product Name",'tabelas-escondidas'!$A1954),"")</f>
        <v/>
      </c>
      <c r="G1954" s="74" t="str">
        <f>IFERROR(GETPIVOTDATA("Quantity",#REF!,"Product Name",'tabelas-escondidas'!$A1954),"")</f>
        <v/>
      </c>
    </row>
    <row r="1955" spans="1:7" x14ac:dyDescent="0.25">
      <c r="A1955" s="75" t="str">
        <f>IFERROR(INDEX(Tabela_Produto[[#Data],[Nome do Produto]],ROW(A1955)-ROW($A$3)),"")</f>
        <v/>
      </c>
      <c r="B1955" s="74" t="str">
        <f ca="1">IF(A1955="","",SUMIFS(Tabela_Ordens[[#Data],[Quantidade]],Tabela_Ordens[[#Data],[Produto]],A1955,Tabela_Ordens[[#Data],[Tipo da Ordem]],"Compra",Tabela_Ordens[[#Data],[Data esperada]],"&lt;="&amp;TODAY())-SUMIFS(Tabela_Ordens[[#Data],[Quantidade]],Tabela_Ordens[[#Data],[Produto]],A1955,Tabela_Ordens[[#Data],[Tipo da Ordem]],"Venda",Tabela_Ordens[[#Data],[Data esperada]],"&lt;="&amp;TODAY()))</f>
        <v/>
      </c>
      <c r="C1955" s="74" t="str">
        <f ca="1">IF(A1955="","",SUMIFS(Tabela_Ordens[[#Data],[Quantidade]],Tabela_Ordens[[#Data],[Produto]],A1955,Tabela_Ordens[[#Data],[Tipo da Ordem]],"Compra",Tabela_Ordens[[#Data],[Data esperada]],"&gt;"&amp;TODAY()))</f>
        <v/>
      </c>
      <c r="D1955" s="74" t="str">
        <f>IF(A1955="","",INDEX(Tabela_Produto[Estoque Mínimo],MATCH(A1955,INDEX(Tabela_Produto[Nome do Produto],,1),0),1))</f>
        <v/>
      </c>
      <c r="E1955" s="74" t="str">
        <f t="shared" si="30"/>
        <v/>
      </c>
      <c r="F1955" s="74" t="str">
        <f>IFERROR(GETPIVOTDATA("Amount",#REF!,"Product Name",'tabelas-escondidas'!$A1955),"")</f>
        <v/>
      </c>
      <c r="G1955" s="74" t="str">
        <f>IFERROR(GETPIVOTDATA("Quantity",#REF!,"Product Name",'tabelas-escondidas'!$A1955),"")</f>
        <v/>
      </c>
    </row>
    <row r="1956" spans="1:7" x14ac:dyDescent="0.25">
      <c r="A1956" s="75" t="str">
        <f>IFERROR(INDEX(Tabela_Produto[[#Data],[Nome do Produto]],ROW(A1956)-ROW($A$3)),"")</f>
        <v/>
      </c>
      <c r="B1956" s="74" t="str">
        <f ca="1">IF(A1956="","",SUMIFS(Tabela_Ordens[[#Data],[Quantidade]],Tabela_Ordens[[#Data],[Produto]],A1956,Tabela_Ordens[[#Data],[Tipo da Ordem]],"Compra",Tabela_Ordens[[#Data],[Data esperada]],"&lt;="&amp;TODAY())-SUMIFS(Tabela_Ordens[[#Data],[Quantidade]],Tabela_Ordens[[#Data],[Produto]],A1956,Tabela_Ordens[[#Data],[Tipo da Ordem]],"Venda",Tabela_Ordens[[#Data],[Data esperada]],"&lt;="&amp;TODAY()))</f>
        <v/>
      </c>
      <c r="C1956" s="74" t="str">
        <f ca="1">IF(A1956="","",SUMIFS(Tabela_Ordens[[#Data],[Quantidade]],Tabela_Ordens[[#Data],[Produto]],A1956,Tabela_Ordens[[#Data],[Tipo da Ordem]],"Compra",Tabela_Ordens[[#Data],[Data esperada]],"&gt;"&amp;TODAY()))</f>
        <v/>
      </c>
      <c r="D1956" s="74" t="str">
        <f>IF(A1956="","",INDEX(Tabela_Produto[Estoque Mínimo],MATCH(A1956,INDEX(Tabela_Produto[Nome do Produto],,1),0),1))</f>
        <v/>
      </c>
      <c r="E1956" s="74" t="str">
        <f t="shared" si="30"/>
        <v/>
      </c>
      <c r="F1956" s="74" t="str">
        <f>IFERROR(GETPIVOTDATA("Amount",#REF!,"Product Name",'tabelas-escondidas'!$A1956),"")</f>
        <v/>
      </c>
      <c r="G1956" s="74" t="str">
        <f>IFERROR(GETPIVOTDATA("Quantity",#REF!,"Product Name",'tabelas-escondidas'!$A1956),"")</f>
        <v/>
      </c>
    </row>
    <row r="1957" spans="1:7" x14ac:dyDescent="0.25">
      <c r="A1957" s="75" t="str">
        <f>IFERROR(INDEX(Tabela_Produto[[#Data],[Nome do Produto]],ROW(A1957)-ROW($A$3)),"")</f>
        <v/>
      </c>
      <c r="B1957" s="74" t="str">
        <f ca="1">IF(A1957="","",SUMIFS(Tabela_Ordens[[#Data],[Quantidade]],Tabela_Ordens[[#Data],[Produto]],A1957,Tabela_Ordens[[#Data],[Tipo da Ordem]],"Compra",Tabela_Ordens[[#Data],[Data esperada]],"&lt;="&amp;TODAY())-SUMIFS(Tabela_Ordens[[#Data],[Quantidade]],Tabela_Ordens[[#Data],[Produto]],A1957,Tabela_Ordens[[#Data],[Tipo da Ordem]],"Venda",Tabela_Ordens[[#Data],[Data esperada]],"&lt;="&amp;TODAY()))</f>
        <v/>
      </c>
      <c r="C1957" s="74" t="str">
        <f ca="1">IF(A1957="","",SUMIFS(Tabela_Ordens[[#Data],[Quantidade]],Tabela_Ordens[[#Data],[Produto]],A1957,Tabela_Ordens[[#Data],[Tipo da Ordem]],"Compra",Tabela_Ordens[[#Data],[Data esperada]],"&gt;"&amp;TODAY()))</f>
        <v/>
      </c>
      <c r="D1957" s="74" t="str">
        <f>IF(A1957="","",INDEX(Tabela_Produto[Estoque Mínimo],MATCH(A1957,INDEX(Tabela_Produto[Nome do Produto],,1),0),1))</f>
        <v/>
      </c>
      <c r="E1957" s="74" t="str">
        <f t="shared" si="30"/>
        <v/>
      </c>
      <c r="F1957" s="74" t="str">
        <f>IFERROR(GETPIVOTDATA("Amount",#REF!,"Product Name",'tabelas-escondidas'!$A1957),"")</f>
        <v/>
      </c>
      <c r="G1957" s="74" t="str">
        <f>IFERROR(GETPIVOTDATA("Quantity",#REF!,"Product Name",'tabelas-escondidas'!$A1957),"")</f>
        <v/>
      </c>
    </row>
    <row r="1958" spans="1:7" x14ac:dyDescent="0.25">
      <c r="A1958" s="75" t="str">
        <f>IFERROR(INDEX(Tabela_Produto[[#Data],[Nome do Produto]],ROW(A1958)-ROW($A$3)),"")</f>
        <v/>
      </c>
      <c r="B1958" s="74" t="str">
        <f ca="1">IF(A1958="","",SUMIFS(Tabela_Ordens[[#Data],[Quantidade]],Tabela_Ordens[[#Data],[Produto]],A1958,Tabela_Ordens[[#Data],[Tipo da Ordem]],"Compra",Tabela_Ordens[[#Data],[Data esperada]],"&lt;="&amp;TODAY())-SUMIFS(Tabela_Ordens[[#Data],[Quantidade]],Tabela_Ordens[[#Data],[Produto]],A1958,Tabela_Ordens[[#Data],[Tipo da Ordem]],"Venda",Tabela_Ordens[[#Data],[Data esperada]],"&lt;="&amp;TODAY()))</f>
        <v/>
      </c>
      <c r="C1958" s="74" t="str">
        <f ca="1">IF(A1958="","",SUMIFS(Tabela_Ordens[[#Data],[Quantidade]],Tabela_Ordens[[#Data],[Produto]],A1958,Tabela_Ordens[[#Data],[Tipo da Ordem]],"Compra",Tabela_Ordens[[#Data],[Data esperada]],"&gt;"&amp;TODAY()))</f>
        <v/>
      </c>
      <c r="D1958" s="74" t="str">
        <f>IF(A1958="","",INDEX(Tabela_Produto[Estoque Mínimo],MATCH(A1958,INDEX(Tabela_Produto[Nome do Produto],,1),0),1))</f>
        <v/>
      </c>
      <c r="E1958" s="74" t="str">
        <f t="shared" si="30"/>
        <v/>
      </c>
      <c r="F1958" s="74" t="str">
        <f>IFERROR(GETPIVOTDATA("Amount",#REF!,"Product Name",'tabelas-escondidas'!$A1958),"")</f>
        <v/>
      </c>
      <c r="G1958" s="74" t="str">
        <f>IFERROR(GETPIVOTDATA("Quantity",#REF!,"Product Name",'tabelas-escondidas'!$A1958),"")</f>
        <v/>
      </c>
    </row>
    <row r="1959" spans="1:7" x14ac:dyDescent="0.25">
      <c r="A1959" s="75" t="str">
        <f>IFERROR(INDEX(Tabela_Produto[[#Data],[Nome do Produto]],ROW(A1959)-ROW($A$3)),"")</f>
        <v/>
      </c>
      <c r="B1959" s="74" t="str">
        <f ca="1">IF(A1959="","",SUMIFS(Tabela_Ordens[[#Data],[Quantidade]],Tabela_Ordens[[#Data],[Produto]],A1959,Tabela_Ordens[[#Data],[Tipo da Ordem]],"Compra",Tabela_Ordens[[#Data],[Data esperada]],"&lt;="&amp;TODAY())-SUMIFS(Tabela_Ordens[[#Data],[Quantidade]],Tabela_Ordens[[#Data],[Produto]],A1959,Tabela_Ordens[[#Data],[Tipo da Ordem]],"Venda",Tabela_Ordens[[#Data],[Data esperada]],"&lt;="&amp;TODAY()))</f>
        <v/>
      </c>
      <c r="C1959" s="74" t="str">
        <f ca="1">IF(A1959="","",SUMIFS(Tabela_Ordens[[#Data],[Quantidade]],Tabela_Ordens[[#Data],[Produto]],A1959,Tabela_Ordens[[#Data],[Tipo da Ordem]],"Compra",Tabela_Ordens[[#Data],[Data esperada]],"&gt;"&amp;TODAY()))</f>
        <v/>
      </c>
      <c r="D1959" s="74" t="str">
        <f>IF(A1959="","",INDEX(Tabela_Produto[Estoque Mínimo],MATCH(A1959,INDEX(Tabela_Produto[Nome do Produto],,1),0),1))</f>
        <v/>
      </c>
      <c r="E1959" s="74" t="str">
        <f t="shared" si="30"/>
        <v/>
      </c>
      <c r="F1959" s="74" t="str">
        <f>IFERROR(GETPIVOTDATA("Amount",#REF!,"Product Name",'tabelas-escondidas'!$A1959),"")</f>
        <v/>
      </c>
      <c r="G1959" s="74" t="str">
        <f>IFERROR(GETPIVOTDATA("Quantity",#REF!,"Product Name",'tabelas-escondidas'!$A1959),"")</f>
        <v/>
      </c>
    </row>
    <row r="1960" spans="1:7" x14ac:dyDescent="0.25">
      <c r="A1960" s="75" t="str">
        <f>IFERROR(INDEX(Tabela_Produto[[#Data],[Nome do Produto]],ROW(A1960)-ROW($A$3)),"")</f>
        <v/>
      </c>
      <c r="B1960" s="74" t="str">
        <f ca="1">IF(A1960="","",SUMIFS(Tabela_Ordens[[#Data],[Quantidade]],Tabela_Ordens[[#Data],[Produto]],A1960,Tabela_Ordens[[#Data],[Tipo da Ordem]],"Compra",Tabela_Ordens[[#Data],[Data esperada]],"&lt;="&amp;TODAY())-SUMIFS(Tabela_Ordens[[#Data],[Quantidade]],Tabela_Ordens[[#Data],[Produto]],A1960,Tabela_Ordens[[#Data],[Tipo da Ordem]],"Venda",Tabela_Ordens[[#Data],[Data esperada]],"&lt;="&amp;TODAY()))</f>
        <v/>
      </c>
      <c r="C1960" s="74" t="str">
        <f ca="1">IF(A1960="","",SUMIFS(Tabela_Ordens[[#Data],[Quantidade]],Tabela_Ordens[[#Data],[Produto]],A1960,Tabela_Ordens[[#Data],[Tipo da Ordem]],"Compra",Tabela_Ordens[[#Data],[Data esperada]],"&gt;"&amp;TODAY()))</f>
        <v/>
      </c>
      <c r="D1960" s="74" t="str">
        <f>IF(A1960="","",INDEX(Tabela_Produto[Estoque Mínimo],MATCH(A1960,INDEX(Tabela_Produto[Nome do Produto],,1),0),1))</f>
        <v/>
      </c>
      <c r="E1960" s="74" t="str">
        <f t="shared" si="30"/>
        <v/>
      </c>
      <c r="F1960" s="74" t="str">
        <f>IFERROR(GETPIVOTDATA("Amount",#REF!,"Product Name",'tabelas-escondidas'!$A1960),"")</f>
        <v/>
      </c>
      <c r="G1960" s="74" t="str">
        <f>IFERROR(GETPIVOTDATA("Quantity",#REF!,"Product Name",'tabelas-escondidas'!$A1960),"")</f>
        <v/>
      </c>
    </row>
    <row r="1961" spans="1:7" x14ac:dyDescent="0.25">
      <c r="A1961" s="75" t="str">
        <f>IFERROR(INDEX(Tabela_Produto[[#Data],[Nome do Produto]],ROW(A1961)-ROW($A$3)),"")</f>
        <v/>
      </c>
      <c r="B1961" s="74" t="str">
        <f ca="1">IF(A1961="","",SUMIFS(Tabela_Ordens[[#Data],[Quantidade]],Tabela_Ordens[[#Data],[Produto]],A1961,Tabela_Ordens[[#Data],[Tipo da Ordem]],"Compra",Tabela_Ordens[[#Data],[Data esperada]],"&lt;="&amp;TODAY())-SUMIFS(Tabela_Ordens[[#Data],[Quantidade]],Tabela_Ordens[[#Data],[Produto]],A1961,Tabela_Ordens[[#Data],[Tipo da Ordem]],"Venda",Tabela_Ordens[[#Data],[Data esperada]],"&lt;="&amp;TODAY()))</f>
        <v/>
      </c>
      <c r="C1961" s="74" t="str">
        <f ca="1">IF(A1961="","",SUMIFS(Tabela_Ordens[[#Data],[Quantidade]],Tabela_Ordens[[#Data],[Produto]],A1961,Tabela_Ordens[[#Data],[Tipo da Ordem]],"Compra",Tabela_Ordens[[#Data],[Data esperada]],"&gt;"&amp;TODAY()))</f>
        <v/>
      </c>
      <c r="D1961" s="74" t="str">
        <f>IF(A1961="","",INDEX(Tabela_Produto[Estoque Mínimo],MATCH(A1961,INDEX(Tabela_Produto[Nome do Produto],,1),0),1))</f>
        <v/>
      </c>
      <c r="E1961" s="74" t="str">
        <f t="shared" si="30"/>
        <v/>
      </c>
      <c r="F1961" s="74" t="str">
        <f>IFERROR(GETPIVOTDATA("Amount",#REF!,"Product Name",'tabelas-escondidas'!$A1961),"")</f>
        <v/>
      </c>
      <c r="G1961" s="74" t="str">
        <f>IFERROR(GETPIVOTDATA("Quantity",#REF!,"Product Name",'tabelas-escondidas'!$A1961),"")</f>
        <v/>
      </c>
    </row>
    <row r="1962" spans="1:7" x14ac:dyDescent="0.25">
      <c r="A1962" s="75" t="str">
        <f>IFERROR(INDEX(Tabela_Produto[[#Data],[Nome do Produto]],ROW(A1962)-ROW($A$3)),"")</f>
        <v/>
      </c>
      <c r="B1962" s="74" t="str">
        <f ca="1">IF(A1962="","",SUMIFS(Tabela_Ordens[[#Data],[Quantidade]],Tabela_Ordens[[#Data],[Produto]],A1962,Tabela_Ordens[[#Data],[Tipo da Ordem]],"Compra",Tabela_Ordens[[#Data],[Data esperada]],"&lt;="&amp;TODAY())-SUMIFS(Tabela_Ordens[[#Data],[Quantidade]],Tabela_Ordens[[#Data],[Produto]],A1962,Tabela_Ordens[[#Data],[Tipo da Ordem]],"Venda",Tabela_Ordens[[#Data],[Data esperada]],"&lt;="&amp;TODAY()))</f>
        <v/>
      </c>
      <c r="C1962" s="74" t="str">
        <f ca="1">IF(A1962="","",SUMIFS(Tabela_Ordens[[#Data],[Quantidade]],Tabela_Ordens[[#Data],[Produto]],A1962,Tabela_Ordens[[#Data],[Tipo da Ordem]],"Compra",Tabela_Ordens[[#Data],[Data esperada]],"&gt;"&amp;TODAY()))</f>
        <v/>
      </c>
      <c r="D1962" s="74" t="str">
        <f>IF(A1962="","",INDEX(Tabela_Produto[Estoque Mínimo],MATCH(A1962,INDEX(Tabela_Produto[Nome do Produto],,1),0),1))</f>
        <v/>
      </c>
      <c r="E1962" s="74" t="str">
        <f t="shared" si="30"/>
        <v/>
      </c>
      <c r="F1962" s="74" t="str">
        <f>IFERROR(GETPIVOTDATA("Amount",#REF!,"Product Name",'tabelas-escondidas'!$A1962),"")</f>
        <v/>
      </c>
      <c r="G1962" s="74" t="str">
        <f>IFERROR(GETPIVOTDATA("Quantity",#REF!,"Product Name",'tabelas-escondidas'!$A1962),"")</f>
        <v/>
      </c>
    </row>
    <row r="1963" spans="1:7" x14ac:dyDescent="0.25">
      <c r="A1963" s="75" t="str">
        <f>IFERROR(INDEX(Tabela_Produto[[#Data],[Nome do Produto]],ROW(A1963)-ROW($A$3)),"")</f>
        <v/>
      </c>
      <c r="B1963" s="74" t="str">
        <f ca="1">IF(A1963="","",SUMIFS(Tabela_Ordens[[#Data],[Quantidade]],Tabela_Ordens[[#Data],[Produto]],A1963,Tabela_Ordens[[#Data],[Tipo da Ordem]],"Compra",Tabela_Ordens[[#Data],[Data esperada]],"&lt;="&amp;TODAY())-SUMIFS(Tabela_Ordens[[#Data],[Quantidade]],Tabela_Ordens[[#Data],[Produto]],A1963,Tabela_Ordens[[#Data],[Tipo da Ordem]],"Venda",Tabela_Ordens[[#Data],[Data esperada]],"&lt;="&amp;TODAY()))</f>
        <v/>
      </c>
      <c r="C1963" s="74" t="str">
        <f ca="1">IF(A1963="","",SUMIFS(Tabela_Ordens[[#Data],[Quantidade]],Tabela_Ordens[[#Data],[Produto]],A1963,Tabela_Ordens[[#Data],[Tipo da Ordem]],"Compra",Tabela_Ordens[[#Data],[Data esperada]],"&gt;"&amp;TODAY()))</f>
        <v/>
      </c>
      <c r="D1963" s="74" t="str">
        <f>IF(A1963="","",INDEX(Tabela_Produto[Estoque Mínimo],MATCH(A1963,INDEX(Tabela_Produto[Nome do Produto],,1),0),1))</f>
        <v/>
      </c>
      <c r="E1963" s="74" t="str">
        <f t="shared" si="30"/>
        <v/>
      </c>
      <c r="F1963" s="74" t="str">
        <f>IFERROR(GETPIVOTDATA("Amount",#REF!,"Product Name",'tabelas-escondidas'!$A1963),"")</f>
        <v/>
      </c>
      <c r="G1963" s="74" t="str">
        <f>IFERROR(GETPIVOTDATA("Quantity",#REF!,"Product Name",'tabelas-escondidas'!$A1963),"")</f>
        <v/>
      </c>
    </row>
    <row r="1964" spans="1:7" x14ac:dyDescent="0.25">
      <c r="A1964" s="75" t="str">
        <f>IFERROR(INDEX(Tabela_Produto[[#Data],[Nome do Produto]],ROW(A1964)-ROW($A$3)),"")</f>
        <v/>
      </c>
      <c r="B1964" s="74" t="str">
        <f ca="1">IF(A1964="","",SUMIFS(Tabela_Ordens[[#Data],[Quantidade]],Tabela_Ordens[[#Data],[Produto]],A1964,Tabela_Ordens[[#Data],[Tipo da Ordem]],"Compra",Tabela_Ordens[[#Data],[Data esperada]],"&lt;="&amp;TODAY())-SUMIFS(Tabela_Ordens[[#Data],[Quantidade]],Tabela_Ordens[[#Data],[Produto]],A1964,Tabela_Ordens[[#Data],[Tipo da Ordem]],"Venda",Tabela_Ordens[[#Data],[Data esperada]],"&lt;="&amp;TODAY()))</f>
        <v/>
      </c>
      <c r="C1964" s="74" t="str">
        <f ca="1">IF(A1964="","",SUMIFS(Tabela_Ordens[[#Data],[Quantidade]],Tabela_Ordens[[#Data],[Produto]],A1964,Tabela_Ordens[[#Data],[Tipo da Ordem]],"Compra",Tabela_Ordens[[#Data],[Data esperada]],"&gt;"&amp;TODAY()))</f>
        <v/>
      </c>
      <c r="D1964" s="74" t="str">
        <f>IF(A1964="","",INDEX(Tabela_Produto[Estoque Mínimo],MATCH(A1964,INDEX(Tabela_Produto[Nome do Produto],,1),0),1))</f>
        <v/>
      </c>
      <c r="E1964" s="74" t="str">
        <f t="shared" si="30"/>
        <v/>
      </c>
      <c r="F1964" s="74" t="str">
        <f>IFERROR(GETPIVOTDATA("Amount",#REF!,"Product Name",'tabelas-escondidas'!$A1964),"")</f>
        <v/>
      </c>
      <c r="G1964" s="74" t="str">
        <f>IFERROR(GETPIVOTDATA("Quantity",#REF!,"Product Name",'tabelas-escondidas'!$A1964),"")</f>
        <v/>
      </c>
    </row>
    <row r="1965" spans="1:7" x14ac:dyDescent="0.25">
      <c r="A1965" s="75" t="str">
        <f>IFERROR(INDEX(Tabela_Produto[[#Data],[Nome do Produto]],ROW(A1965)-ROW($A$3)),"")</f>
        <v/>
      </c>
      <c r="B1965" s="74" t="str">
        <f ca="1">IF(A1965="","",SUMIFS(Tabela_Ordens[[#Data],[Quantidade]],Tabela_Ordens[[#Data],[Produto]],A1965,Tabela_Ordens[[#Data],[Tipo da Ordem]],"Compra",Tabela_Ordens[[#Data],[Data esperada]],"&lt;="&amp;TODAY())-SUMIFS(Tabela_Ordens[[#Data],[Quantidade]],Tabela_Ordens[[#Data],[Produto]],A1965,Tabela_Ordens[[#Data],[Tipo da Ordem]],"Venda",Tabela_Ordens[[#Data],[Data esperada]],"&lt;="&amp;TODAY()))</f>
        <v/>
      </c>
      <c r="C1965" s="74" t="str">
        <f ca="1">IF(A1965="","",SUMIFS(Tabela_Ordens[[#Data],[Quantidade]],Tabela_Ordens[[#Data],[Produto]],A1965,Tabela_Ordens[[#Data],[Tipo da Ordem]],"Compra",Tabela_Ordens[[#Data],[Data esperada]],"&gt;"&amp;TODAY()))</f>
        <v/>
      </c>
      <c r="D1965" s="74" t="str">
        <f>IF(A1965="","",INDEX(Tabela_Produto[Estoque Mínimo],MATCH(A1965,INDEX(Tabela_Produto[Nome do Produto],,1),0),1))</f>
        <v/>
      </c>
      <c r="E1965" s="74" t="str">
        <f t="shared" si="30"/>
        <v/>
      </c>
      <c r="F1965" s="74" t="str">
        <f>IFERROR(GETPIVOTDATA("Amount",#REF!,"Product Name",'tabelas-escondidas'!$A1965),"")</f>
        <v/>
      </c>
      <c r="G1965" s="74" t="str">
        <f>IFERROR(GETPIVOTDATA("Quantity",#REF!,"Product Name",'tabelas-escondidas'!$A1965),"")</f>
        <v/>
      </c>
    </row>
    <row r="1966" spans="1:7" x14ac:dyDescent="0.25">
      <c r="A1966" s="75" t="str">
        <f>IFERROR(INDEX(Tabela_Produto[[#Data],[Nome do Produto]],ROW(A1966)-ROW($A$3)),"")</f>
        <v/>
      </c>
      <c r="B1966" s="74" t="str">
        <f ca="1">IF(A1966="","",SUMIFS(Tabela_Ordens[[#Data],[Quantidade]],Tabela_Ordens[[#Data],[Produto]],A1966,Tabela_Ordens[[#Data],[Tipo da Ordem]],"Compra",Tabela_Ordens[[#Data],[Data esperada]],"&lt;="&amp;TODAY())-SUMIFS(Tabela_Ordens[[#Data],[Quantidade]],Tabela_Ordens[[#Data],[Produto]],A1966,Tabela_Ordens[[#Data],[Tipo da Ordem]],"Venda",Tabela_Ordens[[#Data],[Data esperada]],"&lt;="&amp;TODAY()))</f>
        <v/>
      </c>
      <c r="C1966" s="74" t="str">
        <f ca="1">IF(A1966="","",SUMIFS(Tabela_Ordens[[#Data],[Quantidade]],Tabela_Ordens[[#Data],[Produto]],A1966,Tabela_Ordens[[#Data],[Tipo da Ordem]],"Compra",Tabela_Ordens[[#Data],[Data esperada]],"&gt;"&amp;TODAY()))</f>
        <v/>
      </c>
      <c r="D1966" s="74" t="str">
        <f>IF(A1966="","",INDEX(Tabela_Produto[Estoque Mínimo],MATCH(A1966,INDEX(Tabela_Produto[Nome do Produto],,1),0),1))</f>
        <v/>
      </c>
      <c r="E1966" s="74" t="str">
        <f t="shared" si="30"/>
        <v/>
      </c>
      <c r="F1966" s="74" t="str">
        <f>IFERROR(GETPIVOTDATA("Amount",#REF!,"Product Name",'tabelas-escondidas'!$A1966),"")</f>
        <v/>
      </c>
      <c r="G1966" s="74" t="str">
        <f>IFERROR(GETPIVOTDATA("Quantity",#REF!,"Product Name",'tabelas-escondidas'!$A1966),"")</f>
        <v/>
      </c>
    </row>
    <row r="1967" spans="1:7" x14ac:dyDescent="0.25">
      <c r="A1967" s="75" t="str">
        <f>IFERROR(INDEX(Tabela_Produto[[#Data],[Nome do Produto]],ROW(A1967)-ROW($A$3)),"")</f>
        <v/>
      </c>
      <c r="B1967" s="74" t="str">
        <f ca="1">IF(A1967="","",SUMIFS(Tabela_Ordens[[#Data],[Quantidade]],Tabela_Ordens[[#Data],[Produto]],A1967,Tabela_Ordens[[#Data],[Tipo da Ordem]],"Compra",Tabela_Ordens[[#Data],[Data esperada]],"&lt;="&amp;TODAY())-SUMIFS(Tabela_Ordens[[#Data],[Quantidade]],Tabela_Ordens[[#Data],[Produto]],A1967,Tabela_Ordens[[#Data],[Tipo da Ordem]],"Venda",Tabela_Ordens[[#Data],[Data esperada]],"&lt;="&amp;TODAY()))</f>
        <v/>
      </c>
      <c r="C1967" s="74" t="str">
        <f ca="1">IF(A1967="","",SUMIFS(Tabela_Ordens[[#Data],[Quantidade]],Tabela_Ordens[[#Data],[Produto]],A1967,Tabela_Ordens[[#Data],[Tipo da Ordem]],"Compra",Tabela_Ordens[[#Data],[Data esperada]],"&gt;"&amp;TODAY()))</f>
        <v/>
      </c>
      <c r="D1967" s="74" t="str">
        <f>IF(A1967="","",INDEX(Tabela_Produto[Estoque Mínimo],MATCH(A1967,INDEX(Tabela_Produto[Nome do Produto],,1),0),1))</f>
        <v/>
      </c>
      <c r="E1967" s="74" t="str">
        <f t="shared" si="30"/>
        <v/>
      </c>
      <c r="F1967" s="74" t="str">
        <f>IFERROR(GETPIVOTDATA("Amount",#REF!,"Product Name",'tabelas-escondidas'!$A1967),"")</f>
        <v/>
      </c>
      <c r="G1967" s="74" t="str">
        <f>IFERROR(GETPIVOTDATA("Quantity",#REF!,"Product Name",'tabelas-escondidas'!$A1967),"")</f>
        <v/>
      </c>
    </row>
    <row r="1968" spans="1:7" x14ac:dyDescent="0.25">
      <c r="A1968" s="75" t="str">
        <f>IFERROR(INDEX(Tabela_Produto[[#Data],[Nome do Produto]],ROW(A1968)-ROW($A$3)),"")</f>
        <v/>
      </c>
      <c r="B1968" s="74" t="str">
        <f ca="1">IF(A1968="","",SUMIFS(Tabela_Ordens[[#Data],[Quantidade]],Tabela_Ordens[[#Data],[Produto]],A1968,Tabela_Ordens[[#Data],[Tipo da Ordem]],"Compra",Tabela_Ordens[[#Data],[Data esperada]],"&lt;="&amp;TODAY())-SUMIFS(Tabela_Ordens[[#Data],[Quantidade]],Tabela_Ordens[[#Data],[Produto]],A1968,Tabela_Ordens[[#Data],[Tipo da Ordem]],"Venda",Tabela_Ordens[[#Data],[Data esperada]],"&lt;="&amp;TODAY()))</f>
        <v/>
      </c>
      <c r="C1968" s="74" t="str">
        <f ca="1">IF(A1968="","",SUMIFS(Tabela_Ordens[[#Data],[Quantidade]],Tabela_Ordens[[#Data],[Produto]],A1968,Tabela_Ordens[[#Data],[Tipo da Ordem]],"Compra",Tabela_Ordens[[#Data],[Data esperada]],"&gt;"&amp;TODAY()))</f>
        <v/>
      </c>
      <c r="D1968" s="74" t="str">
        <f>IF(A1968="","",INDEX(Tabela_Produto[Estoque Mínimo],MATCH(A1968,INDEX(Tabela_Produto[Nome do Produto],,1),0),1))</f>
        <v/>
      </c>
      <c r="E1968" s="74" t="str">
        <f t="shared" si="30"/>
        <v/>
      </c>
      <c r="F1968" s="74" t="str">
        <f>IFERROR(GETPIVOTDATA("Amount",#REF!,"Product Name",'tabelas-escondidas'!$A1968),"")</f>
        <v/>
      </c>
      <c r="G1968" s="74" t="str">
        <f>IFERROR(GETPIVOTDATA("Quantity",#REF!,"Product Name",'tabelas-escondidas'!$A1968),"")</f>
        <v/>
      </c>
    </row>
    <row r="1969" spans="1:7" x14ac:dyDescent="0.25">
      <c r="A1969" s="75" t="str">
        <f>IFERROR(INDEX(Tabela_Produto[[#Data],[Nome do Produto]],ROW(A1969)-ROW($A$3)),"")</f>
        <v/>
      </c>
      <c r="B1969" s="74" t="str">
        <f ca="1">IF(A1969="","",SUMIFS(Tabela_Ordens[[#Data],[Quantidade]],Tabela_Ordens[[#Data],[Produto]],A1969,Tabela_Ordens[[#Data],[Tipo da Ordem]],"Compra",Tabela_Ordens[[#Data],[Data esperada]],"&lt;="&amp;TODAY())-SUMIFS(Tabela_Ordens[[#Data],[Quantidade]],Tabela_Ordens[[#Data],[Produto]],A1969,Tabela_Ordens[[#Data],[Tipo da Ordem]],"Venda",Tabela_Ordens[[#Data],[Data esperada]],"&lt;="&amp;TODAY()))</f>
        <v/>
      </c>
      <c r="C1969" s="74" t="str">
        <f ca="1">IF(A1969="","",SUMIFS(Tabela_Ordens[[#Data],[Quantidade]],Tabela_Ordens[[#Data],[Produto]],A1969,Tabela_Ordens[[#Data],[Tipo da Ordem]],"Compra",Tabela_Ordens[[#Data],[Data esperada]],"&gt;"&amp;TODAY()))</f>
        <v/>
      </c>
      <c r="D1969" s="74" t="str">
        <f>IF(A1969="","",INDEX(Tabela_Produto[Estoque Mínimo],MATCH(A1969,INDEX(Tabela_Produto[Nome do Produto],,1),0),1))</f>
        <v/>
      </c>
      <c r="E1969" s="74" t="str">
        <f t="shared" si="30"/>
        <v/>
      </c>
      <c r="F1969" s="74" t="str">
        <f>IFERROR(GETPIVOTDATA("Amount",#REF!,"Product Name",'tabelas-escondidas'!$A1969),"")</f>
        <v/>
      </c>
      <c r="G1969" s="74" t="str">
        <f>IFERROR(GETPIVOTDATA("Quantity",#REF!,"Product Name",'tabelas-escondidas'!$A1969),"")</f>
        <v/>
      </c>
    </row>
    <row r="1970" spans="1:7" x14ac:dyDescent="0.25">
      <c r="A1970" s="75" t="str">
        <f>IFERROR(INDEX(Tabela_Produto[[#Data],[Nome do Produto]],ROW(A1970)-ROW($A$3)),"")</f>
        <v/>
      </c>
      <c r="B1970" s="74" t="str">
        <f ca="1">IF(A1970="","",SUMIFS(Tabela_Ordens[[#Data],[Quantidade]],Tabela_Ordens[[#Data],[Produto]],A1970,Tabela_Ordens[[#Data],[Tipo da Ordem]],"Compra",Tabela_Ordens[[#Data],[Data esperada]],"&lt;="&amp;TODAY())-SUMIFS(Tabela_Ordens[[#Data],[Quantidade]],Tabela_Ordens[[#Data],[Produto]],A1970,Tabela_Ordens[[#Data],[Tipo da Ordem]],"Venda",Tabela_Ordens[[#Data],[Data esperada]],"&lt;="&amp;TODAY()))</f>
        <v/>
      </c>
      <c r="C1970" s="74" t="str">
        <f ca="1">IF(A1970="","",SUMIFS(Tabela_Ordens[[#Data],[Quantidade]],Tabela_Ordens[[#Data],[Produto]],A1970,Tabela_Ordens[[#Data],[Tipo da Ordem]],"Compra",Tabela_Ordens[[#Data],[Data esperada]],"&gt;"&amp;TODAY()))</f>
        <v/>
      </c>
      <c r="D1970" s="74" t="str">
        <f>IF(A1970="","",INDEX(Tabela_Produto[Estoque Mínimo],MATCH(A1970,INDEX(Tabela_Produto[Nome do Produto],,1),0),1))</f>
        <v/>
      </c>
      <c r="E1970" s="74" t="str">
        <f t="shared" si="30"/>
        <v/>
      </c>
      <c r="F1970" s="74" t="str">
        <f>IFERROR(GETPIVOTDATA("Amount",#REF!,"Product Name",'tabelas-escondidas'!$A1970),"")</f>
        <v/>
      </c>
      <c r="G1970" s="74" t="str">
        <f>IFERROR(GETPIVOTDATA("Quantity",#REF!,"Product Name",'tabelas-escondidas'!$A1970),"")</f>
        <v/>
      </c>
    </row>
    <row r="1971" spans="1:7" x14ac:dyDescent="0.25">
      <c r="A1971" s="75" t="str">
        <f>IFERROR(INDEX(Tabela_Produto[[#Data],[Nome do Produto]],ROW(A1971)-ROW($A$3)),"")</f>
        <v/>
      </c>
      <c r="B1971" s="74" t="str">
        <f ca="1">IF(A1971="","",SUMIFS(Tabela_Ordens[[#Data],[Quantidade]],Tabela_Ordens[[#Data],[Produto]],A1971,Tabela_Ordens[[#Data],[Tipo da Ordem]],"Compra",Tabela_Ordens[[#Data],[Data esperada]],"&lt;="&amp;TODAY())-SUMIFS(Tabela_Ordens[[#Data],[Quantidade]],Tabela_Ordens[[#Data],[Produto]],A1971,Tabela_Ordens[[#Data],[Tipo da Ordem]],"Venda",Tabela_Ordens[[#Data],[Data esperada]],"&lt;="&amp;TODAY()))</f>
        <v/>
      </c>
      <c r="C1971" s="74" t="str">
        <f ca="1">IF(A1971="","",SUMIFS(Tabela_Ordens[[#Data],[Quantidade]],Tabela_Ordens[[#Data],[Produto]],A1971,Tabela_Ordens[[#Data],[Tipo da Ordem]],"Compra",Tabela_Ordens[[#Data],[Data esperada]],"&gt;"&amp;TODAY()))</f>
        <v/>
      </c>
      <c r="D1971" s="74" t="str">
        <f>IF(A1971="","",INDEX(Tabela_Produto[Estoque Mínimo],MATCH(A1971,INDEX(Tabela_Produto[Nome do Produto],,1),0),1))</f>
        <v/>
      </c>
      <c r="E1971" s="74" t="str">
        <f t="shared" si="30"/>
        <v/>
      </c>
      <c r="F1971" s="74" t="str">
        <f>IFERROR(GETPIVOTDATA("Amount",#REF!,"Product Name",'tabelas-escondidas'!$A1971),"")</f>
        <v/>
      </c>
      <c r="G1971" s="74" t="str">
        <f>IFERROR(GETPIVOTDATA("Quantity",#REF!,"Product Name",'tabelas-escondidas'!$A1971),"")</f>
        <v/>
      </c>
    </row>
    <row r="1972" spans="1:7" x14ac:dyDescent="0.25">
      <c r="A1972" s="75" t="str">
        <f>IFERROR(INDEX(Tabela_Produto[[#Data],[Nome do Produto]],ROW(A1972)-ROW($A$3)),"")</f>
        <v/>
      </c>
      <c r="B1972" s="74" t="str">
        <f ca="1">IF(A1972="","",SUMIFS(Tabela_Ordens[[#Data],[Quantidade]],Tabela_Ordens[[#Data],[Produto]],A1972,Tabela_Ordens[[#Data],[Tipo da Ordem]],"Compra",Tabela_Ordens[[#Data],[Data esperada]],"&lt;="&amp;TODAY())-SUMIFS(Tabela_Ordens[[#Data],[Quantidade]],Tabela_Ordens[[#Data],[Produto]],A1972,Tabela_Ordens[[#Data],[Tipo da Ordem]],"Venda",Tabela_Ordens[[#Data],[Data esperada]],"&lt;="&amp;TODAY()))</f>
        <v/>
      </c>
      <c r="C1972" s="74" t="str">
        <f ca="1">IF(A1972="","",SUMIFS(Tabela_Ordens[[#Data],[Quantidade]],Tabela_Ordens[[#Data],[Produto]],A1972,Tabela_Ordens[[#Data],[Tipo da Ordem]],"Compra",Tabela_Ordens[[#Data],[Data esperada]],"&gt;"&amp;TODAY()))</f>
        <v/>
      </c>
      <c r="D1972" s="74" t="str">
        <f>IF(A1972="","",INDEX(Tabela_Produto[Estoque Mínimo],MATCH(A1972,INDEX(Tabela_Produto[Nome do Produto],,1),0),1))</f>
        <v/>
      </c>
      <c r="E1972" s="74" t="str">
        <f t="shared" si="30"/>
        <v/>
      </c>
      <c r="F1972" s="74" t="str">
        <f>IFERROR(GETPIVOTDATA("Amount",#REF!,"Product Name",'tabelas-escondidas'!$A1972),"")</f>
        <v/>
      </c>
      <c r="G1972" s="74" t="str">
        <f>IFERROR(GETPIVOTDATA("Quantity",#REF!,"Product Name",'tabelas-escondidas'!$A1972),"")</f>
        <v/>
      </c>
    </row>
    <row r="1973" spans="1:7" x14ac:dyDescent="0.25">
      <c r="A1973" s="75" t="str">
        <f>IFERROR(INDEX(Tabela_Produto[[#Data],[Nome do Produto]],ROW(A1973)-ROW($A$3)),"")</f>
        <v/>
      </c>
      <c r="B1973" s="74" t="str">
        <f ca="1">IF(A1973="","",SUMIFS(Tabela_Ordens[[#Data],[Quantidade]],Tabela_Ordens[[#Data],[Produto]],A1973,Tabela_Ordens[[#Data],[Tipo da Ordem]],"Compra",Tabela_Ordens[[#Data],[Data esperada]],"&lt;="&amp;TODAY())-SUMIFS(Tabela_Ordens[[#Data],[Quantidade]],Tabela_Ordens[[#Data],[Produto]],A1973,Tabela_Ordens[[#Data],[Tipo da Ordem]],"Venda",Tabela_Ordens[[#Data],[Data esperada]],"&lt;="&amp;TODAY()))</f>
        <v/>
      </c>
      <c r="C1973" s="74" t="str">
        <f ca="1">IF(A1973="","",SUMIFS(Tabela_Ordens[[#Data],[Quantidade]],Tabela_Ordens[[#Data],[Produto]],A1973,Tabela_Ordens[[#Data],[Tipo da Ordem]],"Compra",Tabela_Ordens[[#Data],[Data esperada]],"&gt;"&amp;TODAY()))</f>
        <v/>
      </c>
      <c r="D1973" s="74" t="str">
        <f>IF(A1973="","",INDEX(Tabela_Produto[Estoque Mínimo],MATCH(A1973,INDEX(Tabela_Produto[Nome do Produto],,1),0),1))</f>
        <v/>
      </c>
      <c r="E1973" s="74" t="str">
        <f t="shared" si="30"/>
        <v/>
      </c>
      <c r="F1973" s="74" t="str">
        <f>IFERROR(GETPIVOTDATA("Amount",#REF!,"Product Name",'tabelas-escondidas'!$A1973),"")</f>
        <v/>
      </c>
      <c r="G1973" s="74" t="str">
        <f>IFERROR(GETPIVOTDATA("Quantity",#REF!,"Product Name",'tabelas-escondidas'!$A1973),"")</f>
        <v/>
      </c>
    </row>
    <row r="1974" spans="1:7" x14ac:dyDescent="0.25">
      <c r="A1974" s="75" t="str">
        <f>IFERROR(INDEX(Tabela_Produto[[#Data],[Nome do Produto]],ROW(A1974)-ROW($A$3)),"")</f>
        <v/>
      </c>
      <c r="B1974" s="74" t="str">
        <f ca="1">IF(A1974="","",SUMIFS(Tabela_Ordens[[#Data],[Quantidade]],Tabela_Ordens[[#Data],[Produto]],A1974,Tabela_Ordens[[#Data],[Tipo da Ordem]],"Compra",Tabela_Ordens[[#Data],[Data esperada]],"&lt;="&amp;TODAY())-SUMIFS(Tabela_Ordens[[#Data],[Quantidade]],Tabela_Ordens[[#Data],[Produto]],A1974,Tabela_Ordens[[#Data],[Tipo da Ordem]],"Venda",Tabela_Ordens[[#Data],[Data esperada]],"&lt;="&amp;TODAY()))</f>
        <v/>
      </c>
      <c r="C1974" s="74" t="str">
        <f ca="1">IF(A1974="","",SUMIFS(Tabela_Ordens[[#Data],[Quantidade]],Tabela_Ordens[[#Data],[Produto]],A1974,Tabela_Ordens[[#Data],[Tipo da Ordem]],"Compra",Tabela_Ordens[[#Data],[Data esperada]],"&gt;"&amp;TODAY()))</f>
        <v/>
      </c>
      <c r="D1974" s="74" t="str">
        <f>IF(A1974="","",INDEX(Tabela_Produto[Estoque Mínimo],MATCH(A1974,INDEX(Tabela_Produto[Nome do Produto],,1),0),1))</f>
        <v/>
      </c>
      <c r="E1974" s="74" t="str">
        <f t="shared" si="30"/>
        <v/>
      </c>
      <c r="F1974" s="74" t="str">
        <f>IFERROR(GETPIVOTDATA("Amount",#REF!,"Product Name",'tabelas-escondidas'!$A1974),"")</f>
        <v/>
      </c>
      <c r="G1974" s="74" t="str">
        <f>IFERROR(GETPIVOTDATA("Quantity",#REF!,"Product Name",'tabelas-escondidas'!$A1974),"")</f>
        <v/>
      </c>
    </row>
    <row r="1975" spans="1:7" x14ac:dyDescent="0.25">
      <c r="A1975" s="75" t="str">
        <f>IFERROR(INDEX(Tabela_Produto[[#Data],[Nome do Produto]],ROW(A1975)-ROW($A$3)),"")</f>
        <v/>
      </c>
      <c r="B1975" s="74" t="str">
        <f ca="1">IF(A1975="","",SUMIFS(Tabela_Ordens[[#Data],[Quantidade]],Tabela_Ordens[[#Data],[Produto]],A1975,Tabela_Ordens[[#Data],[Tipo da Ordem]],"Compra",Tabela_Ordens[[#Data],[Data esperada]],"&lt;="&amp;TODAY())-SUMIFS(Tabela_Ordens[[#Data],[Quantidade]],Tabela_Ordens[[#Data],[Produto]],A1975,Tabela_Ordens[[#Data],[Tipo da Ordem]],"Venda",Tabela_Ordens[[#Data],[Data esperada]],"&lt;="&amp;TODAY()))</f>
        <v/>
      </c>
      <c r="C1975" s="74" t="str">
        <f ca="1">IF(A1975="","",SUMIFS(Tabela_Ordens[[#Data],[Quantidade]],Tabela_Ordens[[#Data],[Produto]],A1975,Tabela_Ordens[[#Data],[Tipo da Ordem]],"Compra",Tabela_Ordens[[#Data],[Data esperada]],"&gt;"&amp;TODAY()))</f>
        <v/>
      </c>
      <c r="D1975" s="74" t="str">
        <f>IF(A1975="","",INDEX(Tabela_Produto[Estoque Mínimo],MATCH(A1975,INDEX(Tabela_Produto[Nome do Produto],,1),0),1))</f>
        <v/>
      </c>
      <c r="E1975" s="74" t="str">
        <f t="shared" si="30"/>
        <v/>
      </c>
      <c r="F1975" s="74" t="str">
        <f>IFERROR(GETPIVOTDATA("Amount",#REF!,"Product Name",'tabelas-escondidas'!$A1975),"")</f>
        <v/>
      </c>
      <c r="G1975" s="74" t="str">
        <f>IFERROR(GETPIVOTDATA("Quantity",#REF!,"Product Name",'tabelas-escondidas'!$A1975),"")</f>
        <v/>
      </c>
    </row>
    <row r="1976" spans="1:7" x14ac:dyDescent="0.25">
      <c r="A1976" s="75" t="str">
        <f>IFERROR(INDEX(Tabela_Produto[[#Data],[Nome do Produto]],ROW(A1976)-ROW($A$3)),"")</f>
        <v/>
      </c>
      <c r="B1976" s="74" t="str">
        <f ca="1">IF(A1976="","",SUMIFS(Tabela_Ordens[[#Data],[Quantidade]],Tabela_Ordens[[#Data],[Produto]],A1976,Tabela_Ordens[[#Data],[Tipo da Ordem]],"Compra",Tabela_Ordens[[#Data],[Data esperada]],"&lt;="&amp;TODAY())-SUMIFS(Tabela_Ordens[[#Data],[Quantidade]],Tabela_Ordens[[#Data],[Produto]],A1976,Tabela_Ordens[[#Data],[Tipo da Ordem]],"Venda",Tabela_Ordens[[#Data],[Data esperada]],"&lt;="&amp;TODAY()))</f>
        <v/>
      </c>
      <c r="C1976" s="74" t="str">
        <f ca="1">IF(A1976="","",SUMIFS(Tabela_Ordens[[#Data],[Quantidade]],Tabela_Ordens[[#Data],[Produto]],A1976,Tabela_Ordens[[#Data],[Tipo da Ordem]],"Compra",Tabela_Ordens[[#Data],[Data esperada]],"&gt;"&amp;TODAY()))</f>
        <v/>
      </c>
      <c r="D1976" s="74" t="str">
        <f>IF(A1976="","",INDEX(Tabela_Produto[Estoque Mínimo],MATCH(A1976,INDEX(Tabela_Produto[Nome do Produto],,1),0),1))</f>
        <v/>
      </c>
      <c r="E1976" s="74" t="str">
        <f t="shared" si="30"/>
        <v/>
      </c>
      <c r="F1976" s="74" t="str">
        <f>IFERROR(GETPIVOTDATA("Amount",#REF!,"Product Name",'tabelas-escondidas'!$A1976),"")</f>
        <v/>
      </c>
      <c r="G1976" s="74" t="str">
        <f>IFERROR(GETPIVOTDATA("Quantity",#REF!,"Product Name",'tabelas-escondidas'!$A1976),"")</f>
        <v/>
      </c>
    </row>
    <row r="1977" spans="1:7" x14ac:dyDescent="0.25">
      <c r="A1977" s="75" t="str">
        <f>IFERROR(INDEX(Tabela_Produto[[#Data],[Nome do Produto]],ROW(A1977)-ROW($A$3)),"")</f>
        <v/>
      </c>
      <c r="B1977" s="74" t="str">
        <f ca="1">IF(A1977="","",SUMIFS(Tabela_Ordens[[#Data],[Quantidade]],Tabela_Ordens[[#Data],[Produto]],A1977,Tabela_Ordens[[#Data],[Tipo da Ordem]],"Compra",Tabela_Ordens[[#Data],[Data esperada]],"&lt;="&amp;TODAY())-SUMIFS(Tabela_Ordens[[#Data],[Quantidade]],Tabela_Ordens[[#Data],[Produto]],A1977,Tabela_Ordens[[#Data],[Tipo da Ordem]],"Venda",Tabela_Ordens[[#Data],[Data esperada]],"&lt;="&amp;TODAY()))</f>
        <v/>
      </c>
      <c r="C1977" s="74" t="str">
        <f ca="1">IF(A1977="","",SUMIFS(Tabela_Ordens[[#Data],[Quantidade]],Tabela_Ordens[[#Data],[Produto]],A1977,Tabela_Ordens[[#Data],[Tipo da Ordem]],"Compra",Tabela_Ordens[[#Data],[Data esperada]],"&gt;"&amp;TODAY()))</f>
        <v/>
      </c>
      <c r="D1977" s="74" t="str">
        <f>IF(A1977="","",INDEX(Tabela_Produto[Estoque Mínimo],MATCH(A1977,INDEX(Tabela_Produto[Nome do Produto],,1),0),1))</f>
        <v/>
      </c>
      <c r="E1977" s="74" t="str">
        <f t="shared" si="30"/>
        <v/>
      </c>
      <c r="F1977" s="74" t="str">
        <f>IFERROR(GETPIVOTDATA("Amount",#REF!,"Product Name",'tabelas-escondidas'!$A1977),"")</f>
        <v/>
      </c>
      <c r="G1977" s="74" t="str">
        <f>IFERROR(GETPIVOTDATA("Quantity",#REF!,"Product Name",'tabelas-escondidas'!$A1977),"")</f>
        <v/>
      </c>
    </row>
    <row r="1978" spans="1:7" x14ac:dyDescent="0.25">
      <c r="A1978" s="75" t="str">
        <f>IFERROR(INDEX(Tabela_Produto[[#Data],[Nome do Produto]],ROW(A1978)-ROW($A$3)),"")</f>
        <v/>
      </c>
      <c r="B1978" s="74" t="str">
        <f ca="1">IF(A1978="","",SUMIFS(Tabela_Ordens[[#Data],[Quantidade]],Tabela_Ordens[[#Data],[Produto]],A1978,Tabela_Ordens[[#Data],[Tipo da Ordem]],"Compra",Tabela_Ordens[[#Data],[Data esperada]],"&lt;="&amp;TODAY())-SUMIFS(Tabela_Ordens[[#Data],[Quantidade]],Tabela_Ordens[[#Data],[Produto]],A1978,Tabela_Ordens[[#Data],[Tipo da Ordem]],"Venda",Tabela_Ordens[[#Data],[Data esperada]],"&lt;="&amp;TODAY()))</f>
        <v/>
      </c>
      <c r="C1978" s="74" t="str">
        <f ca="1">IF(A1978="","",SUMIFS(Tabela_Ordens[[#Data],[Quantidade]],Tabela_Ordens[[#Data],[Produto]],A1978,Tabela_Ordens[[#Data],[Tipo da Ordem]],"Compra",Tabela_Ordens[[#Data],[Data esperada]],"&gt;"&amp;TODAY()))</f>
        <v/>
      </c>
      <c r="D1978" s="74" t="str">
        <f>IF(A1978="","",INDEX(Tabela_Produto[Estoque Mínimo],MATCH(A1978,INDEX(Tabela_Produto[Nome do Produto],,1),0),1))</f>
        <v/>
      </c>
      <c r="E1978" s="74" t="str">
        <f t="shared" si="30"/>
        <v/>
      </c>
      <c r="F1978" s="74" t="str">
        <f>IFERROR(GETPIVOTDATA("Amount",#REF!,"Product Name",'tabelas-escondidas'!$A1978),"")</f>
        <v/>
      </c>
      <c r="G1978" s="74" t="str">
        <f>IFERROR(GETPIVOTDATA("Quantity",#REF!,"Product Name",'tabelas-escondidas'!$A1978),"")</f>
        <v/>
      </c>
    </row>
    <row r="1979" spans="1:7" x14ac:dyDescent="0.25">
      <c r="A1979" s="75" t="str">
        <f>IFERROR(INDEX(Tabela_Produto[[#Data],[Nome do Produto]],ROW(A1979)-ROW($A$3)),"")</f>
        <v/>
      </c>
      <c r="B1979" s="74" t="str">
        <f ca="1">IF(A1979="","",SUMIFS(Tabela_Ordens[[#Data],[Quantidade]],Tabela_Ordens[[#Data],[Produto]],A1979,Tabela_Ordens[[#Data],[Tipo da Ordem]],"Compra",Tabela_Ordens[[#Data],[Data esperada]],"&lt;="&amp;TODAY())-SUMIFS(Tabela_Ordens[[#Data],[Quantidade]],Tabela_Ordens[[#Data],[Produto]],A1979,Tabela_Ordens[[#Data],[Tipo da Ordem]],"Venda",Tabela_Ordens[[#Data],[Data esperada]],"&lt;="&amp;TODAY()))</f>
        <v/>
      </c>
      <c r="C1979" s="74" t="str">
        <f ca="1">IF(A1979="","",SUMIFS(Tabela_Ordens[[#Data],[Quantidade]],Tabela_Ordens[[#Data],[Produto]],A1979,Tabela_Ordens[[#Data],[Tipo da Ordem]],"Compra",Tabela_Ordens[[#Data],[Data esperada]],"&gt;"&amp;TODAY()))</f>
        <v/>
      </c>
      <c r="D1979" s="74" t="str">
        <f>IF(A1979="","",INDEX(Tabela_Produto[Estoque Mínimo],MATCH(A1979,INDEX(Tabela_Produto[Nome do Produto],,1),0),1))</f>
        <v/>
      </c>
      <c r="E1979" s="74" t="str">
        <f t="shared" si="30"/>
        <v/>
      </c>
      <c r="F1979" s="74" t="str">
        <f>IFERROR(GETPIVOTDATA("Amount",#REF!,"Product Name",'tabelas-escondidas'!$A1979),"")</f>
        <v/>
      </c>
      <c r="G1979" s="74" t="str">
        <f>IFERROR(GETPIVOTDATA("Quantity",#REF!,"Product Name",'tabelas-escondidas'!$A1979),"")</f>
        <v/>
      </c>
    </row>
    <row r="1980" spans="1:7" x14ac:dyDescent="0.25">
      <c r="A1980" s="75" t="str">
        <f>IFERROR(INDEX(Tabela_Produto[[#Data],[Nome do Produto]],ROW(A1980)-ROW($A$3)),"")</f>
        <v/>
      </c>
      <c r="B1980" s="74" t="str">
        <f ca="1">IF(A1980="","",SUMIFS(Tabela_Ordens[[#Data],[Quantidade]],Tabela_Ordens[[#Data],[Produto]],A1980,Tabela_Ordens[[#Data],[Tipo da Ordem]],"Compra",Tabela_Ordens[[#Data],[Data esperada]],"&lt;="&amp;TODAY())-SUMIFS(Tabela_Ordens[[#Data],[Quantidade]],Tabela_Ordens[[#Data],[Produto]],A1980,Tabela_Ordens[[#Data],[Tipo da Ordem]],"Venda",Tabela_Ordens[[#Data],[Data esperada]],"&lt;="&amp;TODAY()))</f>
        <v/>
      </c>
      <c r="C1980" s="74" t="str">
        <f ca="1">IF(A1980="","",SUMIFS(Tabela_Ordens[[#Data],[Quantidade]],Tabela_Ordens[[#Data],[Produto]],A1980,Tabela_Ordens[[#Data],[Tipo da Ordem]],"Compra",Tabela_Ordens[[#Data],[Data esperada]],"&gt;"&amp;TODAY()))</f>
        <v/>
      </c>
      <c r="D1980" s="74" t="str">
        <f>IF(A1980="","",INDEX(Tabela_Produto[Estoque Mínimo],MATCH(A1980,INDEX(Tabela_Produto[Nome do Produto],,1),0),1))</f>
        <v/>
      </c>
      <c r="E1980" s="74" t="str">
        <f t="shared" si="30"/>
        <v/>
      </c>
      <c r="F1980" s="74" t="str">
        <f>IFERROR(GETPIVOTDATA("Amount",#REF!,"Product Name",'tabelas-escondidas'!$A1980),"")</f>
        <v/>
      </c>
      <c r="G1980" s="74" t="str">
        <f>IFERROR(GETPIVOTDATA("Quantity",#REF!,"Product Name",'tabelas-escondidas'!$A1980),"")</f>
        <v/>
      </c>
    </row>
    <row r="1981" spans="1:7" x14ac:dyDescent="0.25">
      <c r="A1981" s="75" t="str">
        <f>IFERROR(INDEX(Tabela_Produto[[#Data],[Nome do Produto]],ROW(A1981)-ROW($A$3)),"")</f>
        <v/>
      </c>
      <c r="B1981" s="74" t="str">
        <f ca="1">IF(A1981="","",SUMIFS(Tabela_Ordens[[#Data],[Quantidade]],Tabela_Ordens[[#Data],[Produto]],A1981,Tabela_Ordens[[#Data],[Tipo da Ordem]],"Compra",Tabela_Ordens[[#Data],[Data esperada]],"&lt;="&amp;TODAY())-SUMIFS(Tabela_Ordens[[#Data],[Quantidade]],Tabela_Ordens[[#Data],[Produto]],A1981,Tabela_Ordens[[#Data],[Tipo da Ordem]],"Venda",Tabela_Ordens[[#Data],[Data esperada]],"&lt;="&amp;TODAY()))</f>
        <v/>
      </c>
      <c r="C1981" s="74" t="str">
        <f ca="1">IF(A1981="","",SUMIFS(Tabela_Ordens[[#Data],[Quantidade]],Tabela_Ordens[[#Data],[Produto]],A1981,Tabela_Ordens[[#Data],[Tipo da Ordem]],"Compra",Tabela_Ordens[[#Data],[Data esperada]],"&gt;"&amp;TODAY()))</f>
        <v/>
      </c>
      <c r="D1981" s="74" t="str">
        <f>IF(A1981="","",INDEX(Tabela_Produto[Estoque Mínimo],MATCH(A1981,INDEX(Tabela_Produto[Nome do Produto],,1),0),1))</f>
        <v/>
      </c>
      <c r="E1981" s="74" t="str">
        <f t="shared" si="30"/>
        <v/>
      </c>
      <c r="F1981" s="74" t="str">
        <f>IFERROR(GETPIVOTDATA("Amount",#REF!,"Product Name",'tabelas-escondidas'!$A1981),"")</f>
        <v/>
      </c>
      <c r="G1981" s="74" t="str">
        <f>IFERROR(GETPIVOTDATA("Quantity",#REF!,"Product Name",'tabelas-escondidas'!$A1981),"")</f>
        <v/>
      </c>
    </row>
    <row r="1982" spans="1:7" x14ac:dyDescent="0.25">
      <c r="A1982" s="75" t="str">
        <f>IFERROR(INDEX(Tabela_Produto[[#Data],[Nome do Produto]],ROW(A1982)-ROW($A$3)),"")</f>
        <v/>
      </c>
      <c r="B1982" s="74" t="str">
        <f ca="1">IF(A1982="","",SUMIFS(Tabela_Ordens[[#Data],[Quantidade]],Tabela_Ordens[[#Data],[Produto]],A1982,Tabela_Ordens[[#Data],[Tipo da Ordem]],"Compra",Tabela_Ordens[[#Data],[Data esperada]],"&lt;="&amp;TODAY())-SUMIFS(Tabela_Ordens[[#Data],[Quantidade]],Tabela_Ordens[[#Data],[Produto]],A1982,Tabela_Ordens[[#Data],[Tipo da Ordem]],"Venda",Tabela_Ordens[[#Data],[Data esperada]],"&lt;="&amp;TODAY()))</f>
        <v/>
      </c>
      <c r="C1982" s="74" t="str">
        <f ca="1">IF(A1982="","",SUMIFS(Tabela_Ordens[[#Data],[Quantidade]],Tabela_Ordens[[#Data],[Produto]],A1982,Tabela_Ordens[[#Data],[Tipo da Ordem]],"Compra",Tabela_Ordens[[#Data],[Data esperada]],"&gt;"&amp;TODAY()))</f>
        <v/>
      </c>
      <c r="D1982" s="74" t="str">
        <f>IF(A1982="","",INDEX(Tabela_Produto[Estoque Mínimo],MATCH(A1982,INDEX(Tabela_Produto[Nome do Produto],,1),0),1))</f>
        <v/>
      </c>
      <c r="E1982" s="74" t="str">
        <f t="shared" si="30"/>
        <v/>
      </c>
      <c r="F1982" s="74" t="str">
        <f>IFERROR(GETPIVOTDATA("Amount",#REF!,"Product Name",'tabelas-escondidas'!$A1982),"")</f>
        <v/>
      </c>
      <c r="G1982" s="74" t="str">
        <f>IFERROR(GETPIVOTDATA("Quantity",#REF!,"Product Name",'tabelas-escondidas'!$A1982),"")</f>
        <v/>
      </c>
    </row>
    <row r="1983" spans="1:7" x14ac:dyDescent="0.25">
      <c r="A1983" s="75" t="str">
        <f>IFERROR(INDEX(Tabela_Produto[[#Data],[Nome do Produto]],ROW(A1983)-ROW($A$3)),"")</f>
        <v/>
      </c>
      <c r="B1983" s="74" t="str">
        <f ca="1">IF(A1983="","",SUMIFS(Tabela_Ordens[[#Data],[Quantidade]],Tabela_Ordens[[#Data],[Produto]],A1983,Tabela_Ordens[[#Data],[Tipo da Ordem]],"Compra",Tabela_Ordens[[#Data],[Data esperada]],"&lt;="&amp;TODAY())-SUMIFS(Tabela_Ordens[[#Data],[Quantidade]],Tabela_Ordens[[#Data],[Produto]],A1983,Tabela_Ordens[[#Data],[Tipo da Ordem]],"Venda",Tabela_Ordens[[#Data],[Data esperada]],"&lt;="&amp;TODAY()))</f>
        <v/>
      </c>
      <c r="C1983" s="74" t="str">
        <f ca="1">IF(A1983="","",SUMIFS(Tabela_Ordens[[#Data],[Quantidade]],Tabela_Ordens[[#Data],[Produto]],A1983,Tabela_Ordens[[#Data],[Tipo da Ordem]],"Compra",Tabela_Ordens[[#Data],[Data esperada]],"&gt;"&amp;TODAY()))</f>
        <v/>
      </c>
      <c r="D1983" s="74" t="str">
        <f>IF(A1983="","",INDEX(Tabela_Produto[Estoque Mínimo],MATCH(A1983,INDEX(Tabela_Produto[Nome do Produto],,1),0),1))</f>
        <v/>
      </c>
      <c r="E1983" s="74" t="str">
        <f t="shared" si="30"/>
        <v/>
      </c>
      <c r="F1983" s="74" t="str">
        <f>IFERROR(GETPIVOTDATA("Amount",#REF!,"Product Name",'tabelas-escondidas'!$A1983),"")</f>
        <v/>
      </c>
      <c r="G1983" s="74" t="str">
        <f>IFERROR(GETPIVOTDATA("Quantity",#REF!,"Product Name",'tabelas-escondidas'!$A1983),"")</f>
        <v/>
      </c>
    </row>
    <row r="1984" spans="1:7" x14ac:dyDescent="0.25">
      <c r="A1984" s="75" t="str">
        <f>IFERROR(INDEX(Tabela_Produto[[#Data],[Nome do Produto]],ROW(A1984)-ROW($A$3)),"")</f>
        <v/>
      </c>
      <c r="B1984" s="74" t="str">
        <f ca="1">IF(A1984="","",SUMIFS(Tabela_Ordens[[#Data],[Quantidade]],Tabela_Ordens[[#Data],[Produto]],A1984,Tabela_Ordens[[#Data],[Tipo da Ordem]],"Compra",Tabela_Ordens[[#Data],[Data esperada]],"&lt;="&amp;TODAY())-SUMIFS(Tabela_Ordens[[#Data],[Quantidade]],Tabela_Ordens[[#Data],[Produto]],A1984,Tabela_Ordens[[#Data],[Tipo da Ordem]],"Venda",Tabela_Ordens[[#Data],[Data esperada]],"&lt;="&amp;TODAY()))</f>
        <v/>
      </c>
      <c r="C1984" s="74" t="str">
        <f ca="1">IF(A1984="","",SUMIFS(Tabela_Ordens[[#Data],[Quantidade]],Tabela_Ordens[[#Data],[Produto]],A1984,Tabela_Ordens[[#Data],[Tipo da Ordem]],"Compra",Tabela_Ordens[[#Data],[Data esperada]],"&gt;"&amp;TODAY()))</f>
        <v/>
      </c>
      <c r="D1984" s="74" t="str">
        <f>IF(A1984="","",INDEX(Tabela_Produto[Estoque Mínimo],MATCH(A1984,INDEX(Tabela_Produto[Nome do Produto],,1),0),1))</f>
        <v/>
      </c>
      <c r="E1984" s="74" t="str">
        <f t="shared" si="30"/>
        <v/>
      </c>
      <c r="F1984" s="74" t="str">
        <f>IFERROR(GETPIVOTDATA("Amount",#REF!,"Product Name",'tabelas-escondidas'!$A1984),"")</f>
        <v/>
      </c>
      <c r="G1984" s="74" t="str">
        <f>IFERROR(GETPIVOTDATA("Quantity",#REF!,"Product Name",'tabelas-escondidas'!$A1984),"")</f>
        <v/>
      </c>
    </row>
    <row r="1985" spans="1:7" x14ac:dyDescent="0.25">
      <c r="A1985" s="75" t="str">
        <f>IFERROR(INDEX(Tabela_Produto[[#Data],[Nome do Produto]],ROW(A1985)-ROW($A$3)),"")</f>
        <v/>
      </c>
      <c r="B1985" s="74" t="str">
        <f ca="1">IF(A1985="","",SUMIFS(Tabela_Ordens[[#Data],[Quantidade]],Tabela_Ordens[[#Data],[Produto]],A1985,Tabela_Ordens[[#Data],[Tipo da Ordem]],"Compra",Tabela_Ordens[[#Data],[Data esperada]],"&lt;="&amp;TODAY())-SUMIFS(Tabela_Ordens[[#Data],[Quantidade]],Tabela_Ordens[[#Data],[Produto]],A1985,Tabela_Ordens[[#Data],[Tipo da Ordem]],"Venda",Tabela_Ordens[[#Data],[Data esperada]],"&lt;="&amp;TODAY()))</f>
        <v/>
      </c>
      <c r="C1985" s="74" t="str">
        <f ca="1">IF(A1985="","",SUMIFS(Tabela_Ordens[[#Data],[Quantidade]],Tabela_Ordens[[#Data],[Produto]],A1985,Tabela_Ordens[[#Data],[Tipo da Ordem]],"Compra",Tabela_Ordens[[#Data],[Data esperada]],"&gt;"&amp;TODAY()))</f>
        <v/>
      </c>
      <c r="D1985" s="74" t="str">
        <f>IF(A1985="","",INDEX(Tabela_Produto[Estoque Mínimo],MATCH(A1985,INDEX(Tabela_Produto[Nome do Produto],,1),0),1))</f>
        <v/>
      </c>
      <c r="E1985" s="74" t="str">
        <f t="shared" si="30"/>
        <v/>
      </c>
      <c r="F1985" s="74" t="str">
        <f>IFERROR(GETPIVOTDATA("Amount",#REF!,"Product Name",'tabelas-escondidas'!$A1985),"")</f>
        <v/>
      </c>
      <c r="G1985" s="74" t="str">
        <f>IFERROR(GETPIVOTDATA("Quantity",#REF!,"Product Name",'tabelas-escondidas'!$A1985),"")</f>
        <v/>
      </c>
    </row>
    <row r="1986" spans="1:7" x14ac:dyDescent="0.25">
      <c r="A1986" s="75" t="str">
        <f>IFERROR(INDEX(Tabela_Produto[[#Data],[Nome do Produto]],ROW(A1986)-ROW($A$3)),"")</f>
        <v/>
      </c>
      <c r="B1986" s="74" t="str">
        <f ca="1">IF(A1986="","",SUMIFS(Tabela_Ordens[[#Data],[Quantidade]],Tabela_Ordens[[#Data],[Produto]],A1986,Tabela_Ordens[[#Data],[Tipo da Ordem]],"Compra",Tabela_Ordens[[#Data],[Data esperada]],"&lt;="&amp;TODAY())-SUMIFS(Tabela_Ordens[[#Data],[Quantidade]],Tabela_Ordens[[#Data],[Produto]],A1986,Tabela_Ordens[[#Data],[Tipo da Ordem]],"Venda",Tabela_Ordens[[#Data],[Data esperada]],"&lt;="&amp;TODAY()))</f>
        <v/>
      </c>
      <c r="C1986" s="74" t="str">
        <f ca="1">IF(A1986="","",SUMIFS(Tabela_Ordens[[#Data],[Quantidade]],Tabela_Ordens[[#Data],[Produto]],A1986,Tabela_Ordens[[#Data],[Tipo da Ordem]],"Compra",Tabela_Ordens[[#Data],[Data esperada]],"&gt;"&amp;TODAY()))</f>
        <v/>
      </c>
      <c r="D1986" s="74" t="str">
        <f>IF(A1986="","",INDEX(Tabela_Produto[Estoque Mínimo],MATCH(A1986,INDEX(Tabela_Produto[Nome do Produto],,1),0),1))</f>
        <v/>
      </c>
      <c r="E1986" s="74" t="str">
        <f t="shared" si="30"/>
        <v/>
      </c>
      <c r="F1986" s="74" t="str">
        <f>IFERROR(GETPIVOTDATA("Amount",#REF!,"Product Name",'tabelas-escondidas'!$A1986),"")</f>
        <v/>
      </c>
      <c r="G1986" s="74" t="str">
        <f>IFERROR(GETPIVOTDATA("Quantity",#REF!,"Product Name",'tabelas-escondidas'!$A1986),"")</f>
        <v/>
      </c>
    </row>
    <row r="1987" spans="1:7" x14ac:dyDescent="0.25">
      <c r="A1987" s="75" t="str">
        <f>IFERROR(INDEX(Tabela_Produto[[#Data],[Nome do Produto]],ROW(A1987)-ROW($A$3)),"")</f>
        <v/>
      </c>
      <c r="B1987" s="74" t="str">
        <f ca="1">IF(A1987="","",SUMIFS(Tabela_Ordens[[#Data],[Quantidade]],Tabela_Ordens[[#Data],[Produto]],A1987,Tabela_Ordens[[#Data],[Tipo da Ordem]],"Compra",Tabela_Ordens[[#Data],[Data esperada]],"&lt;="&amp;TODAY())-SUMIFS(Tabela_Ordens[[#Data],[Quantidade]],Tabela_Ordens[[#Data],[Produto]],A1987,Tabela_Ordens[[#Data],[Tipo da Ordem]],"Venda",Tabela_Ordens[[#Data],[Data esperada]],"&lt;="&amp;TODAY()))</f>
        <v/>
      </c>
      <c r="C1987" s="74" t="str">
        <f ca="1">IF(A1987="","",SUMIFS(Tabela_Ordens[[#Data],[Quantidade]],Tabela_Ordens[[#Data],[Produto]],A1987,Tabela_Ordens[[#Data],[Tipo da Ordem]],"Compra",Tabela_Ordens[[#Data],[Data esperada]],"&gt;"&amp;TODAY()))</f>
        <v/>
      </c>
      <c r="D1987" s="74" t="str">
        <f>IF(A1987="","",INDEX(Tabela_Produto[Estoque Mínimo],MATCH(A1987,INDEX(Tabela_Produto[Nome do Produto],,1),0),1))</f>
        <v/>
      </c>
      <c r="E1987" s="74" t="str">
        <f t="shared" si="30"/>
        <v/>
      </c>
      <c r="F1987" s="74" t="str">
        <f>IFERROR(GETPIVOTDATA("Amount",#REF!,"Product Name",'tabelas-escondidas'!$A1987),"")</f>
        <v/>
      </c>
      <c r="G1987" s="74" t="str">
        <f>IFERROR(GETPIVOTDATA("Quantity",#REF!,"Product Name",'tabelas-escondidas'!$A1987),"")</f>
        <v/>
      </c>
    </row>
    <row r="1988" spans="1:7" x14ac:dyDescent="0.25">
      <c r="A1988" s="75" t="str">
        <f>IFERROR(INDEX(Tabela_Produto[[#Data],[Nome do Produto]],ROW(A1988)-ROW($A$3)),"")</f>
        <v/>
      </c>
      <c r="B1988" s="74" t="str">
        <f ca="1">IF(A1988="","",SUMIFS(Tabela_Ordens[[#Data],[Quantidade]],Tabela_Ordens[[#Data],[Produto]],A1988,Tabela_Ordens[[#Data],[Tipo da Ordem]],"Compra",Tabela_Ordens[[#Data],[Data esperada]],"&lt;="&amp;TODAY())-SUMIFS(Tabela_Ordens[[#Data],[Quantidade]],Tabela_Ordens[[#Data],[Produto]],A1988,Tabela_Ordens[[#Data],[Tipo da Ordem]],"Venda",Tabela_Ordens[[#Data],[Data esperada]],"&lt;="&amp;TODAY()))</f>
        <v/>
      </c>
      <c r="C1988" s="74" t="str">
        <f ca="1">IF(A1988="","",SUMIFS(Tabela_Ordens[[#Data],[Quantidade]],Tabela_Ordens[[#Data],[Produto]],A1988,Tabela_Ordens[[#Data],[Tipo da Ordem]],"Compra",Tabela_Ordens[[#Data],[Data esperada]],"&gt;"&amp;TODAY()))</f>
        <v/>
      </c>
      <c r="D1988" s="74" t="str">
        <f>IF(A1988="","",INDEX(Tabela_Produto[Estoque Mínimo],MATCH(A1988,INDEX(Tabela_Produto[Nome do Produto],,1),0),1))</f>
        <v/>
      </c>
      <c r="E1988" s="74" t="str">
        <f t="shared" si="30"/>
        <v/>
      </c>
      <c r="F1988" s="74" t="str">
        <f>IFERROR(GETPIVOTDATA("Amount",#REF!,"Product Name",'tabelas-escondidas'!$A1988),"")</f>
        <v/>
      </c>
      <c r="G1988" s="74" t="str">
        <f>IFERROR(GETPIVOTDATA("Quantity",#REF!,"Product Name",'tabelas-escondidas'!$A1988),"")</f>
        <v/>
      </c>
    </row>
    <row r="1989" spans="1:7" x14ac:dyDescent="0.25">
      <c r="A1989" s="75" t="str">
        <f>IFERROR(INDEX(Tabela_Produto[[#Data],[Nome do Produto]],ROW(A1989)-ROW($A$3)),"")</f>
        <v/>
      </c>
      <c r="B1989" s="74" t="str">
        <f ca="1">IF(A1989="","",SUMIFS(Tabela_Ordens[[#Data],[Quantidade]],Tabela_Ordens[[#Data],[Produto]],A1989,Tabela_Ordens[[#Data],[Tipo da Ordem]],"Compra",Tabela_Ordens[[#Data],[Data esperada]],"&lt;="&amp;TODAY())-SUMIFS(Tabela_Ordens[[#Data],[Quantidade]],Tabela_Ordens[[#Data],[Produto]],A1989,Tabela_Ordens[[#Data],[Tipo da Ordem]],"Venda",Tabela_Ordens[[#Data],[Data esperada]],"&lt;="&amp;TODAY()))</f>
        <v/>
      </c>
      <c r="C1989" s="74" t="str">
        <f ca="1">IF(A1989="","",SUMIFS(Tabela_Ordens[[#Data],[Quantidade]],Tabela_Ordens[[#Data],[Produto]],A1989,Tabela_Ordens[[#Data],[Tipo da Ordem]],"Compra",Tabela_Ordens[[#Data],[Data esperada]],"&gt;"&amp;TODAY()))</f>
        <v/>
      </c>
      <c r="D1989" s="74" t="str">
        <f>IF(A1989="","",INDEX(Tabela_Produto[Estoque Mínimo],MATCH(A1989,INDEX(Tabela_Produto[Nome do Produto],,1),0),1))</f>
        <v/>
      </c>
      <c r="E1989" s="74" t="str">
        <f t="shared" ref="E1989:E2003" si="31">IF(A1989="","",B1989-D1989)</f>
        <v/>
      </c>
      <c r="F1989" s="74" t="str">
        <f>IFERROR(GETPIVOTDATA("Amount",#REF!,"Product Name",'tabelas-escondidas'!$A1989),"")</f>
        <v/>
      </c>
      <c r="G1989" s="74" t="str">
        <f>IFERROR(GETPIVOTDATA("Quantity",#REF!,"Product Name",'tabelas-escondidas'!$A1989),"")</f>
        <v/>
      </c>
    </row>
    <row r="1990" spans="1:7" x14ac:dyDescent="0.25">
      <c r="A1990" s="75" t="str">
        <f>IFERROR(INDEX(Tabela_Produto[[#Data],[Nome do Produto]],ROW(A1990)-ROW($A$3)),"")</f>
        <v/>
      </c>
      <c r="B1990" s="74" t="str">
        <f ca="1">IF(A1990="","",SUMIFS(Tabela_Ordens[[#Data],[Quantidade]],Tabela_Ordens[[#Data],[Produto]],A1990,Tabela_Ordens[[#Data],[Tipo da Ordem]],"Compra",Tabela_Ordens[[#Data],[Data esperada]],"&lt;="&amp;TODAY())-SUMIFS(Tabela_Ordens[[#Data],[Quantidade]],Tabela_Ordens[[#Data],[Produto]],A1990,Tabela_Ordens[[#Data],[Tipo da Ordem]],"Venda",Tabela_Ordens[[#Data],[Data esperada]],"&lt;="&amp;TODAY()))</f>
        <v/>
      </c>
      <c r="C1990" s="74" t="str">
        <f ca="1">IF(A1990="","",SUMIFS(Tabela_Ordens[[#Data],[Quantidade]],Tabela_Ordens[[#Data],[Produto]],A1990,Tabela_Ordens[[#Data],[Tipo da Ordem]],"Compra",Tabela_Ordens[[#Data],[Data esperada]],"&gt;"&amp;TODAY()))</f>
        <v/>
      </c>
      <c r="D1990" s="74" t="str">
        <f>IF(A1990="","",INDEX(Tabela_Produto[Estoque Mínimo],MATCH(A1990,INDEX(Tabela_Produto[Nome do Produto],,1),0),1))</f>
        <v/>
      </c>
      <c r="E1990" s="74" t="str">
        <f t="shared" si="31"/>
        <v/>
      </c>
      <c r="F1990" s="74" t="str">
        <f>IFERROR(GETPIVOTDATA("Amount",#REF!,"Product Name",'tabelas-escondidas'!$A1990),"")</f>
        <v/>
      </c>
      <c r="G1990" s="74" t="str">
        <f>IFERROR(GETPIVOTDATA("Quantity",#REF!,"Product Name",'tabelas-escondidas'!$A1990),"")</f>
        <v/>
      </c>
    </row>
    <row r="1991" spans="1:7" x14ac:dyDescent="0.25">
      <c r="A1991" s="75" t="str">
        <f>IFERROR(INDEX(Tabela_Produto[[#Data],[Nome do Produto]],ROW(A1991)-ROW($A$3)),"")</f>
        <v/>
      </c>
      <c r="B1991" s="74" t="str">
        <f ca="1">IF(A1991="","",SUMIFS(Tabela_Ordens[[#Data],[Quantidade]],Tabela_Ordens[[#Data],[Produto]],A1991,Tabela_Ordens[[#Data],[Tipo da Ordem]],"Compra",Tabela_Ordens[[#Data],[Data esperada]],"&lt;="&amp;TODAY())-SUMIFS(Tabela_Ordens[[#Data],[Quantidade]],Tabela_Ordens[[#Data],[Produto]],A1991,Tabela_Ordens[[#Data],[Tipo da Ordem]],"Venda",Tabela_Ordens[[#Data],[Data esperada]],"&lt;="&amp;TODAY()))</f>
        <v/>
      </c>
      <c r="C1991" s="74" t="str">
        <f ca="1">IF(A1991="","",SUMIFS(Tabela_Ordens[[#Data],[Quantidade]],Tabela_Ordens[[#Data],[Produto]],A1991,Tabela_Ordens[[#Data],[Tipo da Ordem]],"Compra",Tabela_Ordens[[#Data],[Data esperada]],"&gt;"&amp;TODAY()))</f>
        <v/>
      </c>
      <c r="D1991" s="74" t="str">
        <f>IF(A1991="","",INDEX(Tabela_Produto[Estoque Mínimo],MATCH(A1991,INDEX(Tabela_Produto[Nome do Produto],,1),0),1))</f>
        <v/>
      </c>
      <c r="E1991" s="74" t="str">
        <f t="shared" si="31"/>
        <v/>
      </c>
      <c r="F1991" s="74" t="str">
        <f>IFERROR(GETPIVOTDATA("Amount",#REF!,"Product Name",'tabelas-escondidas'!$A1991),"")</f>
        <v/>
      </c>
      <c r="G1991" s="74" t="str">
        <f>IFERROR(GETPIVOTDATA("Quantity",#REF!,"Product Name",'tabelas-escondidas'!$A1991),"")</f>
        <v/>
      </c>
    </row>
    <row r="1992" spans="1:7" x14ac:dyDescent="0.25">
      <c r="A1992" s="75" t="str">
        <f>IFERROR(INDEX(Tabela_Produto[[#Data],[Nome do Produto]],ROW(A1992)-ROW($A$3)),"")</f>
        <v/>
      </c>
      <c r="B1992" s="74" t="str">
        <f ca="1">IF(A1992="","",SUMIFS(Tabela_Ordens[[#Data],[Quantidade]],Tabela_Ordens[[#Data],[Produto]],A1992,Tabela_Ordens[[#Data],[Tipo da Ordem]],"Compra",Tabela_Ordens[[#Data],[Data esperada]],"&lt;="&amp;TODAY())-SUMIFS(Tabela_Ordens[[#Data],[Quantidade]],Tabela_Ordens[[#Data],[Produto]],A1992,Tabela_Ordens[[#Data],[Tipo da Ordem]],"Venda",Tabela_Ordens[[#Data],[Data esperada]],"&lt;="&amp;TODAY()))</f>
        <v/>
      </c>
      <c r="C1992" s="74" t="str">
        <f ca="1">IF(A1992="","",SUMIFS(Tabela_Ordens[[#Data],[Quantidade]],Tabela_Ordens[[#Data],[Produto]],A1992,Tabela_Ordens[[#Data],[Tipo da Ordem]],"Compra",Tabela_Ordens[[#Data],[Data esperada]],"&gt;"&amp;TODAY()))</f>
        <v/>
      </c>
      <c r="D1992" s="74" t="str">
        <f>IF(A1992="","",INDEX(Tabela_Produto[Estoque Mínimo],MATCH(A1992,INDEX(Tabela_Produto[Nome do Produto],,1),0),1))</f>
        <v/>
      </c>
      <c r="E1992" s="74" t="str">
        <f t="shared" si="31"/>
        <v/>
      </c>
      <c r="F1992" s="74" t="str">
        <f>IFERROR(GETPIVOTDATA("Amount",#REF!,"Product Name",'tabelas-escondidas'!$A1992),"")</f>
        <v/>
      </c>
      <c r="G1992" s="74" t="str">
        <f>IFERROR(GETPIVOTDATA("Quantity",#REF!,"Product Name",'tabelas-escondidas'!$A1992),"")</f>
        <v/>
      </c>
    </row>
    <row r="1993" spans="1:7" x14ac:dyDescent="0.25">
      <c r="A1993" s="75" t="str">
        <f>IFERROR(INDEX(Tabela_Produto[[#Data],[Nome do Produto]],ROW(A1993)-ROW($A$3)),"")</f>
        <v/>
      </c>
      <c r="B1993" s="74" t="str">
        <f ca="1">IF(A1993="","",SUMIFS(Tabela_Ordens[[#Data],[Quantidade]],Tabela_Ordens[[#Data],[Produto]],A1993,Tabela_Ordens[[#Data],[Tipo da Ordem]],"Compra",Tabela_Ordens[[#Data],[Data esperada]],"&lt;="&amp;TODAY())-SUMIFS(Tabela_Ordens[[#Data],[Quantidade]],Tabela_Ordens[[#Data],[Produto]],A1993,Tabela_Ordens[[#Data],[Tipo da Ordem]],"Venda",Tabela_Ordens[[#Data],[Data esperada]],"&lt;="&amp;TODAY()))</f>
        <v/>
      </c>
      <c r="C1993" s="74" t="str">
        <f ca="1">IF(A1993="","",SUMIFS(Tabela_Ordens[[#Data],[Quantidade]],Tabela_Ordens[[#Data],[Produto]],A1993,Tabela_Ordens[[#Data],[Tipo da Ordem]],"Compra",Tabela_Ordens[[#Data],[Data esperada]],"&gt;"&amp;TODAY()))</f>
        <v/>
      </c>
      <c r="D1993" s="74" t="str">
        <f>IF(A1993="","",INDEX(Tabela_Produto[Estoque Mínimo],MATCH(A1993,INDEX(Tabela_Produto[Nome do Produto],,1),0),1))</f>
        <v/>
      </c>
      <c r="E1993" s="74" t="str">
        <f t="shared" si="31"/>
        <v/>
      </c>
      <c r="F1993" s="74" t="str">
        <f>IFERROR(GETPIVOTDATA("Amount",#REF!,"Product Name",'tabelas-escondidas'!$A1993),"")</f>
        <v/>
      </c>
      <c r="G1993" s="74" t="str">
        <f>IFERROR(GETPIVOTDATA("Quantity",#REF!,"Product Name",'tabelas-escondidas'!$A1993),"")</f>
        <v/>
      </c>
    </row>
    <row r="1994" spans="1:7" x14ac:dyDescent="0.25">
      <c r="A1994" s="75" t="str">
        <f>IFERROR(INDEX(Tabela_Produto[[#Data],[Nome do Produto]],ROW(A1994)-ROW($A$3)),"")</f>
        <v/>
      </c>
      <c r="B1994" s="74" t="str">
        <f ca="1">IF(A1994="","",SUMIFS(Tabela_Ordens[[#Data],[Quantidade]],Tabela_Ordens[[#Data],[Produto]],A1994,Tabela_Ordens[[#Data],[Tipo da Ordem]],"Compra",Tabela_Ordens[[#Data],[Data esperada]],"&lt;="&amp;TODAY())-SUMIFS(Tabela_Ordens[[#Data],[Quantidade]],Tabela_Ordens[[#Data],[Produto]],A1994,Tabela_Ordens[[#Data],[Tipo da Ordem]],"Venda",Tabela_Ordens[[#Data],[Data esperada]],"&lt;="&amp;TODAY()))</f>
        <v/>
      </c>
      <c r="C1994" s="74" t="str">
        <f ca="1">IF(A1994="","",SUMIFS(Tabela_Ordens[[#Data],[Quantidade]],Tabela_Ordens[[#Data],[Produto]],A1994,Tabela_Ordens[[#Data],[Tipo da Ordem]],"Compra",Tabela_Ordens[[#Data],[Data esperada]],"&gt;"&amp;TODAY()))</f>
        <v/>
      </c>
      <c r="D1994" s="74" t="str">
        <f>IF(A1994="","",INDEX(Tabela_Produto[Estoque Mínimo],MATCH(A1994,INDEX(Tabela_Produto[Nome do Produto],,1),0),1))</f>
        <v/>
      </c>
      <c r="E1994" s="74" t="str">
        <f t="shared" si="31"/>
        <v/>
      </c>
      <c r="F1994" s="74" t="str">
        <f>IFERROR(GETPIVOTDATA("Amount",#REF!,"Product Name",'tabelas-escondidas'!$A1994),"")</f>
        <v/>
      </c>
      <c r="G1994" s="74" t="str">
        <f>IFERROR(GETPIVOTDATA("Quantity",#REF!,"Product Name",'tabelas-escondidas'!$A1994),"")</f>
        <v/>
      </c>
    </row>
    <row r="1995" spans="1:7" x14ac:dyDescent="0.25">
      <c r="A1995" s="75" t="str">
        <f>IFERROR(INDEX(Tabela_Produto[[#Data],[Nome do Produto]],ROW(A1995)-ROW($A$3)),"")</f>
        <v/>
      </c>
      <c r="B1995" s="74" t="str">
        <f ca="1">IF(A1995="","",SUMIFS(Tabela_Ordens[[#Data],[Quantidade]],Tabela_Ordens[[#Data],[Produto]],A1995,Tabela_Ordens[[#Data],[Tipo da Ordem]],"Compra",Tabela_Ordens[[#Data],[Data esperada]],"&lt;="&amp;TODAY())-SUMIFS(Tabela_Ordens[[#Data],[Quantidade]],Tabela_Ordens[[#Data],[Produto]],A1995,Tabela_Ordens[[#Data],[Tipo da Ordem]],"Venda",Tabela_Ordens[[#Data],[Data esperada]],"&lt;="&amp;TODAY()))</f>
        <v/>
      </c>
      <c r="C1995" s="74" t="str">
        <f ca="1">IF(A1995="","",SUMIFS(Tabela_Ordens[[#Data],[Quantidade]],Tabela_Ordens[[#Data],[Produto]],A1995,Tabela_Ordens[[#Data],[Tipo da Ordem]],"Compra",Tabela_Ordens[[#Data],[Data esperada]],"&gt;"&amp;TODAY()))</f>
        <v/>
      </c>
      <c r="D1995" s="74" t="str">
        <f>IF(A1995="","",INDEX(Tabela_Produto[Estoque Mínimo],MATCH(A1995,INDEX(Tabela_Produto[Nome do Produto],,1),0),1))</f>
        <v/>
      </c>
      <c r="E1995" s="74" t="str">
        <f t="shared" si="31"/>
        <v/>
      </c>
      <c r="F1995" s="74" t="str">
        <f>IFERROR(GETPIVOTDATA("Amount",#REF!,"Product Name",'tabelas-escondidas'!$A1995),"")</f>
        <v/>
      </c>
      <c r="G1995" s="74" t="str">
        <f>IFERROR(GETPIVOTDATA("Quantity",#REF!,"Product Name",'tabelas-escondidas'!$A1995),"")</f>
        <v/>
      </c>
    </row>
    <row r="1996" spans="1:7" x14ac:dyDescent="0.25">
      <c r="A1996" s="75" t="str">
        <f>IFERROR(INDEX(Tabela_Produto[[#Data],[Nome do Produto]],ROW(A1996)-ROW($A$3)),"")</f>
        <v/>
      </c>
      <c r="B1996" s="74" t="str">
        <f ca="1">IF(A1996="","",SUMIFS(Tabela_Ordens[[#Data],[Quantidade]],Tabela_Ordens[[#Data],[Produto]],A1996,Tabela_Ordens[[#Data],[Tipo da Ordem]],"Compra",Tabela_Ordens[[#Data],[Data esperada]],"&lt;="&amp;TODAY())-SUMIFS(Tabela_Ordens[[#Data],[Quantidade]],Tabela_Ordens[[#Data],[Produto]],A1996,Tabela_Ordens[[#Data],[Tipo da Ordem]],"Venda",Tabela_Ordens[[#Data],[Data esperada]],"&lt;="&amp;TODAY()))</f>
        <v/>
      </c>
      <c r="C1996" s="74" t="str">
        <f ca="1">IF(A1996="","",SUMIFS(Tabela_Ordens[[#Data],[Quantidade]],Tabela_Ordens[[#Data],[Produto]],A1996,Tabela_Ordens[[#Data],[Tipo da Ordem]],"Compra",Tabela_Ordens[[#Data],[Data esperada]],"&gt;"&amp;TODAY()))</f>
        <v/>
      </c>
      <c r="D1996" s="74" t="str">
        <f>IF(A1996="","",INDEX(Tabela_Produto[Estoque Mínimo],MATCH(A1996,INDEX(Tabela_Produto[Nome do Produto],,1),0),1))</f>
        <v/>
      </c>
      <c r="E1996" s="74" t="str">
        <f t="shared" si="31"/>
        <v/>
      </c>
      <c r="F1996" s="74" t="str">
        <f>IFERROR(GETPIVOTDATA("Amount",#REF!,"Product Name",'tabelas-escondidas'!$A1996),"")</f>
        <v/>
      </c>
      <c r="G1996" s="74" t="str">
        <f>IFERROR(GETPIVOTDATA("Quantity",#REF!,"Product Name",'tabelas-escondidas'!$A1996),"")</f>
        <v/>
      </c>
    </row>
    <row r="1997" spans="1:7" x14ac:dyDescent="0.25">
      <c r="A1997" s="75" t="str">
        <f>IFERROR(INDEX(Tabela_Produto[[#Data],[Nome do Produto]],ROW(A1997)-ROW($A$3)),"")</f>
        <v/>
      </c>
      <c r="B1997" s="74" t="str">
        <f ca="1">IF(A1997="","",SUMIFS(Tabela_Ordens[[#Data],[Quantidade]],Tabela_Ordens[[#Data],[Produto]],A1997,Tabela_Ordens[[#Data],[Tipo da Ordem]],"Compra",Tabela_Ordens[[#Data],[Data esperada]],"&lt;="&amp;TODAY())-SUMIFS(Tabela_Ordens[[#Data],[Quantidade]],Tabela_Ordens[[#Data],[Produto]],A1997,Tabela_Ordens[[#Data],[Tipo da Ordem]],"Venda",Tabela_Ordens[[#Data],[Data esperada]],"&lt;="&amp;TODAY()))</f>
        <v/>
      </c>
      <c r="C1997" s="74" t="str">
        <f ca="1">IF(A1997="","",SUMIFS(Tabela_Ordens[[#Data],[Quantidade]],Tabela_Ordens[[#Data],[Produto]],A1997,Tabela_Ordens[[#Data],[Tipo da Ordem]],"Compra",Tabela_Ordens[[#Data],[Data esperada]],"&gt;"&amp;TODAY()))</f>
        <v/>
      </c>
      <c r="D1997" s="74" t="str">
        <f>IF(A1997="","",INDEX(Tabela_Produto[Estoque Mínimo],MATCH(A1997,INDEX(Tabela_Produto[Nome do Produto],,1),0),1))</f>
        <v/>
      </c>
      <c r="E1997" s="74" t="str">
        <f t="shared" si="31"/>
        <v/>
      </c>
      <c r="F1997" s="74" t="str">
        <f>IFERROR(GETPIVOTDATA("Amount",#REF!,"Product Name",'tabelas-escondidas'!$A1997),"")</f>
        <v/>
      </c>
      <c r="G1997" s="74" t="str">
        <f>IFERROR(GETPIVOTDATA("Quantity",#REF!,"Product Name",'tabelas-escondidas'!$A1997),"")</f>
        <v/>
      </c>
    </row>
    <row r="1998" spans="1:7" x14ac:dyDescent="0.25">
      <c r="A1998" s="75" t="str">
        <f>IFERROR(INDEX(Tabela_Produto[[#Data],[Nome do Produto]],ROW(A1998)-ROW($A$3)),"")</f>
        <v/>
      </c>
      <c r="B1998" s="74" t="str">
        <f ca="1">IF(A1998="","",SUMIFS(Tabela_Ordens[[#Data],[Quantidade]],Tabela_Ordens[[#Data],[Produto]],A1998,Tabela_Ordens[[#Data],[Tipo da Ordem]],"Compra",Tabela_Ordens[[#Data],[Data esperada]],"&lt;="&amp;TODAY())-SUMIFS(Tabela_Ordens[[#Data],[Quantidade]],Tabela_Ordens[[#Data],[Produto]],A1998,Tabela_Ordens[[#Data],[Tipo da Ordem]],"Venda",Tabela_Ordens[[#Data],[Data esperada]],"&lt;="&amp;TODAY()))</f>
        <v/>
      </c>
      <c r="C1998" s="74" t="str">
        <f ca="1">IF(A1998="","",SUMIFS(Tabela_Ordens[[#Data],[Quantidade]],Tabela_Ordens[[#Data],[Produto]],A1998,Tabela_Ordens[[#Data],[Tipo da Ordem]],"Compra",Tabela_Ordens[[#Data],[Data esperada]],"&gt;"&amp;TODAY()))</f>
        <v/>
      </c>
      <c r="D1998" s="74" t="str">
        <f>IF(A1998="","",INDEX(Tabela_Produto[Estoque Mínimo],MATCH(A1998,INDEX(Tabela_Produto[Nome do Produto],,1),0),1))</f>
        <v/>
      </c>
      <c r="E1998" s="74" t="str">
        <f t="shared" si="31"/>
        <v/>
      </c>
      <c r="F1998" s="74" t="str">
        <f>IFERROR(GETPIVOTDATA("Amount",#REF!,"Product Name",'tabelas-escondidas'!$A1998),"")</f>
        <v/>
      </c>
      <c r="G1998" s="74" t="str">
        <f>IFERROR(GETPIVOTDATA("Quantity",#REF!,"Product Name",'tabelas-escondidas'!$A1998),"")</f>
        <v/>
      </c>
    </row>
    <row r="1999" spans="1:7" x14ac:dyDescent="0.25">
      <c r="A1999" s="75" t="str">
        <f>IFERROR(INDEX(Tabela_Produto[[#Data],[Nome do Produto]],ROW(A1999)-ROW($A$3)),"")</f>
        <v/>
      </c>
      <c r="B1999" s="74" t="str">
        <f ca="1">IF(A1999="","",SUMIFS(Tabela_Ordens[[#Data],[Quantidade]],Tabela_Ordens[[#Data],[Produto]],A1999,Tabela_Ordens[[#Data],[Tipo da Ordem]],"Compra",Tabela_Ordens[[#Data],[Data esperada]],"&lt;="&amp;TODAY())-SUMIFS(Tabela_Ordens[[#Data],[Quantidade]],Tabela_Ordens[[#Data],[Produto]],A1999,Tabela_Ordens[[#Data],[Tipo da Ordem]],"Venda",Tabela_Ordens[[#Data],[Data esperada]],"&lt;="&amp;TODAY()))</f>
        <v/>
      </c>
      <c r="C1999" s="74" t="str">
        <f ca="1">IF(A1999="","",SUMIFS(Tabela_Ordens[[#Data],[Quantidade]],Tabela_Ordens[[#Data],[Produto]],A1999,Tabela_Ordens[[#Data],[Tipo da Ordem]],"Compra",Tabela_Ordens[[#Data],[Data esperada]],"&gt;"&amp;TODAY()))</f>
        <v/>
      </c>
      <c r="D1999" s="74" t="str">
        <f>IF(A1999="","",INDEX(Tabela_Produto[Estoque Mínimo],MATCH(A1999,INDEX(Tabela_Produto[Nome do Produto],,1),0),1))</f>
        <v/>
      </c>
      <c r="E1999" s="74" t="str">
        <f t="shared" si="31"/>
        <v/>
      </c>
      <c r="F1999" s="74" t="str">
        <f>IFERROR(GETPIVOTDATA("Amount",#REF!,"Product Name",'tabelas-escondidas'!$A1999),"")</f>
        <v/>
      </c>
      <c r="G1999" s="74" t="str">
        <f>IFERROR(GETPIVOTDATA("Quantity",#REF!,"Product Name",'tabelas-escondidas'!$A1999),"")</f>
        <v/>
      </c>
    </row>
    <row r="2000" spans="1:7" x14ac:dyDescent="0.25">
      <c r="A2000" s="75" t="str">
        <f>IFERROR(INDEX(Tabela_Produto[[#Data],[Nome do Produto]],ROW(A2000)-ROW($A$3)),"")</f>
        <v/>
      </c>
      <c r="B2000" s="74" t="str">
        <f ca="1">IF(A2000="","",SUMIFS(Tabela_Ordens[[#Data],[Quantidade]],Tabela_Ordens[[#Data],[Produto]],A2000,Tabela_Ordens[[#Data],[Tipo da Ordem]],"Compra",Tabela_Ordens[[#Data],[Data esperada]],"&lt;="&amp;TODAY())-SUMIFS(Tabela_Ordens[[#Data],[Quantidade]],Tabela_Ordens[[#Data],[Produto]],A2000,Tabela_Ordens[[#Data],[Tipo da Ordem]],"Venda",Tabela_Ordens[[#Data],[Data esperada]],"&lt;="&amp;TODAY()))</f>
        <v/>
      </c>
      <c r="C2000" s="74" t="str">
        <f ca="1">IF(A2000="","",SUMIFS(Tabela_Ordens[[#Data],[Quantidade]],Tabela_Ordens[[#Data],[Produto]],A2000,Tabela_Ordens[[#Data],[Tipo da Ordem]],"Compra",Tabela_Ordens[[#Data],[Data esperada]],"&gt;"&amp;TODAY()))</f>
        <v/>
      </c>
      <c r="D2000" s="74" t="str">
        <f>IF(A2000="","",INDEX(Tabela_Produto[Estoque Mínimo],MATCH(A2000,INDEX(Tabela_Produto[Nome do Produto],,1),0),1))</f>
        <v/>
      </c>
      <c r="E2000" s="74" t="str">
        <f t="shared" si="31"/>
        <v/>
      </c>
      <c r="F2000" s="74" t="str">
        <f>IFERROR(GETPIVOTDATA("Amount",#REF!,"Product Name",'tabelas-escondidas'!$A2000),"")</f>
        <v/>
      </c>
      <c r="G2000" s="74" t="str">
        <f>IFERROR(GETPIVOTDATA("Quantity",#REF!,"Product Name",'tabelas-escondidas'!$A2000),"")</f>
        <v/>
      </c>
    </row>
    <row r="2001" spans="1:7" x14ac:dyDescent="0.25">
      <c r="A2001" s="75" t="str">
        <f>IFERROR(INDEX(Tabela_Produto[[#Data],[Nome do Produto]],ROW(A2001)-ROW($A$3)),"")</f>
        <v/>
      </c>
      <c r="B2001" s="74" t="str">
        <f ca="1">IF(A2001="","",SUMIFS(Tabela_Ordens[[#Data],[Quantidade]],Tabela_Ordens[[#Data],[Produto]],A2001,Tabela_Ordens[[#Data],[Tipo da Ordem]],"Compra",Tabela_Ordens[[#Data],[Data esperada]],"&lt;="&amp;TODAY())-SUMIFS(Tabela_Ordens[[#Data],[Quantidade]],Tabela_Ordens[[#Data],[Produto]],A2001,Tabela_Ordens[[#Data],[Tipo da Ordem]],"Venda",Tabela_Ordens[[#Data],[Data esperada]],"&lt;="&amp;TODAY()))</f>
        <v/>
      </c>
      <c r="C2001" s="74" t="str">
        <f ca="1">IF(A2001="","",SUMIFS(Tabela_Ordens[[#Data],[Quantidade]],Tabela_Ordens[[#Data],[Produto]],A2001,Tabela_Ordens[[#Data],[Tipo da Ordem]],"Compra",Tabela_Ordens[[#Data],[Data esperada]],"&gt;"&amp;TODAY()))</f>
        <v/>
      </c>
      <c r="D2001" s="74" t="str">
        <f>IF(A2001="","",INDEX(Tabela_Produto[Estoque Mínimo],MATCH(A2001,INDEX(Tabela_Produto[Nome do Produto],,1),0),1))</f>
        <v/>
      </c>
      <c r="E2001" s="74" t="str">
        <f t="shared" si="31"/>
        <v/>
      </c>
      <c r="F2001" s="74" t="str">
        <f>IFERROR(GETPIVOTDATA("Amount",#REF!,"Product Name",'tabelas-escondidas'!$A2001),"")</f>
        <v/>
      </c>
      <c r="G2001" s="74" t="str">
        <f>IFERROR(GETPIVOTDATA("Quantity",#REF!,"Product Name",'tabelas-escondidas'!$A2001),"")</f>
        <v/>
      </c>
    </row>
    <row r="2002" spans="1:7" x14ac:dyDescent="0.25">
      <c r="A2002" s="75" t="str">
        <f>IFERROR(INDEX(Tabela_Produto[[#Data],[Nome do Produto]],ROW(A2002)-ROW($A$3)),"")</f>
        <v/>
      </c>
      <c r="B2002" s="74" t="str">
        <f ca="1">IF(A2002="","",SUMIFS(Tabela_Ordens[[#Data],[Quantidade]],Tabela_Ordens[[#Data],[Produto]],A2002,Tabela_Ordens[[#Data],[Tipo da Ordem]],"Compra",Tabela_Ordens[[#Data],[Data esperada]],"&lt;="&amp;TODAY())-SUMIFS(Tabela_Ordens[[#Data],[Quantidade]],Tabela_Ordens[[#Data],[Produto]],A2002,Tabela_Ordens[[#Data],[Tipo da Ordem]],"Venda",Tabela_Ordens[[#Data],[Data esperada]],"&lt;="&amp;TODAY()))</f>
        <v/>
      </c>
      <c r="C2002" s="74" t="str">
        <f ca="1">IF(A2002="","",SUMIFS(Tabela_Ordens[[#Data],[Quantidade]],Tabela_Ordens[[#Data],[Produto]],A2002,Tabela_Ordens[[#Data],[Tipo da Ordem]],"Compra",Tabela_Ordens[[#Data],[Data esperada]],"&gt;"&amp;TODAY()))</f>
        <v/>
      </c>
      <c r="D2002" s="74" t="str">
        <f>IF(A2002="","",INDEX(Tabela_Produto[Estoque Mínimo],MATCH(A2002,INDEX(Tabela_Produto[Nome do Produto],,1),0),1))</f>
        <v/>
      </c>
      <c r="E2002" s="74" t="str">
        <f t="shared" si="31"/>
        <v/>
      </c>
      <c r="F2002" s="74" t="str">
        <f>IFERROR(GETPIVOTDATA("Amount",#REF!,"Product Name",'tabelas-escondidas'!$A2002),"")</f>
        <v/>
      </c>
      <c r="G2002" s="74" t="str">
        <f>IFERROR(GETPIVOTDATA("Quantity",#REF!,"Product Name",'tabelas-escondidas'!$A2002),"")</f>
        <v/>
      </c>
    </row>
    <row r="2003" spans="1:7" x14ac:dyDescent="0.25">
      <c r="A2003" s="75" t="str">
        <f>IFERROR(INDEX(Tabela_Produto[[#Data],[Nome do Produto]],ROW(A2003)-ROW($A$3)),"")</f>
        <v/>
      </c>
      <c r="B2003" s="74" t="str">
        <f ca="1">IF(A2003="","",SUMIFS(Tabela_Ordens[[#Data],[Quantidade]],Tabela_Ordens[[#Data],[Produto]],A2003,Tabela_Ordens[[#Data],[Tipo da Ordem]],"Compra",Tabela_Ordens[[#Data],[Data esperada]],"&lt;="&amp;TODAY())-SUMIFS(Tabela_Ordens[[#Data],[Quantidade]],Tabela_Ordens[[#Data],[Produto]],A2003,Tabela_Ordens[[#Data],[Tipo da Ordem]],"Venda",Tabela_Ordens[[#Data],[Data esperada]],"&lt;="&amp;TODAY()))</f>
        <v/>
      </c>
      <c r="C2003" s="74" t="str">
        <f ca="1">IF(A2003="","",SUMIFS(Tabela_Ordens[[#Data],[Quantidade]],Tabela_Ordens[[#Data],[Produto]],A2003,Tabela_Ordens[[#Data],[Tipo da Ordem]],"Compra",Tabela_Ordens[[#Data],[Data esperada]],"&gt;"&amp;TODAY()))</f>
        <v/>
      </c>
      <c r="D2003" s="74" t="str">
        <f>IF(A2003="","",INDEX(Tabela_Produto[Estoque Mínimo],MATCH(A2003,INDEX(Tabela_Produto[Nome do Produto],,1),0),1))</f>
        <v/>
      </c>
      <c r="E2003" s="74" t="str">
        <f t="shared" si="31"/>
        <v/>
      </c>
      <c r="F2003" s="74" t="str">
        <f>IFERROR(GETPIVOTDATA("Amount",#REF!,"Product Name",'tabelas-escondidas'!$A2003),"")</f>
        <v/>
      </c>
      <c r="G2003" s="74" t="str">
        <f>IFERROR(GETPIVOTDATA("Quantity",#REF!,"Product Name",'tabelas-escondidas'!$A2003),"")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1. Produtos</vt:lpstr>
      <vt:lpstr>2. Controle</vt:lpstr>
      <vt:lpstr>AJUDA</vt:lpstr>
      <vt:lpstr>tabelas-escondidas</vt:lpstr>
      <vt:lpstr>Tabela_Estoque_Atual</vt:lpstr>
      <vt:lpstr>Tbl_Current_Inventory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Willig</dc:creator>
  <cp:lastModifiedBy>Fernando Ferreira</cp:lastModifiedBy>
  <cp:lastPrinted>2013-07-15T05:50:56Z</cp:lastPrinted>
  <dcterms:created xsi:type="dcterms:W3CDTF">2013-05-01T03:52:02Z</dcterms:created>
  <dcterms:modified xsi:type="dcterms:W3CDTF">2016-04-18T13:25:08Z</dcterms:modified>
</cp:coreProperties>
</file>