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4.59.6.63\Aleph 500\Périodiques\CorrectionCorrespondanceAleph_Sudoc_2020-2022\extractions Sudoc_2022-09\"/>
    </mc:Choice>
  </mc:AlternateContent>
  <bookViews>
    <workbookView xWindow="0" yWindow="0" windowWidth="28800" windowHeight="12330"/>
  </bookViews>
  <sheets>
    <sheet name="notices_061522202_1662996079817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</calcChain>
</file>

<file path=xl/sharedStrings.xml><?xml version="1.0" encoding="utf-8"?>
<sst xmlns="http://schemas.openxmlformats.org/spreadsheetml/2006/main" count="295" uniqueCount="293">
  <si>
    <t>Titre</t>
  </si>
  <si>
    <t>Issn</t>
  </si>
  <si>
    <t>Localisations</t>
  </si>
  <si>
    <t>AAPG bulletin</t>
  </si>
  <si>
    <t>0149-1423</t>
  </si>
  <si>
    <t>(1974) - (2008)</t>
  </si>
  <si>
    <t>Acta astronomica et geophysica universitatis comenianae</t>
  </si>
  <si>
    <t>0862-0164</t>
  </si>
  <si>
    <t>vol. 17 (1995) [A I-76  [volume range en monographie]] section A214</t>
  </si>
  <si>
    <t>Advances in geophysics</t>
  </si>
  <si>
    <t>0065-2687</t>
  </si>
  <si>
    <t>vol. 19 (1976) [G I-92 (Volumes ranges en monographie)] Section A214</t>
  </si>
  <si>
    <t>American Association of Petroleum Geologists bulletin</t>
  </si>
  <si>
    <t>0002-7464</t>
  </si>
  <si>
    <t>(1967) - (1973) [SAP56] OCASA</t>
  </si>
  <si>
    <t>Annales de geophysique</t>
  </si>
  <si>
    <t>0003-4029</t>
  </si>
  <si>
    <t>(1960) - (1974)</t>
  </si>
  <si>
    <t>Annales de la Societe geologique du Nord</t>
  </si>
  <si>
    <t>0767-7367</t>
  </si>
  <si>
    <t>(1949) - (1980)</t>
  </si>
  <si>
    <t>Annales geophysicae</t>
  </si>
  <si>
    <t>0755-0685</t>
  </si>
  <si>
    <t>(1988) - (1989)</t>
  </si>
  <si>
    <t>Annali di Geofisica</t>
  </si>
  <si>
    <t>0365-2556</t>
  </si>
  <si>
    <t>(1993) - (1997) [R1607]</t>
  </si>
  <si>
    <t>Annals of Geophysics</t>
  </si>
  <si>
    <t>1593-5213</t>
  </si>
  <si>
    <t>(2002)-.... [R 1607]</t>
  </si>
  <si>
    <t>Arbeitsgruppe Automation in Kartographie : Tagung...</t>
  </si>
  <si>
    <t>2366-1801</t>
  </si>
  <si>
    <t>(1999) - (2005) [range en monographie] [commence  par G I] section A214</t>
  </si>
  <si>
    <t>Astrophysics and space science</t>
  </si>
  <si>
    <t>0004-640X</t>
  </si>
  <si>
    <t>vol. 1 no. 1 (1968) [Volume range en monographie] [ZDE-01] Section A213O</t>
  </si>
  <si>
    <t>Boletin ROA</t>
  </si>
  <si>
    <t>1131-5040</t>
  </si>
  <si>
    <t>no. 9 (1988) ; no. 9 (1990) [range en monographies] [U V-23  ; U V-24] A214</t>
  </si>
  <si>
    <t>Bollettino di geofisica teorica e applicata</t>
  </si>
  <si>
    <t>0006-6729</t>
  </si>
  <si>
    <t>(1970) - (1995)</t>
  </si>
  <si>
    <t>Bulletin de l'Institut de geologie du Bassin d'Aquitaine</t>
  </si>
  <si>
    <t>0524-0832</t>
  </si>
  <si>
    <t>(1969) - (1993)</t>
  </si>
  <si>
    <t>Bulletin de l'Institut oceanographique</t>
  </si>
  <si>
    <t>0304-5722</t>
  </si>
  <si>
    <t>(1950) - no. 218  (1997)</t>
  </si>
  <si>
    <t>Bulletin de la Societe geologique de France</t>
  </si>
  <si>
    <t>0037-9409</t>
  </si>
  <si>
    <t>(1844) - (1946) [A1525]</t>
  </si>
  <si>
    <t>Bulletin des centres de recherches exploration-production Elf-Aquitaine</t>
  </si>
  <si>
    <t>0396-2687</t>
  </si>
  <si>
    <t>vol. 1 no. 2 (1977) - vol. 21  no. 1  (1997) [SAP57]</t>
  </si>
  <si>
    <t>Bulletin du Centre de recherches de Pau</t>
  </si>
  <si>
    <t>0008-9672</t>
  </si>
  <si>
    <t>(1967) - (1976)</t>
  </si>
  <si>
    <t>Bulletin du Musee d'anthropologie prehistorique de Monaco</t>
  </si>
  <si>
    <t>0544-7631</t>
  </si>
  <si>
    <t>no. 14 (1967) - no. 50  (2020) [monographies] [Lacunes] [MUS-04  MUS-05 MUS-06 MUS-07 MUS-08 MUS-09 ]</t>
  </si>
  <si>
    <t>Bulletin officiel du Centre national de la recherche scientifique</t>
  </si>
  <si>
    <t>1148-4853</t>
  </si>
  <si>
    <t>(1990)-.... [S1511]</t>
  </si>
  <si>
    <t>Bulletin of the American Association of Petroleum Geologists</t>
  </si>
  <si>
    <t>0883-9247</t>
  </si>
  <si>
    <t>(1956) - (1995)</t>
  </si>
  <si>
    <t>Bulletin of the Ocean Research Institute, University of Tokyo</t>
  </si>
  <si>
    <t>0564-6898</t>
  </si>
  <si>
    <t>(1967) - (1993)</t>
  </si>
  <si>
    <t>Bulletin of the Seismological Society of America</t>
  </si>
  <si>
    <t>0037-1106</t>
  </si>
  <si>
    <t>vol. 52 no. 2 (1962) - vol. 96  no. 5  (2007) [lacunes] [SAP12]</t>
  </si>
  <si>
    <t>Cahiers oceanographiques / Comite oceanographique et d'etudes des cotes</t>
  </si>
  <si>
    <t>0008-0411</t>
  </si>
  <si>
    <t>(1966) - (1971)</t>
  </si>
  <si>
    <t>Carnets de science : la revue du CNRS / directeur de la publication Antoine Petit</t>
  </si>
  <si>
    <t>2497-7152</t>
  </si>
  <si>
    <t>no. 1 (2016) ; no. 4 (2019)-.... OCASA. A213O</t>
  </si>
  <si>
    <t>Collected reprints / bThe Ocean research Institute, University of Tokyo</t>
  </si>
  <si>
    <t>(1962) - (1971)</t>
  </si>
  <si>
    <t>Comptes rendus de l'Academie des sciences. Serie 2. Sciences de la terre et des planetes</t>
  </si>
  <si>
    <t>1251-8050</t>
  </si>
  <si>
    <t>(1994) - vol. 330  (2000) [GSA 99-1]</t>
  </si>
  <si>
    <t>Comptes rendus de l'Academie des sciences. Serie 2. Mecanique, physique, chimie, sciences de l'univers, sciences de la Terre</t>
  </si>
  <si>
    <t>0764-4450</t>
  </si>
  <si>
    <t>vol. 303 no. 1 (jun-1986) - vol. 319  no. 12  (jul-1994)</t>
  </si>
  <si>
    <t>Comptes rendus de l'Academie des Sciences. Serie generale. La vie des sciences</t>
  </si>
  <si>
    <t>0762-0969</t>
  </si>
  <si>
    <t>(1984) - (1996)</t>
  </si>
  <si>
    <t>Comptes rendus de l'Academie des sciences. Sciences de la terre</t>
  </si>
  <si>
    <t>1164-5873</t>
  </si>
  <si>
    <t>(1992) - (1994) [A1545]</t>
  </si>
  <si>
    <t>Comptes rendus des seances de l'Academie des sciences. Serie 2. Mecanique-physique, Chimie, Sciences de l'univers, Sciences de la Terre</t>
  </si>
  <si>
    <t>0750-7623</t>
  </si>
  <si>
    <t>(1981) - (1983) [A1531]</t>
  </si>
  <si>
    <t>Comptes rendus des seances de l'Academie des sciences. Serie 2. Mecanique-Physique, Chimie, Sciences de la Terre, Sciences de l'univers</t>
  </si>
  <si>
    <t>0249-6305</t>
  </si>
  <si>
    <t>(1981) [A1531]</t>
  </si>
  <si>
    <t>Comptes-rendus des seminaires de l'Observatoire de Nice</t>
  </si>
  <si>
    <t>2492-9514</t>
  </si>
  <si>
    <t>vol. 1 (1981/82) - vol. 4  (1984/85) [ranges en monographie] [commence par U VIII]</t>
  </si>
  <si>
    <t>Comptes rendus hebdomadaires des seances de l'Academie des sciences. Series A et B. Sciences physiques</t>
  </si>
  <si>
    <t>0335-5993</t>
  </si>
  <si>
    <t>(1975) - (1980)</t>
  </si>
  <si>
    <t>Deep-sea research</t>
  </si>
  <si>
    <t>0146-6313</t>
  </si>
  <si>
    <t>(1953) - (1961)</t>
  </si>
  <si>
    <t>Deep-sea research and oceanographic abstracts</t>
  </si>
  <si>
    <t>0011-7471</t>
  </si>
  <si>
    <t>(1962) - (1987)</t>
  </si>
  <si>
    <t>Earth and planetary science letters</t>
  </si>
  <si>
    <t>0012-821X</t>
  </si>
  <si>
    <t>(1966)-....</t>
  </si>
  <si>
    <t>Earthquake spectra</t>
  </si>
  <si>
    <t>1944-8201</t>
  </si>
  <si>
    <t>vol. 1 no. 1 (1984)-.... [Acces controle par IP adresses]</t>
  </si>
  <si>
    <t>8755-2930</t>
  </si>
  <si>
    <t>vol. 22 no. 1 (2006) - vol. 24  no. 4  (2008) ; vol. 27 no. 1 (2011) - vol. 35  no. 1  (2019) [SAP39]</t>
  </si>
  <si>
    <t>Eclogae geologicae Helveticae</t>
  </si>
  <si>
    <t>0012-9402</t>
  </si>
  <si>
    <t>(1932) - (1943) ; (1963) - (1992) ; (2002)-.... [A1539]</t>
  </si>
  <si>
    <t>Eos</t>
  </si>
  <si>
    <t>0096-3941</t>
  </si>
  <si>
    <t>(1977) - (1994)</t>
  </si>
  <si>
    <t>Episodes</t>
  </si>
  <si>
    <t>0705-3797</t>
  </si>
  <si>
    <t>(1981) - no. 12  (1998)</t>
  </si>
  <si>
    <t>Geodinamica acta</t>
  </si>
  <si>
    <t>0985-3111</t>
  </si>
  <si>
    <t>vol. 1 no. 5 (1987) - vol. 27  no. 4  (2015) [lacunes] [SAP37]</t>
  </si>
  <si>
    <t>Geological Society of America bulletin</t>
  </si>
  <si>
    <t>0016-7606</t>
  </si>
  <si>
    <t>vol. 75 (1964) - vol. 134  (2022) [lacunes] [SAP05]</t>
  </si>
  <si>
    <t>Geological survey [Japan]. Cruise report</t>
  </si>
  <si>
    <t>(1974) - (1983)</t>
  </si>
  <si>
    <t>Geologie alpine</t>
  </si>
  <si>
    <t>0367-3685</t>
  </si>
  <si>
    <t>vol. 48 no. 2 (1972) - vol. 76  (2000) [lacunes] [SAP75]</t>
  </si>
  <si>
    <t>Geologie mediterraneenne</t>
  </si>
  <si>
    <t>0397-2844</t>
  </si>
  <si>
    <t>(1974) - (1979)</t>
  </si>
  <si>
    <t>Geologische Rundschau</t>
  </si>
  <si>
    <t>0016-7835</t>
  </si>
  <si>
    <t>(1963) - (1992) [A1533]</t>
  </si>
  <si>
    <t>Geology / Geological Society of America</t>
  </si>
  <si>
    <t>0091-7613</t>
  </si>
  <si>
    <t>vol. 1 no. 1 (1973)-.... [lacunes]</t>
  </si>
  <si>
    <t>Geophysical journal</t>
  </si>
  <si>
    <t>0952-4592</t>
  </si>
  <si>
    <t>(1988) - (1989) [R1603]</t>
  </si>
  <si>
    <t>Geophysical journal international</t>
  </si>
  <si>
    <t>0956-540X</t>
  </si>
  <si>
    <t>vol. 100 no. 1 (1990) - vol. 191  no. 3  (2012) [SAP16]</t>
  </si>
  <si>
    <t>Geophysical journal of the Royal Astronomical Society</t>
  </si>
  <si>
    <t>0016-8009</t>
  </si>
  <si>
    <t>(1960) - (1987)</t>
  </si>
  <si>
    <t>Geophysical prospecting</t>
  </si>
  <si>
    <t>0016-8025</t>
  </si>
  <si>
    <t>vol. 11 no. 1 (1963) - vol. 60  no. 1  (2012) [lacunes] [SAP09]</t>
  </si>
  <si>
    <t>Geophysical research letters</t>
  </si>
  <si>
    <t>0094-8276</t>
  </si>
  <si>
    <t>vol. 1 no. 1 (1974) - vol. 37  no. 2  (2010) [SAP15]</t>
  </si>
  <si>
    <t>Geophysics</t>
  </si>
  <si>
    <t>0016-8033</t>
  </si>
  <si>
    <t>(1967) - (1977) ; (1993) - no. 10  (1995)</t>
  </si>
  <si>
    <t>Geotimes</t>
  </si>
  <si>
    <t>0016-8556</t>
  </si>
  <si>
    <t>(1965) - vol. 44  no. 1  (1999)</t>
  </si>
  <si>
    <t>Guide de donnees astronomiques... pour l'observation du ciel : annuaire du Bureau des longitudes</t>
  </si>
  <si>
    <t>1770-1074</t>
  </si>
  <si>
    <t>(2004) - (2009) = (2005) - (2010) [Volumes ranges en monographie] [U VI-230  U VI-225  U VI-250  U VI-253  U VI-256  U VI-257] A213O</t>
  </si>
  <si>
    <t>International journal of earth sciences</t>
  </si>
  <si>
    <t>1437-3254</t>
  </si>
  <si>
    <t>(2002)-.... [A 1533]</t>
  </si>
  <si>
    <t>Island arc</t>
  </si>
  <si>
    <t>1038-4871</t>
  </si>
  <si>
    <t>(1994) - (1996) [S1555]</t>
  </si>
  <si>
    <t>Journal de recherche oceanographique / Union des oceanographes de France</t>
  </si>
  <si>
    <t>0397-5347</t>
  </si>
  <si>
    <t>(1976) - (1979)</t>
  </si>
  <si>
    <t>Journal du CNRS</t>
  </si>
  <si>
    <t>0994-7647</t>
  </si>
  <si>
    <t>(1990)-.... [S1508]</t>
  </si>
  <si>
    <t>Journal of geodynamics</t>
  </si>
  <si>
    <t>0264-3707</t>
  </si>
  <si>
    <t>(1984) - (1997) [S1509]</t>
  </si>
  <si>
    <t>Journal of geology</t>
  </si>
  <si>
    <t>0022-1376</t>
  </si>
  <si>
    <t>(1960) - (1979)</t>
  </si>
  <si>
    <t>Journal of geophysical research</t>
  </si>
  <si>
    <t>0148-0227</t>
  </si>
  <si>
    <t>vol. 64 no. 12 (1959) - vol. 110  no. 12  (2005) [SAP10]</t>
  </si>
  <si>
    <t>Journal of seismology</t>
  </si>
  <si>
    <t>1383-4649</t>
  </si>
  <si>
    <t>(1997)-.... [AD 100]</t>
  </si>
  <si>
    <t>Linux magazine France</t>
  </si>
  <si>
    <t>1291-7834</t>
  </si>
  <si>
    <t>(2002)-.... [GSA 02-2]</t>
  </si>
  <si>
    <t>Marine and petroleum geology</t>
  </si>
  <si>
    <t>0264-8172</t>
  </si>
  <si>
    <t>(1993) - (1997) [S1553]</t>
  </si>
  <si>
    <t>Marine geology</t>
  </si>
  <si>
    <t>0025-3227</t>
  </si>
  <si>
    <t>(1964) - vol. 116  no. 4  (1994)</t>
  </si>
  <si>
    <t>Marine geophysical researches</t>
  </si>
  <si>
    <t>0025-3235</t>
  </si>
  <si>
    <t>(1970) - (1974)</t>
  </si>
  <si>
    <t>Observations magnetiques</t>
  </si>
  <si>
    <t>1968-6633</t>
  </si>
  <si>
    <t>no. 2 (1988) - no. 8  (1992) ; no. 11 (1995) ; no. 13 (1996) - no. 25  (2005) [ranges en monographies] [commence par G I] A214</t>
  </si>
  <si>
    <t>Observations sismologiques : sismicite de la France... / Bureau central sismologique francais ; Institut de physique du globe</t>
  </si>
  <si>
    <t>1620-7912</t>
  </si>
  <si>
    <t>(1983) - (1998) [ranges en monographie] [Lacunes] [BUR-17  BUR-25  BUR-18  UNI-03  BUR-21  BUR-19  BUR-20 ]</t>
  </si>
  <si>
    <t>Oceanus</t>
  </si>
  <si>
    <t>0029-8182</t>
  </si>
  <si>
    <t>(1983) - vol. 40  no. 2  (1997) [X]</t>
  </si>
  <si>
    <t>Palaeoecology of Africa &amp; of the Surrounding Islands &amp; Antarctica</t>
  </si>
  <si>
    <t>0078-8538</t>
  </si>
  <si>
    <t>vol. 7 (1972) [VAN-09] OCASA. A213O</t>
  </si>
  <si>
    <t>Physics of the earth and planetary interiors</t>
  </si>
  <si>
    <t>0031-9201</t>
  </si>
  <si>
    <t>(1996) - (2002) [GSA 98-3]</t>
  </si>
  <si>
    <t>Physics today</t>
  </si>
  <si>
    <t>0031-9228</t>
  </si>
  <si>
    <t>vol. 40 no. 1 (1987) - vol. 49  (1994)</t>
  </si>
  <si>
    <t>Pour la science</t>
  </si>
  <si>
    <t>0153-4092</t>
  </si>
  <si>
    <t>no. 27 (1980)-.... [lacunes] [SAP19]</t>
  </si>
  <si>
    <t>Proceedings of the ... meeting of the Brazilian Astronomical Society</t>
  </si>
  <si>
    <t>0104-6071</t>
  </si>
  <si>
    <t>no. 19 (1993) - no. 21  (1995) [ranges en monographies] [A XI-85 : A I-54 ; A I-55] OCASA. A214</t>
  </si>
  <si>
    <t>Proceedings of the Ocean Drilling Program. Scientific results / prepared by the Ocean Drilling Program, Texas A &amp; M University in cooperation with the National Science Foundation and Joint Oceanographic Institutions, Inc</t>
  </si>
  <si>
    <t>0884-5891</t>
  </si>
  <si>
    <t>(1990) - (2004) [SAP 26]</t>
  </si>
  <si>
    <t>Progress in optics / edited by Emil Wolf</t>
  </si>
  <si>
    <t>0079-6638</t>
  </si>
  <si>
    <t>vol. 15 (1977) ; vol. 17 (1980) [Volumes ranges en monographie] [P VI-13 (volume 15) ; P VI-105 (volume 17)]</t>
  </si>
  <si>
    <t>Rapports et proces verbaux des reunions / Commission internationale pour l'exploration scientifique de la mer Mediterranee</t>
  </si>
  <si>
    <t>0373-434X</t>
  </si>
  <si>
    <t>(1971) - no. 34  (1995)</t>
  </si>
  <si>
    <t>Recherche</t>
  </si>
  <si>
    <t>0029-5671</t>
  </si>
  <si>
    <t>(1970)-.... [V1345]</t>
  </si>
  <si>
    <t>Recueil des travaux du Groupe d'etude de la marge continentale</t>
  </si>
  <si>
    <t>1147-1085</t>
  </si>
  <si>
    <t>no. 1 (1971) - no. 13  (1986) [ranges en monographie] [GRO-02 a GRO-09 ; GRO-14 a GRO-22 ] A213O</t>
  </si>
  <si>
    <t>Reviews of geophysics</t>
  </si>
  <si>
    <t>0096-1043</t>
  </si>
  <si>
    <t>vol. 1 (1963) - vol. 7  (1969)</t>
  </si>
  <si>
    <t>8755-1209</t>
  </si>
  <si>
    <t>(1997)-.... [R1605]</t>
  </si>
  <si>
    <t>Reviews of geophysics and space physics</t>
  </si>
  <si>
    <t>0034-6853</t>
  </si>
  <si>
    <t>(1982) - (1984)</t>
  </si>
  <si>
    <t>Revue de geographie physique et de geologie dynamique : bulletin du Laboratoire de geographie physique de la Faculte des sciences de l'Universite de Paris</t>
  </si>
  <si>
    <t>0035-1164</t>
  </si>
  <si>
    <t>vol. 5 no. 1 (1962) - vol. 20  no. 5  (1978) [lacunes] [SAP73]</t>
  </si>
  <si>
    <t>Revue de geologie dynamique et de geographie physique</t>
  </si>
  <si>
    <t>0241-1407</t>
  </si>
  <si>
    <t>vol. 21 no. 1 (1979) - vol. 28  no. 5  (1986) [Lacunes] [SAP73]</t>
  </si>
  <si>
    <t>Revue hydrographique internationale</t>
  </si>
  <si>
    <t>0373-7535</t>
  </si>
  <si>
    <t>vol. 34 no. 1 (1957) - vol. 55  no. 2  (1978) [Lacunes : vol.36 ; vol.44(2) ; vol.46(1) ; vol. 53(2) ; vol.54] [VLFR74]</t>
  </si>
  <si>
    <t>Sedimentary geology</t>
  </si>
  <si>
    <t>0037-0738</t>
  </si>
  <si>
    <t>(1967) - (1977)</t>
  </si>
  <si>
    <t>Sedimentology</t>
  </si>
  <si>
    <t>0037-0746</t>
  </si>
  <si>
    <t>(1972) - (1977)</t>
  </si>
  <si>
    <t>Seismological research letters</t>
  </si>
  <si>
    <t>0895-0695</t>
  </si>
  <si>
    <t>(1995)-.... [GSA 98-4]</t>
  </si>
  <si>
    <t>Surveys in geophysics</t>
  </si>
  <si>
    <t>0169-3298</t>
  </si>
  <si>
    <t>vol. 16 no. 1 (1995)-....</t>
  </si>
  <si>
    <t>Tagung</t>
  </si>
  <si>
    <t>2366-181X</t>
  </si>
  <si>
    <t>(2010) [range en monographie] [G III-45]  section A214</t>
  </si>
  <si>
    <t>Tectonics</t>
  </si>
  <si>
    <t>0278-7407</t>
  </si>
  <si>
    <t>vol. 1 no. 1 (1982) - vol. 27  no. 6  (2008) [lacunes] [SAP02]</t>
  </si>
  <si>
    <t>Tectonophysics</t>
  </si>
  <si>
    <t>0040-1951</t>
  </si>
  <si>
    <t>vol. 1 no. 1 (1964) - vol. 319  no. 1  (2000) [lacunes] [SAP30]</t>
  </si>
  <si>
    <t>Terra abstracts</t>
  </si>
  <si>
    <t>0954-4887</t>
  </si>
  <si>
    <t>(1991)-.... [S1536]</t>
  </si>
  <si>
    <t>Terra cognita</t>
  </si>
  <si>
    <t>0290-9944</t>
  </si>
  <si>
    <t>(1981) - (1988)</t>
  </si>
  <si>
    <t>Terra nova</t>
  </si>
  <si>
    <t>0954-4879</t>
  </si>
  <si>
    <t>vol. 1 no. 1 (1989) - vol. 23  no. 1  (2011) [Lacunes] [SAP18]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</si>
</sst>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B11" sqref="B11"/>
    </sheetView>
  </sheetViews>
  <sheetFormatPr baseColWidth="10" defaultRowHeight="15" x14ac:dyDescent="0.25"/>
  <cols>
    <col min="2" max="2" width="32.42578125" customWidth="1"/>
    <col min="4" max="4" width="112.42578125" customWidth="1"/>
  </cols>
  <sheetData>
    <row r="1" spans="1:4" s="1" customFormat="1" x14ac:dyDescent="0.25">
      <c r="A1" s="1" t="str">
        <f>"PPN"</f>
        <v>PPN</v>
      </c>
      <c r="B1" s="1" t="s">
        <v>0</v>
      </c>
      <c r="C1" s="1" t="s">
        <v>1</v>
      </c>
      <c r="D1" s="1" t="s">
        <v>2</v>
      </c>
    </row>
    <row r="2" spans="1:4" x14ac:dyDescent="0.25">
      <c r="A2" t="str">
        <f>"039096017"</f>
        <v>039096017</v>
      </c>
      <c r="B2" t="s">
        <v>3</v>
      </c>
      <c r="C2" t="s">
        <v>4</v>
      </c>
      <c r="D2" t="s">
        <v>5</v>
      </c>
    </row>
    <row r="3" spans="1:4" x14ac:dyDescent="0.25">
      <c r="A3" t="str">
        <f>"037377302"</f>
        <v>037377302</v>
      </c>
      <c r="B3" t="s">
        <v>6</v>
      </c>
      <c r="C3" t="s">
        <v>7</v>
      </c>
      <c r="D3" t="s">
        <v>8</v>
      </c>
    </row>
    <row r="4" spans="1:4" x14ac:dyDescent="0.25">
      <c r="A4" t="str">
        <f>"038835797"</f>
        <v>038835797</v>
      </c>
      <c r="B4" t="s">
        <v>9</v>
      </c>
      <c r="C4" t="s">
        <v>10</v>
      </c>
      <c r="D4" t="s">
        <v>11</v>
      </c>
    </row>
    <row r="5" spans="1:4" x14ac:dyDescent="0.25">
      <c r="A5" t="str">
        <f>"036165964"</f>
        <v>036165964</v>
      </c>
      <c r="B5" t="s">
        <v>12</v>
      </c>
      <c r="C5" t="s">
        <v>13</v>
      </c>
      <c r="D5" t="s">
        <v>14</v>
      </c>
    </row>
    <row r="6" spans="1:4" x14ac:dyDescent="0.25">
      <c r="A6" t="str">
        <f>"037432796"</f>
        <v>037432796</v>
      </c>
      <c r="B6" t="s">
        <v>15</v>
      </c>
      <c r="C6" t="s">
        <v>16</v>
      </c>
      <c r="D6" t="s">
        <v>17</v>
      </c>
    </row>
    <row r="7" spans="1:4" x14ac:dyDescent="0.25">
      <c r="A7" t="str">
        <f>"039770249"</f>
        <v>039770249</v>
      </c>
      <c r="B7" t="s">
        <v>18</v>
      </c>
      <c r="C7" t="s">
        <v>19</v>
      </c>
      <c r="D7" t="s">
        <v>20</v>
      </c>
    </row>
    <row r="8" spans="1:4" x14ac:dyDescent="0.25">
      <c r="A8" t="str">
        <f>"038077574"</f>
        <v>038077574</v>
      </c>
      <c r="B8" t="s">
        <v>21</v>
      </c>
      <c r="C8" t="s">
        <v>22</v>
      </c>
      <c r="D8" t="s">
        <v>23</v>
      </c>
    </row>
    <row r="9" spans="1:4" x14ac:dyDescent="0.25">
      <c r="A9" t="str">
        <f>"039514293"</f>
        <v>039514293</v>
      </c>
      <c r="B9" t="s">
        <v>24</v>
      </c>
      <c r="C9" t="s">
        <v>25</v>
      </c>
      <c r="D9" t="s">
        <v>26</v>
      </c>
    </row>
    <row r="10" spans="1:4" x14ac:dyDescent="0.25">
      <c r="A10" t="str">
        <f>"059328401"</f>
        <v>059328401</v>
      </c>
      <c r="B10" t="s">
        <v>27</v>
      </c>
      <c r="C10" t="s">
        <v>28</v>
      </c>
      <c r="D10" t="s">
        <v>29</v>
      </c>
    </row>
    <row r="11" spans="1:4" x14ac:dyDescent="0.25">
      <c r="A11" t="str">
        <f>"188711449"</f>
        <v>188711449</v>
      </c>
      <c r="B11" t="s">
        <v>30</v>
      </c>
      <c r="C11" t="s">
        <v>31</v>
      </c>
      <c r="D11" t="s">
        <v>32</v>
      </c>
    </row>
    <row r="12" spans="1:4" x14ac:dyDescent="0.25">
      <c r="A12" t="str">
        <f>"038670933"</f>
        <v>038670933</v>
      </c>
      <c r="B12" t="s">
        <v>33</v>
      </c>
      <c r="C12" t="s">
        <v>34</v>
      </c>
      <c r="D12" t="s">
        <v>35</v>
      </c>
    </row>
    <row r="13" spans="1:4" x14ac:dyDescent="0.25">
      <c r="A13" t="str">
        <f>"087705761"</f>
        <v>087705761</v>
      </c>
      <c r="B13" t="s">
        <v>36</v>
      </c>
      <c r="C13" t="s">
        <v>37</v>
      </c>
      <c r="D13" t="s">
        <v>38</v>
      </c>
    </row>
    <row r="14" spans="1:4" x14ac:dyDescent="0.25">
      <c r="A14" t="str">
        <f>"038678969"</f>
        <v>038678969</v>
      </c>
      <c r="B14" t="s">
        <v>39</v>
      </c>
      <c r="C14" t="s">
        <v>40</v>
      </c>
      <c r="D14" t="s">
        <v>41</v>
      </c>
    </row>
    <row r="15" spans="1:4" x14ac:dyDescent="0.25">
      <c r="A15" t="str">
        <f>"01380815X"</f>
        <v>01380815X</v>
      </c>
      <c r="B15" t="s">
        <v>42</v>
      </c>
      <c r="C15" t="s">
        <v>43</v>
      </c>
      <c r="D15" t="s">
        <v>44</v>
      </c>
    </row>
    <row r="16" spans="1:4" x14ac:dyDescent="0.25">
      <c r="A16" t="str">
        <f>"039383393"</f>
        <v>039383393</v>
      </c>
      <c r="B16" t="s">
        <v>45</v>
      </c>
      <c r="C16" t="s">
        <v>46</v>
      </c>
      <c r="D16" t="s">
        <v>47</v>
      </c>
    </row>
    <row r="17" spans="1:4" x14ac:dyDescent="0.25">
      <c r="A17" t="str">
        <f>"039234843"</f>
        <v>039234843</v>
      </c>
      <c r="B17" t="s">
        <v>48</v>
      </c>
      <c r="C17" t="s">
        <v>49</v>
      </c>
      <c r="D17" t="s">
        <v>50</v>
      </c>
    </row>
    <row r="18" spans="1:4" x14ac:dyDescent="0.25">
      <c r="A18" t="str">
        <f>"037951025"</f>
        <v>037951025</v>
      </c>
      <c r="B18" t="s">
        <v>51</v>
      </c>
      <c r="C18" t="s">
        <v>52</v>
      </c>
      <c r="D18" t="s">
        <v>53</v>
      </c>
    </row>
    <row r="19" spans="1:4" x14ac:dyDescent="0.25">
      <c r="A19" t="str">
        <f>"037436651"</f>
        <v>037436651</v>
      </c>
      <c r="B19" t="s">
        <v>54</v>
      </c>
      <c r="C19" t="s">
        <v>55</v>
      </c>
      <c r="D19" t="s">
        <v>56</v>
      </c>
    </row>
    <row r="20" spans="1:4" x14ac:dyDescent="0.25">
      <c r="A20" t="str">
        <f>"039643743"</f>
        <v>039643743</v>
      </c>
      <c r="B20" t="s">
        <v>57</v>
      </c>
      <c r="C20" t="s">
        <v>58</v>
      </c>
      <c r="D20" t="s">
        <v>59</v>
      </c>
    </row>
    <row r="21" spans="1:4" x14ac:dyDescent="0.25">
      <c r="A21" t="str">
        <f>"039904792"</f>
        <v>039904792</v>
      </c>
      <c r="B21" t="s">
        <v>60</v>
      </c>
      <c r="C21" t="s">
        <v>61</v>
      </c>
      <c r="D21" t="s">
        <v>62</v>
      </c>
    </row>
    <row r="22" spans="1:4" x14ac:dyDescent="0.25">
      <c r="A22" t="str">
        <f>"037810723"</f>
        <v>037810723</v>
      </c>
      <c r="B22" t="s">
        <v>63</v>
      </c>
      <c r="C22" t="s">
        <v>64</v>
      </c>
      <c r="D22" t="s">
        <v>65</v>
      </c>
    </row>
    <row r="23" spans="1:4" x14ac:dyDescent="0.25">
      <c r="A23" t="str">
        <f>"044718810"</f>
        <v>044718810</v>
      </c>
      <c r="B23" t="s">
        <v>66</v>
      </c>
      <c r="C23" t="s">
        <v>67</v>
      </c>
      <c r="D23" t="s">
        <v>68</v>
      </c>
    </row>
    <row r="24" spans="1:4" x14ac:dyDescent="0.25">
      <c r="A24" t="str">
        <f>"038793040"</f>
        <v>038793040</v>
      </c>
      <c r="B24" t="s">
        <v>69</v>
      </c>
      <c r="C24" t="s">
        <v>70</v>
      </c>
      <c r="D24" t="s">
        <v>71</v>
      </c>
    </row>
    <row r="25" spans="1:4" x14ac:dyDescent="0.25">
      <c r="A25" t="str">
        <f>"037436414"</f>
        <v>037436414</v>
      </c>
      <c r="B25" t="s">
        <v>72</v>
      </c>
      <c r="C25" t="s">
        <v>73</v>
      </c>
      <c r="D25" t="s">
        <v>74</v>
      </c>
    </row>
    <row r="26" spans="1:4" x14ac:dyDescent="0.25">
      <c r="A26" t="str">
        <f>"196912768"</f>
        <v>196912768</v>
      </c>
      <c r="B26" t="s">
        <v>75</v>
      </c>
      <c r="C26" t="s">
        <v>76</v>
      </c>
      <c r="D26" t="s">
        <v>77</v>
      </c>
    </row>
    <row r="27" spans="1:4" x14ac:dyDescent="0.25">
      <c r="A27" t="str">
        <f>"037128124"</f>
        <v>037128124</v>
      </c>
      <c r="B27" t="s">
        <v>78</v>
      </c>
      <c r="D27" t="s">
        <v>79</v>
      </c>
    </row>
    <row r="28" spans="1:4" x14ac:dyDescent="0.25">
      <c r="A28" t="str">
        <f>"040214605"</f>
        <v>040214605</v>
      </c>
      <c r="B28" t="s">
        <v>80</v>
      </c>
      <c r="C28" t="s">
        <v>81</v>
      </c>
      <c r="D28" t="s">
        <v>82</v>
      </c>
    </row>
    <row r="29" spans="1:4" x14ac:dyDescent="0.25">
      <c r="A29" t="str">
        <f>"038190982"</f>
        <v>038190982</v>
      </c>
      <c r="B29" t="s">
        <v>83</v>
      </c>
      <c r="C29" t="s">
        <v>84</v>
      </c>
      <c r="D29" t="s">
        <v>85</v>
      </c>
    </row>
    <row r="30" spans="1:4" x14ac:dyDescent="0.25">
      <c r="A30" t="str">
        <f>"038164523"</f>
        <v>038164523</v>
      </c>
      <c r="B30" t="s">
        <v>86</v>
      </c>
      <c r="C30" t="s">
        <v>87</v>
      </c>
      <c r="D30" t="s">
        <v>88</v>
      </c>
    </row>
    <row r="31" spans="1:4" x14ac:dyDescent="0.25">
      <c r="A31" t="str">
        <f>"038673916"</f>
        <v>038673916</v>
      </c>
      <c r="B31" t="s">
        <v>89</v>
      </c>
      <c r="C31" t="s">
        <v>90</v>
      </c>
      <c r="D31" t="s">
        <v>91</v>
      </c>
    </row>
    <row r="32" spans="1:4" x14ac:dyDescent="0.25">
      <c r="A32" t="str">
        <f>"038018551"</f>
        <v>038018551</v>
      </c>
      <c r="B32" t="s">
        <v>92</v>
      </c>
      <c r="C32" t="s">
        <v>93</v>
      </c>
      <c r="D32" t="s">
        <v>94</v>
      </c>
    </row>
    <row r="33" spans="1:4" x14ac:dyDescent="0.25">
      <c r="A33" t="str">
        <f>"03775646X"</f>
        <v>03775646X</v>
      </c>
      <c r="B33" t="s">
        <v>95</v>
      </c>
      <c r="C33" t="s">
        <v>96</v>
      </c>
      <c r="D33" t="s">
        <v>97</v>
      </c>
    </row>
    <row r="34" spans="1:4" x14ac:dyDescent="0.25">
      <c r="A34" t="str">
        <f>"03910169X"</f>
        <v>03910169X</v>
      </c>
      <c r="B34" t="s">
        <v>98</v>
      </c>
      <c r="C34" t="s">
        <v>99</v>
      </c>
      <c r="D34" t="s">
        <v>100</v>
      </c>
    </row>
    <row r="35" spans="1:4" x14ac:dyDescent="0.25">
      <c r="A35" t="str">
        <f>"037877844"</f>
        <v>037877844</v>
      </c>
      <c r="B35" t="s">
        <v>101</v>
      </c>
      <c r="C35" t="s">
        <v>102</v>
      </c>
      <c r="D35" t="s">
        <v>103</v>
      </c>
    </row>
    <row r="36" spans="1:4" x14ac:dyDescent="0.25">
      <c r="A36" t="str">
        <f>"036923478"</f>
        <v>036923478</v>
      </c>
      <c r="B36" t="s">
        <v>104</v>
      </c>
      <c r="C36" t="s">
        <v>105</v>
      </c>
      <c r="D36" t="s">
        <v>106</v>
      </c>
    </row>
    <row r="37" spans="1:4" x14ac:dyDescent="0.25">
      <c r="A37" t="str">
        <f>"036249041"</f>
        <v>036249041</v>
      </c>
      <c r="B37" t="s">
        <v>107</v>
      </c>
      <c r="C37" t="s">
        <v>108</v>
      </c>
      <c r="D37" t="s">
        <v>109</v>
      </c>
    </row>
    <row r="38" spans="1:4" x14ac:dyDescent="0.25">
      <c r="A38" t="str">
        <f>"038699745"</f>
        <v>038699745</v>
      </c>
      <c r="B38" t="s">
        <v>110</v>
      </c>
      <c r="C38" t="s">
        <v>111</v>
      </c>
      <c r="D38" t="s">
        <v>112</v>
      </c>
    </row>
    <row r="39" spans="1:4" x14ac:dyDescent="0.25">
      <c r="A39" t="str">
        <f>"128404639"</f>
        <v>128404639</v>
      </c>
      <c r="B39" t="s">
        <v>113</v>
      </c>
      <c r="C39" t="s">
        <v>114</v>
      </c>
      <c r="D39" t="s">
        <v>115</v>
      </c>
    </row>
    <row r="40" spans="1:4" x14ac:dyDescent="0.25">
      <c r="A40" t="str">
        <f>"037428837"</f>
        <v>037428837</v>
      </c>
      <c r="B40" t="s">
        <v>113</v>
      </c>
      <c r="C40" t="s">
        <v>116</v>
      </c>
      <c r="D40" t="s">
        <v>117</v>
      </c>
    </row>
    <row r="41" spans="1:4" x14ac:dyDescent="0.25">
      <c r="A41" t="str">
        <f>"038700115"</f>
        <v>038700115</v>
      </c>
      <c r="B41" t="s">
        <v>118</v>
      </c>
      <c r="C41" t="s">
        <v>119</v>
      </c>
      <c r="D41" t="s">
        <v>120</v>
      </c>
    </row>
    <row r="42" spans="1:4" x14ac:dyDescent="0.25">
      <c r="A42" t="str">
        <f>"038901773"</f>
        <v>038901773</v>
      </c>
      <c r="B42" t="s">
        <v>121</v>
      </c>
      <c r="C42" t="s">
        <v>122</v>
      </c>
      <c r="D42" t="s">
        <v>123</v>
      </c>
    </row>
    <row r="43" spans="1:4" x14ac:dyDescent="0.25">
      <c r="A43" t="str">
        <f>"03967066X"</f>
        <v>03967066X</v>
      </c>
      <c r="B43" t="s">
        <v>124</v>
      </c>
      <c r="C43" t="s">
        <v>125</v>
      </c>
      <c r="D43" t="s">
        <v>126</v>
      </c>
    </row>
    <row r="44" spans="1:4" x14ac:dyDescent="0.25">
      <c r="A44" t="str">
        <f>"039828395"</f>
        <v>039828395</v>
      </c>
      <c r="B44" t="s">
        <v>127</v>
      </c>
      <c r="C44" t="s">
        <v>128</v>
      </c>
      <c r="D44" t="s">
        <v>129</v>
      </c>
    </row>
    <row r="45" spans="1:4" x14ac:dyDescent="0.25">
      <c r="A45" t="str">
        <f>"038712857"</f>
        <v>038712857</v>
      </c>
      <c r="B45" t="s">
        <v>130</v>
      </c>
      <c r="C45" t="s">
        <v>131</v>
      </c>
      <c r="D45" t="s">
        <v>132</v>
      </c>
    </row>
    <row r="46" spans="1:4" x14ac:dyDescent="0.25">
      <c r="A46" t="str">
        <f>"036562920"</f>
        <v>036562920</v>
      </c>
      <c r="B46" t="s">
        <v>133</v>
      </c>
      <c r="D46" t="s">
        <v>134</v>
      </c>
    </row>
    <row r="47" spans="1:4" x14ac:dyDescent="0.25">
      <c r="A47" t="str">
        <f>"039563200"</f>
        <v>039563200</v>
      </c>
      <c r="B47" t="s">
        <v>135</v>
      </c>
      <c r="C47" t="s">
        <v>136</v>
      </c>
      <c r="D47" t="s">
        <v>137</v>
      </c>
    </row>
    <row r="48" spans="1:4" x14ac:dyDescent="0.25">
      <c r="A48" t="str">
        <f>"039583678"</f>
        <v>039583678</v>
      </c>
      <c r="B48" t="s">
        <v>138</v>
      </c>
      <c r="C48" t="s">
        <v>139</v>
      </c>
      <c r="D48" t="s">
        <v>140</v>
      </c>
    </row>
    <row r="49" spans="1:4" x14ac:dyDescent="0.25">
      <c r="A49" t="str">
        <f>"038712997"</f>
        <v>038712997</v>
      </c>
      <c r="B49" t="s">
        <v>141</v>
      </c>
      <c r="C49" t="s">
        <v>142</v>
      </c>
      <c r="D49" t="s">
        <v>143</v>
      </c>
    </row>
    <row r="50" spans="1:4" x14ac:dyDescent="0.25">
      <c r="A50" t="str">
        <f>"03889453X"</f>
        <v>03889453X</v>
      </c>
      <c r="B50" t="s">
        <v>144</v>
      </c>
      <c r="C50" t="s">
        <v>145</v>
      </c>
      <c r="D50" t="s">
        <v>146</v>
      </c>
    </row>
    <row r="51" spans="1:4" x14ac:dyDescent="0.25">
      <c r="A51" t="str">
        <f>"037922610"</f>
        <v>037922610</v>
      </c>
      <c r="B51" t="s">
        <v>147</v>
      </c>
      <c r="C51" t="s">
        <v>148</v>
      </c>
      <c r="D51" t="s">
        <v>149</v>
      </c>
    </row>
    <row r="52" spans="1:4" x14ac:dyDescent="0.25">
      <c r="A52" t="str">
        <f>"040087441"</f>
        <v>040087441</v>
      </c>
      <c r="B52" t="s">
        <v>150</v>
      </c>
      <c r="C52" t="s">
        <v>151</v>
      </c>
      <c r="D52" t="s">
        <v>152</v>
      </c>
    </row>
    <row r="53" spans="1:4" x14ac:dyDescent="0.25">
      <c r="A53" t="str">
        <f>"036296376"</f>
        <v>036296376</v>
      </c>
      <c r="B53" t="s">
        <v>153</v>
      </c>
      <c r="C53" t="s">
        <v>154</v>
      </c>
      <c r="D53" t="s">
        <v>155</v>
      </c>
    </row>
    <row r="54" spans="1:4" x14ac:dyDescent="0.25">
      <c r="A54" t="str">
        <f>"038713063"</f>
        <v>038713063</v>
      </c>
      <c r="B54" t="s">
        <v>156</v>
      </c>
      <c r="C54" t="s">
        <v>157</v>
      </c>
      <c r="D54" t="s">
        <v>158</v>
      </c>
    </row>
    <row r="55" spans="1:4" x14ac:dyDescent="0.25">
      <c r="A55" t="str">
        <f>"038898829"</f>
        <v>038898829</v>
      </c>
      <c r="B55" t="s">
        <v>159</v>
      </c>
      <c r="C55" t="s">
        <v>160</v>
      </c>
      <c r="D55" t="s">
        <v>161</v>
      </c>
    </row>
    <row r="56" spans="1:4" x14ac:dyDescent="0.25">
      <c r="A56" t="str">
        <f>"038713071"</f>
        <v>038713071</v>
      </c>
      <c r="B56" t="s">
        <v>162</v>
      </c>
      <c r="C56" t="s">
        <v>163</v>
      </c>
      <c r="D56" t="s">
        <v>164</v>
      </c>
    </row>
    <row r="57" spans="1:4" x14ac:dyDescent="0.25">
      <c r="A57" t="str">
        <f>"03871325X"</f>
        <v>03871325X</v>
      </c>
      <c r="B57" t="s">
        <v>165</v>
      </c>
      <c r="C57" t="s">
        <v>166</v>
      </c>
      <c r="D57" t="s">
        <v>167</v>
      </c>
    </row>
    <row r="58" spans="1:4" x14ac:dyDescent="0.25">
      <c r="A58" t="str">
        <f>"081831447"</f>
        <v>081831447</v>
      </c>
      <c r="B58" t="s">
        <v>168</v>
      </c>
      <c r="C58" t="s">
        <v>169</v>
      </c>
      <c r="D58" t="s">
        <v>170</v>
      </c>
    </row>
    <row r="59" spans="1:4" x14ac:dyDescent="0.25">
      <c r="A59" t="str">
        <f>"045048118"</f>
        <v>045048118</v>
      </c>
      <c r="B59" t="s">
        <v>171</v>
      </c>
      <c r="C59" t="s">
        <v>172</v>
      </c>
      <c r="D59" t="s">
        <v>173</v>
      </c>
    </row>
    <row r="60" spans="1:4" x14ac:dyDescent="0.25">
      <c r="A60" t="str">
        <f>"040250660"</f>
        <v>040250660</v>
      </c>
      <c r="B60" t="s">
        <v>174</v>
      </c>
      <c r="C60" t="s">
        <v>175</v>
      </c>
      <c r="D60" t="s">
        <v>176</v>
      </c>
    </row>
    <row r="61" spans="1:4" x14ac:dyDescent="0.25">
      <c r="A61" t="str">
        <f>"039586537"</f>
        <v>039586537</v>
      </c>
      <c r="B61" t="s">
        <v>177</v>
      </c>
      <c r="C61" t="s">
        <v>178</v>
      </c>
      <c r="D61" t="s">
        <v>179</v>
      </c>
    </row>
    <row r="62" spans="1:4" x14ac:dyDescent="0.25">
      <c r="A62" t="str">
        <f>"039870634"</f>
        <v>039870634</v>
      </c>
      <c r="B62" t="s">
        <v>180</v>
      </c>
      <c r="C62" t="s">
        <v>181</v>
      </c>
      <c r="D62" t="s">
        <v>182</v>
      </c>
    </row>
    <row r="63" spans="1:4" x14ac:dyDescent="0.25">
      <c r="A63" t="str">
        <f>"039316858"</f>
        <v>039316858</v>
      </c>
      <c r="B63" t="s">
        <v>183</v>
      </c>
      <c r="C63" t="s">
        <v>184</v>
      </c>
      <c r="D63" t="s">
        <v>185</v>
      </c>
    </row>
    <row r="64" spans="1:4" x14ac:dyDescent="0.25">
      <c r="A64" t="str">
        <f>"038735547"</f>
        <v>038735547</v>
      </c>
      <c r="B64" t="s">
        <v>186</v>
      </c>
      <c r="C64" t="s">
        <v>187</v>
      </c>
      <c r="D64" t="s">
        <v>188</v>
      </c>
    </row>
    <row r="65" spans="1:4" x14ac:dyDescent="0.25">
      <c r="A65" t="str">
        <f>"039093905"</f>
        <v>039093905</v>
      </c>
      <c r="B65" t="s">
        <v>189</v>
      </c>
      <c r="C65" t="s">
        <v>190</v>
      </c>
      <c r="D65" t="s">
        <v>191</v>
      </c>
    </row>
    <row r="66" spans="1:4" x14ac:dyDescent="0.25">
      <c r="A66" t="str">
        <f>"03685655X"</f>
        <v>03685655X</v>
      </c>
      <c r="B66" t="s">
        <v>192</v>
      </c>
      <c r="C66" t="s">
        <v>193</v>
      </c>
      <c r="D66" t="s">
        <v>194</v>
      </c>
    </row>
    <row r="67" spans="1:4" x14ac:dyDescent="0.25">
      <c r="A67" t="str">
        <f>"04507769X"</f>
        <v>04507769X</v>
      </c>
      <c r="B67" t="s">
        <v>195</v>
      </c>
      <c r="C67" t="s">
        <v>196</v>
      </c>
      <c r="D67" t="s">
        <v>197</v>
      </c>
    </row>
    <row r="68" spans="1:4" x14ac:dyDescent="0.25">
      <c r="A68" t="str">
        <f>"039317609"</f>
        <v>039317609</v>
      </c>
      <c r="B68" t="s">
        <v>198</v>
      </c>
      <c r="C68" t="s">
        <v>199</v>
      </c>
      <c r="D68" t="s">
        <v>200</v>
      </c>
    </row>
    <row r="69" spans="1:4" x14ac:dyDescent="0.25">
      <c r="A69" t="str">
        <f>"038748886"</f>
        <v>038748886</v>
      </c>
      <c r="B69" t="s">
        <v>201</v>
      </c>
      <c r="C69" t="s">
        <v>202</v>
      </c>
      <c r="D69" t="s">
        <v>203</v>
      </c>
    </row>
    <row r="70" spans="1:4" x14ac:dyDescent="0.25">
      <c r="A70" t="str">
        <f>"038748908"</f>
        <v>038748908</v>
      </c>
      <c r="B70" t="s">
        <v>204</v>
      </c>
      <c r="C70" t="s">
        <v>205</v>
      </c>
      <c r="D70" t="s">
        <v>206</v>
      </c>
    </row>
    <row r="71" spans="1:4" x14ac:dyDescent="0.25">
      <c r="A71" t="str">
        <f>"132849127"</f>
        <v>132849127</v>
      </c>
      <c r="B71" t="s">
        <v>207</v>
      </c>
      <c r="C71" t="s">
        <v>208</v>
      </c>
      <c r="D71" t="s">
        <v>209</v>
      </c>
    </row>
    <row r="72" spans="1:4" x14ac:dyDescent="0.25">
      <c r="A72" t="str">
        <f>"040615588"</f>
        <v>040615588</v>
      </c>
      <c r="B72" t="s">
        <v>210</v>
      </c>
      <c r="C72" t="s">
        <v>211</v>
      </c>
      <c r="D72" t="s">
        <v>212</v>
      </c>
    </row>
    <row r="73" spans="1:4" x14ac:dyDescent="0.25">
      <c r="A73" t="str">
        <f>"038763893"</f>
        <v>038763893</v>
      </c>
      <c r="B73" t="s">
        <v>213</v>
      </c>
      <c r="C73" t="s">
        <v>214</v>
      </c>
      <c r="D73" t="s">
        <v>215</v>
      </c>
    </row>
    <row r="74" spans="1:4" x14ac:dyDescent="0.25">
      <c r="A74" t="str">
        <f>"038871564"</f>
        <v>038871564</v>
      </c>
      <c r="B74" t="s">
        <v>216</v>
      </c>
      <c r="C74" t="s">
        <v>217</v>
      </c>
      <c r="D74" t="s">
        <v>218</v>
      </c>
    </row>
    <row r="75" spans="1:4" x14ac:dyDescent="0.25">
      <c r="A75" t="str">
        <f>"038772108"</f>
        <v>038772108</v>
      </c>
      <c r="B75" t="s">
        <v>219</v>
      </c>
      <c r="C75" t="s">
        <v>220</v>
      </c>
      <c r="D75" t="s">
        <v>221</v>
      </c>
    </row>
    <row r="76" spans="1:4" x14ac:dyDescent="0.25">
      <c r="A76" t="str">
        <f>"038772132"</f>
        <v>038772132</v>
      </c>
      <c r="B76" t="s">
        <v>222</v>
      </c>
      <c r="C76" t="s">
        <v>223</v>
      </c>
      <c r="D76" t="s">
        <v>224</v>
      </c>
    </row>
    <row r="77" spans="1:4" x14ac:dyDescent="0.25">
      <c r="A77" t="str">
        <f>"039265919"</f>
        <v>039265919</v>
      </c>
      <c r="B77" t="s">
        <v>225</v>
      </c>
      <c r="C77" t="s">
        <v>226</v>
      </c>
      <c r="D77" t="s">
        <v>227</v>
      </c>
    </row>
    <row r="78" spans="1:4" x14ac:dyDescent="0.25">
      <c r="A78" t="str">
        <f>"038987759"</f>
        <v>038987759</v>
      </c>
      <c r="B78" t="s">
        <v>228</v>
      </c>
      <c r="C78" t="s">
        <v>229</v>
      </c>
      <c r="D78" t="s">
        <v>230</v>
      </c>
    </row>
    <row r="79" spans="1:4" x14ac:dyDescent="0.25">
      <c r="A79" t="str">
        <f>"058007822"</f>
        <v>058007822</v>
      </c>
      <c r="B79" t="s">
        <v>231</v>
      </c>
      <c r="C79" t="s">
        <v>232</v>
      </c>
      <c r="D79" t="s">
        <v>233</v>
      </c>
    </row>
    <row r="80" spans="1:4" x14ac:dyDescent="0.25">
      <c r="A80" t="str">
        <f>"038873702"</f>
        <v>038873702</v>
      </c>
      <c r="B80" t="s">
        <v>234</v>
      </c>
      <c r="C80" t="s">
        <v>235</v>
      </c>
      <c r="D80" t="s">
        <v>236</v>
      </c>
    </row>
    <row r="81" spans="1:4" x14ac:dyDescent="0.25">
      <c r="A81" t="str">
        <f>"037432273"</f>
        <v>037432273</v>
      </c>
      <c r="B81" t="s">
        <v>237</v>
      </c>
      <c r="C81" t="s">
        <v>238</v>
      </c>
      <c r="D81" t="s">
        <v>239</v>
      </c>
    </row>
    <row r="82" spans="1:4" x14ac:dyDescent="0.25">
      <c r="A82" t="str">
        <f>"039225763"</f>
        <v>039225763</v>
      </c>
      <c r="B82" t="s">
        <v>240</v>
      </c>
      <c r="C82" t="s">
        <v>241</v>
      </c>
      <c r="D82" t="s">
        <v>242</v>
      </c>
    </row>
    <row r="83" spans="1:4" x14ac:dyDescent="0.25">
      <c r="A83" t="str">
        <f>"039901424"</f>
        <v>039901424</v>
      </c>
      <c r="B83" t="s">
        <v>243</v>
      </c>
      <c r="C83" t="s">
        <v>244</v>
      </c>
      <c r="D83" t="s">
        <v>245</v>
      </c>
    </row>
    <row r="84" spans="1:4" x14ac:dyDescent="0.25">
      <c r="A84" t="str">
        <f>"036651745"</f>
        <v>036651745</v>
      </c>
      <c r="B84" t="s">
        <v>246</v>
      </c>
      <c r="C84" t="s">
        <v>247</v>
      </c>
      <c r="D84" t="s">
        <v>248</v>
      </c>
    </row>
    <row r="85" spans="1:4" x14ac:dyDescent="0.25">
      <c r="A85" t="str">
        <f>"037428624"</f>
        <v>037428624</v>
      </c>
      <c r="B85" t="s">
        <v>246</v>
      </c>
      <c r="C85" t="s">
        <v>249</v>
      </c>
      <c r="D85" t="s">
        <v>250</v>
      </c>
    </row>
    <row r="86" spans="1:4" x14ac:dyDescent="0.25">
      <c r="A86" t="str">
        <f>"036456985"</f>
        <v>036456985</v>
      </c>
      <c r="B86" t="s">
        <v>251</v>
      </c>
      <c r="C86" t="s">
        <v>252</v>
      </c>
      <c r="D86" t="s">
        <v>253</v>
      </c>
    </row>
    <row r="87" spans="1:4" x14ac:dyDescent="0.25">
      <c r="A87" t="str">
        <f>"037446169"</f>
        <v>037446169</v>
      </c>
      <c r="B87" t="s">
        <v>254</v>
      </c>
      <c r="C87" t="s">
        <v>255</v>
      </c>
      <c r="D87" t="s">
        <v>256</v>
      </c>
    </row>
    <row r="88" spans="1:4" x14ac:dyDescent="0.25">
      <c r="A88" t="str">
        <f>"037652494"</f>
        <v>037652494</v>
      </c>
      <c r="B88" t="s">
        <v>257</v>
      </c>
      <c r="C88" t="s">
        <v>258</v>
      </c>
      <c r="D88" t="s">
        <v>259</v>
      </c>
    </row>
    <row r="89" spans="1:4" x14ac:dyDescent="0.25">
      <c r="A89" t="str">
        <f>"037434780"</f>
        <v>037434780</v>
      </c>
      <c r="B89" t="s">
        <v>260</v>
      </c>
      <c r="C89" t="s">
        <v>261</v>
      </c>
      <c r="D89" t="s">
        <v>262</v>
      </c>
    </row>
    <row r="90" spans="1:4" x14ac:dyDescent="0.25">
      <c r="A90" t="str">
        <f>"038792850"</f>
        <v>038792850</v>
      </c>
      <c r="B90" t="s">
        <v>263</v>
      </c>
      <c r="C90" t="s">
        <v>264</v>
      </c>
      <c r="D90" t="s">
        <v>265</v>
      </c>
    </row>
    <row r="91" spans="1:4" x14ac:dyDescent="0.25">
      <c r="A91" t="str">
        <f>"038792877"</f>
        <v>038792877</v>
      </c>
      <c r="B91" t="s">
        <v>266</v>
      </c>
      <c r="C91" t="s">
        <v>267</v>
      </c>
      <c r="D91" t="s">
        <v>268</v>
      </c>
    </row>
    <row r="92" spans="1:4" x14ac:dyDescent="0.25">
      <c r="A92" t="str">
        <f>"037830996"</f>
        <v>037830996</v>
      </c>
      <c r="B92" t="s">
        <v>269</v>
      </c>
      <c r="C92" t="s">
        <v>270</v>
      </c>
      <c r="D92" t="s">
        <v>271</v>
      </c>
    </row>
    <row r="93" spans="1:4" x14ac:dyDescent="0.25">
      <c r="A93" t="str">
        <f>"039119602"</f>
        <v>039119602</v>
      </c>
      <c r="B93" t="s">
        <v>272</v>
      </c>
      <c r="C93" t="s">
        <v>273</v>
      </c>
      <c r="D93" t="s">
        <v>274</v>
      </c>
    </row>
    <row r="94" spans="1:4" x14ac:dyDescent="0.25">
      <c r="A94" t="str">
        <f>"190229632"</f>
        <v>190229632</v>
      </c>
      <c r="B94" t="s">
        <v>275</v>
      </c>
      <c r="C94" t="s">
        <v>276</v>
      </c>
      <c r="D94" t="s">
        <v>277</v>
      </c>
    </row>
    <row r="95" spans="1:4" x14ac:dyDescent="0.25">
      <c r="A95" t="str">
        <f>"039343804"</f>
        <v>039343804</v>
      </c>
      <c r="B95" t="s">
        <v>278</v>
      </c>
      <c r="C95" t="s">
        <v>279</v>
      </c>
      <c r="D95" t="s">
        <v>280</v>
      </c>
    </row>
    <row r="96" spans="1:4" x14ac:dyDescent="0.25">
      <c r="A96" t="str">
        <f>"038806533"</f>
        <v>038806533</v>
      </c>
      <c r="B96" t="s">
        <v>281</v>
      </c>
      <c r="C96" t="s">
        <v>282</v>
      </c>
      <c r="D96" t="s">
        <v>283</v>
      </c>
    </row>
    <row r="97" spans="1:4" x14ac:dyDescent="0.25">
      <c r="A97" t="str">
        <f>"037387960"</f>
        <v>037387960</v>
      </c>
      <c r="B97" t="s">
        <v>284</v>
      </c>
      <c r="C97" t="s">
        <v>285</v>
      </c>
      <c r="D97" t="s">
        <v>286</v>
      </c>
    </row>
    <row r="98" spans="1:4" x14ac:dyDescent="0.25">
      <c r="A98" t="str">
        <f>"037772880"</f>
        <v>037772880</v>
      </c>
      <c r="B98" t="s">
        <v>287</v>
      </c>
      <c r="C98" t="s">
        <v>288</v>
      </c>
      <c r="D98" t="s">
        <v>289</v>
      </c>
    </row>
    <row r="99" spans="1:4" x14ac:dyDescent="0.25">
      <c r="A99" t="str">
        <f>"037387944"</f>
        <v>037387944</v>
      </c>
      <c r="B99" t="s">
        <v>290</v>
      </c>
      <c r="C99" t="s">
        <v>291</v>
      </c>
      <c r="D99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notices_061522202_1662996079817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RAUZY Emmanuelle</dc:creator>
  <cp:lastModifiedBy>BUNICE</cp:lastModifiedBy>
  <dcterms:created xsi:type="dcterms:W3CDTF">2022-09-12T16:51:35Z</dcterms:created>
  <dcterms:modified xsi:type="dcterms:W3CDTF">2022-09-12T16:51:44Z</dcterms:modified>
</cp:coreProperties>
</file>