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<sst xmlns="http://schemas.openxmlformats.org/spreadsheetml/2006/main" count="27">
  <si>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武汉红十字会捐款收支情况</t>
  </si>
  <si>
    <t>时间：1月24日--2月11日    金额单位：元</t>
  </si>
  <si>
    <t>序号</t>
  </si>
  <si>
    <t>日期</t>
  </si>
  <si>
    <t>收到细目款项统计</t>
  </si>
  <si>
    <t>实际数额</t>
  </si>
  <si>
    <t>公示内容</t>
  </si>
  <si>
    <t>微信二维码及pos机</t>
  </si>
  <si>
    <t>现金</t>
  </si>
  <si>
    <t>交通银行</t>
  </si>
  <si>
    <t>农业银行</t>
  </si>
  <si>
    <t>支付宝</t>
  </si>
  <si>
    <t>pos单数</t>
  </si>
  <si>
    <t>金额</t>
  </si>
  <si>
    <t>人数</t>
  </si>
  <si>
    <t>云闪付</t>
  </si>
  <si>
    <t>当日收到捐款</t>
  </si>
  <si>
    <t>当日捐款人次</t>
  </si>
  <si>
    <t>累计收到捐款</t>
  </si>
  <si>
    <t>应当剩余</t>
  </si>
  <si>
    <t>捐款人次</t>
  </si>
  <si>
    <t>累计收到捐款（美元）</t>
  </si>
  <si>
    <t>当日发放捐款</t>
  </si>
  <si>
    <t>累计发放捐款</t>
  </si>
  <si>
    <t>存在问题</t>
  </si>
  <si>
    <t>1、28日官方公示了  22日至28日 的数据，此数据现实累计捐款为3.864亿，然而29日公布的累计数只有0.855亿；
3、官方公示的24日至28日累计捐款人次有明显错误，累计数越来越小，与事实不符合，故改为捐款人次；
4、29日、30日官方公示的累计数据，应该是算漏了28日以前的捐款。加上28日累计数据后，2月1日起公示金额就和统计的实际金额差距不大了。</t>
  </si>
  <si>
    <t>目前数据最为可信的地方是，每天捐款的人数在明显减少，尤其是支付宝。
之后我们会在各个平台进行记名捐款，以验证数据来源的可靠性。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</si>
</sst>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177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rgb="FF228B22"/>
      <name val="黑体-简"/>
      <charset val="134"/>
    </font>
    <font>
      <b/>
      <sz val="12"/>
      <color theme="1"/>
      <name val="黑体-简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7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27" borderId="1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6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1" applyNumberFormat="1" applyFont="1" applyFill="1" applyBorder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77" fontId="6" fillId="0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177" fontId="6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8" fillId="0" borderId="1" xfId="1" applyNumberFormat="1" applyFont="1" applyBorder="1" applyAlignment="1">
      <alignment vertical="center"/>
    </xf>
    <xf numFmtId="177" fontId="8" fillId="0" borderId="1" xfId="1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4"/>
  <sheetViews>
    <sheetView tabSelected="1" zoomScale="65" zoomScaleNormal="65" workbookViewId="0">
      <selection activeCell="R31" sqref="R31"/>
    </sheetView>
  </sheetViews>
  <sheetFormatPr defaultColWidth="9.14285714285714" defaultRowHeight="17.6"/>
  <cols>
    <col min="1" max="1" width="3.86607142857143" customWidth="1"/>
    <col min="2" max="2" width="11.5892857142857" customWidth="1"/>
    <col min="3" max="3" width="9.58928571428571" customWidth="1"/>
    <col min="4" max="4" width="10.8928571428571" customWidth="1"/>
    <col min="5" max="8" width="9.58928571428571" customWidth="1"/>
    <col min="9" max="9" width="13.0535714285714" customWidth="1"/>
    <col min="10" max="10" width="9.58928571428571" customWidth="1"/>
    <col min="11" max="11" width="11.9017857142857" customWidth="1"/>
    <col min="12" max="12" width="9.58928571428571" customWidth="1"/>
    <col min="13" max="13" width="11.4017857142857" customWidth="1"/>
    <col min="14" max="18" width="13.3839285714286" customWidth="1"/>
    <col min="19" max="19" width="10.25" customWidth="1"/>
    <col min="20" max="20" width="14.7142857142857" customWidth="1"/>
    <col min="21" max="21" width="13.7142857142857" customWidth="1"/>
    <col min="22" max="22" width="13.7142857142857" style="1" customWidth="1"/>
    <col min="23" max="23" width="14.3660714285714" customWidth="1"/>
  </cols>
  <sheetData>
    <row r="1" ht="23.2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4" t="s">
        <v>2</v>
      </c>
      <c r="B3" s="5" t="s">
        <v>3</v>
      </c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34" t="s">
        <v>5</v>
      </c>
      <c r="O3" s="35"/>
      <c r="P3" s="35"/>
      <c r="Q3" s="35"/>
      <c r="R3" s="34" t="s">
        <v>6</v>
      </c>
      <c r="S3" s="35"/>
      <c r="T3" s="35"/>
      <c r="U3" s="35"/>
      <c r="V3" s="35"/>
      <c r="W3" s="53"/>
    </row>
    <row r="4" ht="22" customHeight="1" spans="1:23">
      <c r="A4" s="4"/>
      <c r="B4" s="5"/>
      <c r="C4" s="5" t="s">
        <v>7</v>
      </c>
      <c r="D4" s="5"/>
      <c r="E4" s="5" t="s">
        <v>8</v>
      </c>
      <c r="F4" s="5"/>
      <c r="H4" s="20" t="s">
        <v>9</v>
      </c>
      <c r="I4" s="28"/>
      <c r="J4" s="5" t="s">
        <v>10</v>
      </c>
      <c r="K4" s="5"/>
      <c r="L4" s="5" t="s">
        <v>11</v>
      </c>
      <c r="M4" s="5"/>
      <c r="N4" s="36"/>
      <c r="O4" s="37"/>
      <c r="P4" s="37"/>
      <c r="Q4" s="37"/>
      <c r="R4" s="36"/>
      <c r="S4" s="37"/>
      <c r="T4" s="37"/>
      <c r="U4" s="37"/>
      <c r="V4" s="37"/>
      <c r="W4" s="54"/>
    </row>
    <row r="5" ht="38" customHeight="1" spans="1:23">
      <c r="A5" s="4"/>
      <c r="B5" s="5"/>
      <c r="C5" s="6" t="s">
        <v>12</v>
      </c>
      <c r="D5" s="6" t="s">
        <v>13</v>
      </c>
      <c r="E5" s="6" t="s">
        <v>14</v>
      </c>
      <c r="F5" s="6" t="s">
        <v>13</v>
      </c>
      <c r="G5" s="6" t="s">
        <v>15</v>
      </c>
      <c r="H5" s="6" t="s">
        <v>14</v>
      </c>
      <c r="I5" s="6" t="s">
        <v>13</v>
      </c>
      <c r="J5" s="6" t="s">
        <v>14</v>
      </c>
      <c r="K5" s="6" t="s">
        <v>13</v>
      </c>
      <c r="L5" s="6" t="s">
        <v>14</v>
      </c>
      <c r="M5" s="6" t="s">
        <v>13</v>
      </c>
      <c r="N5" s="5" t="s">
        <v>16</v>
      </c>
      <c r="O5" s="38" t="s">
        <v>17</v>
      </c>
      <c r="P5" s="38" t="s">
        <v>18</v>
      </c>
      <c r="Q5" s="38" t="s">
        <v>19</v>
      </c>
      <c r="R5" s="5" t="s">
        <v>16</v>
      </c>
      <c r="S5" s="38" t="s">
        <v>20</v>
      </c>
      <c r="T5" s="38" t="s">
        <v>18</v>
      </c>
      <c r="U5" s="55" t="s">
        <v>21</v>
      </c>
      <c r="V5" s="38" t="s">
        <v>22</v>
      </c>
      <c r="W5" s="38" t="s">
        <v>23</v>
      </c>
    </row>
    <row r="6" ht="27" customHeight="1" spans="1:23">
      <c r="A6" s="7">
        <v>1</v>
      </c>
      <c r="B6" s="8">
        <v>43854.1</v>
      </c>
      <c r="C6" s="6"/>
      <c r="D6" s="6"/>
      <c r="E6" s="21"/>
      <c r="F6" s="6"/>
      <c r="G6" s="22"/>
      <c r="H6" s="23"/>
      <c r="I6" s="23"/>
      <c r="J6" s="23"/>
      <c r="K6" s="23"/>
      <c r="L6" s="23"/>
      <c r="M6" s="23"/>
      <c r="N6" s="11">
        <f t="shared" ref="N6:N13" si="0">D6+F6+G6+I6+K6+M6</f>
        <v>0</v>
      </c>
      <c r="O6" s="9">
        <f>E6+H6+J6+L6</f>
        <v>0</v>
      </c>
      <c r="P6" s="23"/>
      <c r="Q6" s="40"/>
      <c r="R6" s="5"/>
      <c r="S6" s="44">
        <v>11578</v>
      </c>
      <c r="T6" s="11">
        <v>13786152.9</v>
      </c>
      <c r="U6" s="55"/>
      <c r="V6" s="38"/>
      <c r="W6" s="56"/>
    </row>
    <row r="7" ht="27" customHeight="1" spans="1:23">
      <c r="A7" s="7">
        <v>2</v>
      </c>
      <c r="B7" s="8">
        <v>43855.1</v>
      </c>
      <c r="C7" s="9">
        <v>1207</v>
      </c>
      <c r="D7" s="10">
        <v>210783.19</v>
      </c>
      <c r="E7" s="21"/>
      <c r="F7" s="6"/>
      <c r="G7" s="22"/>
      <c r="H7" s="24"/>
      <c r="I7" s="29"/>
      <c r="J7" s="24"/>
      <c r="K7" s="29"/>
      <c r="L7" s="30"/>
      <c r="M7" s="39"/>
      <c r="N7" s="11">
        <f t="shared" si="0"/>
        <v>210783.19</v>
      </c>
      <c r="O7" s="9">
        <f t="shared" ref="O7:O13" si="1">E7+H7+J7+L7+C7</f>
        <v>1207</v>
      </c>
      <c r="P7" s="11">
        <f>P6+N7</f>
        <v>210783.19</v>
      </c>
      <c r="Q7" s="40"/>
      <c r="R7" s="5"/>
      <c r="S7" s="44">
        <v>16638</v>
      </c>
      <c r="T7" s="11">
        <v>19206664.41</v>
      </c>
      <c r="U7" s="55"/>
      <c r="V7" s="38"/>
      <c r="W7" s="56"/>
    </row>
    <row r="8" ht="27" customHeight="1" spans="1:23">
      <c r="A8" s="7">
        <v>3</v>
      </c>
      <c r="B8" s="8">
        <v>43856.1</v>
      </c>
      <c r="C8" s="9">
        <v>49691</v>
      </c>
      <c r="D8" s="11">
        <v>4761028.68</v>
      </c>
      <c r="E8" s="21">
        <v>6203</v>
      </c>
      <c r="F8" s="6"/>
      <c r="G8" s="22">
        <v>496345.95</v>
      </c>
      <c r="H8" s="24"/>
      <c r="I8" s="29"/>
      <c r="J8" s="24"/>
      <c r="K8" s="29"/>
      <c r="L8" s="30"/>
      <c r="M8" s="39"/>
      <c r="N8" s="11">
        <f t="shared" si="0"/>
        <v>5257374.63</v>
      </c>
      <c r="O8" s="9">
        <f t="shared" si="1"/>
        <v>55894</v>
      </c>
      <c r="P8" s="11">
        <f>P7+N8</f>
        <v>5468157.82</v>
      </c>
      <c r="Q8" s="40"/>
      <c r="R8" s="5"/>
      <c r="S8" s="44">
        <v>13896</v>
      </c>
      <c r="T8" s="11">
        <v>50837816.7</v>
      </c>
      <c r="U8" s="55"/>
      <c r="V8" s="38"/>
      <c r="W8" s="56"/>
    </row>
    <row r="9" ht="27" customHeight="1" spans="1:23">
      <c r="A9" s="7">
        <v>4</v>
      </c>
      <c r="B9" s="8">
        <v>43857.1</v>
      </c>
      <c r="C9" s="9">
        <v>23772</v>
      </c>
      <c r="D9" s="11">
        <v>2605009.45</v>
      </c>
      <c r="E9" s="21">
        <v>8130</v>
      </c>
      <c r="F9" s="6"/>
      <c r="G9" s="22">
        <v>551987.09</v>
      </c>
      <c r="H9" s="24"/>
      <c r="I9" s="29"/>
      <c r="J9" s="24"/>
      <c r="K9" s="29"/>
      <c r="L9" s="30"/>
      <c r="M9" s="39"/>
      <c r="N9" s="11">
        <f t="shared" si="0"/>
        <v>3156996.54</v>
      </c>
      <c r="O9" s="9">
        <f t="shared" si="1"/>
        <v>31902</v>
      </c>
      <c r="P9" s="11">
        <f>P8+N9</f>
        <v>8625154.36</v>
      </c>
      <c r="Q9" s="40"/>
      <c r="R9" s="5"/>
      <c r="S9" s="44">
        <v>8015</v>
      </c>
      <c r="T9" s="11">
        <v>53403774.88</v>
      </c>
      <c r="U9" s="55"/>
      <c r="V9" s="38"/>
      <c r="W9" s="56"/>
    </row>
    <row r="10" ht="27" customHeight="1" spans="1:23">
      <c r="A10" s="7">
        <v>5</v>
      </c>
      <c r="B10" s="8">
        <v>43858.1</v>
      </c>
      <c r="C10" s="9">
        <v>18893</v>
      </c>
      <c r="D10" s="11">
        <v>2300481.9</v>
      </c>
      <c r="E10" s="21">
        <v>5806</v>
      </c>
      <c r="F10" s="6"/>
      <c r="G10" s="22">
        <v>359960.01</v>
      </c>
      <c r="H10" s="25">
        <v>2856</v>
      </c>
      <c r="I10" s="31">
        <v>314540755.69</v>
      </c>
      <c r="J10" s="25">
        <v>746</v>
      </c>
      <c r="K10" s="31">
        <v>61609585.05</v>
      </c>
      <c r="L10" s="32">
        <v>48740</v>
      </c>
      <c r="M10" s="40">
        <v>10272810.33</v>
      </c>
      <c r="N10" s="11">
        <f t="shared" si="0"/>
        <v>389083592.98</v>
      </c>
      <c r="O10" s="9">
        <f>E10+H10+J10+L10</f>
        <v>58148</v>
      </c>
      <c r="P10" s="11">
        <f>P9+N10</f>
        <v>397708747.34</v>
      </c>
      <c r="Q10" s="45">
        <f>P10-W10</f>
        <v>397708747.34</v>
      </c>
      <c r="R10" s="5"/>
      <c r="S10" s="44">
        <v>3879</v>
      </c>
      <c r="T10" s="11">
        <v>80266415.44</v>
      </c>
      <c r="U10" s="11"/>
      <c r="V10" s="11"/>
      <c r="W10" s="56">
        <f>V10+W9</f>
        <v>0</v>
      </c>
    </row>
    <row r="11" ht="27" customHeight="1" spans="1:26">
      <c r="A11" s="7">
        <v>6</v>
      </c>
      <c r="B11" s="8">
        <v>43859.1</v>
      </c>
      <c r="C11" s="9">
        <v>13325</v>
      </c>
      <c r="D11" s="11">
        <v>2173942.33</v>
      </c>
      <c r="E11" s="9">
        <v>4714</v>
      </c>
      <c r="F11" s="22">
        <v>215973.39</v>
      </c>
      <c r="G11" s="12">
        <v>275823.38</v>
      </c>
      <c r="H11" s="9">
        <v>1076</v>
      </c>
      <c r="I11" s="11">
        <v>64842370.64</v>
      </c>
      <c r="J11" s="9">
        <v>147</v>
      </c>
      <c r="K11" s="12">
        <v>12926076.11</v>
      </c>
      <c r="L11" s="9">
        <v>11666</v>
      </c>
      <c r="M11" s="11">
        <v>3774236</v>
      </c>
      <c r="N11" s="11">
        <f t="shared" si="0"/>
        <v>84208421.85</v>
      </c>
      <c r="O11" s="9">
        <f t="shared" ref="O11:O19" si="2">E11+H11+J11+L11</f>
        <v>17603</v>
      </c>
      <c r="P11" s="11">
        <f>P10+N11</f>
        <v>481917169.19</v>
      </c>
      <c r="Q11" s="45">
        <f t="shared" ref="Q11:Q24" si="3">P11-W11</f>
        <v>481917169.19</v>
      </c>
      <c r="R11" s="11"/>
      <c r="S11" s="9"/>
      <c r="T11" s="46">
        <v>85501100</v>
      </c>
      <c r="U11" s="57"/>
      <c r="V11" s="11"/>
      <c r="W11" s="56">
        <f>V11+W10</f>
        <v>0</v>
      </c>
      <c r="Z11" s="59"/>
    </row>
    <row r="12" ht="27" customHeight="1" spans="1:26">
      <c r="A12" s="7">
        <v>7</v>
      </c>
      <c r="B12" s="8">
        <v>43860.1</v>
      </c>
      <c r="C12" s="9">
        <v>9555</v>
      </c>
      <c r="D12" s="12">
        <v>1712639.86</v>
      </c>
      <c r="E12" s="9">
        <v>4095</v>
      </c>
      <c r="F12" s="11"/>
      <c r="G12" s="11">
        <v>246705.33</v>
      </c>
      <c r="H12" s="9">
        <v>1098</v>
      </c>
      <c r="I12" s="11">
        <v>125782294.95</v>
      </c>
      <c r="J12" s="9">
        <v>151</v>
      </c>
      <c r="K12" s="11">
        <v>5709030.14</v>
      </c>
      <c r="L12" s="9">
        <v>2941</v>
      </c>
      <c r="M12" s="11">
        <v>1486582</v>
      </c>
      <c r="N12" s="11">
        <f t="shared" si="0"/>
        <v>134937252.28</v>
      </c>
      <c r="O12" s="9">
        <f t="shared" si="2"/>
        <v>8285</v>
      </c>
      <c r="P12" s="11">
        <f t="shared" ref="P11:P24" si="4">P11+N12</f>
        <v>616854421.47</v>
      </c>
      <c r="Q12" s="45">
        <f t="shared" si="3"/>
        <v>616854421.47</v>
      </c>
      <c r="R12" s="47">
        <v>134690500</v>
      </c>
      <c r="S12" s="9"/>
      <c r="T12" s="46">
        <v>379055000</v>
      </c>
      <c r="U12" s="46"/>
      <c r="V12" s="11"/>
      <c r="W12" s="56">
        <f>V12+W11</f>
        <v>0</v>
      </c>
      <c r="Z12" s="59"/>
    </row>
    <row r="13" ht="27" customHeight="1" spans="1:26">
      <c r="A13" s="7">
        <v>8</v>
      </c>
      <c r="B13" s="8">
        <v>43861.1</v>
      </c>
      <c r="C13" s="9">
        <v>3775</v>
      </c>
      <c r="D13" s="11">
        <v>421921.47</v>
      </c>
      <c r="E13" s="9">
        <v>3385</v>
      </c>
      <c r="F13" s="11">
        <v>5000</v>
      </c>
      <c r="G13" s="11">
        <v>185622.8</v>
      </c>
      <c r="H13" s="9">
        <v>1343</v>
      </c>
      <c r="I13" s="11">
        <v>79369992.88</v>
      </c>
      <c r="J13" s="9">
        <v>111</v>
      </c>
      <c r="K13" s="11">
        <v>3786082.36</v>
      </c>
      <c r="L13" s="9">
        <v>1662</v>
      </c>
      <c r="M13" s="11">
        <v>912205.01</v>
      </c>
      <c r="N13" s="11">
        <f t="shared" si="0"/>
        <v>84680824.52</v>
      </c>
      <c r="O13" s="9">
        <f t="shared" si="2"/>
        <v>6501</v>
      </c>
      <c r="P13" s="11">
        <f t="shared" si="4"/>
        <v>701535245.99</v>
      </c>
      <c r="Q13" s="45">
        <f t="shared" si="3"/>
        <v>701535245.99</v>
      </c>
      <c r="R13" s="46">
        <v>80622600</v>
      </c>
      <c r="S13" s="9"/>
      <c r="T13" s="46">
        <v>699531100</v>
      </c>
      <c r="U13" s="46"/>
      <c r="V13" s="11"/>
      <c r="W13" s="56">
        <f>V13+W12</f>
        <v>0</v>
      </c>
      <c r="Z13" s="59"/>
    </row>
    <row r="14" ht="27" customHeight="1" spans="1:26">
      <c r="A14" s="7">
        <v>9</v>
      </c>
      <c r="B14" s="8">
        <v>43862.1</v>
      </c>
      <c r="C14" s="13">
        <v>2721</v>
      </c>
      <c r="D14" s="13">
        <v>294683.27</v>
      </c>
      <c r="E14" s="9">
        <v>2151</v>
      </c>
      <c r="F14" s="11"/>
      <c r="G14" s="11">
        <v>105533.82</v>
      </c>
      <c r="H14" s="9">
        <v>623</v>
      </c>
      <c r="I14" s="11">
        <v>17380578.39</v>
      </c>
      <c r="J14" s="9">
        <v>63</v>
      </c>
      <c r="K14" s="11">
        <v>691209.17</v>
      </c>
      <c r="L14" s="9">
        <v>1216</v>
      </c>
      <c r="M14" s="11">
        <v>491540.2</v>
      </c>
      <c r="N14" s="11">
        <f>D13+F14+G14+I14+K14+M14</f>
        <v>19090783.05</v>
      </c>
      <c r="O14" s="9">
        <f t="shared" si="2"/>
        <v>4053</v>
      </c>
      <c r="P14" s="11">
        <f t="shared" si="4"/>
        <v>720626029.04</v>
      </c>
      <c r="Q14" s="45">
        <f t="shared" si="3"/>
        <v>720626029.04</v>
      </c>
      <c r="R14" s="11">
        <v>19458100</v>
      </c>
      <c r="S14" s="9"/>
      <c r="T14" s="46">
        <v>718989200</v>
      </c>
      <c r="U14" s="57"/>
      <c r="V14" s="11"/>
      <c r="W14" s="56">
        <f>V14+W13</f>
        <v>0</v>
      </c>
      <c r="Z14" s="59"/>
    </row>
    <row r="15" ht="27" customHeight="1" spans="1:23">
      <c r="A15" s="7">
        <v>10</v>
      </c>
      <c r="B15" s="8">
        <v>43863.1</v>
      </c>
      <c r="C15" s="13">
        <v>2195</v>
      </c>
      <c r="D15" s="13">
        <v>263681.17</v>
      </c>
      <c r="E15" s="13">
        <v>1496</v>
      </c>
      <c r="F15" s="13"/>
      <c r="G15" s="22">
        <v>68496.33</v>
      </c>
      <c r="H15" s="13">
        <v>326</v>
      </c>
      <c r="I15" s="22">
        <v>144137445.3</v>
      </c>
      <c r="J15" s="13">
        <v>34</v>
      </c>
      <c r="K15" s="13">
        <v>233915.02</v>
      </c>
      <c r="L15" s="13">
        <v>502</v>
      </c>
      <c r="M15" s="22">
        <v>166548</v>
      </c>
      <c r="N15" s="11">
        <f>D14+F15+G15+I15+K15+M15+U15*7</f>
        <v>145133018.92</v>
      </c>
      <c r="O15" s="9">
        <f t="shared" si="2"/>
        <v>2358</v>
      </c>
      <c r="P15" s="11">
        <f t="shared" si="4"/>
        <v>865759047.96</v>
      </c>
      <c r="Q15" s="45">
        <f t="shared" si="3"/>
        <v>865743898.5086</v>
      </c>
      <c r="R15" s="11">
        <v>144959800</v>
      </c>
      <c r="S15" s="48">
        <v>875</v>
      </c>
      <c r="T15" s="11">
        <v>863949000</v>
      </c>
      <c r="U15" s="12">
        <v>33133</v>
      </c>
      <c r="V15" s="11">
        <v>15149.4514</v>
      </c>
      <c r="W15" s="56">
        <f>V15+W14</f>
        <v>15149.4514</v>
      </c>
    </row>
    <row r="16" ht="27" customHeight="1" spans="1:23">
      <c r="A16" s="7">
        <v>11</v>
      </c>
      <c r="B16" s="8">
        <v>43864.1</v>
      </c>
      <c r="C16" s="14"/>
      <c r="D16" s="14"/>
      <c r="E16" s="13"/>
      <c r="F16" s="13"/>
      <c r="G16" s="22"/>
      <c r="H16" s="13">
        <v>195</v>
      </c>
      <c r="I16" s="22">
        <v>54402675.01</v>
      </c>
      <c r="J16" s="13">
        <v>47</v>
      </c>
      <c r="K16" s="22">
        <v>1255390.4</v>
      </c>
      <c r="L16" s="13">
        <v>450</v>
      </c>
      <c r="M16" s="22">
        <v>306562</v>
      </c>
      <c r="N16" s="11">
        <f>M16+K16+I16+G16+F16+D15</f>
        <v>56228308.58</v>
      </c>
      <c r="O16" s="9">
        <f t="shared" si="2"/>
        <v>692</v>
      </c>
      <c r="P16" s="11">
        <f t="shared" si="4"/>
        <v>921987356.54</v>
      </c>
      <c r="Q16" s="45">
        <f t="shared" si="3"/>
        <v>921972207.0886</v>
      </c>
      <c r="R16" s="11">
        <v>56259300</v>
      </c>
      <c r="S16" s="48">
        <v>802</v>
      </c>
      <c r="T16" s="12">
        <v>920440600</v>
      </c>
      <c r="U16" s="12"/>
      <c r="V16" s="11"/>
      <c r="W16" s="56">
        <f>V16+W15</f>
        <v>15149.4514</v>
      </c>
    </row>
    <row r="17" ht="27" customHeight="1" spans="1:23">
      <c r="A17" s="7">
        <v>12</v>
      </c>
      <c r="B17" s="8">
        <v>43865.1</v>
      </c>
      <c r="C17" s="13"/>
      <c r="D17" s="13"/>
      <c r="E17" s="13"/>
      <c r="F17" s="13"/>
      <c r="G17" s="22"/>
      <c r="H17" s="13">
        <v>272</v>
      </c>
      <c r="I17" s="22">
        <v>62316505.61</v>
      </c>
      <c r="J17" s="13">
        <v>23</v>
      </c>
      <c r="K17" s="22">
        <v>163895.66</v>
      </c>
      <c r="L17" s="13">
        <v>496</v>
      </c>
      <c r="M17" s="22">
        <v>329348</v>
      </c>
      <c r="N17" s="11">
        <f t="shared" ref="N17:N24" si="5">M17+K17+I17+G17+F17+D17</f>
        <v>62809749.27</v>
      </c>
      <c r="O17" s="9">
        <f t="shared" si="2"/>
        <v>791</v>
      </c>
      <c r="P17" s="11">
        <f t="shared" si="4"/>
        <v>984797105.81</v>
      </c>
      <c r="Q17" s="45">
        <f t="shared" si="3"/>
        <v>984781956.3586</v>
      </c>
      <c r="R17" s="11">
        <v>63073400</v>
      </c>
      <c r="S17" s="48">
        <v>792</v>
      </c>
      <c r="T17" s="12">
        <v>983514000</v>
      </c>
      <c r="U17" s="12"/>
      <c r="V17" s="11"/>
      <c r="W17" s="56">
        <f t="shared" ref="W17:W31" si="6">V17+W16</f>
        <v>15149.4514</v>
      </c>
    </row>
    <row r="18" ht="27" customHeight="1" spans="1:23">
      <c r="A18" s="7">
        <v>13</v>
      </c>
      <c r="B18" s="8">
        <v>43866.1</v>
      </c>
      <c r="C18" s="13">
        <v>1934</v>
      </c>
      <c r="D18" s="13">
        <v>238279.83</v>
      </c>
      <c r="E18" s="13"/>
      <c r="F18" s="13"/>
      <c r="G18" s="22"/>
      <c r="H18" s="13">
        <v>299</v>
      </c>
      <c r="I18" s="22">
        <v>28301828.28</v>
      </c>
      <c r="J18" s="13">
        <v>24</v>
      </c>
      <c r="K18" s="22">
        <v>353748.33</v>
      </c>
      <c r="L18" s="13">
        <v>612</v>
      </c>
      <c r="M18" s="22">
        <v>441020</v>
      </c>
      <c r="N18" s="11">
        <f t="shared" si="5"/>
        <v>29334876.44</v>
      </c>
      <c r="O18" s="9">
        <f t="shared" si="2"/>
        <v>935</v>
      </c>
      <c r="P18" s="11">
        <f t="shared" si="4"/>
        <v>1014131982.25</v>
      </c>
      <c r="Q18" s="45">
        <f t="shared" si="3"/>
        <v>694810532.7986</v>
      </c>
      <c r="R18" s="11">
        <v>29448800</v>
      </c>
      <c r="S18" s="48">
        <v>935</v>
      </c>
      <c r="T18" s="12">
        <v>1012962800</v>
      </c>
      <c r="U18" s="12"/>
      <c r="V18" s="1">
        <v>319306300</v>
      </c>
      <c r="W18" s="56">
        <f t="shared" si="6"/>
        <v>319321449.4514</v>
      </c>
    </row>
    <row r="19" ht="27" customHeight="1" spans="1:23">
      <c r="A19" s="7">
        <v>14</v>
      </c>
      <c r="B19" s="8">
        <v>43867.1</v>
      </c>
      <c r="C19" s="13">
        <v>3074</v>
      </c>
      <c r="D19" s="13">
        <v>933274.13</v>
      </c>
      <c r="E19" s="13">
        <v>12</v>
      </c>
      <c r="F19" s="13">
        <v>19115.18</v>
      </c>
      <c r="G19" s="22"/>
      <c r="H19" s="13">
        <v>276</v>
      </c>
      <c r="I19" s="22">
        <v>14267217.05</v>
      </c>
      <c r="J19" s="13">
        <v>45</v>
      </c>
      <c r="K19" s="22">
        <v>394657.88</v>
      </c>
      <c r="L19" s="13">
        <v>21</v>
      </c>
      <c r="M19" s="22">
        <v>13747</v>
      </c>
      <c r="N19" s="11">
        <f t="shared" si="5"/>
        <v>15628011.24</v>
      </c>
      <c r="O19" s="9">
        <f t="shared" si="2"/>
        <v>354</v>
      </c>
      <c r="P19" s="11">
        <f t="shared" si="4"/>
        <v>1029759993.49</v>
      </c>
      <c r="Q19" s="45">
        <f t="shared" si="3"/>
        <v>710438544.0386</v>
      </c>
      <c r="R19" s="11">
        <v>14933000</v>
      </c>
      <c r="S19" s="48">
        <v>355</v>
      </c>
      <c r="T19" s="12">
        <v>1027895800</v>
      </c>
      <c r="U19" s="12"/>
      <c r="V19" s="11"/>
      <c r="W19" s="56">
        <f t="shared" si="6"/>
        <v>319321449.4514</v>
      </c>
    </row>
    <row r="20" ht="27" customHeight="1" spans="1:23">
      <c r="A20" s="7">
        <v>15</v>
      </c>
      <c r="B20" s="8">
        <v>43868.1</v>
      </c>
      <c r="C20" s="13">
        <v>2514</v>
      </c>
      <c r="D20" s="13">
        <v>735361.28</v>
      </c>
      <c r="E20" s="13">
        <v>999</v>
      </c>
      <c r="F20" s="13"/>
      <c r="G20" s="22">
        <v>59255.06</v>
      </c>
      <c r="H20" s="13">
        <v>260</v>
      </c>
      <c r="I20" s="22">
        <v>25832193.6</v>
      </c>
      <c r="J20" s="13">
        <v>44</v>
      </c>
      <c r="K20" s="22">
        <v>544923.61</v>
      </c>
      <c r="L20" s="13"/>
      <c r="M20" s="22"/>
      <c r="N20" s="11">
        <f t="shared" si="5"/>
        <v>27171733.55</v>
      </c>
      <c r="O20" s="9">
        <f>E20+H20+J20+L20+C20</f>
        <v>3817</v>
      </c>
      <c r="P20" s="11">
        <f t="shared" si="4"/>
        <v>1056931727.04</v>
      </c>
      <c r="Q20" s="45">
        <f t="shared" si="3"/>
        <v>737610277.5886</v>
      </c>
      <c r="R20" s="11">
        <v>27310400</v>
      </c>
      <c r="S20" s="48">
        <v>2818</v>
      </c>
      <c r="T20" s="12">
        <v>1055206200</v>
      </c>
      <c r="U20" s="12"/>
      <c r="V20" s="11"/>
      <c r="W20" s="56">
        <f t="shared" si="6"/>
        <v>319321449.4514</v>
      </c>
    </row>
    <row r="21" ht="27" customHeight="1" spans="1:23">
      <c r="A21" s="7">
        <v>16</v>
      </c>
      <c r="B21" s="8">
        <v>43869.1</v>
      </c>
      <c r="C21" s="13">
        <v>2583</v>
      </c>
      <c r="D21" s="13">
        <v>692146.88</v>
      </c>
      <c r="E21" s="13">
        <v>955</v>
      </c>
      <c r="F21" s="13"/>
      <c r="G21" s="22">
        <v>53733.3</v>
      </c>
      <c r="H21" s="13">
        <v>387</v>
      </c>
      <c r="I21" s="22">
        <v>23628748.38</v>
      </c>
      <c r="J21" s="13">
        <v>41</v>
      </c>
      <c r="K21" s="22">
        <v>244312.49</v>
      </c>
      <c r="L21" s="13"/>
      <c r="M21" s="22"/>
      <c r="N21" s="11">
        <f t="shared" si="5"/>
        <v>24618941.05</v>
      </c>
      <c r="O21" s="9">
        <f>E21+H21+J21+L21+C21</f>
        <v>3966</v>
      </c>
      <c r="P21" s="11">
        <f t="shared" si="4"/>
        <v>1081550668.09</v>
      </c>
      <c r="Q21" s="45">
        <f t="shared" si="3"/>
        <v>442922918.6386</v>
      </c>
      <c r="R21" s="11">
        <v>24608400</v>
      </c>
      <c r="S21" s="48">
        <v>3011</v>
      </c>
      <c r="T21" s="12">
        <v>1079814600</v>
      </c>
      <c r="U21" s="12"/>
      <c r="V21" s="11">
        <v>319306300</v>
      </c>
      <c r="W21" s="56">
        <f t="shared" si="6"/>
        <v>638627749.4514</v>
      </c>
    </row>
    <row r="22" ht="27" customHeight="1" spans="1:23">
      <c r="A22" s="7">
        <v>17</v>
      </c>
      <c r="B22" s="8">
        <v>43870.1</v>
      </c>
      <c r="C22" s="13">
        <v>1997</v>
      </c>
      <c r="D22" s="13">
        <v>647350.06</v>
      </c>
      <c r="E22" s="13"/>
      <c r="F22" s="13"/>
      <c r="G22" s="22"/>
      <c r="H22" s="13">
        <v>279</v>
      </c>
      <c r="I22" s="22">
        <v>16183252.18</v>
      </c>
      <c r="J22" s="13">
        <v>41</v>
      </c>
      <c r="K22" s="22">
        <v>184038.04</v>
      </c>
      <c r="L22" s="13"/>
      <c r="M22" s="22"/>
      <c r="N22" s="11">
        <f t="shared" si="5"/>
        <v>17014640.28</v>
      </c>
      <c r="O22" s="9">
        <f>E22+H22+J22+L22+C22</f>
        <v>2317</v>
      </c>
      <c r="P22" s="11">
        <f t="shared" si="4"/>
        <v>1098565308.37</v>
      </c>
      <c r="Q22" s="45">
        <f t="shared" si="3"/>
        <v>161639858.9186</v>
      </c>
      <c r="R22" s="11">
        <v>17089400</v>
      </c>
      <c r="S22" s="48">
        <v>2318</v>
      </c>
      <c r="T22" s="12">
        <v>1096904000</v>
      </c>
      <c r="U22" s="12"/>
      <c r="V22" s="11">
        <v>298297700</v>
      </c>
      <c r="W22" s="56">
        <f t="shared" si="6"/>
        <v>936925449.4514</v>
      </c>
    </row>
    <row r="23" ht="27" customHeight="1" spans="1:23">
      <c r="A23" s="7">
        <v>18</v>
      </c>
      <c r="B23" s="8">
        <v>43871.1</v>
      </c>
      <c r="C23" s="13">
        <v>1877</v>
      </c>
      <c r="D23" s="13">
        <v>520365</v>
      </c>
      <c r="E23" s="13"/>
      <c r="F23" s="13"/>
      <c r="G23" s="22"/>
      <c r="H23" s="13">
        <v>396</v>
      </c>
      <c r="I23" s="22">
        <v>10414268.39</v>
      </c>
      <c r="J23" s="13">
        <v>55</v>
      </c>
      <c r="K23" s="22">
        <v>1287457.16</v>
      </c>
      <c r="L23" s="13"/>
      <c r="M23" s="22"/>
      <c r="N23" s="11">
        <f t="shared" si="5"/>
        <v>12222090.55</v>
      </c>
      <c r="O23" s="9">
        <f>E23+H23+J23+L23+C23</f>
        <v>2328</v>
      </c>
      <c r="P23" s="11">
        <f t="shared" si="4"/>
        <v>1110787398.92</v>
      </c>
      <c r="Q23" s="45">
        <f t="shared" si="3"/>
        <v>173861949.4686</v>
      </c>
      <c r="R23" s="11">
        <v>12347500</v>
      </c>
      <c r="S23" s="48">
        <v>2329</v>
      </c>
      <c r="T23" s="12">
        <v>1109251500</v>
      </c>
      <c r="U23" s="12"/>
      <c r="V23" s="11"/>
      <c r="W23" s="56">
        <f t="shared" si="6"/>
        <v>936925449.4514</v>
      </c>
    </row>
    <row r="24" ht="27" customHeight="1" spans="1:23">
      <c r="A24" s="7">
        <v>19</v>
      </c>
      <c r="B24" s="8">
        <v>43872.1</v>
      </c>
      <c r="C24" s="13">
        <v>1688</v>
      </c>
      <c r="D24" s="13">
        <v>576936.42</v>
      </c>
      <c r="E24" s="13">
        <v>568</v>
      </c>
      <c r="F24" s="13"/>
      <c r="G24" s="22">
        <v>39458.56</v>
      </c>
      <c r="H24" s="13">
        <v>341</v>
      </c>
      <c r="I24" s="22">
        <v>27213098.19</v>
      </c>
      <c r="J24" s="13">
        <v>54</v>
      </c>
      <c r="K24" s="22">
        <v>259201.84</v>
      </c>
      <c r="L24" s="13"/>
      <c r="M24" s="22"/>
      <c r="N24" s="11">
        <f t="shared" si="5"/>
        <v>28088695.01</v>
      </c>
      <c r="O24" s="9">
        <f>E24+H24+J24+L24+C24</f>
        <v>2651</v>
      </c>
      <c r="P24" s="11">
        <f t="shared" si="4"/>
        <v>1138876093.93</v>
      </c>
      <c r="Q24" s="45">
        <f>P24-W24</f>
        <v>201950644.4786</v>
      </c>
      <c r="R24" s="11">
        <v>28183500</v>
      </c>
      <c r="S24" s="49">
        <v>2087</v>
      </c>
      <c r="T24" s="12">
        <v>1137435000</v>
      </c>
      <c r="U24" s="12">
        <v>27229.8</v>
      </c>
      <c r="V24" s="11"/>
      <c r="W24" s="56">
        <f t="shared" si="6"/>
        <v>936925449.4514</v>
      </c>
    </row>
    <row r="25" ht="27" customHeight="1" spans="1:23">
      <c r="A25" s="7">
        <v>20</v>
      </c>
      <c r="B25" s="8">
        <v>43873.1</v>
      </c>
      <c r="C25" s="15">
        <v>1584</v>
      </c>
      <c r="D25" s="15">
        <v>567040.53</v>
      </c>
      <c r="E25" s="15">
        <v>554</v>
      </c>
      <c r="F25" s="15"/>
      <c r="G25" s="26">
        <v>37940.79</v>
      </c>
      <c r="H25" s="15">
        <v>286</v>
      </c>
      <c r="I25" s="26">
        <v>11209241.04</v>
      </c>
      <c r="J25" s="15">
        <v>44</v>
      </c>
      <c r="K25" s="26">
        <v>604524.6</v>
      </c>
      <c r="L25" s="15"/>
      <c r="M25" s="26"/>
      <c r="N25" s="41">
        <f>M25+K25+I25+G25+F25+D25</f>
        <v>12418746.96</v>
      </c>
      <c r="O25" s="9">
        <f>E25+H25+J25+L25+C25</f>
        <v>2468</v>
      </c>
      <c r="P25" s="11">
        <f>P24+N25</f>
        <v>1151294840.89</v>
      </c>
      <c r="Q25" s="45">
        <f>P25-W25</f>
        <v>189492491.4386</v>
      </c>
      <c r="R25" s="42">
        <v>12390700</v>
      </c>
      <c r="S25" s="50">
        <v>1916</v>
      </c>
      <c r="T25" s="51">
        <v>1149825700</v>
      </c>
      <c r="U25" s="51"/>
      <c r="V25" s="42">
        <v>24876900</v>
      </c>
      <c r="W25" s="56">
        <f t="shared" si="6"/>
        <v>961802349.4514</v>
      </c>
    </row>
    <row r="26" ht="27" customHeight="1" spans="1:23">
      <c r="A26" s="7">
        <v>21</v>
      </c>
      <c r="B26" s="8">
        <v>43874.1</v>
      </c>
      <c r="C26" s="15">
        <v>1648</v>
      </c>
      <c r="D26" s="15">
        <v>453589.11</v>
      </c>
      <c r="E26" s="15">
        <v>587</v>
      </c>
      <c r="F26" s="15">
        <v>200</v>
      </c>
      <c r="G26" s="26">
        <v>32044.24</v>
      </c>
      <c r="H26" s="15">
        <v>290</v>
      </c>
      <c r="I26" s="26">
        <v>7139155.09</v>
      </c>
      <c r="J26" s="15">
        <v>40</v>
      </c>
      <c r="K26" s="26">
        <v>490117.23</v>
      </c>
      <c r="L26" s="15"/>
      <c r="M26" s="26"/>
      <c r="N26" s="41">
        <f>M26+K26+I26+G26+F26+D26</f>
        <v>8115105.67</v>
      </c>
      <c r="O26" s="9">
        <f>E26+H26+J26+L26+C26</f>
        <v>2565</v>
      </c>
      <c r="P26" s="11">
        <f>P25+N26</f>
        <v>1159409946.56</v>
      </c>
      <c r="Q26" s="45">
        <f>P26-W26</f>
        <v>186892397.1086</v>
      </c>
      <c r="R26" s="42">
        <v>8196500</v>
      </c>
      <c r="S26" s="50">
        <v>1979</v>
      </c>
      <c r="T26" s="51">
        <v>1158022200</v>
      </c>
      <c r="U26" s="51"/>
      <c r="V26" s="42">
        <v>10715200</v>
      </c>
      <c r="W26" s="56">
        <f t="shared" si="6"/>
        <v>972517549.4514</v>
      </c>
    </row>
    <row r="27" ht="27" customHeight="1" spans="1:23">
      <c r="A27" s="7">
        <v>22</v>
      </c>
      <c r="B27" s="8">
        <v>43875.1</v>
      </c>
      <c r="C27" s="15">
        <v>1494</v>
      </c>
      <c r="D27" s="15">
        <v>510210.07</v>
      </c>
      <c r="E27" s="15">
        <v>557</v>
      </c>
      <c r="F27" s="15"/>
      <c r="G27" s="26">
        <v>32646.42</v>
      </c>
      <c r="H27" s="15">
        <v>724</v>
      </c>
      <c r="I27" s="26">
        <v>13367750.98</v>
      </c>
      <c r="J27" s="15">
        <v>37</v>
      </c>
      <c r="K27" s="26">
        <v>509796</v>
      </c>
      <c r="L27" s="15"/>
      <c r="M27" s="26"/>
      <c r="N27" s="41">
        <f>M27+K27+I27+G27+F27+D27</f>
        <v>14420403.47</v>
      </c>
      <c r="O27" s="9">
        <f>E27+H27+J27+L27+C27</f>
        <v>2812</v>
      </c>
      <c r="P27" s="11">
        <f>P26+N27</f>
        <v>1173830350.03</v>
      </c>
      <c r="Q27" s="45">
        <f>P27-W27</f>
        <v>201312800.5786</v>
      </c>
      <c r="R27" s="42">
        <v>14331100</v>
      </c>
      <c r="S27" s="50">
        <v>2262</v>
      </c>
      <c r="T27" s="51">
        <v>1172353300</v>
      </c>
      <c r="U27" s="51"/>
      <c r="V27" s="42"/>
      <c r="W27" s="56">
        <f t="shared" si="6"/>
        <v>972517549.4514</v>
      </c>
    </row>
    <row r="28" ht="27" customHeight="1" spans="1:23">
      <c r="A28" s="7">
        <v>23</v>
      </c>
      <c r="B28" s="8">
        <v>43876.1</v>
      </c>
      <c r="C28" s="15">
        <v>1307</v>
      </c>
      <c r="D28" s="15">
        <v>425881.08</v>
      </c>
      <c r="E28" s="15">
        <v>460</v>
      </c>
      <c r="F28" s="15">
        <v>64411.25</v>
      </c>
      <c r="G28" s="26">
        <v>31028.46</v>
      </c>
      <c r="H28" s="15">
        <v>128</v>
      </c>
      <c r="I28" s="26">
        <v>5381527.45</v>
      </c>
      <c r="J28" s="15">
        <v>28</v>
      </c>
      <c r="K28" s="26">
        <v>486192.99</v>
      </c>
      <c r="L28" s="15"/>
      <c r="M28" s="26"/>
      <c r="N28" s="41">
        <f>M28+K28+I28+G28+F28+D28</f>
        <v>6389041.23</v>
      </c>
      <c r="O28" s="9">
        <f>E28+H28+J28+L28+C28</f>
        <v>1923</v>
      </c>
      <c r="P28" s="11">
        <f>P27+N28</f>
        <v>1180219391.26</v>
      </c>
      <c r="Q28" s="45">
        <f>P28-W28</f>
        <v>200419441.8086</v>
      </c>
      <c r="R28" s="42">
        <v>6442200</v>
      </c>
      <c r="S28" s="50">
        <v>1614</v>
      </c>
      <c r="T28" s="51">
        <v>1178795500</v>
      </c>
      <c r="U28" s="51"/>
      <c r="V28" s="42">
        <v>7282400</v>
      </c>
      <c r="W28" s="56">
        <f t="shared" si="6"/>
        <v>979799949.4514</v>
      </c>
    </row>
    <row r="29" ht="27" customHeight="1" spans="1:23">
      <c r="A29" s="7">
        <v>24</v>
      </c>
      <c r="B29" s="8">
        <v>43877.1</v>
      </c>
      <c r="C29" s="15">
        <v>1414</v>
      </c>
      <c r="D29" s="15">
        <v>373454.36</v>
      </c>
      <c r="E29" s="15">
        <v>2</v>
      </c>
      <c r="F29" s="15">
        <v>7401</v>
      </c>
      <c r="G29" s="26"/>
      <c r="H29" s="15">
        <v>176</v>
      </c>
      <c r="I29" s="26">
        <v>28286132.78</v>
      </c>
      <c r="J29" s="15">
        <v>21</v>
      </c>
      <c r="K29" s="26">
        <v>250270</v>
      </c>
      <c r="L29" s="15"/>
      <c r="M29" s="26"/>
      <c r="N29" s="41">
        <f>M29+K29+I29+G29+F29+D29</f>
        <v>28917258.14</v>
      </c>
      <c r="O29" s="9">
        <f>E29+H29+J29+L29+C29</f>
        <v>1613</v>
      </c>
      <c r="P29" s="11">
        <f>P28+N29</f>
        <v>1209136649.4</v>
      </c>
      <c r="Q29" s="45">
        <f>P29-W29</f>
        <v>229336699.9486</v>
      </c>
      <c r="R29" s="42">
        <v>28969700</v>
      </c>
      <c r="S29" s="50">
        <v>1612</v>
      </c>
      <c r="T29" s="51">
        <v>1207765200</v>
      </c>
      <c r="U29" s="51"/>
      <c r="V29" s="42"/>
      <c r="W29" s="56">
        <f t="shared" si="6"/>
        <v>979799949.4514</v>
      </c>
    </row>
    <row r="30" ht="27" customHeight="1" spans="1:23">
      <c r="A30" s="7">
        <v>25</v>
      </c>
      <c r="B30" s="8">
        <v>43878.1</v>
      </c>
      <c r="C30" s="15">
        <v>883</v>
      </c>
      <c r="D30" s="15">
        <v>316022.34</v>
      </c>
      <c r="E30" s="15">
        <v>1</v>
      </c>
      <c r="F30" s="27">
        <v>1866</v>
      </c>
      <c r="G30" s="26"/>
      <c r="H30" s="15">
        <v>341</v>
      </c>
      <c r="I30" s="33">
        <v>25861490.62</v>
      </c>
      <c r="J30" s="15">
        <v>39</v>
      </c>
      <c r="K30" s="26">
        <v>731057.35</v>
      </c>
      <c r="L30" s="15"/>
      <c r="M30" s="26"/>
      <c r="N30" s="41">
        <f>M30+K30+I30+G30+F30+D30</f>
        <v>26910436.31</v>
      </c>
      <c r="O30" s="9">
        <f>E30+H30+J30+L30+C30</f>
        <v>1264</v>
      </c>
      <c r="P30" s="11">
        <f>P29+N30</f>
        <v>1236047085.71</v>
      </c>
      <c r="Q30" s="45">
        <f>P30-W30</f>
        <v>256247136.2586</v>
      </c>
      <c r="R30" s="42">
        <v>26968000</v>
      </c>
      <c r="S30" s="50">
        <v>1264</v>
      </c>
      <c r="T30" s="51">
        <v>1234733200</v>
      </c>
      <c r="U30" s="51"/>
      <c r="V30" s="42"/>
      <c r="W30" s="56">
        <f t="shared" si="6"/>
        <v>979799949.4514</v>
      </c>
    </row>
    <row r="31" ht="27" customHeight="1" spans="1:23">
      <c r="A31" s="7">
        <v>26</v>
      </c>
      <c r="B31" s="8">
        <v>43879.1</v>
      </c>
      <c r="C31" s="15"/>
      <c r="D31" s="15"/>
      <c r="E31" s="15"/>
      <c r="F31" s="27"/>
      <c r="G31" s="26"/>
      <c r="H31" s="15"/>
      <c r="I31" s="33"/>
      <c r="J31" s="15"/>
      <c r="K31" s="26"/>
      <c r="L31" s="15"/>
      <c r="M31" s="26"/>
      <c r="N31" s="42"/>
      <c r="O31" s="43"/>
      <c r="P31" s="42"/>
      <c r="Q31" s="52"/>
      <c r="R31" s="42"/>
      <c r="S31" s="50"/>
      <c r="T31" s="51"/>
      <c r="U31" s="51"/>
      <c r="V31" s="11">
        <v>52132500</v>
      </c>
      <c r="W31" s="56">
        <f t="shared" si="6"/>
        <v>1031932449.4514</v>
      </c>
    </row>
    <row r="33" ht="89" customHeight="1" spans="1:23">
      <c r="A33" s="16" t="s">
        <v>24</v>
      </c>
      <c r="B33" s="17" t="s">
        <v>25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58"/>
      <c r="W33" s="17"/>
    </row>
    <row r="34" ht="41" customHeight="1" spans="1:23">
      <c r="A34" s="18"/>
      <c r="B34" s="17" t="s">
        <v>26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4"/>
      <c r="W34" s="19"/>
    </row>
  </sheetData>
  <mergeCells count="15">
    <mergeCell ref="A1:W1"/>
    <mergeCell ref="A2:W2"/>
    <mergeCell ref="C3:M3"/>
    <mergeCell ref="C4:D4"/>
    <mergeCell ref="E4:F4"/>
    <mergeCell ref="H4:I4"/>
    <mergeCell ref="J4:K4"/>
    <mergeCell ref="L4:M4"/>
    <mergeCell ref="B33:W33"/>
    <mergeCell ref="B34:W34"/>
    <mergeCell ref="A3:A5"/>
    <mergeCell ref="A33:A34"/>
    <mergeCell ref="B3:B5"/>
    <mergeCell ref="N3:Q4"/>
    <mergeCell ref="R3:W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2020-02-05T09:24:00Z</dcterms:created>
  <dcterms:modified xsi:type="dcterms:W3CDTF">2020-02-18T23:27:11Z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