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6A379B4-0A90-4718-BF1F-80BAF87E6F5F}" xr6:coauthVersionLast="36" xr6:coauthVersionMax="36" xr10:uidLastSave="{00000000-0000-0000-0000-000000000000}"/>
  <bookViews>
    <workbookView xWindow="0" yWindow="0" windowWidth="20490" windowHeight="7545" activeTab="1" xr2:uid="{3D90FC0B-9491-4E42-AED8-360F17F3C60F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2" l="1"/>
  <c r="E15" i="2"/>
  <c r="I33" i="1"/>
  <c r="E29" i="1"/>
  <c r="H29" i="1" s="1"/>
  <c r="H32" i="1"/>
  <c r="H31" i="1"/>
  <c r="H28" i="1"/>
  <c r="H27" i="1"/>
  <c r="H26" i="1"/>
  <c r="H24" i="1"/>
  <c r="H23" i="1"/>
  <c r="H22" i="1"/>
  <c r="H21" i="1"/>
  <c r="H20" i="1"/>
  <c r="H19" i="1"/>
  <c r="H18" i="1"/>
  <c r="H17" i="1"/>
  <c r="H16" i="1"/>
  <c r="H15" i="1"/>
  <c r="H12" i="1"/>
  <c r="E12" i="1"/>
  <c r="G33" i="1"/>
  <c r="G35" i="1" s="1"/>
  <c r="F33" i="1"/>
  <c r="F37" i="1" s="1"/>
  <c r="E36" i="2" l="1"/>
  <c r="E40" i="2" s="1"/>
  <c r="E41" i="2" s="1"/>
  <c r="E33" i="1"/>
  <c r="E37" i="1" s="1"/>
  <c r="E38" i="1" s="1"/>
  <c r="H38" i="1" s="1"/>
  <c r="G37" i="1"/>
  <c r="G38" i="1" s="1"/>
  <c r="G34" i="1"/>
  <c r="G36" i="1" s="1"/>
  <c r="E38" i="2" l="1"/>
  <c r="E37" i="2"/>
  <c r="E39" i="2" s="1"/>
  <c r="E42" i="2" s="1"/>
  <c r="E35" i="1"/>
  <c r="E34" i="1"/>
  <c r="H34" i="1" s="1"/>
  <c r="H37" i="1"/>
  <c r="H33" i="1"/>
  <c r="H35" i="1"/>
  <c r="F35" i="1"/>
  <c r="F34" i="1"/>
  <c r="E36" i="1" l="1"/>
  <c r="E39" i="1"/>
  <c r="H39" i="1" s="1"/>
  <c r="H36" i="1"/>
  <c r="G39" i="1"/>
  <c r="F36" i="1"/>
  <c r="F38" i="1" l="1"/>
  <c r="F39" i="1"/>
</calcChain>
</file>

<file path=xl/sharedStrings.xml><?xml version="1.0" encoding="utf-8"?>
<sst xmlns="http://schemas.openxmlformats.org/spreadsheetml/2006/main" count="82" uniqueCount="42">
  <si>
    <t>S N</t>
  </si>
  <si>
    <t>Particulars</t>
  </si>
  <si>
    <t>Qty</t>
  </si>
  <si>
    <t>Rate</t>
  </si>
  <si>
    <t>Total</t>
  </si>
  <si>
    <t xml:space="preserve">Day Conference: Welcome Drink + Buffet Lunch + Hi Tea/Coffee with one veg snack  </t>
  </si>
  <si>
    <t>RSMS lunch</t>
  </si>
  <si>
    <t>Audio &amp; Visual  (Mentioned Qty &amp; Sizes are approximate)@ 18% GST Applicable</t>
  </si>
  <si>
    <t>Branding</t>
  </si>
  <si>
    <t xml:space="preserve">LED Screen </t>
  </si>
  <si>
    <t>DJ &amp; led Operator</t>
  </si>
  <si>
    <t>Lamp</t>
  </si>
  <si>
    <t>Flower bouquet</t>
  </si>
  <si>
    <t>Memontoes</t>
  </si>
  <si>
    <t>360 degree photobooth</t>
  </si>
  <si>
    <t>Decoration red carpet</t>
  </si>
  <si>
    <t>Photographer for 6 hours</t>
  </si>
  <si>
    <t>Lighting</t>
  </si>
  <si>
    <t>Artist @ 18% GST Applicable</t>
  </si>
  <si>
    <t>Emcee for 3 hours</t>
  </si>
  <si>
    <t>DJ</t>
  </si>
  <si>
    <t>Gift game jockey</t>
  </si>
  <si>
    <t>Transportation @ 18% GST Applicable</t>
  </si>
  <si>
    <t>Transportation for AV (Based upon final requirement rates may vary)</t>
  </si>
  <si>
    <t>Total without GST</t>
  </si>
  <si>
    <t>CGST 9%</t>
  </si>
  <si>
    <t>SGST 9%</t>
  </si>
  <si>
    <t>Total with GST</t>
  </si>
  <si>
    <t>Event Management fee with 18% GST</t>
  </si>
  <si>
    <t>Grand Total with Event Management fee</t>
  </si>
  <si>
    <t>Event Planning Services</t>
  </si>
  <si>
    <t>Date: 29-Oct-2024</t>
  </si>
  <si>
    <t>Billing Details of M/s SBI General</t>
  </si>
  <si>
    <t xml:space="preserve">Event Management fee 10% </t>
  </si>
  <si>
    <t>Classical Dances</t>
  </si>
  <si>
    <t>VIP Sofa</t>
  </si>
  <si>
    <t>SAGA</t>
  </si>
  <si>
    <t>Diff</t>
  </si>
  <si>
    <t>To,</t>
  </si>
  <si>
    <t>Mr. Chaitanya K</t>
  </si>
  <si>
    <t>Address : Punjagutta,</t>
  </si>
  <si>
    <t>Hyderabad, 500082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</si>
</sst>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0" fillId="0" borderId="1" xfId="0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8" xfId="0" applyFont="1" applyBorder="1" applyAlignment="1"/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6B8D-F820-46E8-949E-73ECDEF6A339}">
  <dimension ref="A3:I39"/>
  <sheetViews>
    <sheetView topLeftCell="A16" workbookViewId="0">
      <selection activeCell="I37" sqref="I37"/>
    </sheetView>
  </sheetViews>
  <sheetFormatPr defaultRowHeight="15" x14ac:dyDescent="0.25"/>
  <cols>
    <col min="1" max="1" width="4.5703125" bestFit="1" customWidth="1"/>
    <col min="2" max="2" width="73.7109375" bestFit="1" customWidth="1"/>
    <col min="3" max="3" width="4.85546875" bestFit="1" customWidth="1"/>
    <col min="4" max="4" width="9.42578125" customWidth="1"/>
    <col min="5" max="5" width="9" bestFit="1" customWidth="1"/>
    <col min="6" max="6" width="0" hidden="1" customWidth="1"/>
  </cols>
  <sheetData>
    <row r="3" spans="1:8" x14ac:dyDescent="0.25">
      <c r="A3" t="s">
        <v>38</v>
      </c>
    </row>
    <row r="4" spans="1:8" x14ac:dyDescent="0.25">
      <c r="A4" t="s">
        <v>39</v>
      </c>
    </row>
    <row r="5" spans="1:8" x14ac:dyDescent="0.25">
      <c r="A5" t="s">
        <v>40</v>
      </c>
    </row>
    <row r="6" spans="1:8" x14ac:dyDescent="0.25">
      <c r="A6" t="s">
        <v>41</v>
      </c>
    </row>
    <row r="8" spans="1:8" x14ac:dyDescent="0.25">
      <c r="A8" s="15"/>
      <c r="B8" s="16"/>
      <c r="C8" s="16"/>
      <c r="D8" s="11" t="s">
        <v>31</v>
      </c>
      <c r="E8" s="11"/>
    </row>
    <row r="9" spans="1:8" x14ac:dyDescent="0.25">
      <c r="A9" s="12" t="s">
        <v>32</v>
      </c>
      <c r="B9" s="12"/>
      <c r="C9" s="12"/>
      <c r="D9" s="12"/>
      <c r="E9" s="12"/>
    </row>
    <row r="10" spans="1:8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8" x14ac:dyDescent="0.25">
      <c r="A11" s="23" t="s">
        <v>30</v>
      </c>
      <c r="B11" s="24"/>
      <c r="C11" s="24"/>
      <c r="D11" s="24"/>
      <c r="E11" s="25"/>
      <c r="G11" t="s">
        <v>36</v>
      </c>
      <c r="H11" t="s">
        <v>37</v>
      </c>
    </row>
    <row r="12" spans="1:8" x14ac:dyDescent="0.25">
      <c r="A12" s="4">
        <v>1</v>
      </c>
      <c r="B12" s="4" t="s">
        <v>5</v>
      </c>
      <c r="C12" s="4">
        <v>210</v>
      </c>
      <c r="D12" s="4">
        <v>1050</v>
      </c>
      <c r="E12" s="4">
        <f>C12*D12</f>
        <v>220500</v>
      </c>
      <c r="F12" s="1">
        <v>210000</v>
      </c>
      <c r="G12" s="22">
        <v>258000</v>
      </c>
      <c r="H12">
        <f>G12-(E12+E13)</f>
        <v>6000</v>
      </c>
    </row>
    <row r="13" spans="1:8" x14ac:dyDescent="0.25">
      <c r="A13" s="4">
        <v>2</v>
      </c>
      <c r="B13" s="4" t="s">
        <v>6</v>
      </c>
      <c r="C13" s="4">
        <v>30</v>
      </c>
      <c r="D13" s="4">
        <v>1050</v>
      </c>
      <c r="E13" s="4">
        <v>31500</v>
      </c>
      <c r="F13" s="1">
        <v>31500</v>
      </c>
    </row>
    <row r="14" spans="1:8" x14ac:dyDescent="0.25">
      <c r="A14" s="23" t="s">
        <v>7</v>
      </c>
      <c r="B14" s="24"/>
      <c r="C14" s="24"/>
      <c r="D14" s="24"/>
      <c r="E14" s="25"/>
    </row>
    <row r="15" spans="1:8" x14ac:dyDescent="0.25">
      <c r="A15" s="4">
        <v>1</v>
      </c>
      <c r="B15" s="17" t="s">
        <v>8</v>
      </c>
      <c r="C15" s="10">
        <v>1</v>
      </c>
      <c r="D15" s="4">
        <v>25000</v>
      </c>
      <c r="E15" s="4">
        <v>25000</v>
      </c>
      <c r="F15">
        <v>20000</v>
      </c>
      <c r="G15">
        <v>35000</v>
      </c>
      <c r="H15">
        <f>G15-E15</f>
        <v>10000</v>
      </c>
    </row>
    <row r="16" spans="1:8" x14ac:dyDescent="0.25">
      <c r="A16" s="4">
        <v>2</v>
      </c>
      <c r="B16" s="4" t="s">
        <v>9</v>
      </c>
      <c r="C16" s="4">
        <v>1</v>
      </c>
      <c r="D16" s="4">
        <v>26000</v>
      </c>
      <c r="E16" s="4">
        <v>26000</v>
      </c>
      <c r="F16" s="1">
        <v>20000</v>
      </c>
      <c r="G16" s="22">
        <v>27000</v>
      </c>
      <c r="H16" s="1">
        <f t="shared" ref="H16:H39" si="0">G16-E16</f>
        <v>1000</v>
      </c>
    </row>
    <row r="17" spans="1:8" x14ac:dyDescent="0.25">
      <c r="A17" s="4">
        <v>3</v>
      </c>
      <c r="B17" s="4" t="s">
        <v>10</v>
      </c>
      <c r="C17" s="4">
        <v>1</v>
      </c>
      <c r="D17" s="4">
        <v>6000</v>
      </c>
      <c r="E17" s="4">
        <v>6000</v>
      </c>
      <c r="F17" s="1">
        <v>7000</v>
      </c>
      <c r="G17" s="22">
        <v>6000</v>
      </c>
      <c r="H17" s="1">
        <f t="shared" si="0"/>
        <v>0</v>
      </c>
    </row>
    <row r="18" spans="1:8" x14ac:dyDescent="0.25">
      <c r="A18" s="4">
        <v>4</v>
      </c>
      <c r="B18" s="4" t="s">
        <v>11</v>
      </c>
      <c r="C18" s="4">
        <v>1</v>
      </c>
      <c r="D18" s="4">
        <v>1000</v>
      </c>
      <c r="E18" s="4">
        <v>1000</v>
      </c>
      <c r="F18" s="1">
        <v>1000</v>
      </c>
      <c r="G18" s="22">
        <v>1100</v>
      </c>
      <c r="H18" s="1">
        <f t="shared" si="0"/>
        <v>100</v>
      </c>
    </row>
    <row r="19" spans="1:8" x14ac:dyDescent="0.25">
      <c r="A19" s="4">
        <v>5</v>
      </c>
      <c r="B19" s="4" t="s">
        <v>17</v>
      </c>
      <c r="C19" s="4">
        <v>1</v>
      </c>
      <c r="D19" s="4">
        <v>6000</v>
      </c>
      <c r="E19" s="4">
        <v>6000</v>
      </c>
      <c r="F19" s="1">
        <v>6000</v>
      </c>
      <c r="G19" s="22">
        <v>8000</v>
      </c>
      <c r="H19" s="1">
        <f t="shared" si="0"/>
        <v>2000</v>
      </c>
    </row>
    <row r="20" spans="1:8" x14ac:dyDescent="0.25">
      <c r="A20" s="4">
        <v>6</v>
      </c>
      <c r="B20" s="4" t="s">
        <v>16</v>
      </c>
      <c r="C20" s="4">
        <v>1</v>
      </c>
      <c r="D20" s="4">
        <v>5000</v>
      </c>
      <c r="E20" s="4">
        <v>5000</v>
      </c>
      <c r="F20" s="1">
        <v>5000</v>
      </c>
      <c r="G20" s="22">
        <v>5000</v>
      </c>
      <c r="H20" s="1">
        <f t="shared" si="0"/>
        <v>0</v>
      </c>
    </row>
    <row r="21" spans="1:8" x14ac:dyDescent="0.25">
      <c r="A21" s="4">
        <v>7</v>
      </c>
      <c r="B21" s="17" t="s">
        <v>15</v>
      </c>
      <c r="C21" s="10">
        <v>1</v>
      </c>
      <c r="D21" s="10">
        <v>5000</v>
      </c>
      <c r="E21" s="4">
        <v>5000</v>
      </c>
      <c r="F21" s="1">
        <v>5000</v>
      </c>
      <c r="G21" s="22">
        <v>6000</v>
      </c>
      <c r="H21" s="1">
        <f t="shared" si="0"/>
        <v>1000</v>
      </c>
    </row>
    <row r="22" spans="1:8" x14ac:dyDescent="0.25">
      <c r="A22" s="4">
        <v>8</v>
      </c>
      <c r="B22" s="4" t="s">
        <v>12</v>
      </c>
      <c r="C22" s="4">
        <v>2</v>
      </c>
      <c r="D22" s="4">
        <v>1000</v>
      </c>
      <c r="E22" s="4">
        <v>2000</v>
      </c>
      <c r="F22" s="1">
        <v>2000</v>
      </c>
      <c r="G22" s="22">
        <v>2200</v>
      </c>
      <c r="H22" s="1">
        <f t="shared" si="0"/>
        <v>200</v>
      </c>
    </row>
    <row r="23" spans="1:8" x14ac:dyDescent="0.25">
      <c r="A23" s="4">
        <v>9</v>
      </c>
      <c r="B23" s="4" t="s">
        <v>13</v>
      </c>
      <c r="C23" s="4">
        <v>20</v>
      </c>
      <c r="D23" s="4">
        <v>500</v>
      </c>
      <c r="E23" s="4">
        <v>10000</v>
      </c>
      <c r="F23" s="1">
        <v>10000</v>
      </c>
      <c r="G23" s="22">
        <v>10000</v>
      </c>
      <c r="H23" s="1">
        <f t="shared" si="0"/>
        <v>0</v>
      </c>
    </row>
    <row r="24" spans="1:8" x14ac:dyDescent="0.25">
      <c r="A24" s="4">
        <v>10</v>
      </c>
      <c r="B24" s="17" t="s">
        <v>14</v>
      </c>
      <c r="C24" s="10">
        <v>1</v>
      </c>
      <c r="D24" s="10">
        <v>20000</v>
      </c>
      <c r="E24" s="4">
        <v>15000</v>
      </c>
      <c r="F24" s="1">
        <v>10000</v>
      </c>
      <c r="G24" s="22">
        <v>16000</v>
      </c>
      <c r="H24" s="1">
        <f t="shared" si="0"/>
        <v>1000</v>
      </c>
    </row>
    <row r="25" spans="1:8" x14ac:dyDescent="0.25">
      <c r="A25" s="23" t="s">
        <v>18</v>
      </c>
      <c r="B25" s="24"/>
      <c r="C25" s="24"/>
      <c r="D25" s="24"/>
      <c r="E25" s="25"/>
    </row>
    <row r="26" spans="1:8" x14ac:dyDescent="0.25">
      <c r="A26" s="4">
        <v>1</v>
      </c>
      <c r="B26" s="4" t="s">
        <v>19</v>
      </c>
      <c r="C26" s="4">
        <v>1</v>
      </c>
      <c r="D26" s="4">
        <v>25000</v>
      </c>
      <c r="E26" s="4">
        <v>30000</v>
      </c>
      <c r="F26" s="1">
        <v>25000</v>
      </c>
      <c r="G26" s="22">
        <v>30000</v>
      </c>
      <c r="H26" s="1">
        <f t="shared" si="0"/>
        <v>0</v>
      </c>
    </row>
    <row r="27" spans="1:8" x14ac:dyDescent="0.25">
      <c r="A27" s="4">
        <v>2</v>
      </c>
      <c r="B27" s="4" t="s">
        <v>34</v>
      </c>
      <c r="C27" s="4">
        <v>1</v>
      </c>
      <c r="D27" s="4">
        <v>50000</v>
      </c>
      <c r="E27" s="4">
        <v>15000</v>
      </c>
      <c r="F27" s="1">
        <v>16000</v>
      </c>
      <c r="G27" s="22">
        <v>16000</v>
      </c>
      <c r="H27" s="1">
        <f t="shared" si="0"/>
        <v>1000</v>
      </c>
    </row>
    <row r="28" spans="1:8" x14ac:dyDescent="0.25">
      <c r="A28" s="4">
        <v>3</v>
      </c>
      <c r="B28" s="4" t="s">
        <v>20</v>
      </c>
      <c r="C28" s="4">
        <v>1</v>
      </c>
      <c r="D28" s="4">
        <v>15000</v>
      </c>
      <c r="E28" s="4">
        <v>12000</v>
      </c>
      <c r="F28" s="1">
        <v>15000</v>
      </c>
      <c r="G28" s="22">
        <v>16000</v>
      </c>
      <c r="H28" s="1">
        <f t="shared" si="0"/>
        <v>4000</v>
      </c>
    </row>
    <row r="29" spans="1:8" x14ac:dyDescent="0.25">
      <c r="A29" s="4">
        <v>4</v>
      </c>
      <c r="B29" s="4" t="s">
        <v>21</v>
      </c>
      <c r="C29" s="4">
        <v>40</v>
      </c>
      <c r="D29" s="4">
        <v>400</v>
      </c>
      <c r="E29" s="4">
        <f>C29*D29</f>
        <v>16000</v>
      </c>
      <c r="F29" s="1">
        <v>25000</v>
      </c>
      <c r="G29" s="22">
        <v>20000</v>
      </c>
      <c r="H29" s="1">
        <f t="shared" si="0"/>
        <v>4000</v>
      </c>
    </row>
    <row r="30" spans="1:8" x14ac:dyDescent="0.25">
      <c r="A30" s="23" t="s">
        <v>22</v>
      </c>
      <c r="B30" s="24"/>
      <c r="C30" s="24"/>
      <c r="D30" s="24"/>
      <c r="E30" s="25"/>
    </row>
    <row r="31" spans="1:8" s="1" customFormat="1" x14ac:dyDescent="0.25">
      <c r="A31" s="4">
        <v>1</v>
      </c>
      <c r="B31" s="4" t="s">
        <v>35</v>
      </c>
      <c r="C31" s="4">
        <v>4</v>
      </c>
      <c r="D31" s="4">
        <v>1500</v>
      </c>
      <c r="E31" s="4">
        <v>6000</v>
      </c>
      <c r="F31" s="26">
        <v>6000</v>
      </c>
      <c r="G31" s="22">
        <v>8000</v>
      </c>
      <c r="H31" s="1">
        <f t="shared" si="0"/>
        <v>2000</v>
      </c>
    </row>
    <row r="32" spans="1:8" x14ac:dyDescent="0.25">
      <c r="A32" s="4">
        <v>2</v>
      </c>
      <c r="B32" s="4" t="s">
        <v>23</v>
      </c>
      <c r="C32" s="4">
        <v>1</v>
      </c>
      <c r="D32" s="4">
        <v>8000</v>
      </c>
      <c r="E32" s="4">
        <v>8000</v>
      </c>
      <c r="F32" s="1">
        <v>8000</v>
      </c>
      <c r="G32" s="21">
        <v>7000</v>
      </c>
      <c r="H32" s="1">
        <f t="shared" si="0"/>
        <v>-1000</v>
      </c>
    </row>
    <row r="33" spans="1:9" x14ac:dyDescent="0.25">
      <c r="A33" s="13" t="s">
        <v>24</v>
      </c>
      <c r="B33" s="13"/>
      <c r="C33" s="13"/>
      <c r="D33" s="13"/>
      <c r="E33" s="27">
        <f>E32+E29+E28+E27+E26+E15+E16+E17+E18+E19+E20+E21+E22+E23+E24+E12+E13+E31</f>
        <v>440000</v>
      </c>
      <c r="F33">
        <f>F32+F29+F28+F27+F26+F15+F16+F17+F18+F19+F20+F21+F22+F23+F24+F12+F13+F31</f>
        <v>422500</v>
      </c>
      <c r="G33" s="1">
        <f>G32+G29+G28+G27+G26+G15+G16+G17+G18+G19+G20+G21+G22+G23+G24+G12+G13+G31</f>
        <v>471300</v>
      </c>
      <c r="H33" s="1">
        <f t="shared" si="0"/>
        <v>31300</v>
      </c>
      <c r="I33">
        <f>E33-(E12+E13)</f>
        <v>188000</v>
      </c>
    </row>
    <row r="34" spans="1:9" x14ac:dyDescent="0.25">
      <c r="A34" s="18"/>
      <c r="B34" s="19"/>
      <c r="C34" s="20"/>
      <c r="D34" s="3" t="s">
        <v>25</v>
      </c>
      <c r="E34" s="5">
        <f>E33*9%</f>
        <v>39600</v>
      </c>
      <c r="F34">
        <f>F33*9%</f>
        <v>38025</v>
      </c>
      <c r="G34" s="1">
        <f>G33*9%</f>
        <v>42417</v>
      </c>
      <c r="H34" s="1">
        <f t="shared" si="0"/>
        <v>2817</v>
      </c>
    </row>
    <row r="35" spans="1:9" x14ac:dyDescent="0.25">
      <c r="A35" s="18"/>
      <c r="B35" s="19"/>
      <c r="C35" s="20"/>
      <c r="D35" s="6" t="s">
        <v>26</v>
      </c>
      <c r="E35" s="7">
        <f>E33*9%</f>
        <v>39600</v>
      </c>
      <c r="F35" s="1">
        <f>F33*9%</f>
        <v>38025</v>
      </c>
      <c r="G35" s="1">
        <f>G33*9%</f>
        <v>42417</v>
      </c>
      <c r="H35" s="1">
        <f t="shared" si="0"/>
        <v>2817</v>
      </c>
    </row>
    <row r="36" spans="1:9" x14ac:dyDescent="0.25">
      <c r="A36" s="14" t="s">
        <v>27</v>
      </c>
      <c r="B36" s="14"/>
      <c r="C36" s="14"/>
      <c r="D36" s="14"/>
      <c r="E36" s="8">
        <f>E35+E34+E33</f>
        <v>519200</v>
      </c>
      <c r="F36">
        <f>F35+F34+F33</f>
        <v>498550</v>
      </c>
      <c r="G36" s="1">
        <f>G35+G34+G33</f>
        <v>556134</v>
      </c>
      <c r="H36" s="1">
        <f t="shared" si="0"/>
        <v>36934</v>
      </c>
    </row>
    <row r="37" spans="1:9" x14ac:dyDescent="0.25">
      <c r="A37" s="12" t="s">
        <v>33</v>
      </c>
      <c r="B37" s="12"/>
      <c r="C37" s="12"/>
      <c r="D37" s="12"/>
      <c r="E37" s="9">
        <f>E33*10%</f>
        <v>44000</v>
      </c>
      <c r="F37">
        <f>F33*10%</f>
        <v>42250</v>
      </c>
      <c r="G37" s="1">
        <f>G33*10%</f>
        <v>47130</v>
      </c>
      <c r="H37" s="1">
        <f t="shared" si="0"/>
        <v>3130</v>
      </c>
    </row>
    <row r="38" spans="1:9" x14ac:dyDescent="0.25">
      <c r="A38" s="12" t="s">
        <v>28</v>
      </c>
      <c r="B38" s="12"/>
      <c r="C38" s="12"/>
      <c r="D38" s="12"/>
      <c r="E38" s="9">
        <f>E37*18%</f>
        <v>7920</v>
      </c>
      <c r="F38">
        <f>F37*18%</f>
        <v>7605</v>
      </c>
      <c r="G38" s="1">
        <f>G37*18%</f>
        <v>8483.4</v>
      </c>
      <c r="H38" s="1">
        <f t="shared" si="0"/>
        <v>563.39999999999964</v>
      </c>
    </row>
    <row r="39" spans="1:9" x14ac:dyDescent="0.25">
      <c r="A39" s="12" t="s">
        <v>29</v>
      </c>
      <c r="B39" s="12"/>
      <c r="C39" s="12"/>
      <c r="D39" s="12"/>
      <c r="E39" s="9">
        <f>SUM(E36:E38)</f>
        <v>571120</v>
      </c>
      <c r="F39">
        <f>SUM(F36:F38)</f>
        <v>548405</v>
      </c>
      <c r="G39" s="1">
        <f>SUM(G36:G38)</f>
        <v>611747.4</v>
      </c>
      <c r="H39" s="1">
        <f t="shared" si="0"/>
        <v>40627.400000000023</v>
      </c>
    </row>
  </sheetData>
  <mergeCells count="11">
    <mergeCell ref="A37:D37"/>
    <mergeCell ref="A38:D38"/>
    <mergeCell ref="A39:D39"/>
    <mergeCell ref="A14:E14"/>
    <mergeCell ref="A25:E25"/>
    <mergeCell ref="A30:E30"/>
    <mergeCell ref="A33:D33"/>
    <mergeCell ref="A36:D36"/>
    <mergeCell ref="D8:E8"/>
    <mergeCell ref="A9:E9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4967-3A97-4891-994A-3C3668677974}">
  <dimension ref="A6:E42"/>
  <sheetViews>
    <sheetView tabSelected="1" topLeftCell="A2" workbookViewId="0">
      <selection activeCell="A4" sqref="A4"/>
    </sheetView>
  </sheetViews>
  <sheetFormatPr defaultRowHeight="15" x14ac:dyDescent="0.25"/>
  <cols>
    <col min="1" max="1" width="4.5703125" style="1" bestFit="1" customWidth="1"/>
    <col min="2" max="2" width="73.7109375" style="1" bestFit="1" customWidth="1"/>
    <col min="3" max="3" width="4.85546875" style="1" bestFit="1" customWidth="1"/>
    <col min="4" max="4" width="8.5703125" style="1" bestFit="1" customWidth="1"/>
    <col min="5" max="5" width="9" style="1" bestFit="1" customWidth="1"/>
    <col min="6" max="16384" width="9.140625" style="1"/>
  </cols>
  <sheetData>
    <row r="6" spans="1:5" x14ac:dyDescent="0.25">
      <c r="A6" s="1" t="s">
        <v>38</v>
      </c>
    </row>
    <row r="7" spans="1:5" x14ac:dyDescent="0.25">
      <c r="A7" s="1" t="s">
        <v>39</v>
      </c>
    </row>
    <row r="8" spans="1:5" x14ac:dyDescent="0.25">
      <c r="A8" s="1" t="s">
        <v>40</v>
      </c>
    </row>
    <row r="9" spans="1:5" x14ac:dyDescent="0.25">
      <c r="A9" s="1" t="s">
        <v>41</v>
      </c>
    </row>
    <row r="11" spans="1:5" x14ac:dyDescent="0.25">
      <c r="A11" s="15"/>
      <c r="B11" s="16"/>
      <c r="C11" s="16"/>
      <c r="D11" s="11" t="s">
        <v>31</v>
      </c>
      <c r="E11" s="11"/>
    </row>
    <row r="12" spans="1:5" x14ac:dyDescent="0.25">
      <c r="A12" s="12" t="s">
        <v>32</v>
      </c>
      <c r="B12" s="12"/>
      <c r="C12" s="12"/>
      <c r="D12" s="12"/>
      <c r="E12" s="12"/>
    </row>
    <row r="13" spans="1:5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x14ac:dyDescent="0.25">
      <c r="A14" s="23" t="s">
        <v>30</v>
      </c>
      <c r="B14" s="24"/>
      <c r="C14" s="24"/>
      <c r="D14" s="24"/>
      <c r="E14" s="25"/>
    </row>
    <row r="15" spans="1:5" x14ac:dyDescent="0.25">
      <c r="A15" s="4">
        <v>1</v>
      </c>
      <c r="B15" s="4" t="s">
        <v>5</v>
      </c>
      <c r="C15" s="4">
        <v>210</v>
      </c>
      <c r="D15" s="4">
        <v>1050</v>
      </c>
      <c r="E15" s="4">
        <f>C15*D15</f>
        <v>220500</v>
      </c>
    </row>
    <row r="16" spans="1:5" x14ac:dyDescent="0.25">
      <c r="A16" s="4">
        <v>2</v>
      </c>
      <c r="B16" s="4" t="s">
        <v>6</v>
      </c>
      <c r="C16" s="4">
        <v>30</v>
      </c>
      <c r="D16" s="4">
        <v>1050</v>
      </c>
      <c r="E16" s="4">
        <v>31500</v>
      </c>
    </row>
    <row r="17" spans="1:5" x14ac:dyDescent="0.25">
      <c r="A17" s="23" t="s">
        <v>7</v>
      </c>
      <c r="B17" s="24"/>
      <c r="C17" s="24"/>
      <c r="D17" s="24"/>
      <c r="E17" s="25"/>
    </row>
    <row r="18" spans="1:5" x14ac:dyDescent="0.25">
      <c r="A18" s="4">
        <v>1</v>
      </c>
      <c r="B18" s="17" t="s">
        <v>8</v>
      </c>
      <c r="C18" s="10">
        <v>1</v>
      </c>
      <c r="D18" s="4">
        <v>25000</v>
      </c>
      <c r="E18" s="4">
        <v>25000</v>
      </c>
    </row>
    <row r="19" spans="1:5" x14ac:dyDescent="0.25">
      <c r="A19" s="4">
        <v>2</v>
      </c>
      <c r="B19" s="4" t="s">
        <v>9</v>
      </c>
      <c r="C19" s="4">
        <v>1</v>
      </c>
      <c r="D19" s="4">
        <v>26000</v>
      </c>
      <c r="E19" s="4">
        <v>26000</v>
      </c>
    </row>
    <row r="20" spans="1:5" x14ac:dyDescent="0.25">
      <c r="A20" s="4">
        <v>3</v>
      </c>
      <c r="B20" s="4" t="s">
        <v>10</v>
      </c>
      <c r="C20" s="4">
        <v>1</v>
      </c>
      <c r="D20" s="4">
        <v>6000</v>
      </c>
      <c r="E20" s="4">
        <v>6000</v>
      </c>
    </row>
    <row r="21" spans="1:5" x14ac:dyDescent="0.25">
      <c r="A21" s="4">
        <v>4</v>
      </c>
      <c r="B21" s="4" t="s">
        <v>11</v>
      </c>
      <c r="C21" s="4">
        <v>1</v>
      </c>
      <c r="D21" s="4">
        <v>1000</v>
      </c>
      <c r="E21" s="4">
        <v>1000</v>
      </c>
    </row>
    <row r="22" spans="1:5" x14ac:dyDescent="0.25">
      <c r="A22" s="4">
        <v>5</v>
      </c>
      <c r="B22" s="4" t="s">
        <v>17</v>
      </c>
      <c r="C22" s="4">
        <v>1</v>
      </c>
      <c r="D22" s="4">
        <v>6000</v>
      </c>
      <c r="E22" s="4">
        <v>6000</v>
      </c>
    </row>
    <row r="23" spans="1:5" x14ac:dyDescent="0.25">
      <c r="A23" s="4">
        <v>6</v>
      </c>
      <c r="B23" s="4" t="s">
        <v>16</v>
      </c>
      <c r="C23" s="4">
        <v>1</v>
      </c>
      <c r="D23" s="4">
        <v>5000</v>
      </c>
      <c r="E23" s="4">
        <v>5000</v>
      </c>
    </row>
    <row r="24" spans="1:5" x14ac:dyDescent="0.25">
      <c r="A24" s="4">
        <v>7</v>
      </c>
      <c r="B24" s="17" t="s">
        <v>15</v>
      </c>
      <c r="C24" s="10">
        <v>1</v>
      </c>
      <c r="D24" s="10">
        <v>5000</v>
      </c>
      <c r="E24" s="4">
        <v>5000</v>
      </c>
    </row>
    <row r="25" spans="1:5" x14ac:dyDescent="0.25">
      <c r="A25" s="4">
        <v>8</v>
      </c>
      <c r="B25" s="4" t="s">
        <v>12</v>
      </c>
      <c r="C25" s="4">
        <v>2</v>
      </c>
      <c r="D25" s="4">
        <v>1000</v>
      </c>
      <c r="E25" s="4">
        <v>2000</v>
      </c>
    </row>
    <row r="26" spans="1:5" x14ac:dyDescent="0.25">
      <c r="A26" s="4">
        <v>9</v>
      </c>
      <c r="B26" s="4" t="s">
        <v>13</v>
      </c>
      <c r="C26" s="4">
        <v>20</v>
      </c>
      <c r="D26" s="4">
        <v>500</v>
      </c>
      <c r="E26" s="4">
        <v>10000</v>
      </c>
    </row>
    <row r="27" spans="1:5" x14ac:dyDescent="0.25">
      <c r="A27" s="4">
        <v>10</v>
      </c>
      <c r="B27" s="17" t="s">
        <v>14</v>
      </c>
      <c r="C27" s="10">
        <v>1</v>
      </c>
      <c r="D27" s="4">
        <v>15000</v>
      </c>
      <c r="E27" s="4">
        <v>15000</v>
      </c>
    </row>
    <row r="28" spans="1:5" x14ac:dyDescent="0.25">
      <c r="A28" s="23" t="s">
        <v>18</v>
      </c>
      <c r="B28" s="24"/>
      <c r="C28" s="24"/>
      <c r="D28" s="24"/>
      <c r="E28" s="25"/>
    </row>
    <row r="29" spans="1:5" x14ac:dyDescent="0.25">
      <c r="A29" s="4">
        <v>1</v>
      </c>
      <c r="B29" s="4" t="s">
        <v>19</v>
      </c>
      <c r="C29" s="4">
        <v>1</v>
      </c>
      <c r="D29" s="4">
        <v>30000</v>
      </c>
      <c r="E29" s="4">
        <v>30000</v>
      </c>
    </row>
    <row r="30" spans="1:5" x14ac:dyDescent="0.25">
      <c r="A30" s="4">
        <v>2</v>
      </c>
      <c r="B30" s="4" t="s">
        <v>34</v>
      </c>
      <c r="C30" s="4">
        <v>1</v>
      </c>
      <c r="D30" s="4">
        <v>15000</v>
      </c>
      <c r="E30" s="4">
        <v>15000</v>
      </c>
    </row>
    <row r="31" spans="1:5" x14ac:dyDescent="0.25">
      <c r="A31" s="4">
        <v>3</v>
      </c>
      <c r="B31" s="4" t="s">
        <v>20</v>
      </c>
      <c r="C31" s="4">
        <v>1</v>
      </c>
      <c r="D31" s="4">
        <v>12000</v>
      </c>
      <c r="E31" s="4">
        <v>12000</v>
      </c>
    </row>
    <row r="32" spans="1:5" x14ac:dyDescent="0.25">
      <c r="A32" s="4">
        <v>4</v>
      </c>
      <c r="B32" s="4" t="s">
        <v>21</v>
      </c>
      <c r="C32" s="4">
        <v>40</v>
      </c>
      <c r="D32" s="4">
        <v>400</v>
      </c>
      <c r="E32" s="4">
        <f>C32*D32</f>
        <v>16000</v>
      </c>
    </row>
    <row r="33" spans="1:5" x14ac:dyDescent="0.25">
      <c r="A33" s="23" t="s">
        <v>22</v>
      </c>
      <c r="B33" s="24"/>
      <c r="C33" s="24"/>
      <c r="D33" s="24"/>
      <c r="E33" s="25"/>
    </row>
    <row r="34" spans="1:5" x14ac:dyDescent="0.25">
      <c r="A34" s="4">
        <v>1</v>
      </c>
      <c r="B34" s="4" t="s">
        <v>35</v>
      </c>
      <c r="C34" s="4">
        <v>4</v>
      </c>
      <c r="D34" s="4">
        <v>1500</v>
      </c>
      <c r="E34" s="4">
        <v>6000</v>
      </c>
    </row>
    <row r="35" spans="1:5" x14ac:dyDescent="0.25">
      <c r="A35" s="4">
        <v>2</v>
      </c>
      <c r="B35" s="4" t="s">
        <v>23</v>
      </c>
      <c r="C35" s="4">
        <v>1</v>
      </c>
      <c r="D35" s="4">
        <v>8000</v>
      </c>
      <c r="E35" s="4">
        <v>8000</v>
      </c>
    </row>
    <row r="36" spans="1:5" x14ac:dyDescent="0.25">
      <c r="A36" s="13" t="s">
        <v>24</v>
      </c>
      <c r="B36" s="13"/>
      <c r="C36" s="13"/>
      <c r="D36" s="13"/>
      <c r="E36" s="27">
        <f>E35+E32+E31+E30+E29+E18+E19+E20+E21+E22+E23+E24+E25+E26+E27+E15+E16+E34</f>
        <v>440000</v>
      </c>
    </row>
    <row r="37" spans="1:5" x14ac:dyDescent="0.25">
      <c r="A37" s="18"/>
      <c r="B37" s="19"/>
      <c r="C37" s="20"/>
      <c r="D37" s="3" t="s">
        <v>25</v>
      </c>
      <c r="E37" s="5">
        <f>E36*9%</f>
        <v>39600</v>
      </c>
    </row>
    <row r="38" spans="1:5" x14ac:dyDescent="0.25">
      <c r="A38" s="18"/>
      <c r="B38" s="19"/>
      <c r="C38" s="20"/>
      <c r="D38" s="6" t="s">
        <v>26</v>
      </c>
      <c r="E38" s="7">
        <f>E36*9%</f>
        <v>39600</v>
      </c>
    </row>
    <row r="39" spans="1:5" x14ac:dyDescent="0.25">
      <c r="A39" s="14" t="s">
        <v>27</v>
      </c>
      <c r="B39" s="14"/>
      <c r="C39" s="14"/>
      <c r="D39" s="14"/>
      <c r="E39" s="8">
        <f>E38+E37+E36</f>
        <v>519200</v>
      </c>
    </row>
    <row r="40" spans="1:5" x14ac:dyDescent="0.25">
      <c r="A40" s="12" t="s">
        <v>33</v>
      </c>
      <c r="B40" s="12"/>
      <c r="C40" s="12"/>
      <c r="D40" s="12"/>
      <c r="E40" s="9">
        <f>E36*10%</f>
        <v>44000</v>
      </c>
    </row>
    <row r="41" spans="1:5" x14ac:dyDescent="0.25">
      <c r="A41" s="12" t="s">
        <v>28</v>
      </c>
      <c r="B41" s="12"/>
      <c r="C41" s="12"/>
      <c r="D41" s="12"/>
      <c r="E41" s="9">
        <f>E40*18%</f>
        <v>7920</v>
      </c>
    </row>
    <row r="42" spans="1:5" x14ac:dyDescent="0.25">
      <c r="A42" s="12" t="s">
        <v>29</v>
      </c>
      <c r="B42" s="12"/>
      <c r="C42" s="12"/>
      <c r="D42" s="12"/>
      <c r="E42" s="9">
        <f>SUM(E39:E41)</f>
        <v>571120</v>
      </c>
    </row>
  </sheetData>
  <mergeCells count="11">
    <mergeCell ref="A36:D36"/>
    <mergeCell ref="A39:D39"/>
    <mergeCell ref="A40:D40"/>
    <mergeCell ref="A41:D41"/>
    <mergeCell ref="A42:D42"/>
    <mergeCell ref="D11:E11"/>
    <mergeCell ref="A12:E12"/>
    <mergeCell ref="A14:E14"/>
    <mergeCell ref="A17:E17"/>
    <mergeCell ref="A28:E28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2024-10-29T17:01:17Z</dcterms:created>
  <dcterms:modified xsi:type="dcterms:W3CDTF">2024-10-30T02:34:31Z</dcterms:modified>
</cp:coreProperties>
</file>