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95" windowWidth="19815" windowHeight="7620"/>
  </bookViews>
  <sheets>
    <sheet name="Worksheet" sheetId="1" r:id="rId1"/>
  </sheets>
  <calcPr calcId="144525"/>
</workbook>
</file>

<file path=xl/calcChain.xml><?xml version="1.0" encoding="utf-8"?>
<calcChain xmlns="http://schemas.openxmlformats.org/spreadsheetml/2006/main">
  <c r="AR24" i="1" l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E24" i="1"/>
  <c r="F24" i="1" s="1"/>
  <c r="G24" i="1" s="1"/>
  <c r="D24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E23" i="1"/>
  <c r="F23" i="1" s="1"/>
  <c r="G23" i="1" s="1"/>
  <c r="D23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E22" i="1"/>
  <c r="F22" i="1" s="1"/>
  <c r="G22" i="1" s="1"/>
  <c r="D22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E21" i="1"/>
  <c r="F21" i="1" s="1"/>
  <c r="G21" i="1" s="1"/>
  <c r="D21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E20" i="1"/>
  <c r="F20" i="1" s="1"/>
  <c r="G20" i="1" s="1"/>
  <c r="D20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E19" i="1"/>
  <c r="F19" i="1" s="1"/>
  <c r="G19" i="1" s="1"/>
  <c r="D19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E18" i="1"/>
  <c r="F18" i="1" s="1"/>
  <c r="G18" i="1" s="1"/>
  <c r="D18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E17" i="1"/>
  <c r="F17" i="1" s="1"/>
  <c r="G17" i="1" s="1"/>
  <c r="D17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E16" i="1"/>
  <c r="F16" i="1" s="1"/>
  <c r="G16" i="1" s="1"/>
  <c r="D16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E15" i="1"/>
  <c r="F15" i="1" s="1"/>
  <c r="G15" i="1" s="1"/>
  <c r="D15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E14" i="1"/>
  <c r="F14" i="1" s="1"/>
  <c r="G14" i="1" s="1"/>
  <c r="D14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E13" i="1"/>
  <c r="F13" i="1" s="1"/>
  <c r="G13" i="1" s="1"/>
  <c r="D13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E12" i="1"/>
  <c r="F12" i="1" s="1"/>
  <c r="G12" i="1" s="1"/>
  <c r="D12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E11" i="1"/>
  <c r="F11" i="1" s="1"/>
  <c r="G11" i="1" s="1"/>
  <c r="D11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E10" i="1"/>
  <c r="F10" i="1" s="1"/>
  <c r="G10" i="1" s="1"/>
  <c r="D10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E9" i="1"/>
  <c r="F9" i="1" s="1"/>
  <c r="G9" i="1" s="1"/>
  <c r="D9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E8" i="1"/>
  <c r="F8" i="1" s="1"/>
  <c r="G8" i="1" s="1"/>
  <c r="D8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E7" i="1"/>
  <c r="F7" i="1" s="1"/>
  <c r="G7" i="1" s="1"/>
  <c r="D7" i="1"/>
  <c r="AR6" i="1"/>
  <c r="AR4" i="1" s="1"/>
  <c r="T4" i="1" s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E6" i="1"/>
  <c r="F6" i="1" s="1"/>
  <c r="G6" i="1" s="1"/>
  <c r="D6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E5" i="1"/>
  <c r="F5" i="1" s="1"/>
  <c r="G5" i="1" s="1"/>
  <c r="D5" i="1"/>
  <c r="AQ4" i="1"/>
  <c r="AP4" i="1"/>
  <c r="AO4" i="1"/>
  <c r="AN4" i="1"/>
  <c r="AM4" i="1"/>
  <c r="AL4" i="1"/>
  <c r="AK4" i="1"/>
  <c r="AJ4" i="1"/>
  <c r="AI4" i="1"/>
  <c r="AH4" i="1"/>
  <c r="AG4" i="1"/>
  <c r="AE4" i="1"/>
  <c r="AD4" i="1"/>
  <c r="AC4" i="1"/>
  <c r="AB4" i="1"/>
  <c r="AA4" i="1"/>
  <c r="Z4" i="1"/>
  <c r="Y4" i="1"/>
  <c r="X4" i="1"/>
  <c r="W4" i="1"/>
  <c r="V4" i="1"/>
  <c r="U4" i="1"/>
  <c r="S4" i="1"/>
  <c r="R4" i="1"/>
  <c r="Q4" i="1"/>
  <c r="P4" i="1"/>
  <c r="O4" i="1"/>
  <c r="N4" i="1"/>
  <c r="M4" i="1"/>
  <c r="L4" i="1"/>
  <c r="K4" i="1"/>
  <c r="J4" i="1"/>
  <c r="I4" i="1"/>
  <c r="D4" i="1"/>
  <c r="C4" i="1"/>
  <c r="AF4" i="1" l="1"/>
  <c r="E4" i="1"/>
  <c r="F4" i="1" s="1"/>
  <c r="G4" i="1" s="1"/>
</calcChain>
</file>

<file path=xl/sharedStrings.xml><?xml version="1.0" encoding="utf-8"?>
<sst xmlns="http://schemas.openxmlformats.org/spreadsheetml/2006/main" count="65" uniqueCount="65">
  <si>
    <t>FORMAT REALISASI PELAKSANAAN KEGIATAN</t>
  </si>
  <si>
    <t>Kode Rekening Kegiatan</t>
  </si>
  <si>
    <t>Nama Kegiatan</t>
  </si>
  <si>
    <t>Jumlah Pagu</t>
  </si>
  <si>
    <t>Realisasi s.d Bulan Sebelumnya</t>
  </si>
  <si>
    <t>Realisasi Bulan Desember</t>
  </si>
  <si>
    <t>Realisasi s.d Bulan Desember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</si>
  <si>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</si>
  <si>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</si>
  <si>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</si>
  <si>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</si>
  <si>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</si>
  <si>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</si>
  <si>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</si>
  <si>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</si>
  <si>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</si>
  <si>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</si>
  <si>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</si>
  <si>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</si>
  <si>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</si>
  <si>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Tahun Anggaran</t>
  </si>
  <si>
    <t>ID Periode Pagu</t>
  </si>
  <si>
    <t>ID Kegiatan</t>
  </si>
  <si>
    <t>ID Bulan</t>
  </si>
  <si>
    <t>TOTAL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</si>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</sst>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D3D3"/>
        <bgColor rgb="FF000000"/>
      </patternFill>
    </fill>
    <fill>
      <patternFill patternType="solid">
        <fgColor rgb="FF89BAEB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" fontId="0" fillId="0" borderId="1" xfId="0" applyNumberFormat="1" applyBorder="1" applyAlignment="1">
      <alignment vertical="top" wrapText="1"/>
    </xf>
    <xf numFmtId="4" fontId="0" fillId="0" borderId="2" xfId="0" applyNumberFormat="1" applyBorder="1" applyAlignment="1">
      <alignment vertical="top" wrapText="1"/>
    </xf>
    <xf numFmtId="4" fontId="0" fillId="0" borderId="3" xfId="0" applyNumberFormat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4" fontId="0" fillId="3" borderId="2" xfId="0" applyNumberFormat="1" applyFill="1" applyBorder="1" applyAlignment="1" applyProtection="1">
      <alignment vertical="top" wrapText="1"/>
      <protection locked="0"/>
    </xf>
    <xf numFmtId="4" fontId="0" fillId="3" borderId="3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"/>
  <sheetViews>
    <sheetView tabSelected="1" workbookViewId="0">
      <pane xSplit="2" ySplit="3" topLeftCell="S16" activePane="bottomRight" state="frozen"/>
      <selection pane="topRight"/>
      <selection pane="bottomLeft"/>
      <selection pane="bottomRight" activeCell="T26" sqref="T26"/>
    </sheetView>
  </sheetViews>
  <sheetFormatPr defaultRowHeight="15" x14ac:dyDescent="0.25"/>
  <cols>
    <col min="1" max="1" width="44.7109375" bestFit="1" customWidth="1"/>
    <col min="2" max="2" width="50" customWidth="1"/>
    <col min="3" max="6" width="20" customWidth="1"/>
    <col min="7" max="7" width="30" customWidth="1"/>
    <col min="8" max="8" width="3" customWidth="1"/>
    <col min="9" max="20" width="12" customWidth="1"/>
    <col min="21" max="48" width="9.140625" hidden="1"/>
  </cols>
  <sheetData>
    <row r="1" spans="1:48" x14ac:dyDescent="0.25">
      <c r="A1" t="s">
        <v>0</v>
      </c>
    </row>
    <row r="3" spans="1:48" ht="30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/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AS3" t="s">
        <v>20</v>
      </c>
      <c r="AT3" t="s">
        <v>21</v>
      </c>
      <c r="AU3" t="s">
        <v>22</v>
      </c>
      <c r="AV3" t="s">
        <v>23</v>
      </c>
    </row>
    <row r="4" spans="1:48" x14ac:dyDescent="0.25">
      <c r="A4" s="1"/>
      <c r="B4" s="1" t="s">
        <v>24</v>
      </c>
      <c r="C4" s="4">
        <f>SUM(C5:C24)</f>
        <v>12966818000</v>
      </c>
      <c r="D4" s="4">
        <f t="shared" ref="D4:D24" si="0">SUM(I4:S4)</f>
        <v>0</v>
      </c>
      <c r="E4" s="4">
        <f t="shared" ref="E4:E24" si="1">T4</f>
        <v>96.171204377203409</v>
      </c>
      <c r="F4" s="4">
        <f t="shared" ref="F4:F24" si="2">SUM(D4:E4)</f>
        <v>96.171204377203409</v>
      </c>
      <c r="G4" s="1" t="str">
        <f>IF(F4&gt;C4,"Realisasi Melebihi Pagu","-")</f>
        <v>-</v>
      </c>
      <c r="H4" s="1"/>
      <c r="I4" s="4">
        <f t="shared" ref="I4:T4" si="3">AG4</f>
        <v>0</v>
      </c>
      <c r="J4" s="4">
        <f t="shared" si="3"/>
        <v>0</v>
      </c>
      <c r="K4" s="4">
        <f t="shared" si="3"/>
        <v>0</v>
      </c>
      <c r="L4" s="4">
        <f t="shared" si="3"/>
        <v>0</v>
      </c>
      <c r="M4" s="4">
        <f t="shared" si="3"/>
        <v>0</v>
      </c>
      <c r="N4" s="4">
        <f t="shared" si="3"/>
        <v>0</v>
      </c>
      <c r="O4" s="4">
        <f t="shared" si="3"/>
        <v>0</v>
      </c>
      <c r="P4" s="4">
        <f t="shared" si="3"/>
        <v>0</v>
      </c>
      <c r="Q4" s="4">
        <f t="shared" si="3"/>
        <v>0</v>
      </c>
      <c r="R4" s="4">
        <f t="shared" si="3"/>
        <v>0</v>
      </c>
      <c r="S4" s="4">
        <f t="shared" si="3"/>
        <v>0</v>
      </c>
      <c r="T4" s="4">
        <f t="shared" si="3"/>
        <v>96.171204377203409</v>
      </c>
      <c r="U4">
        <f t="shared" ref="U4:U24" si="4">SUM(I4:I4)</f>
        <v>0</v>
      </c>
      <c r="V4">
        <f t="shared" ref="V4:V24" si="5">SUM(I4:J4)</f>
        <v>0</v>
      </c>
      <c r="W4">
        <f t="shared" ref="W4:W24" si="6">SUM(I4:K4)</f>
        <v>0</v>
      </c>
      <c r="X4">
        <f t="shared" ref="X4:X24" si="7">SUM(I4:L4)</f>
        <v>0</v>
      </c>
      <c r="Y4">
        <f t="shared" ref="Y4:Y24" si="8">SUM(I4:M4)</f>
        <v>0</v>
      </c>
      <c r="Z4">
        <f t="shared" ref="Z4:Z24" si="9">SUM(I4:N4)</f>
        <v>0</v>
      </c>
      <c r="AA4">
        <f t="shared" ref="AA4:AA24" si="10">SUM(I4:O4)</f>
        <v>0</v>
      </c>
      <c r="AB4">
        <f t="shared" ref="AB4:AB24" si="11">SUM(I4:P4)</f>
        <v>0</v>
      </c>
      <c r="AC4">
        <f t="shared" ref="AC4:AC24" si="12">SUM(I4:Q4)</f>
        <v>0</v>
      </c>
      <c r="AD4">
        <f t="shared" ref="AD4:AD24" si="13">SUM(I4:R4)</f>
        <v>0</v>
      </c>
      <c r="AE4">
        <f t="shared" ref="AE4:AE24" si="14">SUM(I4:S4)</f>
        <v>0</v>
      </c>
      <c r="AF4">
        <f t="shared" ref="AF4:AF24" si="15">SUM(I4:T4)</f>
        <v>96.171204377203409</v>
      </c>
      <c r="AG4">
        <f t="shared" ref="AG4:AR4" si="16">SUM(AG5:AG24)</f>
        <v>0</v>
      </c>
      <c r="AH4">
        <f t="shared" si="16"/>
        <v>0</v>
      </c>
      <c r="AI4">
        <f t="shared" si="16"/>
        <v>0</v>
      </c>
      <c r="AJ4">
        <f t="shared" si="16"/>
        <v>0</v>
      </c>
      <c r="AK4">
        <f t="shared" si="16"/>
        <v>0</v>
      </c>
      <c r="AL4">
        <f t="shared" si="16"/>
        <v>0</v>
      </c>
      <c r="AM4">
        <f t="shared" si="16"/>
        <v>0</v>
      </c>
      <c r="AN4">
        <f t="shared" si="16"/>
        <v>0</v>
      </c>
      <c r="AO4">
        <f t="shared" si="16"/>
        <v>0</v>
      </c>
      <c r="AP4">
        <f t="shared" si="16"/>
        <v>0</v>
      </c>
      <c r="AQ4">
        <f t="shared" si="16"/>
        <v>0</v>
      </c>
      <c r="AR4">
        <f t="shared" si="16"/>
        <v>96.171204377203409</v>
      </c>
      <c r="AS4">
        <v>2019</v>
      </c>
      <c r="AT4">
        <v>4</v>
      </c>
      <c r="AU4">
        <v>5</v>
      </c>
      <c r="AV4">
        <v>11</v>
      </c>
    </row>
    <row r="5" spans="1:48" x14ac:dyDescent="0.25">
      <c r="A5" s="2" t="s">
        <v>25</v>
      </c>
      <c r="B5" s="2" t="s">
        <v>26</v>
      </c>
      <c r="C5" s="5">
        <v>542440000</v>
      </c>
      <c r="D5" s="5">
        <f t="shared" si="0"/>
        <v>0</v>
      </c>
      <c r="E5" s="5">
        <f t="shared" si="1"/>
        <v>100</v>
      </c>
      <c r="F5" s="5">
        <f t="shared" si="2"/>
        <v>100</v>
      </c>
      <c r="G5" s="2" t="str">
        <f t="shared" ref="G5:G24" si="17">IF(F5&gt;100,"Realisasi Melebihi 100 %","-")</f>
        <v>-</v>
      </c>
      <c r="H5" s="2"/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8">
        <v>100</v>
      </c>
      <c r="U5">
        <f t="shared" si="4"/>
        <v>0</v>
      </c>
      <c r="V5">
        <f t="shared" si="5"/>
        <v>0</v>
      </c>
      <c r="W5">
        <f t="shared" si="6"/>
        <v>0</v>
      </c>
      <c r="X5">
        <f t="shared" si="7"/>
        <v>0</v>
      </c>
      <c r="Y5">
        <f t="shared" si="8"/>
        <v>0</v>
      </c>
      <c r="Z5">
        <f t="shared" si="9"/>
        <v>0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100</v>
      </c>
      <c r="AG5">
        <f t="shared" ref="AG5:AR5" si="18">I5*($C$5/$C$4*100)/100</f>
        <v>0</v>
      </c>
      <c r="AH5">
        <f t="shared" si="18"/>
        <v>0</v>
      </c>
      <c r="AI5">
        <f t="shared" si="18"/>
        <v>0</v>
      </c>
      <c r="AJ5">
        <f t="shared" si="18"/>
        <v>0</v>
      </c>
      <c r="AK5">
        <f t="shared" si="18"/>
        <v>0</v>
      </c>
      <c r="AL5">
        <f t="shared" si="18"/>
        <v>0</v>
      </c>
      <c r="AM5">
        <f t="shared" si="18"/>
        <v>0</v>
      </c>
      <c r="AN5">
        <f t="shared" si="18"/>
        <v>0</v>
      </c>
      <c r="AO5">
        <f t="shared" si="18"/>
        <v>0</v>
      </c>
      <c r="AP5">
        <f t="shared" si="18"/>
        <v>0</v>
      </c>
      <c r="AQ5">
        <f t="shared" si="18"/>
        <v>0</v>
      </c>
      <c r="AR5">
        <f t="shared" si="18"/>
        <v>4.1832930793044216</v>
      </c>
      <c r="AS5">
        <v>2019</v>
      </c>
      <c r="AT5">
        <v>4</v>
      </c>
      <c r="AU5">
        <v>35</v>
      </c>
      <c r="AV5">
        <v>11</v>
      </c>
    </row>
    <row r="6" spans="1:48" ht="30" x14ac:dyDescent="0.25">
      <c r="A6" s="2" t="s">
        <v>27</v>
      </c>
      <c r="B6" s="2" t="s">
        <v>28</v>
      </c>
      <c r="C6" s="5">
        <v>771354000</v>
      </c>
      <c r="D6" s="5">
        <f t="shared" si="0"/>
        <v>0</v>
      </c>
      <c r="E6" s="5">
        <f t="shared" si="1"/>
        <v>100</v>
      </c>
      <c r="F6" s="5">
        <f t="shared" si="2"/>
        <v>100</v>
      </c>
      <c r="G6" s="2" t="str">
        <f t="shared" si="17"/>
        <v>-</v>
      </c>
      <c r="H6" s="2"/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8">
        <v>100</v>
      </c>
      <c r="U6">
        <f t="shared" si="4"/>
        <v>0</v>
      </c>
      <c r="V6">
        <f t="shared" si="5"/>
        <v>0</v>
      </c>
      <c r="W6">
        <f t="shared" si="6"/>
        <v>0</v>
      </c>
      <c r="X6">
        <f t="shared" si="7"/>
        <v>0</v>
      </c>
      <c r="Y6">
        <f t="shared" si="8"/>
        <v>0</v>
      </c>
      <c r="Z6">
        <f t="shared" si="9"/>
        <v>0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100</v>
      </c>
      <c r="AG6">
        <f t="shared" ref="AG6:AR6" si="19">I6*($C$6/$C$4*100)/100</f>
        <v>0</v>
      </c>
      <c r="AH6">
        <f t="shared" si="19"/>
        <v>0</v>
      </c>
      <c r="AI6">
        <f t="shared" si="19"/>
        <v>0</v>
      </c>
      <c r="AJ6">
        <f t="shared" si="19"/>
        <v>0</v>
      </c>
      <c r="AK6">
        <f t="shared" si="19"/>
        <v>0</v>
      </c>
      <c r="AL6">
        <f t="shared" si="19"/>
        <v>0</v>
      </c>
      <c r="AM6">
        <f t="shared" si="19"/>
        <v>0</v>
      </c>
      <c r="AN6">
        <f t="shared" si="19"/>
        <v>0</v>
      </c>
      <c r="AO6">
        <f t="shared" si="19"/>
        <v>0</v>
      </c>
      <c r="AP6">
        <f t="shared" si="19"/>
        <v>0</v>
      </c>
      <c r="AQ6">
        <f t="shared" si="19"/>
        <v>0</v>
      </c>
      <c r="AR6">
        <f t="shared" si="19"/>
        <v>5.9486760745774321</v>
      </c>
      <c r="AS6">
        <v>2019</v>
      </c>
      <c r="AT6">
        <v>4</v>
      </c>
      <c r="AU6">
        <v>36</v>
      </c>
      <c r="AV6">
        <v>11</v>
      </c>
    </row>
    <row r="7" spans="1:48" x14ac:dyDescent="0.25">
      <c r="A7" s="2" t="s">
        <v>29</v>
      </c>
      <c r="B7" s="2" t="s">
        <v>30</v>
      </c>
      <c r="C7" s="5">
        <v>97120000</v>
      </c>
      <c r="D7" s="5">
        <f t="shared" si="0"/>
        <v>0</v>
      </c>
      <c r="E7" s="5">
        <f t="shared" si="1"/>
        <v>87</v>
      </c>
      <c r="F7" s="5">
        <f t="shared" si="2"/>
        <v>87</v>
      </c>
      <c r="G7" s="2" t="str">
        <f t="shared" si="17"/>
        <v>-</v>
      </c>
      <c r="H7" s="2"/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8">
        <v>87</v>
      </c>
      <c r="U7">
        <f t="shared" si="4"/>
        <v>0</v>
      </c>
      <c r="V7">
        <f t="shared" si="5"/>
        <v>0</v>
      </c>
      <c r="W7">
        <f t="shared" si="6"/>
        <v>0</v>
      </c>
      <c r="X7">
        <f t="shared" si="7"/>
        <v>0</v>
      </c>
      <c r="Y7">
        <f t="shared" si="8"/>
        <v>0</v>
      </c>
      <c r="Z7">
        <f t="shared" si="9"/>
        <v>0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87</v>
      </c>
      <c r="AG7">
        <f t="shared" ref="AG7:AR7" si="20">I7*($C$7/$C$4*100)/100</f>
        <v>0</v>
      </c>
      <c r="AH7">
        <f t="shared" si="20"/>
        <v>0</v>
      </c>
      <c r="AI7">
        <f t="shared" si="20"/>
        <v>0</v>
      </c>
      <c r="AJ7">
        <f t="shared" si="20"/>
        <v>0</v>
      </c>
      <c r="AK7">
        <f t="shared" si="20"/>
        <v>0</v>
      </c>
      <c r="AL7">
        <f t="shared" si="20"/>
        <v>0</v>
      </c>
      <c r="AM7">
        <f t="shared" si="20"/>
        <v>0</v>
      </c>
      <c r="AN7">
        <f t="shared" si="20"/>
        <v>0</v>
      </c>
      <c r="AO7">
        <f t="shared" si="20"/>
        <v>0</v>
      </c>
      <c r="AP7">
        <f t="shared" si="20"/>
        <v>0</v>
      </c>
      <c r="AQ7">
        <f t="shared" si="20"/>
        <v>0</v>
      </c>
      <c r="AR7">
        <f t="shared" si="20"/>
        <v>0.65162015846910171</v>
      </c>
      <c r="AS7">
        <v>2019</v>
      </c>
      <c r="AT7">
        <v>4</v>
      </c>
      <c r="AU7">
        <v>37</v>
      </c>
      <c r="AV7">
        <v>11</v>
      </c>
    </row>
    <row r="8" spans="1:48" ht="30" x14ac:dyDescent="0.25">
      <c r="A8" s="2" t="s">
        <v>31</v>
      </c>
      <c r="B8" s="2" t="s">
        <v>32</v>
      </c>
      <c r="C8" s="5">
        <v>773309000</v>
      </c>
      <c r="D8" s="5">
        <f t="shared" si="0"/>
        <v>0</v>
      </c>
      <c r="E8" s="5">
        <f t="shared" si="1"/>
        <v>100</v>
      </c>
      <c r="F8" s="5">
        <f t="shared" si="2"/>
        <v>100</v>
      </c>
      <c r="G8" s="2" t="str">
        <f t="shared" si="17"/>
        <v>-</v>
      </c>
      <c r="H8" s="2"/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8">
        <v>100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>
        <f t="shared" si="9"/>
        <v>0</v>
      </c>
      <c r="AA8">
        <f t="shared" si="10"/>
        <v>0</v>
      </c>
      <c r="AB8">
        <f t="shared" si="11"/>
        <v>0</v>
      </c>
      <c r="AC8">
        <f t="shared" si="12"/>
        <v>0</v>
      </c>
      <c r="AD8">
        <f t="shared" si="13"/>
        <v>0</v>
      </c>
      <c r="AE8">
        <f t="shared" si="14"/>
        <v>0</v>
      </c>
      <c r="AF8">
        <f t="shared" si="15"/>
        <v>100</v>
      </c>
      <c r="AG8">
        <f t="shared" ref="AG8:AR8" si="21">I8*($C$8/$C$4*100)/100</f>
        <v>0</v>
      </c>
      <c r="AH8">
        <f t="shared" si="21"/>
        <v>0</v>
      </c>
      <c r="AI8">
        <f t="shared" si="21"/>
        <v>0</v>
      </c>
      <c r="AJ8">
        <f t="shared" si="21"/>
        <v>0</v>
      </c>
      <c r="AK8">
        <f t="shared" si="21"/>
        <v>0</v>
      </c>
      <c r="AL8">
        <f t="shared" si="21"/>
        <v>0</v>
      </c>
      <c r="AM8">
        <f t="shared" si="21"/>
        <v>0</v>
      </c>
      <c r="AN8">
        <f t="shared" si="21"/>
        <v>0</v>
      </c>
      <c r="AO8">
        <f t="shared" si="21"/>
        <v>0</v>
      </c>
      <c r="AP8">
        <f t="shared" si="21"/>
        <v>0</v>
      </c>
      <c r="AQ8">
        <f t="shared" si="21"/>
        <v>0</v>
      </c>
      <c r="AR8">
        <f t="shared" si="21"/>
        <v>5.9637530194377693</v>
      </c>
      <c r="AS8">
        <v>2019</v>
      </c>
      <c r="AT8">
        <v>4</v>
      </c>
      <c r="AU8">
        <v>38</v>
      </c>
      <c r="AV8">
        <v>11</v>
      </c>
    </row>
    <row r="9" spans="1:48" x14ac:dyDescent="0.25">
      <c r="A9" s="2" t="s">
        <v>33</v>
      </c>
      <c r="B9" s="2" t="s">
        <v>34</v>
      </c>
      <c r="C9" s="5">
        <v>197120000</v>
      </c>
      <c r="D9" s="5">
        <f t="shared" si="0"/>
        <v>0</v>
      </c>
      <c r="E9" s="5">
        <f t="shared" si="1"/>
        <v>100</v>
      </c>
      <c r="F9" s="5">
        <f t="shared" si="2"/>
        <v>100</v>
      </c>
      <c r="G9" s="2" t="str">
        <f t="shared" si="17"/>
        <v>-</v>
      </c>
      <c r="H9" s="2"/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8">
        <v>100</v>
      </c>
      <c r="U9">
        <f t="shared" si="4"/>
        <v>0</v>
      </c>
      <c r="V9">
        <f t="shared" si="5"/>
        <v>0</v>
      </c>
      <c r="W9">
        <f t="shared" si="6"/>
        <v>0</v>
      </c>
      <c r="X9">
        <f t="shared" si="7"/>
        <v>0</v>
      </c>
      <c r="Y9">
        <f t="shared" si="8"/>
        <v>0</v>
      </c>
      <c r="Z9">
        <f t="shared" si="9"/>
        <v>0</v>
      </c>
      <c r="AA9">
        <f t="shared" si="10"/>
        <v>0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100</v>
      </c>
      <c r="AG9">
        <f t="shared" ref="AG9:AR9" si="22">I9*($C$9/$C$4*100)/100</f>
        <v>0</v>
      </c>
      <c r="AH9">
        <f t="shared" si="22"/>
        <v>0</v>
      </c>
      <c r="AI9">
        <f t="shared" si="22"/>
        <v>0</v>
      </c>
      <c r="AJ9">
        <f t="shared" si="22"/>
        <v>0</v>
      </c>
      <c r="AK9">
        <f t="shared" si="22"/>
        <v>0</v>
      </c>
      <c r="AL9">
        <f t="shared" si="22"/>
        <v>0</v>
      </c>
      <c r="AM9">
        <f t="shared" si="22"/>
        <v>0</v>
      </c>
      <c r="AN9">
        <f t="shared" si="22"/>
        <v>0</v>
      </c>
      <c r="AO9">
        <f t="shared" si="22"/>
        <v>0</v>
      </c>
      <c r="AP9">
        <f t="shared" si="22"/>
        <v>0</v>
      </c>
      <c r="AQ9">
        <f t="shared" si="22"/>
        <v>0</v>
      </c>
      <c r="AR9">
        <f t="shared" si="22"/>
        <v>1.5201879134881049</v>
      </c>
      <c r="AS9">
        <v>2019</v>
      </c>
      <c r="AT9">
        <v>4</v>
      </c>
      <c r="AU9">
        <v>39</v>
      </c>
      <c r="AV9">
        <v>11</v>
      </c>
    </row>
    <row r="10" spans="1:48" x14ac:dyDescent="0.25">
      <c r="A10" s="2" t="s">
        <v>35</v>
      </c>
      <c r="B10" s="2" t="s">
        <v>36</v>
      </c>
      <c r="C10" s="5">
        <v>107402000</v>
      </c>
      <c r="D10" s="5">
        <f t="shared" si="0"/>
        <v>0</v>
      </c>
      <c r="E10" s="5">
        <f t="shared" si="1"/>
        <v>80</v>
      </c>
      <c r="F10" s="5">
        <f t="shared" si="2"/>
        <v>80</v>
      </c>
      <c r="G10" s="2" t="str">
        <f t="shared" si="17"/>
        <v>-</v>
      </c>
      <c r="H10" s="2"/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8">
        <v>80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0</v>
      </c>
      <c r="Y10">
        <f t="shared" si="8"/>
        <v>0</v>
      </c>
      <c r="Z10">
        <f t="shared" si="9"/>
        <v>0</v>
      </c>
      <c r="AA10">
        <f t="shared" si="10"/>
        <v>0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80</v>
      </c>
      <c r="AG10">
        <f t="shared" ref="AG10:AR10" si="23">I10*($C$10/$C$4*100)/100</f>
        <v>0</v>
      </c>
      <c r="AH10">
        <f t="shared" si="23"/>
        <v>0</v>
      </c>
      <c r="AI10">
        <f t="shared" si="23"/>
        <v>0</v>
      </c>
      <c r="AJ10">
        <f t="shared" si="23"/>
        <v>0</v>
      </c>
      <c r="AK10">
        <f t="shared" si="23"/>
        <v>0</v>
      </c>
      <c r="AL10">
        <f t="shared" si="23"/>
        <v>0</v>
      </c>
      <c r="AM10">
        <f t="shared" si="23"/>
        <v>0</v>
      </c>
      <c r="AN10">
        <f t="shared" si="23"/>
        <v>0</v>
      </c>
      <c r="AO10">
        <f t="shared" si="23"/>
        <v>0</v>
      </c>
      <c r="AP10">
        <f t="shared" si="23"/>
        <v>0</v>
      </c>
      <c r="AQ10">
        <f t="shared" si="23"/>
        <v>0</v>
      </c>
      <c r="AR10">
        <f t="shared" si="23"/>
        <v>0.66262671381675897</v>
      </c>
      <c r="AS10">
        <v>2019</v>
      </c>
      <c r="AT10">
        <v>4</v>
      </c>
      <c r="AU10">
        <v>40</v>
      </c>
      <c r="AV10">
        <v>11</v>
      </c>
    </row>
    <row r="11" spans="1:48" x14ac:dyDescent="0.25">
      <c r="A11" s="2" t="s">
        <v>37</v>
      </c>
      <c r="B11" s="2" t="s">
        <v>38</v>
      </c>
      <c r="C11" s="5">
        <v>47600000</v>
      </c>
      <c r="D11" s="5">
        <f t="shared" si="0"/>
        <v>0</v>
      </c>
      <c r="E11" s="5">
        <f t="shared" si="1"/>
        <v>100</v>
      </c>
      <c r="F11" s="5">
        <f t="shared" si="2"/>
        <v>100</v>
      </c>
      <c r="G11" s="2" t="str">
        <f t="shared" si="17"/>
        <v>-</v>
      </c>
      <c r="H11" s="2"/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8">
        <v>100</v>
      </c>
      <c r="U11">
        <f t="shared" si="4"/>
        <v>0</v>
      </c>
      <c r="V11">
        <f t="shared" si="5"/>
        <v>0</v>
      </c>
      <c r="W11">
        <f t="shared" si="6"/>
        <v>0</v>
      </c>
      <c r="X11">
        <f t="shared" si="7"/>
        <v>0</v>
      </c>
      <c r="Y11">
        <f t="shared" si="8"/>
        <v>0</v>
      </c>
      <c r="Z11">
        <f t="shared" si="9"/>
        <v>0</v>
      </c>
      <c r="AA11">
        <f t="shared" si="10"/>
        <v>0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100</v>
      </c>
      <c r="AG11">
        <f t="shared" ref="AG11:AR11" si="24">I11*($C$11/$C$4*100)/100</f>
        <v>0</v>
      </c>
      <c r="AH11">
        <f t="shared" si="24"/>
        <v>0</v>
      </c>
      <c r="AI11">
        <f t="shared" si="24"/>
        <v>0</v>
      </c>
      <c r="AJ11">
        <f t="shared" si="24"/>
        <v>0</v>
      </c>
      <c r="AK11">
        <f t="shared" si="24"/>
        <v>0</v>
      </c>
      <c r="AL11">
        <f t="shared" si="24"/>
        <v>0</v>
      </c>
      <c r="AM11">
        <f t="shared" si="24"/>
        <v>0</v>
      </c>
      <c r="AN11">
        <f t="shared" si="24"/>
        <v>0</v>
      </c>
      <c r="AO11">
        <f t="shared" si="24"/>
        <v>0</v>
      </c>
      <c r="AP11">
        <f t="shared" si="24"/>
        <v>0</v>
      </c>
      <c r="AQ11">
        <f t="shared" si="24"/>
        <v>0</v>
      </c>
      <c r="AR11">
        <f t="shared" si="24"/>
        <v>0.36709083138207077</v>
      </c>
      <c r="AS11">
        <v>2019</v>
      </c>
      <c r="AT11">
        <v>4</v>
      </c>
      <c r="AU11">
        <v>41</v>
      </c>
      <c r="AV11">
        <v>11</v>
      </c>
    </row>
    <row r="12" spans="1:48" x14ac:dyDescent="0.25">
      <c r="A12" s="2" t="s">
        <v>39</v>
      </c>
      <c r="B12" s="2" t="s">
        <v>40</v>
      </c>
      <c r="C12" s="5">
        <v>42000000</v>
      </c>
      <c r="D12" s="5">
        <f t="shared" si="0"/>
        <v>0</v>
      </c>
      <c r="E12" s="5">
        <f t="shared" si="1"/>
        <v>100</v>
      </c>
      <c r="F12" s="5">
        <f t="shared" si="2"/>
        <v>100</v>
      </c>
      <c r="G12" s="2" t="str">
        <f t="shared" si="17"/>
        <v>-</v>
      </c>
      <c r="H12" s="2"/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8">
        <v>100</v>
      </c>
      <c r="U12">
        <f t="shared" si="4"/>
        <v>0</v>
      </c>
      <c r="V12">
        <f t="shared" si="5"/>
        <v>0</v>
      </c>
      <c r="W12">
        <f t="shared" si="6"/>
        <v>0</v>
      </c>
      <c r="X12">
        <f t="shared" si="7"/>
        <v>0</v>
      </c>
      <c r="Y12">
        <f t="shared" si="8"/>
        <v>0</v>
      </c>
      <c r="Z12">
        <f t="shared" si="9"/>
        <v>0</v>
      </c>
      <c r="AA12">
        <f t="shared" si="10"/>
        <v>0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100</v>
      </c>
      <c r="AG12">
        <f t="shared" ref="AG12:AR12" si="25">I12*($C$12/$C$4*100)/100</f>
        <v>0</v>
      </c>
      <c r="AH12">
        <f t="shared" si="25"/>
        <v>0</v>
      </c>
      <c r="AI12">
        <f t="shared" si="25"/>
        <v>0</v>
      </c>
      <c r="AJ12">
        <f t="shared" si="25"/>
        <v>0</v>
      </c>
      <c r="AK12">
        <f t="shared" si="25"/>
        <v>0</v>
      </c>
      <c r="AL12">
        <f t="shared" si="25"/>
        <v>0</v>
      </c>
      <c r="AM12">
        <f t="shared" si="25"/>
        <v>0</v>
      </c>
      <c r="AN12">
        <f t="shared" si="25"/>
        <v>0</v>
      </c>
      <c r="AO12">
        <f t="shared" si="25"/>
        <v>0</v>
      </c>
      <c r="AP12">
        <f t="shared" si="25"/>
        <v>0</v>
      </c>
      <c r="AQ12">
        <f t="shared" si="25"/>
        <v>0</v>
      </c>
      <c r="AR12">
        <f t="shared" si="25"/>
        <v>0.32390367474888598</v>
      </c>
      <c r="AS12">
        <v>2019</v>
      </c>
      <c r="AT12">
        <v>4</v>
      </c>
      <c r="AU12">
        <v>42</v>
      </c>
      <c r="AV12">
        <v>11</v>
      </c>
    </row>
    <row r="13" spans="1:48" x14ac:dyDescent="0.25">
      <c r="A13" s="2" t="s">
        <v>41</v>
      </c>
      <c r="B13" s="2" t="s">
        <v>42</v>
      </c>
      <c r="C13" s="5">
        <v>152710000</v>
      </c>
      <c r="D13" s="5">
        <f t="shared" si="0"/>
        <v>0</v>
      </c>
      <c r="E13" s="5">
        <f t="shared" si="1"/>
        <v>100</v>
      </c>
      <c r="F13" s="5">
        <f t="shared" si="2"/>
        <v>100</v>
      </c>
      <c r="G13" s="2" t="str">
        <f t="shared" si="17"/>
        <v>-</v>
      </c>
      <c r="H13" s="2"/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8">
        <v>100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  <c r="Z13">
        <f t="shared" si="9"/>
        <v>0</v>
      </c>
      <c r="AA13">
        <f t="shared" si="10"/>
        <v>0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100</v>
      </c>
      <c r="AG13">
        <f t="shared" ref="AG13:AR13" si="26">I13*($C$13/$C$4*100)/100</f>
        <v>0</v>
      </c>
      <c r="AH13">
        <f t="shared" si="26"/>
        <v>0</v>
      </c>
      <c r="AI13">
        <f t="shared" si="26"/>
        <v>0</v>
      </c>
      <c r="AJ13">
        <f t="shared" si="26"/>
        <v>0</v>
      </c>
      <c r="AK13">
        <f t="shared" si="26"/>
        <v>0</v>
      </c>
      <c r="AL13">
        <f t="shared" si="26"/>
        <v>0</v>
      </c>
      <c r="AM13">
        <f t="shared" si="26"/>
        <v>0</v>
      </c>
      <c r="AN13">
        <f t="shared" si="26"/>
        <v>0</v>
      </c>
      <c r="AO13">
        <f t="shared" si="26"/>
        <v>0</v>
      </c>
      <c r="AP13">
        <f t="shared" si="26"/>
        <v>0</v>
      </c>
      <c r="AQ13">
        <f t="shared" si="26"/>
        <v>0</v>
      </c>
      <c r="AR13">
        <f t="shared" si="26"/>
        <v>1.1776983374024375</v>
      </c>
      <c r="AS13">
        <v>2019</v>
      </c>
      <c r="AT13">
        <v>4</v>
      </c>
      <c r="AU13">
        <v>43</v>
      </c>
      <c r="AV13">
        <v>11</v>
      </c>
    </row>
    <row r="14" spans="1:48" ht="30" x14ac:dyDescent="0.25">
      <c r="A14" s="2" t="s">
        <v>43</v>
      </c>
      <c r="B14" s="2" t="s">
        <v>44</v>
      </c>
      <c r="C14" s="5">
        <v>107880000</v>
      </c>
      <c r="D14" s="5">
        <f t="shared" si="0"/>
        <v>0</v>
      </c>
      <c r="E14" s="5">
        <f t="shared" si="1"/>
        <v>90</v>
      </c>
      <c r="F14" s="5">
        <f t="shared" si="2"/>
        <v>90</v>
      </c>
      <c r="G14" s="2" t="str">
        <f t="shared" si="17"/>
        <v>-</v>
      </c>
      <c r="H14" s="2"/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8">
        <v>90</v>
      </c>
      <c r="U14">
        <f t="shared" si="4"/>
        <v>0</v>
      </c>
      <c r="V14">
        <f t="shared" si="5"/>
        <v>0</v>
      </c>
      <c r="W14">
        <f t="shared" si="6"/>
        <v>0</v>
      </c>
      <c r="X14">
        <f t="shared" si="7"/>
        <v>0</v>
      </c>
      <c r="Y14">
        <f t="shared" si="8"/>
        <v>0</v>
      </c>
      <c r="Z14">
        <f t="shared" si="9"/>
        <v>0</v>
      </c>
      <c r="AA14">
        <f t="shared" si="10"/>
        <v>0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90</v>
      </c>
      <c r="AG14">
        <f t="shared" ref="AG14:AR14" si="27">I14*($C$14/$C$4*100)/100</f>
        <v>0</v>
      </c>
      <c r="AH14">
        <f t="shared" si="27"/>
        <v>0</v>
      </c>
      <c r="AI14">
        <f t="shared" si="27"/>
        <v>0</v>
      </c>
      <c r="AJ14">
        <f t="shared" si="27"/>
        <v>0</v>
      </c>
      <c r="AK14">
        <f t="shared" si="27"/>
        <v>0</v>
      </c>
      <c r="AL14">
        <f t="shared" si="27"/>
        <v>0</v>
      </c>
      <c r="AM14">
        <f t="shared" si="27"/>
        <v>0</v>
      </c>
      <c r="AN14">
        <f t="shared" si="27"/>
        <v>0</v>
      </c>
      <c r="AO14">
        <f t="shared" si="27"/>
        <v>0</v>
      </c>
      <c r="AP14">
        <f t="shared" si="27"/>
        <v>0</v>
      </c>
      <c r="AQ14">
        <f t="shared" si="27"/>
        <v>0</v>
      </c>
      <c r="AR14">
        <f t="shared" si="27"/>
        <v>0.74877275211235328</v>
      </c>
      <c r="AS14">
        <v>2019</v>
      </c>
      <c r="AT14">
        <v>4</v>
      </c>
      <c r="AU14">
        <v>44</v>
      </c>
      <c r="AV14">
        <v>11</v>
      </c>
    </row>
    <row r="15" spans="1:48" ht="30" x14ac:dyDescent="0.25">
      <c r="A15" s="2" t="s">
        <v>45</v>
      </c>
      <c r="B15" s="2" t="s">
        <v>46</v>
      </c>
      <c r="C15" s="5">
        <v>12800000</v>
      </c>
      <c r="D15" s="5">
        <f t="shared" si="0"/>
        <v>0</v>
      </c>
      <c r="E15" s="5">
        <f t="shared" si="1"/>
        <v>100</v>
      </c>
      <c r="F15" s="5">
        <f t="shared" si="2"/>
        <v>100</v>
      </c>
      <c r="G15" s="2" t="str">
        <f t="shared" si="17"/>
        <v>-</v>
      </c>
      <c r="H15" s="2"/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8">
        <v>100</v>
      </c>
      <c r="U15">
        <f t="shared" si="4"/>
        <v>0</v>
      </c>
      <c r="V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  <c r="Z15">
        <f t="shared" si="9"/>
        <v>0</v>
      </c>
      <c r="AA15">
        <f t="shared" si="10"/>
        <v>0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100</v>
      </c>
      <c r="AG15">
        <f t="shared" ref="AG15:AR15" si="28">I15*($C$15/$C$4*100)/100</f>
        <v>0</v>
      </c>
      <c r="AH15">
        <f t="shared" si="28"/>
        <v>0</v>
      </c>
      <c r="AI15">
        <f t="shared" si="28"/>
        <v>0</v>
      </c>
      <c r="AJ15">
        <f t="shared" si="28"/>
        <v>0</v>
      </c>
      <c r="AK15">
        <f t="shared" si="28"/>
        <v>0</v>
      </c>
      <c r="AL15">
        <f t="shared" si="28"/>
        <v>0</v>
      </c>
      <c r="AM15">
        <f t="shared" si="28"/>
        <v>0</v>
      </c>
      <c r="AN15">
        <f t="shared" si="28"/>
        <v>0</v>
      </c>
      <c r="AO15">
        <f t="shared" si="28"/>
        <v>0</v>
      </c>
      <c r="AP15">
        <f t="shared" si="28"/>
        <v>0</v>
      </c>
      <c r="AQ15">
        <f t="shared" si="28"/>
        <v>0</v>
      </c>
      <c r="AR15">
        <f t="shared" si="28"/>
        <v>9.8713500875850957E-2</v>
      </c>
      <c r="AS15">
        <v>2019</v>
      </c>
      <c r="AT15">
        <v>4</v>
      </c>
      <c r="AU15">
        <v>45</v>
      </c>
      <c r="AV15">
        <v>11</v>
      </c>
    </row>
    <row r="16" spans="1:48" ht="45" x14ac:dyDescent="0.25">
      <c r="A16" s="2" t="s">
        <v>47</v>
      </c>
      <c r="B16" s="2" t="s">
        <v>48</v>
      </c>
      <c r="C16" s="5">
        <v>24060000</v>
      </c>
      <c r="D16" s="5">
        <f t="shared" si="0"/>
        <v>0</v>
      </c>
      <c r="E16" s="5">
        <f t="shared" si="1"/>
        <v>100</v>
      </c>
      <c r="F16" s="5">
        <f t="shared" si="2"/>
        <v>100</v>
      </c>
      <c r="G16" s="2" t="str">
        <f t="shared" si="17"/>
        <v>-</v>
      </c>
      <c r="H16" s="2"/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8">
        <v>100</v>
      </c>
      <c r="U16">
        <f t="shared" si="4"/>
        <v>0</v>
      </c>
      <c r="V16">
        <f t="shared" si="5"/>
        <v>0</v>
      </c>
      <c r="W16">
        <f t="shared" si="6"/>
        <v>0</v>
      </c>
      <c r="X16">
        <f t="shared" si="7"/>
        <v>0</v>
      </c>
      <c r="Y16">
        <f t="shared" si="8"/>
        <v>0</v>
      </c>
      <c r="Z16">
        <f t="shared" si="9"/>
        <v>0</v>
      </c>
      <c r="AA16">
        <f t="shared" si="10"/>
        <v>0</v>
      </c>
      <c r="AB16">
        <f t="shared" si="11"/>
        <v>0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100</v>
      </c>
      <c r="AG16">
        <f t="shared" ref="AG16:AR16" si="29">I16*($C$16/$C$4*100)/100</f>
        <v>0</v>
      </c>
      <c r="AH16">
        <f t="shared" si="29"/>
        <v>0</v>
      </c>
      <c r="AI16">
        <f t="shared" si="29"/>
        <v>0</v>
      </c>
      <c r="AJ16">
        <f t="shared" si="29"/>
        <v>0</v>
      </c>
      <c r="AK16">
        <f t="shared" si="29"/>
        <v>0</v>
      </c>
      <c r="AL16">
        <f t="shared" si="29"/>
        <v>0</v>
      </c>
      <c r="AM16">
        <f t="shared" si="29"/>
        <v>0</v>
      </c>
      <c r="AN16">
        <f t="shared" si="29"/>
        <v>0</v>
      </c>
      <c r="AO16">
        <f t="shared" si="29"/>
        <v>0</v>
      </c>
      <c r="AP16">
        <f t="shared" si="29"/>
        <v>0</v>
      </c>
      <c r="AQ16">
        <f t="shared" si="29"/>
        <v>0</v>
      </c>
      <c r="AR16">
        <f t="shared" si="29"/>
        <v>0.1855505336775761</v>
      </c>
      <c r="AS16">
        <v>2019</v>
      </c>
      <c r="AT16">
        <v>4</v>
      </c>
      <c r="AU16">
        <v>46</v>
      </c>
      <c r="AV16">
        <v>11</v>
      </c>
    </row>
    <row r="17" spans="1:48" ht="30" x14ac:dyDescent="0.25">
      <c r="A17" s="2" t="s">
        <v>49</v>
      </c>
      <c r="B17" s="2" t="s">
        <v>50</v>
      </c>
      <c r="C17" s="5">
        <v>4967200000</v>
      </c>
      <c r="D17" s="5">
        <f t="shared" si="0"/>
        <v>0</v>
      </c>
      <c r="E17" s="5">
        <f t="shared" si="1"/>
        <v>100</v>
      </c>
      <c r="F17" s="5">
        <f t="shared" si="2"/>
        <v>100</v>
      </c>
      <c r="G17" s="2" t="str">
        <f t="shared" si="17"/>
        <v>-</v>
      </c>
      <c r="H17" s="2"/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8">
        <v>100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0</v>
      </c>
      <c r="Y17">
        <f t="shared" si="8"/>
        <v>0</v>
      </c>
      <c r="Z17">
        <f t="shared" si="9"/>
        <v>0</v>
      </c>
      <c r="AA17">
        <f t="shared" si="10"/>
        <v>0</v>
      </c>
      <c r="AB17">
        <f t="shared" si="11"/>
        <v>0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100</v>
      </c>
      <c r="AG17">
        <f t="shared" ref="AG17:AR17" si="30">I17*($C$17/$C$4*100)/100</f>
        <v>0</v>
      </c>
      <c r="AH17">
        <f t="shared" si="30"/>
        <v>0</v>
      </c>
      <c r="AI17">
        <f t="shared" si="30"/>
        <v>0</v>
      </c>
      <c r="AJ17">
        <f t="shared" si="30"/>
        <v>0</v>
      </c>
      <c r="AK17">
        <f t="shared" si="30"/>
        <v>0</v>
      </c>
      <c r="AL17">
        <f t="shared" si="30"/>
        <v>0</v>
      </c>
      <c r="AM17">
        <f t="shared" si="30"/>
        <v>0</v>
      </c>
      <c r="AN17">
        <f t="shared" si="30"/>
        <v>0</v>
      </c>
      <c r="AO17">
        <f t="shared" si="30"/>
        <v>0</v>
      </c>
      <c r="AP17">
        <f t="shared" si="30"/>
        <v>0</v>
      </c>
      <c r="AQ17">
        <f t="shared" si="30"/>
        <v>0</v>
      </c>
      <c r="AR17">
        <f t="shared" si="30"/>
        <v>38.307007933634914</v>
      </c>
      <c r="AS17">
        <v>2019</v>
      </c>
      <c r="AT17">
        <v>4</v>
      </c>
      <c r="AU17">
        <v>47</v>
      </c>
      <c r="AV17">
        <v>11</v>
      </c>
    </row>
    <row r="18" spans="1:48" ht="30" x14ac:dyDescent="0.25">
      <c r="A18" s="2" t="s">
        <v>51</v>
      </c>
      <c r="B18" s="2" t="s">
        <v>52</v>
      </c>
      <c r="C18" s="5">
        <v>193969000</v>
      </c>
      <c r="D18" s="5">
        <f t="shared" si="0"/>
        <v>0</v>
      </c>
      <c r="E18" s="5">
        <f t="shared" si="1"/>
        <v>94</v>
      </c>
      <c r="F18" s="5">
        <f t="shared" si="2"/>
        <v>94</v>
      </c>
      <c r="G18" s="2" t="str">
        <f t="shared" si="17"/>
        <v>-</v>
      </c>
      <c r="H18" s="2"/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8">
        <v>94</v>
      </c>
      <c r="U18">
        <f t="shared" si="4"/>
        <v>0</v>
      </c>
      <c r="V18">
        <f t="shared" si="5"/>
        <v>0</v>
      </c>
      <c r="W18">
        <f t="shared" si="6"/>
        <v>0</v>
      </c>
      <c r="X18">
        <f t="shared" si="7"/>
        <v>0</v>
      </c>
      <c r="Y18">
        <f t="shared" si="8"/>
        <v>0</v>
      </c>
      <c r="Z18">
        <f t="shared" si="9"/>
        <v>0</v>
      </c>
      <c r="AA18">
        <f t="shared" si="10"/>
        <v>0</v>
      </c>
      <c r="AB18">
        <f t="shared" si="11"/>
        <v>0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94</v>
      </c>
      <c r="AG18">
        <f t="shared" ref="AG18:AR18" si="31">I18*($C$18/$C$4*100)/100</f>
        <v>0</v>
      </c>
      <c r="AH18">
        <f t="shared" si="31"/>
        <v>0</v>
      </c>
      <c r="AI18">
        <f t="shared" si="31"/>
        <v>0</v>
      </c>
      <c r="AJ18">
        <f t="shared" si="31"/>
        <v>0</v>
      </c>
      <c r="AK18">
        <f t="shared" si="31"/>
        <v>0</v>
      </c>
      <c r="AL18">
        <f t="shared" si="31"/>
        <v>0</v>
      </c>
      <c r="AM18">
        <f t="shared" si="31"/>
        <v>0</v>
      </c>
      <c r="AN18">
        <f t="shared" si="31"/>
        <v>0</v>
      </c>
      <c r="AO18">
        <f t="shared" si="31"/>
        <v>0</v>
      </c>
      <c r="AP18">
        <f t="shared" si="31"/>
        <v>0</v>
      </c>
      <c r="AQ18">
        <f t="shared" si="31"/>
        <v>0</v>
      </c>
      <c r="AR18">
        <f t="shared" si="31"/>
        <v>1.4061341803363014</v>
      </c>
      <c r="AS18">
        <v>2019</v>
      </c>
      <c r="AT18">
        <v>4</v>
      </c>
      <c r="AU18">
        <v>48</v>
      </c>
      <c r="AV18">
        <v>11</v>
      </c>
    </row>
    <row r="19" spans="1:48" ht="30" x14ac:dyDescent="0.25">
      <c r="A19" s="2" t="s">
        <v>53</v>
      </c>
      <c r="B19" s="2" t="s">
        <v>54</v>
      </c>
      <c r="C19" s="5">
        <v>177355000</v>
      </c>
      <c r="D19" s="5">
        <f t="shared" si="0"/>
        <v>0</v>
      </c>
      <c r="E19" s="5">
        <f t="shared" si="1"/>
        <v>100</v>
      </c>
      <c r="F19" s="5">
        <f t="shared" si="2"/>
        <v>100</v>
      </c>
      <c r="G19" s="2" t="str">
        <f t="shared" si="17"/>
        <v>-</v>
      </c>
      <c r="H19" s="2"/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8">
        <v>100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>
        <f t="shared" si="9"/>
        <v>0</v>
      </c>
      <c r="AA19">
        <f t="shared" si="10"/>
        <v>0</v>
      </c>
      <c r="AB19">
        <f t="shared" si="11"/>
        <v>0</v>
      </c>
      <c r="AC19">
        <f t="shared" si="12"/>
        <v>0</v>
      </c>
      <c r="AD19">
        <f t="shared" si="13"/>
        <v>0</v>
      </c>
      <c r="AE19">
        <f t="shared" si="14"/>
        <v>0</v>
      </c>
      <c r="AF19">
        <f t="shared" si="15"/>
        <v>100</v>
      </c>
      <c r="AG19">
        <f t="shared" ref="AG19:AR19" si="32">I19*($C$19/$C$4*100)/100</f>
        <v>0</v>
      </c>
      <c r="AH19">
        <f t="shared" si="32"/>
        <v>0</v>
      </c>
      <c r="AI19">
        <f t="shared" si="32"/>
        <v>0</v>
      </c>
      <c r="AJ19">
        <f t="shared" si="32"/>
        <v>0</v>
      </c>
      <c r="AK19">
        <f t="shared" si="32"/>
        <v>0</v>
      </c>
      <c r="AL19">
        <f t="shared" si="32"/>
        <v>0</v>
      </c>
      <c r="AM19">
        <f t="shared" si="32"/>
        <v>0</v>
      </c>
      <c r="AN19">
        <f t="shared" si="32"/>
        <v>0</v>
      </c>
      <c r="AO19">
        <f t="shared" si="32"/>
        <v>0</v>
      </c>
      <c r="AP19">
        <f t="shared" si="32"/>
        <v>0</v>
      </c>
      <c r="AQ19">
        <f t="shared" si="32"/>
        <v>0</v>
      </c>
      <c r="AR19">
        <f t="shared" si="32"/>
        <v>1.3677603865497303</v>
      </c>
      <c r="AS19">
        <v>2019</v>
      </c>
      <c r="AT19">
        <v>4</v>
      </c>
      <c r="AU19">
        <v>49</v>
      </c>
      <c r="AV19">
        <v>11</v>
      </c>
    </row>
    <row r="20" spans="1:48" ht="30" x14ac:dyDescent="0.25">
      <c r="A20" s="2" t="s">
        <v>55</v>
      </c>
      <c r="B20" s="2" t="s">
        <v>56</v>
      </c>
      <c r="C20" s="5">
        <v>666577000</v>
      </c>
      <c r="D20" s="5">
        <f t="shared" si="0"/>
        <v>0</v>
      </c>
      <c r="E20" s="5">
        <f t="shared" si="1"/>
        <v>34</v>
      </c>
      <c r="F20" s="5">
        <f t="shared" si="2"/>
        <v>34</v>
      </c>
      <c r="G20" s="2" t="str">
        <f t="shared" si="17"/>
        <v>-</v>
      </c>
      <c r="H20" s="2"/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8">
        <v>34</v>
      </c>
      <c r="U20">
        <f t="shared" si="4"/>
        <v>0</v>
      </c>
      <c r="V20">
        <f t="shared" si="5"/>
        <v>0</v>
      </c>
      <c r="W20">
        <f t="shared" si="6"/>
        <v>0</v>
      </c>
      <c r="X20">
        <f t="shared" si="7"/>
        <v>0</v>
      </c>
      <c r="Y20">
        <f t="shared" si="8"/>
        <v>0</v>
      </c>
      <c r="Z20">
        <f t="shared" si="9"/>
        <v>0</v>
      </c>
      <c r="AA20">
        <f t="shared" si="10"/>
        <v>0</v>
      </c>
      <c r="AB20">
        <f t="shared" si="11"/>
        <v>0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34</v>
      </c>
      <c r="AG20">
        <f t="shared" ref="AG20:AR20" si="33">I20*($C$20/$C$4*100)/100</f>
        <v>0</v>
      </c>
      <c r="AH20">
        <f t="shared" si="33"/>
        <v>0</v>
      </c>
      <c r="AI20">
        <f t="shared" si="33"/>
        <v>0</v>
      </c>
      <c r="AJ20">
        <f t="shared" si="33"/>
        <v>0</v>
      </c>
      <c r="AK20">
        <f t="shared" si="33"/>
        <v>0</v>
      </c>
      <c r="AL20">
        <f t="shared" si="33"/>
        <v>0</v>
      </c>
      <c r="AM20">
        <f t="shared" si="33"/>
        <v>0</v>
      </c>
      <c r="AN20">
        <f t="shared" si="33"/>
        <v>0</v>
      </c>
      <c r="AO20">
        <f t="shared" si="33"/>
        <v>0</v>
      </c>
      <c r="AP20">
        <f t="shared" si="33"/>
        <v>0</v>
      </c>
      <c r="AQ20">
        <f t="shared" si="33"/>
        <v>0</v>
      </c>
      <c r="AR20">
        <f t="shared" si="33"/>
        <v>1.7478164650726185</v>
      </c>
      <c r="AS20">
        <v>2019</v>
      </c>
      <c r="AT20">
        <v>4</v>
      </c>
      <c r="AU20">
        <v>50</v>
      </c>
      <c r="AV20">
        <v>11</v>
      </c>
    </row>
    <row r="21" spans="1:48" ht="30" x14ac:dyDescent="0.25">
      <c r="A21" s="2" t="s">
        <v>57</v>
      </c>
      <c r="B21" s="2" t="s">
        <v>58</v>
      </c>
      <c r="C21" s="5">
        <v>3006782000</v>
      </c>
      <c r="D21" s="5">
        <f t="shared" si="0"/>
        <v>0</v>
      </c>
      <c r="E21" s="5">
        <f t="shared" si="1"/>
        <v>100</v>
      </c>
      <c r="F21" s="5">
        <f t="shared" si="2"/>
        <v>100</v>
      </c>
      <c r="G21" s="2" t="str">
        <f t="shared" si="17"/>
        <v>-</v>
      </c>
      <c r="H21" s="2"/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8">
        <v>100</v>
      </c>
      <c r="U21">
        <f t="shared" si="4"/>
        <v>0</v>
      </c>
      <c r="V21">
        <f t="shared" si="5"/>
        <v>0</v>
      </c>
      <c r="W21">
        <f t="shared" si="6"/>
        <v>0</v>
      </c>
      <c r="X21">
        <f t="shared" si="7"/>
        <v>0</v>
      </c>
      <c r="Y21">
        <f t="shared" si="8"/>
        <v>0</v>
      </c>
      <c r="Z21">
        <f t="shared" si="9"/>
        <v>0</v>
      </c>
      <c r="AA21">
        <f t="shared" si="10"/>
        <v>0</v>
      </c>
      <c r="AB21">
        <f t="shared" si="11"/>
        <v>0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100</v>
      </c>
      <c r="AG21">
        <f t="shared" ref="AG21:AR21" si="34">I21*($C$21/$C$4*100)/100</f>
        <v>0</v>
      </c>
      <c r="AH21">
        <f t="shared" si="34"/>
        <v>0</v>
      </c>
      <c r="AI21">
        <f t="shared" si="34"/>
        <v>0</v>
      </c>
      <c r="AJ21">
        <f t="shared" si="34"/>
        <v>0</v>
      </c>
      <c r="AK21">
        <f t="shared" si="34"/>
        <v>0</v>
      </c>
      <c r="AL21">
        <f t="shared" si="34"/>
        <v>0</v>
      </c>
      <c r="AM21">
        <f t="shared" si="34"/>
        <v>0</v>
      </c>
      <c r="AN21">
        <f t="shared" si="34"/>
        <v>0</v>
      </c>
      <c r="AO21">
        <f t="shared" si="34"/>
        <v>0</v>
      </c>
      <c r="AP21">
        <f t="shared" si="34"/>
        <v>0</v>
      </c>
      <c r="AQ21">
        <f t="shared" si="34"/>
        <v>0</v>
      </c>
      <c r="AR21">
        <f t="shared" si="34"/>
        <v>23.188279499257259</v>
      </c>
      <c r="AS21">
        <v>2019</v>
      </c>
      <c r="AT21">
        <v>4</v>
      </c>
      <c r="AU21">
        <v>51</v>
      </c>
      <c r="AV21">
        <v>11</v>
      </c>
    </row>
    <row r="22" spans="1:48" ht="30" x14ac:dyDescent="0.25">
      <c r="A22" s="2" t="s">
        <v>59</v>
      </c>
      <c r="B22" s="2" t="s">
        <v>60</v>
      </c>
      <c r="C22" s="5">
        <v>253000000</v>
      </c>
      <c r="D22" s="5">
        <f t="shared" si="0"/>
        <v>0</v>
      </c>
      <c r="E22" s="5">
        <f t="shared" si="1"/>
        <v>100</v>
      </c>
      <c r="F22" s="5">
        <f t="shared" si="2"/>
        <v>100</v>
      </c>
      <c r="G22" s="2" t="str">
        <f t="shared" si="17"/>
        <v>-</v>
      </c>
      <c r="H22" s="2"/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8">
        <v>100</v>
      </c>
      <c r="U22">
        <f t="shared" si="4"/>
        <v>0</v>
      </c>
      <c r="V22">
        <f t="shared" si="5"/>
        <v>0</v>
      </c>
      <c r="W22">
        <f t="shared" si="6"/>
        <v>0</v>
      </c>
      <c r="X22">
        <f t="shared" si="7"/>
        <v>0</v>
      </c>
      <c r="Y22">
        <f t="shared" si="8"/>
        <v>0</v>
      </c>
      <c r="Z22">
        <f t="shared" si="9"/>
        <v>0</v>
      </c>
      <c r="AA22">
        <f t="shared" si="10"/>
        <v>0</v>
      </c>
      <c r="AB22">
        <f t="shared" si="11"/>
        <v>0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100</v>
      </c>
      <c r="AG22">
        <f t="shared" ref="AG22:AR22" si="35">I22*($C$22/$C$4*100)/100</f>
        <v>0</v>
      </c>
      <c r="AH22">
        <f t="shared" si="35"/>
        <v>0</v>
      </c>
      <c r="AI22">
        <f t="shared" si="35"/>
        <v>0</v>
      </c>
      <c r="AJ22">
        <f t="shared" si="35"/>
        <v>0</v>
      </c>
      <c r="AK22">
        <f t="shared" si="35"/>
        <v>0</v>
      </c>
      <c r="AL22">
        <f t="shared" si="35"/>
        <v>0</v>
      </c>
      <c r="AM22">
        <f t="shared" si="35"/>
        <v>0</v>
      </c>
      <c r="AN22">
        <f t="shared" si="35"/>
        <v>0</v>
      </c>
      <c r="AO22">
        <f t="shared" si="35"/>
        <v>0</v>
      </c>
      <c r="AP22">
        <f t="shared" si="35"/>
        <v>0</v>
      </c>
      <c r="AQ22">
        <f t="shared" si="35"/>
        <v>0</v>
      </c>
      <c r="AR22">
        <f t="shared" si="35"/>
        <v>1.9511340407492417</v>
      </c>
      <c r="AS22">
        <v>2019</v>
      </c>
      <c r="AT22">
        <v>4</v>
      </c>
      <c r="AU22">
        <v>52</v>
      </c>
      <c r="AV22">
        <v>11</v>
      </c>
    </row>
    <row r="23" spans="1:48" ht="30" x14ac:dyDescent="0.25">
      <c r="A23" s="2" t="s">
        <v>61</v>
      </c>
      <c r="B23" s="2" t="s">
        <v>62</v>
      </c>
      <c r="C23" s="5">
        <v>220040000</v>
      </c>
      <c r="D23" s="5">
        <f t="shared" si="0"/>
        <v>0</v>
      </c>
      <c r="E23" s="5">
        <f t="shared" si="1"/>
        <v>100</v>
      </c>
      <c r="F23" s="5">
        <f t="shared" si="2"/>
        <v>100</v>
      </c>
      <c r="G23" s="2" t="str">
        <f t="shared" si="17"/>
        <v>-</v>
      </c>
      <c r="H23" s="2"/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8">
        <v>100</v>
      </c>
      <c r="U23">
        <f t="shared" si="4"/>
        <v>0</v>
      </c>
      <c r="V23">
        <f t="shared" si="5"/>
        <v>0</v>
      </c>
      <c r="W23">
        <f t="shared" si="6"/>
        <v>0</v>
      </c>
      <c r="X23">
        <f t="shared" si="7"/>
        <v>0</v>
      </c>
      <c r="Y23">
        <f t="shared" si="8"/>
        <v>0</v>
      </c>
      <c r="Z23">
        <f t="shared" si="9"/>
        <v>0</v>
      </c>
      <c r="AA23">
        <f t="shared" si="10"/>
        <v>0</v>
      </c>
      <c r="AB23">
        <f t="shared" si="11"/>
        <v>0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100</v>
      </c>
      <c r="AG23">
        <f t="shared" ref="AG23:AR23" si="36">I23*($C$23/$C$4*100)/100</f>
        <v>0</v>
      </c>
      <c r="AH23">
        <f t="shared" si="36"/>
        <v>0</v>
      </c>
      <c r="AI23">
        <f t="shared" si="36"/>
        <v>0</v>
      </c>
      <c r="AJ23">
        <f t="shared" si="36"/>
        <v>0</v>
      </c>
      <c r="AK23">
        <f t="shared" si="36"/>
        <v>0</v>
      </c>
      <c r="AL23">
        <f t="shared" si="36"/>
        <v>0</v>
      </c>
      <c r="AM23">
        <f t="shared" si="36"/>
        <v>0</v>
      </c>
      <c r="AN23">
        <f t="shared" si="36"/>
        <v>0</v>
      </c>
      <c r="AO23">
        <f t="shared" si="36"/>
        <v>0</v>
      </c>
      <c r="AP23">
        <f t="shared" si="36"/>
        <v>0</v>
      </c>
      <c r="AQ23">
        <f t="shared" si="36"/>
        <v>0</v>
      </c>
      <c r="AR23">
        <f t="shared" si="36"/>
        <v>1.6969467759939254</v>
      </c>
      <c r="AS23">
        <v>2019</v>
      </c>
      <c r="AT23">
        <v>4</v>
      </c>
      <c r="AU23">
        <v>53</v>
      </c>
      <c r="AV23">
        <v>11</v>
      </c>
    </row>
    <row r="24" spans="1:48" ht="30" x14ac:dyDescent="0.25">
      <c r="A24" s="3" t="s">
        <v>63</v>
      </c>
      <c r="B24" s="3" t="s">
        <v>64</v>
      </c>
      <c r="C24" s="6">
        <v>606100000</v>
      </c>
      <c r="D24" s="6">
        <f t="shared" si="0"/>
        <v>0</v>
      </c>
      <c r="E24" s="6">
        <f t="shared" si="1"/>
        <v>100</v>
      </c>
      <c r="F24" s="6">
        <f t="shared" si="2"/>
        <v>100</v>
      </c>
      <c r="G24" s="3" t="str">
        <f t="shared" si="17"/>
        <v>-</v>
      </c>
      <c r="H24" s="3"/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9">
        <v>100</v>
      </c>
      <c r="U24">
        <f t="shared" si="4"/>
        <v>0</v>
      </c>
      <c r="V24">
        <f t="shared" si="5"/>
        <v>0</v>
      </c>
      <c r="W24">
        <f t="shared" si="6"/>
        <v>0</v>
      </c>
      <c r="X24">
        <f t="shared" si="7"/>
        <v>0</v>
      </c>
      <c r="Y24">
        <f t="shared" si="8"/>
        <v>0</v>
      </c>
      <c r="Z24">
        <f t="shared" si="9"/>
        <v>0</v>
      </c>
      <c r="AA24">
        <f t="shared" si="10"/>
        <v>0</v>
      </c>
      <c r="AB24">
        <f t="shared" si="11"/>
        <v>0</v>
      </c>
      <c r="AC24">
        <f t="shared" si="12"/>
        <v>0</v>
      </c>
      <c r="AD24">
        <f t="shared" si="13"/>
        <v>0</v>
      </c>
      <c r="AE24">
        <f t="shared" si="14"/>
        <v>0</v>
      </c>
      <c r="AF24">
        <f t="shared" si="15"/>
        <v>100</v>
      </c>
      <c r="AG24">
        <f t="shared" ref="AG24:AR24" si="37">I24*($C$24/$C$4*100)/100</f>
        <v>0</v>
      </c>
      <c r="AH24">
        <f t="shared" si="37"/>
        <v>0</v>
      </c>
      <c r="AI24">
        <f t="shared" si="37"/>
        <v>0</v>
      </c>
      <c r="AJ24">
        <f t="shared" si="37"/>
        <v>0</v>
      </c>
      <c r="AK24">
        <f t="shared" si="37"/>
        <v>0</v>
      </c>
      <c r="AL24">
        <f t="shared" si="37"/>
        <v>0</v>
      </c>
      <c r="AM24">
        <f t="shared" si="37"/>
        <v>0</v>
      </c>
      <c r="AN24">
        <f t="shared" si="37"/>
        <v>0</v>
      </c>
      <c r="AO24">
        <f t="shared" si="37"/>
        <v>0</v>
      </c>
      <c r="AP24">
        <f t="shared" si="37"/>
        <v>0</v>
      </c>
      <c r="AQ24">
        <f t="shared" si="37"/>
        <v>0</v>
      </c>
      <c r="AR24">
        <f t="shared" si="37"/>
        <v>4.6742385063166614</v>
      </c>
      <c r="AS24">
        <v>2019</v>
      </c>
      <c r="AT24">
        <v>4</v>
      </c>
      <c r="AU24">
        <v>54</v>
      </c>
      <c r="AV24">
        <v>11</v>
      </c>
    </row>
  </sheetData>
  <sheetProtection password="BA2E" sheet="1" formatCells="0" formatColumns="0" forma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dedy</cp:lastModifiedBy>
  <dcterms:created xsi:type="dcterms:W3CDTF">2019-10-10T19:14:21Z</dcterms:created>
  <dcterms:modified xsi:type="dcterms:W3CDTF">2019-10-10T19:15:11Z</dcterms:modified>
  <cp:category/>
</cp:coreProperties>
</file>