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hilippe.morel/Downloads/"/>
    </mc:Choice>
  </mc:AlternateContent>
  <xr:revisionPtr revIDLastSave="0" documentId="13_ncr:1_{75C1AD52-43A7-F24C-A638-E613F66B6BEC}" xr6:coauthVersionLast="47" xr6:coauthVersionMax="47" xr10:uidLastSave="{00000000-0000-0000-0000-000000000000}"/>
  <bookViews>
    <workbookView xWindow="0" yWindow="2380" windowWidth="29040" windowHeight="15840" xr2:uid="{584E5FF0-E023-5740-98B5-EEB48548AB53}"/>
  </bookViews>
  <sheets>
    <sheet name="Feuil1" sheetId="1" r:id="rId1"/>
  </sheets>
  <definedNames>
    <definedName name="_xlnm.Print_Area" localSheetId="0">Feuil1!$A$1:$Z$160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8" i="1" l="1"/>
  <c r="W132" i="1"/>
  <c r="V132" i="1"/>
  <c r="Y132" i="1" s="1"/>
  <c r="W98" i="1"/>
  <c r="W99" i="1"/>
  <c r="W100" i="1"/>
  <c r="W104" i="1"/>
  <c r="W108" i="1"/>
  <c r="W110" i="1"/>
  <c r="W114" i="1"/>
  <c r="W115" i="1"/>
  <c r="W119" i="1"/>
  <c r="W120" i="1"/>
  <c r="W123" i="1"/>
  <c r="W126" i="1"/>
  <c r="W133" i="1"/>
  <c r="W130" i="1"/>
  <c r="W124" i="1"/>
  <c r="W118" i="1"/>
  <c r="W117" i="1"/>
  <c r="W107" i="1"/>
  <c r="W106" i="1"/>
  <c r="W105" i="1"/>
  <c r="W103" i="1"/>
  <c r="W102" i="1"/>
  <c r="W101" i="1"/>
  <c r="W96" i="1"/>
  <c r="W97" i="1"/>
  <c r="W145" i="1"/>
  <c r="W131" i="1"/>
  <c r="V131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V145" i="1"/>
  <c r="W144" i="1"/>
  <c r="V144" i="1"/>
  <c r="W143" i="1"/>
  <c r="V143" i="1"/>
  <c r="W142" i="1"/>
  <c r="V142" i="1"/>
  <c r="W141" i="1"/>
  <c r="V141" i="1"/>
  <c r="W140" i="1"/>
  <c r="V140" i="1"/>
  <c r="R140" i="1"/>
  <c r="R141" i="1" s="1"/>
  <c r="Q141" i="1" s="1"/>
  <c r="W139" i="1"/>
  <c r="V139" i="1"/>
  <c r="R139" i="1"/>
  <c r="Q139" i="1" s="1"/>
  <c r="W138" i="1"/>
  <c r="V138" i="1"/>
  <c r="V133" i="1"/>
  <c r="V130" i="1"/>
  <c r="W129" i="1"/>
  <c r="V129" i="1"/>
  <c r="W128" i="1"/>
  <c r="V128" i="1"/>
  <c r="W127" i="1"/>
  <c r="V127" i="1"/>
  <c r="V126" i="1"/>
  <c r="W125" i="1"/>
  <c r="V125" i="1"/>
  <c r="V124" i="1"/>
  <c r="V123" i="1"/>
  <c r="W122" i="1"/>
  <c r="V122" i="1"/>
  <c r="W121" i="1"/>
  <c r="V121" i="1"/>
  <c r="V120" i="1"/>
  <c r="V119" i="1"/>
  <c r="V118" i="1"/>
  <c r="V117" i="1"/>
  <c r="W116" i="1"/>
  <c r="V116" i="1"/>
  <c r="V115" i="1"/>
  <c r="V114" i="1"/>
  <c r="W113" i="1"/>
  <c r="V113" i="1"/>
  <c r="W112" i="1"/>
  <c r="V112" i="1"/>
  <c r="W111" i="1"/>
  <c r="V111" i="1"/>
  <c r="V110" i="1"/>
  <c r="W109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R96" i="1"/>
  <c r="R97" i="1" s="1"/>
  <c r="Q97" i="1" s="1"/>
  <c r="W95" i="1"/>
  <c r="V95" i="1"/>
  <c r="R95" i="1"/>
  <c r="Q95" i="1" s="1"/>
  <c r="W94" i="1"/>
  <c r="V94" i="1"/>
  <c r="Q94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R66" i="1"/>
  <c r="R69" i="1" s="1"/>
  <c r="X65" i="1"/>
  <c r="W65" i="1"/>
  <c r="R65" i="1"/>
  <c r="Q65" i="1" s="1"/>
  <c r="X64" i="1"/>
  <c r="W64" i="1"/>
  <c r="Q64" i="1"/>
  <c r="Q96" i="1" l="1"/>
  <c r="Y101" i="1"/>
  <c r="Y131" i="1"/>
  <c r="Y109" i="1"/>
  <c r="Y111" i="1"/>
  <c r="Y113" i="1"/>
  <c r="Y117" i="1"/>
  <c r="Y125" i="1"/>
  <c r="Y127" i="1"/>
  <c r="Y129" i="1"/>
  <c r="Y133" i="1"/>
  <c r="Q140" i="1"/>
  <c r="Y141" i="1"/>
  <c r="Y143" i="1"/>
  <c r="Y145" i="1"/>
  <c r="Y147" i="1"/>
  <c r="Y149" i="1"/>
  <c r="Y151" i="1"/>
  <c r="Y153" i="1"/>
  <c r="Y155" i="1"/>
  <c r="Y157" i="1"/>
  <c r="Y159" i="1"/>
  <c r="Y128" i="1"/>
  <c r="Y139" i="1"/>
  <c r="Y140" i="1"/>
  <c r="Y142" i="1"/>
  <c r="Y144" i="1"/>
  <c r="Y146" i="1"/>
  <c r="Y148" i="1"/>
  <c r="Y150" i="1"/>
  <c r="Y152" i="1"/>
  <c r="Y154" i="1"/>
  <c r="Y158" i="1"/>
  <c r="Y107" i="1"/>
  <c r="R68" i="1"/>
  <c r="Q68" i="1" s="1"/>
  <c r="Y88" i="1"/>
  <c r="Y95" i="1"/>
  <c r="Y112" i="1"/>
  <c r="Y116" i="1"/>
  <c r="Y123" i="1"/>
  <c r="Y69" i="1"/>
  <c r="Y71" i="1"/>
  <c r="Y65" i="1"/>
  <c r="Q66" i="1"/>
  <c r="Y94" i="1"/>
  <c r="Y108" i="1"/>
  <c r="Y115" i="1"/>
  <c r="Y121" i="1"/>
  <c r="Y73" i="1"/>
  <c r="Y75" i="1"/>
  <c r="Y77" i="1"/>
  <c r="Y79" i="1"/>
  <c r="Y81" i="1"/>
  <c r="Y83" i="1"/>
  <c r="Y85" i="1"/>
  <c r="Y87" i="1"/>
  <c r="Y89" i="1"/>
  <c r="Y99" i="1"/>
  <c r="Y103" i="1"/>
  <c r="Y105" i="1"/>
  <c r="Y124" i="1"/>
  <c r="Y100" i="1"/>
  <c r="Y119" i="1"/>
  <c r="Y97" i="1"/>
  <c r="Y120" i="1"/>
  <c r="Y67" i="1"/>
  <c r="Y102" i="1"/>
  <c r="Y110" i="1"/>
  <c r="Y118" i="1"/>
  <c r="Y126" i="1"/>
  <c r="Y138" i="1"/>
  <c r="Y66" i="1"/>
  <c r="Y96" i="1"/>
  <c r="Y104" i="1"/>
  <c r="Y64" i="1"/>
  <c r="Y68" i="1"/>
  <c r="Y70" i="1"/>
  <c r="Y72" i="1"/>
  <c r="Y74" i="1"/>
  <c r="Y76" i="1"/>
  <c r="Y78" i="1"/>
  <c r="Y80" i="1"/>
  <c r="Y82" i="1"/>
  <c r="Y84" i="1"/>
  <c r="Y86" i="1"/>
  <c r="Y98" i="1"/>
  <c r="Y106" i="1"/>
  <c r="Y114" i="1"/>
  <c r="Y122" i="1"/>
  <c r="Y130" i="1"/>
  <c r="Y156" i="1"/>
  <c r="Q69" i="1"/>
  <c r="R70" i="1"/>
  <c r="R142" i="1"/>
  <c r="R98" i="1"/>
  <c r="R67" i="1"/>
  <c r="Q67" i="1" s="1"/>
  <c r="R143" i="1" l="1"/>
  <c r="Q143" i="1" s="1"/>
  <c r="R144" i="1"/>
  <c r="Q142" i="1"/>
  <c r="R73" i="1"/>
  <c r="Q73" i="1" s="1"/>
  <c r="R71" i="1"/>
  <c r="Q71" i="1" s="1"/>
  <c r="R72" i="1"/>
  <c r="Q72" i="1" s="1"/>
  <c r="Q70" i="1"/>
  <c r="R74" i="1"/>
  <c r="R99" i="1"/>
  <c r="Q99" i="1" s="1"/>
  <c r="Q98" i="1"/>
  <c r="R100" i="1"/>
  <c r="R77" i="1" l="1"/>
  <c r="Q77" i="1" s="1"/>
  <c r="R75" i="1"/>
  <c r="Q75" i="1" s="1"/>
  <c r="R76" i="1"/>
  <c r="Q76" i="1" s="1"/>
  <c r="R78" i="1"/>
  <c r="Q74" i="1"/>
  <c r="R145" i="1"/>
  <c r="Q145" i="1" s="1"/>
  <c r="R146" i="1"/>
  <c r="Q144" i="1"/>
  <c r="R102" i="1"/>
  <c r="R101" i="1"/>
  <c r="Q101" i="1" s="1"/>
  <c r="Q100" i="1"/>
  <c r="R81" i="1" l="1"/>
  <c r="Q81" i="1" s="1"/>
  <c r="R79" i="1"/>
  <c r="Q79" i="1" s="1"/>
  <c r="R80" i="1"/>
  <c r="Q80" i="1" s="1"/>
  <c r="R82" i="1"/>
  <c r="Q78" i="1"/>
  <c r="R103" i="1"/>
  <c r="Q103" i="1" s="1"/>
  <c r="R104" i="1"/>
  <c r="Q102" i="1"/>
  <c r="R147" i="1"/>
  <c r="Q147" i="1" s="1"/>
  <c r="R148" i="1"/>
  <c r="Q146" i="1"/>
  <c r="R105" i="1" l="1"/>
  <c r="Q105" i="1" s="1"/>
  <c r="R106" i="1"/>
  <c r="Q104" i="1"/>
  <c r="R87" i="1"/>
  <c r="Q87" i="1" s="1"/>
  <c r="R85" i="1"/>
  <c r="Q85" i="1" s="1"/>
  <c r="R83" i="1"/>
  <c r="Q83" i="1" s="1"/>
  <c r="R86" i="1"/>
  <c r="Q82" i="1"/>
  <c r="R84" i="1"/>
  <c r="Q84" i="1" s="1"/>
  <c r="R149" i="1"/>
  <c r="Q149" i="1" s="1"/>
  <c r="R150" i="1"/>
  <c r="Q148" i="1"/>
  <c r="Q106" i="1" l="1"/>
  <c r="R107" i="1"/>
  <c r="Q107" i="1" s="1"/>
  <c r="R108" i="1"/>
  <c r="R151" i="1"/>
  <c r="Q151" i="1" s="1"/>
  <c r="R152" i="1"/>
  <c r="Q150" i="1"/>
  <c r="R88" i="1"/>
  <c r="Q86" i="1"/>
  <c r="R109" i="1" l="1"/>
  <c r="Q109" i="1" s="1"/>
  <c r="R110" i="1"/>
  <c r="Q108" i="1"/>
  <c r="R89" i="1"/>
  <c r="Q89" i="1" s="1"/>
  <c r="Q88" i="1"/>
  <c r="R154" i="1"/>
  <c r="R153" i="1"/>
  <c r="Q153" i="1" s="1"/>
  <c r="Q152" i="1"/>
  <c r="R155" i="1" l="1"/>
  <c r="Q155" i="1" s="1"/>
  <c r="R156" i="1"/>
  <c r="Q154" i="1"/>
  <c r="R111" i="1"/>
  <c r="Q111" i="1" s="1"/>
  <c r="R112" i="1"/>
  <c r="Q110" i="1"/>
  <c r="R113" i="1" l="1"/>
  <c r="Q113" i="1" s="1"/>
  <c r="Q112" i="1"/>
  <c r="R114" i="1"/>
  <c r="R157" i="1"/>
  <c r="Q157" i="1" s="1"/>
  <c r="R158" i="1"/>
  <c r="Q156" i="1"/>
  <c r="R115" i="1" l="1"/>
  <c r="Q115" i="1" s="1"/>
  <c r="R116" i="1"/>
  <c r="Q114" i="1"/>
  <c r="R159" i="1"/>
  <c r="Q159" i="1" s="1"/>
  <c r="Q158" i="1"/>
  <c r="R117" i="1" l="1"/>
  <c r="Q117" i="1" s="1"/>
  <c r="Q116" i="1"/>
  <c r="R118" i="1"/>
  <c r="Q118" i="1" l="1"/>
  <c r="R119" i="1"/>
  <c r="Q119" i="1" s="1"/>
  <c r="R120" i="1"/>
  <c r="R121" i="1" l="1"/>
  <c r="Q121" i="1" s="1"/>
  <c r="R122" i="1"/>
  <c r="Q120" i="1"/>
  <c r="R123" i="1" l="1"/>
  <c r="Q123" i="1" s="1"/>
  <c r="R124" i="1"/>
  <c r="Q122" i="1"/>
  <c r="R125" i="1" l="1"/>
  <c r="Q125" i="1" s="1"/>
  <c r="R126" i="1"/>
  <c r="Q124" i="1"/>
  <c r="R127" i="1" l="1"/>
  <c r="Q127" i="1" s="1"/>
  <c r="Q126" i="1"/>
  <c r="R128" i="1"/>
  <c r="R130" i="1" s="1"/>
  <c r="R132" i="1" s="1"/>
  <c r="Q132" i="1" l="1"/>
  <c r="R133" i="1"/>
  <c r="R129" i="1"/>
  <c r="Q129" i="1" s="1"/>
  <c r="Q128" i="1"/>
  <c r="R131" i="1" l="1"/>
  <c r="Q131" i="1" s="1"/>
  <c r="Q133" i="1"/>
  <c r="Q130" i="1"/>
</calcChain>
</file>

<file path=xl/sharedStrings.xml><?xml version="1.0" encoding="utf-8"?>
<sst xmlns="http://schemas.openxmlformats.org/spreadsheetml/2006/main" count="847" uniqueCount="152">
  <si>
    <t>Pause</t>
  </si>
  <si>
    <t>Pause 10 min</t>
  </si>
  <si>
    <t>Pause 45 min</t>
  </si>
  <si>
    <t>Startzeit alle 12 min</t>
  </si>
  <si>
    <t>Startzeit alle 8 min</t>
  </si>
  <si>
    <t>COMPETITORS</t>
  </si>
  <si>
    <t>AP</t>
  </si>
  <si>
    <t>Results</t>
  </si>
  <si>
    <t>Gender</t>
  </si>
  <si>
    <t>Country</t>
  </si>
  <si>
    <t>SUSV Member</t>
  </si>
  <si>
    <t>Last name</t>
  </si>
  <si>
    <t>First Name</t>
  </si>
  <si>
    <t>STA</t>
  </si>
  <si>
    <t>DYN</t>
  </si>
  <si>
    <t>DYNB</t>
  </si>
  <si>
    <t>DNF</t>
  </si>
  <si>
    <t>Points STA</t>
  </si>
  <si>
    <t>Points DYN</t>
  </si>
  <si>
    <t>Points DNF</t>
  </si>
  <si>
    <t>Total POINTS</t>
  </si>
  <si>
    <t>f</t>
  </si>
  <si>
    <t>m</t>
  </si>
  <si>
    <t>Ende Dnf</t>
  </si>
  <si>
    <t>Static Apnea (STA)</t>
  </si>
  <si>
    <t>Water Warm Up</t>
  </si>
  <si>
    <t>Official Top</t>
  </si>
  <si>
    <t>Zone</t>
  </si>
  <si>
    <t>RP STA</t>
  </si>
  <si>
    <t>Start penalty</t>
  </si>
  <si>
    <t>RP&lt;AP penalty</t>
  </si>
  <si>
    <t>Ranking</t>
  </si>
  <si>
    <t>Starter 1</t>
  </si>
  <si>
    <t>B</t>
  </si>
  <si>
    <t>Starter 2</t>
  </si>
  <si>
    <t>C</t>
  </si>
  <si>
    <t>FRA</t>
  </si>
  <si>
    <t>Manon</t>
  </si>
  <si>
    <t>Regnier</t>
  </si>
  <si>
    <t>A</t>
  </si>
  <si>
    <t>SUI</t>
  </si>
  <si>
    <t>Vanessa</t>
  </si>
  <si>
    <t>Falciola</t>
  </si>
  <si>
    <t>Jonas</t>
  </si>
  <si>
    <t>Plüss</t>
  </si>
  <si>
    <t>Simone</t>
  </si>
  <si>
    <t>Argenziano</t>
  </si>
  <si>
    <t>D</t>
  </si>
  <si>
    <t>Bächtold</t>
  </si>
  <si>
    <t>Christelle</t>
  </si>
  <si>
    <t>Maire</t>
  </si>
  <si>
    <t>Lara</t>
  </si>
  <si>
    <t>Kollep</t>
  </si>
  <si>
    <t>Anna-Karina</t>
  </si>
  <si>
    <t>Schmitt</t>
  </si>
  <si>
    <t>David</t>
  </si>
  <si>
    <t>Glaser</t>
  </si>
  <si>
    <t>Gina</t>
  </si>
  <si>
    <t>Stüssi</t>
  </si>
  <si>
    <t>Michèle</t>
  </si>
  <si>
    <t>Lechevalier</t>
  </si>
  <si>
    <t>Elsa</t>
  </si>
  <si>
    <t>Autunno</t>
  </si>
  <si>
    <t>Oulfa</t>
  </si>
  <si>
    <t>Chellai</t>
  </si>
  <si>
    <t>TUR</t>
  </si>
  <si>
    <t>Okan</t>
  </si>
  <si>
    <t>Pelenk</t>
  </si>
  <si>
    <t>ESP</t>
  </si>
  <si>
    <t>Oleguer</t>
  </si>
  <si>
    <t>Llibre</t>
  </si>
  <si>
    <t>Corina</t>
  </si>
  <si>
    <t>Schmed</t>
  </si>
  <si>
    <t>Andrea</t>
  </si>
  <si>
    <t>Melileo</t>
  </si>
  <si>
    <t>Julien</t>
  </si>
  <si>
    <t>Dupont</t>
  </si>
  <si>
    <t>Jonathan</t>
  </si>
  <si>
    <t>Amiot</t>
  </si>
  <si>
    <t>Fonjallaz</t>
  </si>
  <si>
    <t>Hugo</t>
  </si>
  <si>
    <t>Piguet</t>
  </si>
  <si>
    <t>Dynamic Apnea (DYN / DYNB)</t>
  </si>
  <si>
    <t>Lane</t>
  </si>
  <si>
    <t>RP DYN</t>
  </si>
  <si>
    <t>Other penalties</t>
  </si>
  <si>
    <t>starter 1</t>
  </si>
  <si>
    <t xml:space="preserve">starter 2 </t>
  </si>
  <si>
    <t>Dubois</t>
  </si>
  <si>
    <t>Langer</t>
  </si>
  <si>
    <t>Fanny</t>
  </si>
  <si>
    <t>Richoz</t>
  </si>
  <si>
    <t>Sarah Loraine</t>
  </si>
  <si>
    <t>Mühlberg</t>
  </si>
  <si>
    <t>GER</t>
  </si>
  <si>
    <t>Melissa</t>
  </si>
  <si>
    <t>Lodes</t>
  </si>
  <si>
    <t>Isabelle</t>
  </si>
  <si>
    <t>Cid</t>
  </si>
  <si>
    <t>Robert</t>
  </si>
  <si>
    <t>Giuntini</t>
  </si>
  <si>
    <t>Christian</t>
  </si>
  <si>
    <t>Brauchli</t>
  </si>
  <si>
    <t>Antoine</t>
  </si>
  <si>
    <t>Logean</t>
  </si>
  <si>
    <t>Ivan</t>
  </si>
  <si>
    <t>Morel</t>
  </si>
  <si>
    <t>Adam Jerzy</t>
  </si>
  <si>
    <t>Rodewald</t>
  </si>
  <si>
    <t>Dylan</t>
  </si>
  <si>
    <t>Perrenoud</t>
  </si>
  <si>
    <t>BOL</t>
  </si>
  <si>
    <t>Erika</t>
  </si>
  <si>
    <t>Duenas</t>
  </si>
  <si>
    <t>Heidi</t>
  </si>
  <si>
    <t>Walter</t>
  </si>
  <si>
    <t>Alex</t>
  </si>
  <si>
    <t>Witschi</t>
  </si>
  <si>
    <t>Tatiana</t>
  </si>
  <si>
    <t>Stalder</t>
  </si>
  <si>
    <t>Vecera</t>
  </si>
  <si>
    <t>Dynamic no Fins Apnea (DNF)</t>
  </si>
  <si>
    <t>RP DNF</t>
  </si>
  <si>
    <t>Ronny</t>
  </si>
  <si>
    <t>Gunzenhauser</t>
  </si>
  <si>
    <t>Bertini</t>
  </si>
  <si>
    <t>ITA</t>
  </si>
  <si>
    <t>Dalida</t>
  </si>
  <si>
    <t>Florie</t>
  </si>
  <si>
    <t xml:space="preserve">25th AIDA Swiss Championship </t>
  </si>
  <si>
    <t xml:space="preserve">Indoor - 22.03.2025 </t>
  </si>
  <si>
    <t>Kyburz</t>
  </si>
  <si>
    <t>Vidberg</t>
  </si>
  <si>
    <t>Roberta</t>
  </si>
  <si>
    <t>Troia</t>
  </si>
  <si>
    <t>Darryl</t>
  </si>
  <si>
    <t>Palmer</t>
  </si>
  <si>
    <t>Lancelot</t>
  </si>
  <si>
    <t>Hubert</t>
  </si>
  <si>
    <t>BEL</t>
  </si>
  <si>
    <t>PB</t>
  </si>
  <si>
    <t>yes</t>
  </si>
  <si>
    <t>no</t>
  </si>
  <si>
    <t>Thomas</t>
  </si>
  <si>
    <t>Violante</t>
  </si>
  <si>
    <t>Massimiliano</t>
  </si>
  <si>
    <t>Lucy</t>
  </si>
  <si>
    <t xml:space="preserve">Chris </t>
  </si>
  <si>
    <t>GBR</t>
  </si>
  <si>
    <t>Oxana</t>
  </si>
  <si>
    <t>Marina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</si>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</sst>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"/>
    <numFmt numFmtId="165" formatCode="0.000000"/>
    <numFmt numFmtId="166" formatCode="0.0000"/>
    <numFmt numFmtId="167" formatCode="0\'"/>
    <numFmt numFmtId="168" formatCode="00&quot;'' &quot;"/>
    <numFmt numFmtId="169" formatCode="0&quot;''&quot;"/>
    <numFmt numFmtId="170" formatCode="\-0\p"/>
    <numFmt numFmtId="171" formatCode="\-0.0\p"/>
  </numFmts>
  <fonts count="11" x14ac:knownFonts="1"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B05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indexed="10"/>
      <name val="Aptos Narrow"/>
      <family val="2"/>
      <scheme val="minor"/>
    </font>
    <font>
      <b/>
      <sz val="20"/>
      <name val="Aptos Narrow"/>
      <family val="2"/>
      <scheme val="minor"/>
    </font>
    <font>
      <sz val="2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21" fontId="3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4" xfId="0" applyBorder="1"/>
    <xf numFmtId="49" fontId="1" fillId="0" borderId="4" xfId="0" applyNumberFormat="1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6" borderId="4" xfId="0" applyFont="1" applyFill="1" applyBorder="1" applyAlignment="1">
      <alignment horizontal="center" textRotation="90"/>
    </xf>
    <xf numFmtId="0" fontId="1" fillId="7" borderId="4" xfId="0" applyFont="1" applyFill="1" applyBorder="1" applyAlignment="1">
      <alignment horizontal="center" textRotation="90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167" fontId="1" fillId="4" borderId="4" xfId="0" applyNumberFormat="1" applyFont="1" applyFill="1" applyBorder="1" applyAlignment="1">
      <alignment horizontal="right"/>
    </xf>
    <xf numFmtId="168" fontId="1" fillId="4" borderId="4" xfId="0" applyNumberFormat="1" applyFont="1" applyFill="1" applyBorder="1" applyAlignment="1">
      <alignment horizontal="left"/>
    </xf>
    <xf numFmtId="0" fontId="1" fillId="6" borderId="6" xfId="0" applyFont="1" applyFill="1" applyBorder="1"/>
    <xf numFmtId="0" fontId="1" fillId="7" borderId="4" xfId="0" applyFont="1" applyFill="1" applyBorder="1"/>
    <xf numFmtId="168" fontId="1" fillId="0" borderId="4" xfId="0" applyNumberFormat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6" xfId="0" applyBorder="1"/>
    <xf numFmtId="0" fontId="1" fillId="6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7" xfId="0" applyFont="1" applyBorder="1"/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20" fontId="0" fillId="0" borderId="0" xfId="0" applyNumberFormat="1"/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20" fontId="4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6" xfId="0" applyBorder="1"/>
    <xf numFmtId="49" fontId="1" fillId="0" borderId="17" xfId="0" applyNumberFormat="1" applyFont="1" applyBorder="1" applyAlignment="1">
      <alignment horizontal="center" textRotation="90"/>
    </xf>
    <xf numFmtId="0" fontId="1" fillId="0" borderId="17" xfId="0" applyFont="1" applyBorder="1" applyAlignment="1">
      <alignment horizontal="center" textRotation="90"/>
    </xf>
    <xf numFmtId="0" fontId="1" fillId="0" borderId="18" xfId="0" applyFont="1" applyBorder="1" applyAlignment="1">
      <alignment horizontal="center" textRotation="90"/>
    </xf>
    <xf numFmtId="168" fontId="1" fillId="4" borderId="19" xfId="0" applyNumberFormat="1" applyFont="1" applyFill="1" applyBorder="1" applyAlignment="1">
      <alignment horizontal="left"/>
    </xf>
    <xf numFmtId="168" fontId="1" fillId="4" borderId="20" xfId="0" applyNumberFormat="1" applyFont="1" applyFill="1" applyBorder="1" applyAlignment="1">
      <alignment horizontal="left"/>
    </xf>
    <xf numFmtId="168" fontId="1" fillId="0" borderId="19" xfId="0" applyNumberFormat="1" applyFont="1" applyBorder="1" applyAlignment="1">
      <alignment horizontal="left"/>
    </xf>
    <xf numFmtId="168" fontId="1" fillId="0" borderId="20" xfId="0" applyNumberFormat="1" applyFont="1" applyBorder="1" applyAlignment="1">
      <alignment horizontal="left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textRotation="90"/>
    </xf>
    <xf numFmtId="0" fontId="1" fillId="0" borderId="11" xfId="0" applyFont="1" applyBorder="1" applyAlignment="1">
      <alignment horizontal="center" textRotation="90"/>
    </xf>
    <xf numFmtId="0" fontId="0" fillId="0" borderId="22" xfId="0" applyBorder="1"/>
    <xf numFmtId="0" fontId="2" fillId="0" borderId="20" xfId="0" applyFont="1" applyBorder="1"/>
    <xf numFmtId="0" fontId="2" fillId="0" borderId="23" xfId="0" applyFont="1" applyBorder="1" applyAlignment="1">
      <alignment horizontal="left"/>
    </xf>
    <xf numFmtId="167" fontId="1" fillId="4" borderId="22" xfId="0" applyNumberFormat="1" applyFont="1" applyFill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167" fontId="1" fillId="0" borderId="22" xfId="0" applyNumberFormat="1" applyFont="1" applyBorder="1" applyAlignment="1">
      <alignment horizontal="right"/>
    </xf>
    <xf numFmtId="20" fontId="8" fillId="5" borderId="20" xfId="0" applyNumberFormat="1" applyFont="1" applyFill="1" applyBorder="1"/>
    <xf numFmtId="20" fontId="2" fillId="0" borderId="20" xfId="0" applyNumberFormat="1" applyFont="1" applyBorder="1" applyAlignment="1">
      <alignment horizontal="center"/>
    </xf>
    <xf numFmtId="167" fontId="0" fillId="0" borderId="20" xfId="0" applyNumberFormat="1" applyBorder="1" applyAlignment="1">
      <alignment horizontal="right"/>
    </xf>
    <xf numFmtId="168" fontId="0" fillId="0" borderId="20" xfId="0" applyNumberFormat="1" applyBorder="1" applyAlignment="1">
      <alignment horizontal="left"/>
    </xf>
    <xf numFmtId="169" fontId="0" fillId="0" borderId="20" xfId="0" applyNumberFormat="1" applyBorder="1" applyAlignment="1">
      <alignment horizontal="left"/>
    </xf>
    <xf numFmtId="170" fontId="8" fillId="0" borderId="20" xfId="0" applyNumberFormat="1" applyFont="1" applyBorder="1"/>
    <xf numFmtId="170" fontId="8" fillId="0" borderId="24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2" fillId="0" borderId="1" xfId="0" applyFont="1" applyBorder="1" applyAlignment="1">
      <alignment horizontal="left"/>
    </xf>
    <xf numFmtId="167" fontId="1" fillId="4" borderId="25" xfId="0" applyNumberFormat="1" applyFont="1" applyFill="1" applyBorder="1" applyAlignment="1">
      <alignment horizontal="right"/>
    </xf>
    <xf numFmtId="0" fontId="1" fillId="0" borderId="27" xfId="0" applyFont="1" applyBorder="1" applyAlignment="1">
      <alignment horizontal="right"/>
    </xf>
    <xf numFmtId="167" fontId="1" fillId="0" borderId="25" xfId="0" applyNumberFormat="1" applyFont="1" applyBorder="1" applyAlignment="1">
      <alignment horizontal="right"/>
    </xf>
    <xf numFmtId="20" fontId="8" fillId="5" borderId="4" xfId="0" applyNumberFormat="1" applyFont="1" applyFill="1" applyBorder="1"/>
    <xf numFmtId="20" fontId="2" fillId="0" borderId="4" xfId="0" applyNumberFormat="1" applyFont="1" applyBorder="1" applyAlignment="1">
      <alignment horizontal="center"/>
    </xf>
    <xf numFmtId="167" fontId="0" fillId="0" borderId="4" xfId="0" applyNumberFormat="1" applyBorder="1"/>
    <xf numFmtId="168" fontId="0" fillId="0" borderId="4" xfId="0" applyNumberFormat="1" applyBorder="1" applyAlignment="1">
      <alignment horizontal="left"/>
    </xf>
    <xf numFmtId="169" fontId="0" fillId="0" borderId="4" xfId="0" applyNumberFormat="1" applyBorder="1" applyAlignment="1">
      <alignment horizontal="left"/>
    </xf>
    <xf numFmtId="170" fontId="8" fillId="0" borderId="4" xfId="0" applyNumberFormat="1" applyFont="1" applyBorder="1"/>
    <xf numFmtId="170" fontId="8" fillId="0" borderId="26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20" fontId="0" fillId="5" borderId="25" xfId="0" applyNumberFormat="1" applyFill="1" applyBorder="1"/>
    <xf numFmtId="20" fontId="2" fillId="5" borderId="4" xfId="0" applyNumberFormat="1" applyFont="1" applyFill="1" applyBorder="1"/>
    <xf numFmtId="20" fontId="0" fillId="0" borderId="4" xfId="0" applyNumberFormat="1" applyBorder="1" applyAlignment="1">
      <alignment horizontal="center"/>
    </xf>
    <xf numFmtId="167" fontId="2" fillId="0" borderId="4" xfId="0" applyNumberFormat="1" applyFont="1" applyBorder="1"/>
    <xf numFmtId="20" fontId="0" fillId="5" borderId="4" xfId="0" applyNumberFormat="1" applyFill="1" applyBorder="1"/>
    <xf numFmtId="0" fontId="0" fillId="0" borderId="32" xfId="0" applyBorder="1"/>
    <xf numFmtId="0" fontId="2" fillId="0" borderId="8" xfId="0" applyFont="1" applyBorder="1"/>
    <xf numFmtId="2" fontId="0" fillId="0" borderId="0" xfId="0" applyNumberFormat="1"/>
    <xf numFmtId="20" fontId="2" fillId="5" borderId="8" xfId="0" applyNumberFormat="1" applyFont="1" applyFill="1" applyBorder="1"/>
    <xf numFmtId="167" fontId="0" fillId="0" borderId="8" xfId="0" applyNumberFormat="1" applyBorder="1"/>
    <xf numFmtId="168" fontId="0" fillId="0" borderId="8" xfId="0" applyNumberFormat="1" applyBorder="1" applyAlignment="1">
      <alignment horizontal="left"/>
    </xf>
    <xf numFmtId="169" fontId="0" fillId="0" borderId="8" xfId="0" applyNumberFormat="1" applyBorder="1" applyAlignment="1">
      <alignment horizontal="left"/>
    </xf>
    <xf numFmtId="170" fontId="8" fillId="0" borderId="8" xfId="0" applyNumberFormat="1" applyFont="1" applyBorder="1"/>
    <xf numFmtId="170" fontId="8" fillId="0" borderId="31" xfId="0" applyNumberFormat="1" applyFont="1" applyBorder="1" applyAlignment="1">
      <alignment horizontal="center"/>
    </xf>
    <xf numFmtId="20" fontId="0" fillId="5" borderId="6" xfId="0" applyNumberFormat="1" applyFill="1" applyBorder="1"/>
    <xf numFmtId="20" fontId="0" fillId="5" borderId="8" xfId="0" applyNumberFormat="1" applyFill="1" applyBorder="1"/>
    <xf numFmtId="20" fontId="2" fillId="5" borderId="30" xfId="0" applyNumberFormat="1" applyFont="1" applyFill="1" applyBorder="1"/>
    <xf numFmtId="167" fontId="2" fillId="0" borderId="8" xfId="0" applyNumberFormat="1" applyFont="1" applyBorder="1"/>
    <xf numFmtId="168" fontId="2" fillId="0" borderId="8" xfId="0" applyNumberFormat="1" applyFont="1" applyBorder="1" applyAlignment="1">
      <alignment horizontal="left"/>
    </xf>
    <xf numFmtId="169" fontId="2" fillId="0" borderId="8" xfId="0" applyNumberFormat="1" applyFont="1" applyBorder="1" applyAlignment="1">
      <alignment horizontal="left"/>
    </xf>
    <xf numFmtId="170" fontId="3" fillId="0" borderId="8" xfId="0" applyNumberFormat="1" applyFont="1" applyBorder="1"/>
    <xf numFmtId="170" fontId="3" fillId="0" borderId="31" xfId="0" applyNumberFormat="1" applyFont="1" applyBorder="1" applyAlignment="1">
      <alignment horizontal="center"/>
    </xf>
    <xf numFmtId="167" fontId="0" fillId="0" borderId="4" xfId="0" applyNumberFormat="1" applyBorder="1" applyAlignment="1">
      <alignment horizontal="right"/>
    </xf>
    <xf numFmtId="0" fontId="0" fillId="0" borderId="34" xfId="0" applyBorder="1"/>
    <xf numFmtId="0" fontId="2" fillId="0" borderId="34" xfId="0" applyFont="1" applyBorder="1"/>
    <xf numFmtId="0" fontId="0" fillId="0" borderId="39" xfId="0" applyBorder="1"/>
    <xf numFmtId="0" fontId="2" fillId="0" borderId="40" xfId="0" applyFont="1" applyBorder="1"/>
    <xf numFmtId="168" fontId="1" fillId="4" borderId="34" xfId="0" applyNumberFormat="1" applyFont="1" applyFill="1" applyBorder="1" applyAlignment="1">
      <alignment horizontal="left"/>
    </xf>
    <xf numFmtId="0" fontId="1" fillId="0" borderId="34" xfId="0" applyFont="1" applyBorder="1"/>
    <xf numFmtId="20" fontId="0" fillId="5" borderId="33" xfId="0" applyNumberFormat="1" applyFill="1" applyBorder="1"/>
    <xf numFmtId="20" fontId="0" fillId="5" borderId="34" xfId="0" applyNumberFormat="1" applyFill="1" applyBorder="1"/>
    <xf numFmtId="20" fontId="2" fillId="0" borderId="34" xfId="0" applyNumberFormat="1" applyFont="1" applyBorder="1" applyAlignment="1">
      <alignment horizontal="center"/>
    </xf>
    <xf numFmtId="167" fontId="0" fillId="0" borderId="34" xfId="0" applyNumberFormat="1" applyBorder="1"/>
    <xf numFmtId="168" fontId="0" fillId="0" borderId="34" xfId="0" applyNumberFormat="1" applyBorder="1" applyAlignment="1">
      <alignment horizontal="left"/>
    </xf>
    <xf numFmtId="169" fontId="0" fillId="0" borderId="34" xfId="0" applyNumberFormat="1" applyBorder="1" applyAlignment="1">
      <alignment horizontal="left"/>
    </xf>
    <xf numFmtId="170" fontId="8" fillId="0" borderId="34" xfId="0" applyNumberFormat="1" applyFont="1" applyBorder="1"/>
    <xf numFmtId="170" fontId="8" fillId="0" borderId="36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/>
    <xf numFmtId="0" fontId="0" fillId="0" borderId="20" xfId="0" applyBorder="1"/>
    <xf numFmtId="20" fontId="0" fillId="0" borderId="20" xfId="0" applyNumberFormat="1" applyBorder="1" applyAlignment="1">
      <alignment horizontal="center"/>
    </xf>
    <xf numFmtId="171" fontId="8" fillId="0" borderId="20" xfId="0" applyNumberFormat="1" applyFon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left"/>
    </xf>
    <xf numFmtId="170" fontId="8" fillId="0" borderId="6" xfId="0" applyNumberFormat="1" applyFont="1" applyBorder="1"/>
    <xf numFmtId="170" fontId="8" fillId="0" borderId="27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20" fontId="0" fillId="5" borderId="30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7" xfId="0" applyBorder="1"/>
    <xf numFmtId="20" fontId="0" fillId="0" borderId="34" xfId="0" applyNumberFormat="1" applyBorder="1" applyAlignment="1">
      <alignment horizontal="center"/>
    </xf>
    <xf numFmtId="171" fontId="8" fillId="0" borderId="34" xfId="0" applyNumberFormat="1" applyFont="1" applyBorder="1" applyAlignment="1">
      <alignment horizontal="center"/>
    </xf>
    <xf numFmtId="171" fontId="8" fillId="0" borderId="4" xfId="0" applyNumberFormat="1" applyFont="1" applyBorder="1" applyAlignment="1">
      <alignment horizontal="center"/>
    </xf>
    <xf numFmtId="0" fontId="1" fillId="6" borderId="34" xfId="0" applyFont="1" applyFill="1" applyBorder="1"/>
    <xf numFmtId="20" fontId="0" fillId="8" borderId="34" xfId="0" applyNumberFormat="1" applyFill="1" applyBorder="1"/>
    <xf numFmtId="0" fontId="0" fillId="0" borderId="11" xfId="0" applyBorder="1"/>
    <xf numFmtId="0" fontId="1" fillId="0" borderId="26" xfId="0" applyFont="1" applyBorder="1" applyAlignment="1">
      <alignment horizontal="right"/>
    </xf>
    <xf numFmtId="0" fontId="0" fillId="0" borderId="33" xfId="0" applyBorder="1"/>
    <xf numFmtId="0" fontId="2" fillId="0" borderId="0" xfId="0" applyFont="1" applyAlignment="1">
      <alignment horizontal="right"/>
    </xf>
    <xf numFmtId="167" fontId="2" fillId="0" borderId="22" xfId="0" applyNumberFormat="1" applyFont="1" applyBorder="1" applyAlignment="1">
      <alignment horizontal="right"/>
    </xf>
    <xf numFmtId="168" fontId="2" fillId="0" borderId="20" xfId="0" applyNumberFormat="1" applyFont="1" applyBorder="1" applyAlignment="1">
      <alignment horizontal="left"/>
    </xf>
    <xf numFmtId="0" fontId="2" fillId="0" borderId="20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167" fontId="2" fillId="0" borderId="25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2" fillId="0" borderId="27" xfId="0" applyFont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0" fontId="2" fillId="0" borderId="26" xfId="0" applyFont="1" applyBorder="1"/>
    <xf numFmtId="168" fontId="2" fillId="0" borderId="34" xfId="0" applyNumberFormat="1" applyFont="1" applyBorder="1" applyAlignment="1">
      <alignment horizontal="left"/>
    </xf>
    <xf numFmtId="0" fontId="2" fillId="0" borderId="36" xfId="0" applyFont="1" applyBorder="1"/>
    <xf numFmtId="0" fontId="2" fillId="0" borderId="24" xfId="0" applyFont="1" applyBorder="1" applyAlignment="1">
      <alignment horizontal="right"/>
    </xf>
    <xf numFmtId="167" fontId="2" fillId="0" borderId="19" xfId="0" applyNumberFormat="1" applyFont="1" applyBorder="1" applyAlignment="1">
      <alignment horizontal="right"/>
    </xf>
    <xf numFmtId="167" fontId="2" fillId="0" borderId="3" xfId="0" applyNumberFormat="1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4" xfId="0" applyFont="1" applyBorder="1" applyAlignment="1">
      <alignment horizontal="center" textRotation="90"/>
    </xf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left"/>
    </xf>
    <xf numFmtId="20" fontId="3" fillId="5" borderId="22" xfId="0" applyNumberFormat="1" applyFont="1" applyFill="1" applyBorder="1"/>
    <xf numFmtId="20" fontId="3" fillId="5" borderId="3" xfId="0" applyNumberFormat="1" applyFont="1" applyFill="1" applyBorder="1"/>
    <xf numFmtId="0" fontId="0" fillId="0" borderId="47" xfId="0" applyBorder="1"/>
    <xf numFmtId="0" fontId="0" fillId="0" borderId="44" xfId="0" applyBorder="1"/>
    <xf numFmtId="0" fontId="0" fillId="0" borderId="37" xfId="0" applyBorder="1"/>
    <xf numFmtId="0" fontId="1" fillId="6" borderId="10" xfId="0" applyFont="1" applyFill="1" applyBorder="1" applyAlignment="1">
      <alignment horizontal="center" textRotation="90"/>
    </xf>
    <xf numFmtId="0" fontId="1" fillId="0" borderId="12" xfId="0" applyFont="1" applyBorder="1" applyAlignment="1">
      <alignment horizontal="center" textRotation="90"/>
    </xf>
    <xf numFmtId="0" fontId="0" fillId="0" borderId="28" xfId="0" applyBorder="1"/>
    <xf numFmtId="168" fontId="1" fillId="4" borderId="8" xfId="0" applyNumberFormat="1" applyFont="1" applyFill="1" applyBorder="1" applyAlignment="1">
      <alignment horizontal="left"/>
    </xf>
    <xf numFmtId="0" fontId="1" fillId="6" borderId="8" xfId="0" applyFont="1" applyFill="1" applyBorder="1"/>
    <xf numFmtId="167" fontId="1" fillId="4" borderId="6" xfId="0" applyNumberFormat="1" applyFont="1" applyFill="1" applyBorder="1" applyAlignment="1">
      <alignment horizontal="right"/>
    </xf>
    <xf numFmtId="168" fontId="1" fillId="4" borderId="6" xfId="0" applyNumberFormat="1" applyFont="1" applyFill="1" applyBorder="1" applyAlignment="1">
      <alignment horizontal="left"/>
    </xf>
    <xf numFmtId="0" fontId="1" fillId="7" borderId="6" xfId="0" applyFont="1" applyFill="1" applyBorder="1"/>
    <xf numFmtId="167" fontId="2" fillId="0" borderId="6" xfId="0" applyNumberFormat="1" applyFont="1" applyBorder="1" applyAlignment="1">
      <alignment horizontal="right"/>
    </xf>
    <xf numFmtId="168" fontId="2" fillId="0" borderId="6" xfId="0" applyNumberFormat="1" applyFont="1" applyBorder="1" applyAlignment="1">
      <alignment horizontal="left"/>
    </xf>
    <xf numFmtId="0" fontId="0" fillId="0" borderId="29" xfId="0" applyBorder="1"/>
    <xf numFmtId="0" fontId="0" fillId="0" borderId="48" xfId="0" applyBorder="1"/>
    <xf numFmtId="167" fontId="2" fillId="0" borderId="35" xfId="0" applyNumberFormat="1" applyFont="1" applyBorder="1" applyAlignment="1">
      <alignment horizontal="right"/>
    </xf>
    <xf numFmtId="0" fontId="1" fillId="7" borderId="26" xfId="0" applyFont="1" applyFill="1" applyBorder="1"/>
    <xf numFmtId="167" fontId="1" fillId="4" borderId="33" xfId="0" applyNumberFormat="1" applyFont="1" applyFill="1" applyBorder="1" applyAlignment="1">
      <alignment horizontal="right"/>
    </xf>
    <xf numFmtId="0" fontId="1" fillId="0" borderId="36" xfId="0" applyFont="1" applyBorder="1"/>
    <xf numFmtId="0" fontId="0" fillId="0" borderId="1" xfId="0" applyBorder="1"/>
    <xf numFmtId="0" fontId="0" fillId="0" borderId="41" xfId="0" applyBorder="1"/>
    <xf numFmtId="167" fontId="1" fillId="4" borderId="32" xfId="0" applyNumberFormat="1" applyFont="1" applyFill="1" applyBorder="1" applyAlignment="1">
      <alignment horizontal="right"/>
    </xf>
    <xf numFmtId="0" fontId="1" fillId="7" borderId="27" xfId="0" applyFont="1" applyFill="1" applyBorder="1"/>
    <xf numFmtId="167" fontId="1" fillId="4" borderId="30" xfId="0" applyNumberFormat="1" applyFont="1" applyFill="1" applyBorder="1" applyAlignment="1">
      <alignment horizontal="right"/>
    </xf>
    <xf numFmtId="0" fontId="1" fillId="7" borderId="31" xfId="0" applyFont="1" applyFill="1" applyBorder="1"/>
    <xf numFmtId="0" fontId="1" fillId="7" borderId="36" xfId="0" applyFont="1" applyFill="1" applyBorder="1"/>
    <xf numFmtId="167" fontId="2" fillId="0" borderId="32" xfId="0" applyNumberFormat="1" applyFont="1" applyBorder="1" applyAlignment="1">
      <alignment horizontal="right"/>
    </xf>
    <xf numFmtId="0" fontId="2" fillId="0" borderId="27" xfId="0" applyFont="1" applyBorder="1"/>
    <xf numFmtId="167" fontId="2" fillId="0" borderId="30" xfId="0" applyNumberFormat="1" applyFont="1" applyBorder="1" applyAlignment="1">
      <alignment horizontal="right"/>
    </xf>
    <xf numFmtId="0" fontId="2" fillId="0" borderId="31" xfId="0" applyFont="1" applyBorder="1"/>
    <xf numFmtId="0" fontId="0" fillId="0" borderId="19" xfId="0" applyBorder="1" applyAlignment="1">
      <alignment horizontal="center"/>
    </xf>
    <xf numFmtId="20" fontId="0" fillId="5" borderId="32" xfId="0" applyNumberFormat="1" applyFill="1" applyBorder="1"/>
    <xf numFmtId="20" fontId="0" fillId="8" borderId="33" xfId="0" applyNumberFormat="1" applyFill="1" applyBorder="1"/>
    <xf numFmtId="49" fontId="1" fillId="0" borderId="10" xfId="0" applyNumberFormat="1" applyFont="1" applyBorder="1" applyAlignment="1">
      <alignment horizontal="center" textRotation="90"/>
    </xf>
    <xf numFmtId="0" fontId="1" fillId="7" borderId="12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0" fillId="0" borderId="45" xfId="0" applyBorder="1"/>
    <xf numFmtId="0" fontId="2" fillId="0" borderId="4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0" fillId="0" borderId="42" xfId="0" applyBorder="1"/>
    <xf numFmtId="167" fontId="2" fillId="0" borderId="33" xfId="0" applyNumberFormat="1" applyFont="1" applyBorder="1" applyAlignment="1">
      <alignment horizontal="right"/>
    </xf>
    <xf numFmtId="0" fontId="0" fillId="0" borderId="35" xfId="0" applyBorder="1" applyAlignment="1">
      <alignment horizontal="center"/>
    </xf>
    <xf numFmtId="20" fontId="3" fillId="5" borderId="25" xfId="0" applyNumberFormat="1" applyFont="1" applyFill="1" applyBorder="1"/>
    <xf numFmtId="0" fontId="2" fillId="0" borderId="43" xfId="0" applyFont="1" applyBorder="1" applyAlignment="1">
      <alignment horizontal="left"/>
    </xf>
    <xf numFmtId="167" fontId="1" fillId="4" borderId="3" xfId="0" applyNumberFormat="1" applyFont="1" applyFill="1" applyBorder="1" applyAlignment="1">
      <alignment horizontal="right"/>
    </xf>
    <xf numFmtId="0" fontId="0" fillId="0" borderId="38" xfId="0" applyBorder="1"/>
    <xf numFmtId="0" fontId="1" fillId="7" borderId="38" xfId="0" applyFont="1" applyFill="1" applyBorder="1"/>
    <xf numFmtId="0" fontId="0" fillId="0" borderId="49" xfId="0" applyBorder="1"/>
    <xf numFmtId="0" fontId="0" fillId="0" borderId="50" xfId="0" applyBorder="1"/>
    <xf numFmtId="20" fontId="0" fillId="8" borderId="25" xfId="0" applyNumberFormat="1" applyFill="1" applyBorder="1"/>
    <xf numFmtId="20" fontId="0" fillId="8" borderId="4" xfId="0" applyNumberFormat="1" applyFill="1" applyBorder="1"/>
    <xf numFmtId="0" fontId="0" fillId="0" borderId="51" xfId="0" applyBorder="1"/>
    <xf numFmtId="0" fontId="0" fillId="0" borderId="52" xfId="0" applyBorder="1"/>
    <xf numFmtId="0" fontId="0" fillId="0" borderId="6" xfId="0" applyBorder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46" xfId="0" applyFont="1" applyBorder="1" applyAlignment="1">
      <alignment horizontal="center" textRotation="90"/>
    </xf>
    <xf numFmtId="0" fontId="1" fillId="0" borderId="21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0" xfId="0" applyFont="1" applyBorder="1" applyAlignment="1">
      <alignment horizontal="center" textRotation="90"/>
    </xf>
    <xf numFmtId="0" fontId="1" fillId="0" borderId="9" xfId="0" applyFont="1" applyBorder="1" applyAlignment="1">
      <alignment horizontal="center" textRotation="90"/>
    </xf>
    <xf numFmtId="0" fontId="1" fillId="0" borderId="11" xfId="0" applyFont="1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textRotation="90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79146</xdr:colOff>
      <xdr:row>0</xdr:row>
      <xdr:rowOff>74084</xdr:rowOff>
    </xdr:from>
    <xdr:to>
      <xdr:col>24</xdr:col>
      <xdr:colOff>547089</xdr:colOff>
      <xdr:row>8</xdr:row>
      <xdr:rowOff>83647</xdr:rowOff>
    </xdr:to>
    <xdr:pic>
      <xdr:nvPicPr>
        <xdr:cNvPr id="4" name="Grafik 8">
          <a:extLst>
            <a:ext uri="{FF2B5EF4-FFF2-40B4-BE49-F238E27FC236}">
              <a16:creationId xmlns:a16="http://schemas.microsoft.com/office/drawing/2014/main" id="{560B94B2-E57C-9647-9AF6-F85576CAD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5063" y="74084"/>
          <a:ext cx="3346609" cy="1343063"/>
        </a:xfrm>
        <a:prstGeom prst="rect">
          <a:avLst/>
        </a:prstGeom>
      </xdr:spPr>
    </xdr:pic>
    <xdr:clientData/>
  </xdr:twoCellAnchor>
  <xdr:twoCellAnchor editAs="oneCell">
    <xdr:from>
      <xdr:col>5</xdr:col>
      <xdr:colOff>613833</xdr:colOff>
      <xdr:row>1</xdr:row>
      <xdr:rowOff>74084</xdr:rowOff>
    </xdr:from>
    <xdr:to>
      <xdr:col>13</xdr:col>
      <xdr:colOff>105833</xdr:colOff>
      <xdr:row>4</xdr:row>
      <xdr:rowOff>21167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731D41A-2391-D7CC-3103-A799A611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666" y="486834"/>
          <a:ext cx="2942167" cy="666750"/>
        </a:xfrm>
        <a:prstGeom prst="rect">
          <a:avLst/>
        </a:prstGeom>
      </xdr:spPr>
    </xdr:pic>
    <xdr:clientData/>
  </xdr:twoCellAnchor>
  <xdr:twoCellAnchor editAs="oneCell">
    <xdr:from>
      <xdr:col>14</xdr:col>
      <xdr:colOff>74083</xdr:colOff>
      <xdr:row>1</xdr:row>
      <xdr:rowOff>68587</xdr:rowOff>
    </xdr:from>
    <xdr:to>
      <xdr:col>18</xdr:col>
      <xdr:colOff>158749</xdr:colOff>
      <xdr:row>3</xdr:row>
      <xdr:rowOff>124883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EC10D0B8-448C-9813-62AC-FD84B8E51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2083" y="481337"/>
          <a:ext cx="2042583" cy="43729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1003-F2A2-2F48-A48C-DBCFF3E3FE92}">
  <dimension ref="A1:AY253"/>
  <sheetViews>
    <sheetView tabSelected="1" topLeftCell="A133" zoomScale="90" zoomScaleNormal="90" workbookViewId="0">
      <selection activeCell="E163" sqref="E163"/>
    </sheetView>
  </sheetViews>
  <sheetFormatPr baseColWidth="10" defaultColWidth="11" defaultRowHeight="16" x14ac:dyDescent="0.2"/>
  <cols>
    <col min="1" max="1" width="7.33203125" customWidth="1"/>
    <col min="2" max="2" width="4" customWidth="1"/>
    <col min="3" max="3" width="5.1640625" customWidth="1"/>
    <col min="4" max="4" width="4.1640625" customWidth="1"/>
    <col min="5" max="5" width="18.6640625" customWidth="1"/>
    <col min="6" max="6" width="15.6640625" customWidth="1"/>
    <col min="7" max="7" width="2.83203125" style="1" customWidth="1"/>
    <col min="8" max="9" width="5" customWidth="1"/>
    <col min="10" max="10" width="4.5" style="1" customWidth="1"/>
    <col min="11" max="11" width="4.1640625" style="1" customWidth="1"/>
    <col min="12" max="12" width="2.83203125" style="1" customWidth="1"/>
    <col min="13" max="14" width="5" customWidth="1"/>
    <col min="15" max="15" width="4.5" style="1" customWidth="1"/>
    <col min="16" max="16" width="4.1640625" style="1" customWidth="1"/>
    <col min="17" max="17" width="9.5" customWidth="1"/>
    <col min="18" max="18" width="7.5" customWidth="1"/>
    <col min="19" max="19" width="4.1640625" style="2" customWidth="1"/>
    <col min="20" max="20" width="7.1640625" style="3" customWidth="1"/>
    <col min="21" max="22" width="5" customWidth="1"/>
    <col min="23" max="23" width="8" customWidth="1"/>
    <col min="24" max="24" width="8.1640625" customWidth="1"/>
    <col min="25" max="25" width="11.83203125" customWidth="1"/>
    <col min="26" max="26" width="10.5" customWidth="1"/>
    <col min="27" max="27" width="9.5" style="2" customWidth="1"/>
    <col min="28" max="28" width="16.5" customWidth="1"/>
    <col min="29" max="29" width="6.6640625" customWidth="1"/>
    <col min="30" max="30" width="7.33203125" customWidth="1"/>
    <col min="31" max="31" width="6.6640625" customWidth="1"/>
    <col min="32" max="32" width="4.83203125" customWidth="1"/>
    <col min="33" max="34" width="6.6640625" customWidth="1"/>
    <col min="35" max="35" width="7" customWidth="1"/>
    <col min="36" max="36" width="6.83203125" customWidth="1"/>
    <col min="37" max="38" width="5.1640625" customWidth="1"/>
    <col min="39" max="40" width="6.5" customWidth="1"/>
    <col min="41" max="42" width="6.6640625" customWidth="1"/>
    <col min="43" max="44" width="4.83203125" customWidth="1"/>
    <col min="45" max="45" width="9.83203125" style="2" customWidth="1"/>
    <col min="46" max="46" width="6.33203125" style="2" customWidth="1"/>
    <col min="47" max="47" width="6.33203125" customWidth="1"/>
    <col min="48" max="48" width="9" customWidth="1"/>
    <col min="49" max="51" width="11.5" customWidth="1"/>
  </cols>
  <sheetData>
    <row r="1" spans="1:48" ht="32.25" customHeight="1" x14ac:dyDescent="0.2"/>
    <row r="2" spans="1:48" ht="27" x14ac:dyDescent="0.2">
      <c r="A2" s="227" t="s">
        <v>129</v>
      </c>
    </row>
    <row r="3" spans="1:48" ht="3" customHeight="1" x14ac:dyDescent="0.2"/>
    <row r="4" spans="1:48" ht="27" x14ac:dyDescent="0.2">
      <c r="A4" s="228" t="s">
        <v>130</v>
      </c>
    </row>
    <row r="6" spans="1:48" hidden="1" x14ac:dyDescent="0.2"/>
    <row r="7" spans="1:48" hidden="1" x14ac:dyDescent="0.2">
      <c r="A7" s="4"/>
      <c r="B7" s="4"/>
      <c r="C7" s="4"/>
      <c r="D7" s="4"/>
      <c r="E7" s="4"/>
      <c r="F7" s="4" t="s">
        <v>0</v>
      </c>
      <c r="G7" s="5"/>
      <c r="H7" s="4"/>
      <c r="I7" s="4"/>
      <c r="J7" s="5"/>
      <c r="K7" s="5"/>
      <c r="L7" s="5"/>
      <c r="M7" s="4"/>
      <c r="N7" s="4"/>
      <c r="O7" s="5"/>
      <c r="P7" s="5"/>
      <c r="Q7" s="4"/>
      <c r="R7" s="6">
        <v>6.9444444444444441E-3</v>
      </c>
      <c r="S7" s="7"/>
      <c r="T7" s="250">
        <v>3.125E-2</v>
      </c>
      <c r="U7" s="250"/>
      <c r="V7" s="4"/>
      <c r="W7" s="4"/>
      <c r="X7" s="4"/>
      <c r="Y7" s="4" t="s">
        <v>1</v>
      </c>
      <c r="Z7" s="4"/>
      <c r="AA7" s="7"/>
      <c r="AB7" s="251">
        <v>6.9444444444444441E-3</v>
      </c>
      <c r="AC7" s="251"/>
      <c r="AD7" s="8"/>
      <c r="AE7" s="4"/>
      <c r="AF7" s="4"/>
      <c r="AG7" s="4" t="s">
        <v>2</v>
      </c>
      <c r="AH7" s="4"/>
      <c r="AI7" s="252">
        <v>3.125E-2</v>
      </c>
      <c r="AJ7" s="252"/>
      <c r="AK7" s="4"/>
      <c r="AL7" s="4"/>
      <c r="AM7" s="4"/>
      <c r="AN7" s="4"/>
      <c r="AO7" s="4"/>
      <c r="AP7" s="4"/>
      <c r="AQ7" s="4"/>
      <c r="AR7" s="4"/>
      <c r="AS7" s="7"/>
      <c r="AT7" s="7"/>
      <c r="AU7" s="4"/>
      <c r="AV7" s="4"/>
    </row>
    <row r="8" spans="1:48" hidden="1" x14ac:dyDescent="0.2">
      <c r="A8" s="4"/>
      <c r="B8" s="4"/>
      <c r="C8" s="4"/>
      <c r="D8" s="4"/>
      <c r="E8" s="4"/>
      <c r="F8" s="4" t="s">
        <v>3</v>
      </c>
      <c r="G8" s="5"/>
      <c r="H8" s="4"/>
      <c r="I8" s="4"/>
      <c r="J8" s="5"/>
      <c r="K8" s="5"/>
      <c r="L8" s="5"/>
      <c r="M8" s="4"/>
      <c r="N8" s="4"/>
      <c r="O8" s="5"/>
      <c r="P8" s="5"/>
      <c r="Q8" s="4"/>
      <c r="R8" s="9">
        <v>8.3333333333333332E-3</v>
      </c>
      <c r="S8" s="4"/>
      <c r="T8" s="4"/>
      <c r="U8" s="4"/>
      <c r="V8" s="4"/>
      <c r="W8" s="4"/>
      <c r="X8" s="4"/>
      <c r="Y8" s="4" t="s">
        <v>4</v>
      </c>
      <c r="Z8" s="4"/>
      <c r="AA8" s="7"/>
      <c r="AB8" s="4"/>
      <c r="AC8" s="250">
        <v>5.5555555555555558E-3</v>
      </c>
      <c r="AD8" s="250"/>
      <c r="AE8" s="8"/>
      <c r="AF8" s="8"/>
      <c r="AG8" s="4"/>
      <c r="AH8" s="4"/>
      <c r="AI8" s="4"/>
      <c r="AJ8" s="4"/>
      <c r="AK8" s="4"/>
      <c r="AL8" s="4"/>
      <c r="AM8" s="4"/>
      <c r="AN8" s="4"/>
      <c r="AO8" s="4"/>
      <c r="AP8" s="4"/>
      <c r="AQ8" s="8"/>
      <c r="AR8" s="8"/>
      <c r="AS8" s="7"/>
      <c r="AT8" s="7"/>
      <c r="AU8" s="4"/>
      <c r="AV8" s="4"/>
    </row>
    <row r="9" spans="1:48" x14ac:dyDescent="0.2">
      <c r="A9" s="4"/>
      <c r="B9" s="4"/>
      <c r="C9" s="4"/>
      <c r="D9" s="4"/>
      <c r="E9" s="4"/>
      <c r="F9" s="4"/>
      <c r="G9" s="5"/>
      <c r="H9" s="4"/>
      <c r="I9" s="4"/>
      <c r="J9" s="5"/>
      <c r="K9" s="5"/>
      <c r="L9" s="5"/>
      <c r="M9" s="4"/>
      <c r="N9" s="4"/>
      <c r="O9" s="5"/>
      <c r="P9" s="5"/>
      <c r="Q9" s="4"/>
      <c r="R9" s="8"/>
      <c r="S9" s="7"/>
      <c r="T9" s="10"/>
      <c r="U9" s="4"/>
      <c r="V9" s="4"/>
      <c r="W9" s="4"/>
      <c r="X9" s="4"/>
      <c r="Y9" s="4"/>
      <c r="Z9" s="4"/>
      <c r="AA9" s="7"/>
      <c r="AB9" s="4"/>
      <c r="AC9" s="8"/>
      <c r="AD9" s="8"/>
      <c r="AE9" s="8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8"/>
      <c r="AR9" s="8"/>
      <c r="AS9" s="7"/>
      <c r="AT9" s="7"/>
      <c r="AU9" s="4"/>
      <c r="AV9" s="4"/>
    </row>
    <row r="10" spans="1:48" x14ac:dyDescent="0.2">
      <c r="A10" s="255" t="s">
        <v>5</v>
      </c>
      <c r="B10" s="256"/>
      <c r="C10" s="256"/>
      <c r="D10" s="256"/>
      <c r="E10" s="256"/>
      <c r="F10" s="257"/>
      <c r="G10" s="258" t="s">
        <v>6</v>
      </c>
      <c r="H10" s="259"/>
      <c r="I10" s="259"/>
      <c r="J10" s="259"/>
      <c r="K10" s="260"/>
      <c r="L10" s="263" t="s">
        <v>140</v>
      </c>
      <c r="M10" s="264"/>
      <c r="N10" s="264"/>
      <c r="O10" s="264"/>
      <c r="P10" s="265"/>
      <c r="Q10" s="255" t="s">
        <v>7</v>
      </c>
      <c r="R10" s="256"/>
      <c r="S10" s="256"/>
      <c r="T10" s="257"/>
      <c r="U10" s="11"/>
      <c r="V10" s="11"/>
      <c r="W10" s="11"/>
      <c r="AA10"/>
      <c r="AS10"/>
      <c r="AT10"/>
    </row>
    <row r="11" spans="1:48" ht="76" x14ac:dyDescent="0.2">
      <c r="A11" s="12"/>
      <c r="B11" s="13" t="s">
        <v>8</v>
      </c>
      <c r="C11" s="14" t="s">
        <v>9</v>
      </c>
      <c r="D11" s="14" t="s">
        <v>10</v>
      </c>
      <c r="E11" s="14" t="s">
        <v>11</v>
      </c>
      <c r="F11" s="14" t="s">
        <v>12</v>
      </c>
      <c r="G11" s="254" t="s">
        <v>13</v>
      </c>
      <c r="H11" s="254"/>
      <c r="I11" s="15" t="s">
        <v>14</v>
      </c>
      <c r="J11" s="15" t="s">
        <v>15</v>
      </c>
      <c r="K11" s="16" t="s">
        <v>16</v>
      </c>
      <c r="L11" s="266" t="s">
        <v>13</v>
      </c>
      <c r="M11" s="266"/>
      <c r="N11" s="168" t="s">
        <v>14</v>
      </c>
      <c r="O11" s="168" t="s">
        <v>15</v>
      </c>
      <c r="P11" s="168" t="s">
        <v>16</v>
      </c>
      <c r="Q11" s="14" t="s">
        <v>17</v>
      </c>
      <c r="R11" s="14" t="s">
        <v>18</v>
      </c>
      <c r="S11" s="14" t="s">
        <v>19</v>
      </c>
      <c r="T11" s="14" t="s">
        <v>20</v>
      </c>
      <c r="U11" s="17"/>
      <c r="V11" s="18"/>
      <c r="W11" s="19"/>
      <c r="AA11"/>
      <c r="AS11"/>
      <c r="AT11"/>
    </row>
    <row r="12" spans="1:48" ht="13.5" customHeight="1" x14ac:dyDescent="0.2">
      <c r="A12" s="12">
        <v>1</v>
      </c>
      <c r="B12" s="20" t="s">
        <v>21</v>
      </c>
      <c r="C12" s="21" t="s">
        <v>40</v>
      </c>
      <c r="D12" s="30" t="s">
        <v>141</v>
      </c>
      <c r="E12" s="21" t="s">
        <v>46</v>
      </c>
      <c r="F12" s="21" t="s">
        <v>45</v>
      </c>
      <c r="G12" s="23">
        <v>2</v>
      </c>
      <c r="H12" s="24">
        <v>45</v>
      </c>
      <c r="I12" s="25"/>
      <c r="J12" s="25">
        <v>35</v>
      </c>
      <c r="K12" s="26"/>
      <c r="L12" s="160">
        <v>3</v>
      </c>
      <c r="M12" s="157">
        <v>35</v>
      </c>
      <c r="N12" s="22"/>
      <c r="O12" s="22">
        <v>45</v>
      </c>
      <c r="P12" s="20"/>
      <c r="Q12" s="28"/>
      <c r="R12" s="28"/>
      <c r="S12" s="12"/>
      <c r="T12" s="12"/>
      <c r="U12" s="29"/>
      <c r="V12" s="29"/>
      <c r="W12" s="29"/>
      <c r="AA12"/>
      <c r="AS12"/>
      <c r="AT12"/>
    </row>
    <row r="13" spans="1:48" ht="13.5" customHeight="1" x14ac:dyDescent="0.2">
      <c r="A13" s="12">
        <v>2</v>
      </c>
      <c r="B13" s="20" t="s">
        <v>21</v>
      </c>
      <c r="C13" s="21" t="s">
        <v>40</v>
      </c>
      <c r="D13" s="30" t="s">
        <v>141</v>
      </c>
      <c r="E13" s="21" t="s">
        <v>62</v>
      </c>
      <c r="F13" s="21" t="s">
        <v>61</v>
      </c>
      <c r="G13" s="23">
        <v>3</v>
      </c>
      <c r="H13" s="24">
        <v>30</v>
      </c>
      <c r="I13" s="25"/>
      <c r="J13" s="25"/>
      <c r="K13" s="26"/>
      <c r="L13" s="160">
        <v>4</v>
      </c>
      <c r="M13" s="157">
        <v>14</v>
      </c>
      <c r="N13" s="22"/>
      <c r="O13" s="22"/>
      <c r="P13" s="20"/>
      <c r="Q13" s="28"/>
      <c r="R13" s="28"/>
      <c r="S13" s="12"/>
      <c r="T13" s="12"/>
      <c r="U13" s="2"/>
      <c r="V13" s="3"/>
      <c r="W13" s="29"/>
      <c r="AA13"/>
      <c r="AS13"/>
      <c r="AT13"/>
    </row>
    <row r="14" spans="1:48" x14ac:dyDescent="0.2">
      <c r="A14" s="12">
        <v>3</v>
      </c>
      <c r="B14" s="20" t="s">
        <v>21</v>
      </c>
      <c r="C14" s="21" t="s">
        <v>151</v>
      </c>
      <c r="D14" s="30" t="s">
        <v>141</v>
      </c>
      <c r="E14" s="30" t="s">
        <v>64</v>
      </c>
      <c r="F14" s="30" t="s">
        <v>63</v>
      </c>
      <c r="G14" s="23">
        <v>4</v>
      </c>
      <c r="H14" s="24">
        <v>0</v>
      </c>
      <c r="I14" s="31"/>
      <c r="J14" s="25">
        <v>50</v>
      </c>
      <c r="K14" s="26"/>
      <c r="L14" s="160">
        <v>4</v>
      </c>
      <c r="M14" s="157">
        <v>45</v>
      </c>
      <c r="N14" s="20"/>
      <c r="O14" s="22">
        <v>75</v>
      </c>
      <c r="P14" s="20"/>
      <c r="Q14" s="28"/>
      <c r="R14" s="28"/>
      <c r="S14" s="12"/>
      <c r="T14" s="12"/>
      <c r="U14" s="29"/>
      <c r="V14" s="29"/>
      <c r="W14" s="29"/>
      <c r="AA14"/>
      <c r="AS14"/>
      <c r="AT14"/>
    </row>
    <row r="15" spans="1:48" x14ac:dyDescent="0.2">
      <c r="A15" s="12">
        <v>4</v>
      </c>
      <c r="B15" s="20" t="s">
        <v>21</v>
      </c>
      <c r="C15" s="32" t="s">
        <v>40</v>
      </c>
      <c r="D15" s="32" t="s">
        <v>141</v>
      </c>
      <c r="E15" s="32" t="s">
        <v>98</v>
      </c>
      <c r="F15" s="32" t="s">
        <v>97</v>
      </c>
      <c r="G15" s="23"/>
      <c r="H15" s="24"/>
      <c r="I15" s="31">
        <v>10</v>
      </c>
      <c r="J15" s="25"/>
      <c r="K15" s="26">
        <v>25</v>
      </c>
      <c r="L15" s="160"/>
      <c r="M15" s="157"/>
      <c r="N15" s="20">
        <v>117</v>
      </c>
      <c r="O15" s="22"/>
      <c r="P15" s="20">
        <v>55</v>
      </c>
      <c r="Q15" s="28"/>
      <c r="R15" s="28"/>
      <c r="S15" s="12"/>
      <c r="T15" s="12"/>
      <c r="U15" s="29"/>
      <c r="V15" s="29"/>
      <c r="W15" s="29"/>
      <c r="AA15"/>
      <c r="AS15"/>
      <c r="AT15"/>
    </row>
    <row r="16" spans="1:48" x14ac:dyDescent="0.2">
      <c r="A16" s="12">
        <v>5</v>
      </c>
      <c r="B16" s="20" t="s">
        <v>21</v>
      </c>
      <c r="C16" s="21" t="s">
        <v>40</v>
      </c>
      <c r="D16" s="33" t="s">
        <v>141</v>
      </c>
      <c r="E16" s="32" t="s">
        <v>88</v>
      </c>
      <c r="F16" s="32" t="s">
        <v>149</v>
      </c>
      <c r="G16" s="23"/>
      <c r="H16" s="24"/>
      <c r="I16" s="31"/>
      <c r="J16" s="31"/>
      <c r="K16" s="26">
        <v>1</v>
      </c>
      <c r="L16" s="160"/>
      <c r="M16" s="157"/>
      <c r="N16" s="20"/>
      <c r="O16" s="20"/>
      <c r="P16" s="20">
        <v>90</v>
      </c>
      <c r="Q16" s="28"/>
      <c r="R16" s="28"/>
      <c r="S16" s="12"/>
      <c r="T16" s="12"/>
      <c r="U16" s="29"/>
      <c r="V16" s="29"/>
      <c r="W16" s="29"/>
      <c r="AA16"/>
      <c r="AS16"/>
      <c r="AT16"/>
    </row>
    <row r="17" spans="1:46" x14ac:dyDescent="0.2">
      <c r="A17" s="12">
        <v>6</v>
      </c>
      <c r="B17" s="20" t="s">
        <v>21</v>
      </c>
      <c r="C17" s="21" t="s">
        <v>111</v>
      </c>
      <c r="D17" s="33" t="s">
        <v>141</v>
      </c>
      <c r="E17" s="32" t="s">
        <v>113</v>
      </c>
      <c r="F17" s="32" t="s">
        <v>112</v>
      </c>
      <c r="G17" s="23"/>
      <c r="H17" s="24"/>
      <c r="I17" s="31">
        <v>60</v>
      </c>
      <c r="J17" s="31"/>
      <c r="K17" s="26"/>
      <c r="L17" s="160"/>
      <c r="M17" s="157"/>
      <c r="N17" s="20">
        <v>82</v>
      </c>
      <c r="O17" s="20"/>
      <c r="P17" s="20"/>
      <c r="Q17" s="28"/>
      <c r="R17" s="28"/>
      <c r="S17" s="12"/>
      <c r="T17" s="12"/>
      <c r="U17" s="29"/>
      <c r="V17" s="29"/>
      <c r="W17" s="29"/>
      <c r="AA17"/>
      <c r="AS17"/>
      <c r="AT17"/>
    </row>
    <row r="18" spans="1:46" x14ac:dyDescent="0.2">
      <c r="A18" s="12">
        <v>7</v>
      </c>
      <c r="B18" s="20" t="s">
        <v>21</v>
      </c>
      <c r="C18" s="21" t="s">
        <v>40</v>
      </c>
      <c r="D18" s="33" t="s">
        <v>141</v>
      </c>
      <c r="E18" s="32" t="s">
        <v>42</v>
      </c>
      <c r="F18" s="32" t="s">
        <v>41</v>
      </c>
      <c r="G18" s="23">
        <v>2</v>
      </c>
      <c r="H18" s="24">
        <v>30</v>
      </c>
      <c r="I18" s="31"/>
      <c r="J18" s="31">
        <v>50</v>
      </c>
      <c r="K18" s="26"/>
      <c r="L18" s="160">
        <v>4</v>
      </c>
      <c r="M18" s="157">
        <v>45</v>
      </c>
      <c r="N18" s="20"/>
      <c r="O18" s="20">
        <v>100</v>
      </c>
      <c r="P18" s="20"/>
      <c r="Q18" s="28"/>
      <c r="R18" s="28"/>
      <c r="S18" s="12"/>
      <c r="T18" s="12"/>
      <c r="U18" s="2"/>
      <c r="V18" s="3"/>
      <c r="W18" s="29"/>
      <c r="AA18"/>
      <c r="AS18"/>
      <c r="AT18"/>
    </row>
    <row r="19" spans="1:46" x14ac:dyDescent="0.2">
      <c r="A19" s="12">
        <v>8</v>
      </c>
      <c r="B19" s="20" t="s">
        <v>21</v>
      </c>
      <c r="C19" s="21" t="s">
        <v>40</v>
      </c>
      <c r="D19" s="12" t="s">
        <v>141</v>
      </c>
      <c r="E19" s="32" t="s">
        <v>100</v>
      </c>
      <c r="F19" s="32" t="s">
        <v>144</v>
      </c>
      <c r="G19" s="23"/>
      <c r="H19" s="24"/>
      <c r="I19" s="31"/>
      <c r="J19" s="31">
        <v>50</v>
      </c>
      <c r="K19" s="26">
        <v>25</v>
      </c>
      <c r="L19" s="160"/>
      <c r="M19" s="157"/>
      <c r="N19" s="20"/>
      <c r="O19" s="20">
        <v>50</v>
      </c>
      <c r="P19" s="20">
        <v>25</v>
      </c>
      <c r="Q19" s="28"/>
      <c r="R19" s="28"/>
      <c r="S19" s="12"/>
      <c r="T19" s="12"/>
      <c r="U19" s="29"/>
      <c r="V19" s="29"/>
      <c r="W19" s="29"/>
      <c r="AA19"/>
      <c r="AS19"/>
      <c r="AT19"/>
    </row>
    <row r="20" spans="1:46" x14ac:dyDescent="0.2">
      <c r="A20" s="12">
        <v>9</v>
      </c>
      <c r="B20" s="20" t="s">
        <v>21</v>
      </c>
      <c r="C20" s="32" t="s">
        <v>40</v>
      </c>
      <c r="D20" s="34" t="s">
        <v>141</v>
      </c>
      <c r="E20" s="32" t="s">
        <v>52</v>
      </c>
      <c r="F20" s="32" t="s">
        <v>51</v>
      </c>
      <c r="G20" s="23">
        <v>3</v>
      </c>
      <c r="H20" s="24">
        <v>30</v>
      </c>
      <c r="I20" s="31"/>
      <c r="J20" s="31">
        <v>75</v>
      </c>
      <c r="K20" s="26"/>
      <c r="L20" s="160">
        <v>4</v>
      </c>
      <c r="M20" s="157">
        <v>18</v>
      </c>
      <c r="N20" s="20"/>
      <c r="O20" s="20">
        <v>94</v>
      </c>
      <c r="P20" s="20"/>
      <c r="Q20" s="28"/>
      <c r="R20" s="28"/>
      <c r="S20" s="12"/>
      <c r="T20" s="12"/>
      <c r="U20" s="29"/>
      <c r="V20" s="29"/>
      <c r="W20" s="29"/>
      <c r="AA20"/>
      <c r="AS20"/>
      <c r="AT20"/>
    </row>
    <row r="21" spans="1:46" x14ac:dyDescent="0.2">
      <c r="A21" s="12">
        <v>10</v>
      </c>
      <c r="B21" s="20" t="s">
        <v>21</v>
      </c>
      <c r="C21" s="32" t="s">
        <v>40</v>
      </c>
      <c r="D21" s="12" t="s">
        <v>141</v>
      </c>
      <c r="E21" s="32" t="s">
        <v>131</v>
      </c>
      <c r="F21" s="32" t="s">
        <v>127</v>
      </c>
      <c r="G21" s="23"/>
      <c r="H21" s="24"/>
      <c r="I21" s="31"/>
      <c r="J21" s="31"/>
      <c r="K21" s="26">
        <v>50</v>
      </c>
      <c r="L21" s="160"/>
      <c r="M21" s="157"/>
      <c r="N21" s="20"/>
      <c r="O21" s="20"/>
      <c r="P21" s="20">
        <v>96</v>
      </c>
      <c r="Q21" s="28"/>
      <c r="R21" s="28"/>
      <c r="S21" s="12"/>
      <c r="T21" s="12"/>
      <c r="U21" s="2"/>
      <c r="V21" s="3"/>
      <c r="W21" s="29"/>
      <c r="AA21"/>
      <c r="AS21"/>
      <c r="AT21"/>
    </row>
    <row r="22" spans="1:46" x14ac:dyDescent="0.2">
      <c r="A22" s="12">
        <v>11</v>
      </c>
      <c r="B22" s="20" t="s">
        <v>21</v>
      </c>
      <c r="C22" s="21" t="s">
        <v>40</v>
      </c>
      <c r="D22" s="12" t="s">
        <v>141</v>
      </c>
      <c r="E22" s="32" t="s">
        <v>60</v>
      </c>
      <c r="F22" s="32" t="s">
        <v>59</v>
      </c>
      <c r="G22" s="23">
        <v>1</v>
      </c>
      <c r="H22" s="24">
        <v>0</v>
      </c>
      <c r="I22" s="31"/>
      <c r="J22" s="31"/>
      <c r="K22" s="26"/>
      <c r="L22" s="160">
        <v>4</v>
      </c>
      <c r="M22" s="157">
        <v>0</v>
      </c>
      <c r="N22" s="20"/>
      <c r="O22" s="20"/>
      <c r="P22" s="20"/>
      <c r="Q22" s="28"/>
      <c r="R22" s="28"/>
      <c r="S22" s="12"/>
      <c r="T22" s="12"/>
      <c r="U22" s="29"/>
      <c r="V22" s="29"/>
      <c r="W22" s="29"/>
      <c r="AA22"/>
      <c r="AS22"/>
      <c r="AT22"/>
    </row>
    <row r="23" spans="1:46" x14ac:dyDescent="0.2">
      <c r="A23" s="12">
        <v>12</v>
      </c>
      <c r="B23" s="20" t="s">
        <v>21</v>
      </c>
      <c r="C23" s="21" t="s">
        <v>94</v>
      </c>
      <c r="D23" s="12" t="s">
        <v>141</v>
      </c>
      <c r="E23" s="32" t="s">
        <v>96</v>
      </c>
      <c r="F23" s="32" t="s">
        <v>95</v>
      </c>
      <c r="G23" s="23"/>
      <c r="H23" s="24"/>
      <c r="I23" s="31">
        <v>5</v>
      </c>
      <c r="J23" s="31"/>
      <c r="K23" s="26">
        <v>25</v>
      </c>
      <c r="L23" s="160"/>
      <c r="M23" s="157"/>
      <c r="N23" s="20"/>
      <c r="O23" s="20"/>
      <c r="P23" s="20"/>
      <c r="Q23" s="28"/>
      <c r="R23" s="28"/>
      <c r="S23" s="12"/>
      <c r="T23" s="12"/>
      <c r="U23" s="29"/>
      <c r="V23" s="29"/>
      <c r="W23" s="29"/>
      <c r="AA23"/>
      <c r="AS23"/>
      <c r="AT23"/>
    </row>
    <row r="24" spans="1:46" x14ac:dyDescent="0.2">
      <c r="A24" s="12">
        <v>13</v>
      </c>
      <c r="B24" s="20" t="s">
        <v>21</v>
      </c>
      <c r="C24" s="32" t="s">
        <v>36</v>
      </c>
      <c r="D24" s="12" t="s">
        <v>141</v>
      </c>
      <c r="E24" s="32" t="s">
        <v>50</v>
      </c>
      <c r="F24" s="32" t="s">
        <v>49</v>
      </c>
      <c r="G24" s="23">
        <v>0</v>
      </c>
      <c r="H24" s="24">
        <v>1</v>
      </c>
      <c r="I24" s="31"/>
      <c r="J24" s="31">
        <v>50</v>
      </c>
      <c r="K24" s="26"/>
      <c r="L24" s="160">
        <v>4</v>
      </c>
      <c r="M24" s="157">
        <v>30</v>
      </c>
      <c r="N24" s="20"/>
      <c r="O24" s="20">
        <v>100</v>
      </c>
      <c r="P24" s="20"/>
      <c r="Q24" s="28"/>
      <c r="R24" s="28"/>
      <c r="S24" s="12"/>
      <c r="T24" s="12"/>
      <c r="U24" s="29"/>
      <c r="V24" s="29"/>
      <c r="W24" s="29"/>
      <c r="AA24"/>
      <c r="AS24"/>
      <c r="AT24"/>
    </row>
    <row r="25" spans="1:46" x14ac:dyDescent="0.2">
      <c r="A25" s="12">
        <v>14</v>
      </c>
      <c r="B25" s="20" t="s">
        <v>21</v>
      </c>
      <c r="C25" s="32" t="s">
        <v>40</v>
      </c>
      <c r="D25" s="12" t="s">
        <v>141</v>
      </c>
      <c r="E25" s="32" t="s">
        <v>74</v>
      </c>
      <c r="F25" s="32" t="s">
        <v>73</v>
      </c>
      <c r="G25" s="23">
        <v>4</v>
      </c>
      <c r="H25" s="24">
        <v>4</v>
      </c>
      <c r="I25" s="31"/>
      <c r="J25" s="31"/>
      <c r="K25" s="26">
        <v>44</v>
      </c>
      <c r="L25" s="160">
        <v>5</v>
      </c>
      <c r="M25" s="157">
        <v>30</v>
      </c>
      <c r="N25" s="20"/>
      <c r="O25" s="20"/>
      <c r="P25" s="20">
        <v>75</v>
      </c>
      <c r="Q25" s="28"/>
      <c r="R25" s="28"/>
      <c r="S25" s="12"/>
      <c r="T25" s="12"/>
      <c r="U25" s="29"/>
      <c r="V25" s="29"/>
      <c r="W25" s="29"/>
      <c r="AA25"/>
      <c r="AS25"/>
      <c r="AT25"/>
    </row>
    <row r="26" spans="1:46" x14ac:dyDescent="0.2">
      <c r="A26" s="12">
        <v>15</v>
      </c>
      <c r="B26" s="20" t="s">
        <v>21</v>
      </c>
      <c r="C26" s="32" t="s">
        <v>40</v>
      </c>
      <c r="D26" s="12" t="s">
        <v>141</v>
      </c>
      <c r="E26" s="32" t="s">
        <v>93</v>
      </c>
      <c r="F26" s="32" t="s">
        <v>92</v>
      </c>
      <c r="G26" s="23"/>
      <c r="H26" s="24"/>
      <c r="I26" s="31"/>
      <c r="J26" s="31">
        <v>2</v>
      </c>
      <c r="K26" s="26"/>
      <c r="L26" s="160"/>
      <c r="M26" s="157"/>
      <c r="N26" s="20"/>
      <c r="O26" s="20">
        <v>55</v>
      </c>
      <c r="P26" s="20"/>
      <c r="Q26" s="28"/>
      <c r="R26" s="28"/>
      <c r="S26" s="12"/>
      <c r="T26" s="12"/>
      <c r="U26" s="29"/>
      <c r="V26" s="29"/>
      <c r="W26" s="29"/>
      <c r="AA26"/>
      <c r="AS26"/>
      <c r="AT26"/>
    </row>
    <row r="27" spans="1:46" x14ac:dyDescent="0.2">
      <c r="A27" s="12">
        <v>16</v>
      </c>
      <c r="B27" s="20" t="s">
        <v>21</v>
      </c>
      <c r="C27" s="32" t="s">
        <v>36</v>
      </c>
      <c r="D27" s="12" t="s">
        <v>141</v>
      </c>
      <c r="E27" s="32" t="s">
        <v>38</v>
      </c>
      <c r="F27" s="32" t="s">
        <v>37</v>
      </c>
      <c r="G27" s="23">
        <v>2</v>
      </c>
      <c r="H27" s="24">
        <v>0</v>
      </c>
      <c r="I27" s="31"/>
      <c r="J27" s="31">
        <v>50</v>
      </c>
      <c r="K27" s="26"/>
      <c r="L27" s="160">
        <v>4</v>
      </c>
      <c r="M27" s="157">
        <v>0</v>
      </c>
      <c r="N27" s="20"/>
      <c r="O27" s="20">
        <v>80</v>
      </c>
      <c r="P27" s="20"/>
      <c r="Q27" s="28"/>
      <c r="R27" s="28"/>
      <c r="S27" s="12"/>
      <c r="T27" s="12"/>
      <c r="U27" s="29"/>
      <c r="V27" s="29"/>
      <c r="W27" s="29"/>
      <c r="AA27"/>
      <c r="AS27"/>
      <c r="AT27"/>
    </row>
    <row r="28" spans="1:46" x14ac:dyDescent="0.2">
      <c r="A28" s="12">
        <v>17</v>
      </c>
      <c r="B28" s="20" t="s">
        <v>21</v>
      </c>
      <c r="C28" s="32" t="s">
        <v>40</v>
      </c>
      <c r="D28" s="12" t="s">
        <v>141</v>
      </c>
      <c r="E28" s="32" t="s">
        <v>91</v>
      </c>
      <c r="F28" s="32" t="s">
        <v>90</v>
      </c>
      <c r="G28" s="23"/>
      <c r="H28" s="24"/>
      <c r="I28" s="31"/>
      <c r="J28" s="31">
        <v>1</v>
      </c>
      <c r="K28" s="26">
        <v>35</v>
      </c>
      <c r="L28" s="160"/>
      <c r="M28" s="157"/>
      <c r="N28" s="20"/>
      <c r="O28" s="20">
        <v>100</v>
      </c>
      <c r="P28" s="20">
        <v>75</v>
      </c>
      <c r="Q28" s="28"/>
      <c r="R28" s="28"/>
      <c r="S28" s="12"/>
      <c r="T28" s="12"/>
      <c r="U28" s="29"/>
      <c r="V28" s="29"/>
      <c r="W28" s="29"/>
      <c r="AA28"/>
      <c r="AS28"/>
      <c r="AT28"/>
    </row>
    <row r="29" spans="1:46" x14ac:dyDescent="0.2">
      <c r="A29" s="12">
        <v>18</v>
      </c>
      <c r="B29" s="20" t="s">
        <v>21</v>
      </c>
      <c r="C29" s="32" t="s">
        <v>40</v>
      </c>
      <c r="D29" s="12" t="s">
        <v>141</v>
      </c>
      <c r="E29" s="32" t="s">
        <v>99</v>
      </c>
      <c r="F29" s="32" t="s">
        <v>146</v>
      </c>
      <c r="G29" s="23"/>
      <c r="H29" s="24"/>
      <c r="I29" s="31">
        <v>25</v>
      </c>
      <c r="J29" s="31"/>
      <c r="K29" s="26">
        <v>25</v>
      </c>
      <c r="L29" s="160"/>
      <c r="M29" s="157"/>
      <c r="N29" s="20">
        <v>100</v>
      </c>
      <c r="O29" s="20"/>
      <c r="P29" s="20">
        <v>61</v>
      </c>
      <c r="Q29" s="28"/>
      <c r="R29" s="28"/>
      <c r="S29" s="12"/>
      <c r="T29" s="12"/>
      <c r="U29" s="29"/>
      <c r="V29" s="29"/>
      <c r="W29" s="29"/>
      <c r="AA29"/>
      <c r="AS29"/>
      <c r="AT29"/>
    </row>
    <row r="30" spans="1:46" x14ac:dyDescent="0.2">
      <c r="A30" s="12">
        <v>19</v>
      </c>
      <c r="B30" s="20" t="s">
        <v>21</v>
      </c>
      <c r="C30" s="32" t="s">
        <v>40</v>
      </c>
      <c r="D30" s="12" t="s">
        <v>141</v>
      </c>
      <c r="E30" s="32" t="s">
        <v>72</v>
      </c>
      <c r="F30" s="32" t="s">
        <v>71</v>
      </c>
      <c r="G30" s="23">
        <v>2</v>
      </c>
      <c r="H30" s="24">
        <v>0</v>
      </c>
      <c r="I30" s="31"/>
      <c r="J30" s="31">
        <v>100</v>
      </c>
      <c r="K30" s="26"/>
      <c r="L30" s="160">
        <v>4</v>
      </c>
      <c r="M30" s="157">
        <v>50</v>
      </c>
      <c r="N30" s="20"/>
      <c r="O30" s="20">
        <v>175</v>
      </c>
      <c r="P30" s="20"/>
      <c r="Q30" s="28"/>
      <c r="R30" s="28"/>
      <c r="S30" s="12"/>
      <c r="T30" s="12"/>
      <c r="U30" s="29"/>
      <c r="V30" s="29"/>
      <c r="W30" s="29"/>
      <c r="AA30"/>
      <c r="AS30"/>
      <c r="AT30"/>
    </row>
    <row r="31" spans="1:46" x14ac:dyDescent="0.2">
      <c r="A31" s="12">
        <v>20</v>
      </c>
      <c r="B31" s="20" t="s">
        <v>21</v>
      </c>
      <c r="C31" s="32" t="s">
        <v>94</v>
      </c>
      <c r="D31" s="12" t="s">
        <v>141</v>
      </c>
      <c r="E31" s="32" t="s">
        <v>54</v>
      </c>
      <c r="F31" s="32" t="s">
        <v>53</v>
      </c>
      <c r="G31" s="23">
        <v>1</v>
      </c>
      <c r="H31" s="24">
        <v>0</v>
      </c>
      <c r="I31" s="31">
        <v>1</v>
      </c>
      <c r="J31" s="31"/>
      <c r="K31" s="26"/>
      <c r="L31" s="160">
        <v>5</v>
      </c>
      <c r="M31" s="157">
        <v>30</v>
      </c>
      <c r="N31" s="20">
        <v>175</v>
      </c>
      <c r="O31" s="20"/>
      <c r="P31" s="20"/>
      <c r="Q31" s="28"/>
      <c r="R31" s="28"/>
      <c r="S31" s="12"/>
      <c r="T31" s="12"/>
      <c r="U31" s="29"/>
      <c r="V31" s="29"/>
      <c r="W31" s="29"/>
      <c r="AA31"/>
      <c r="AS31"/>
      <c r="AT31"/>
    </row>
    <row r="32" spans="1:46" x14ac:dyDescent="0.2">
      <c r="A32" s="12">
        <v>21</v>
      </c>
      <c r="B32" s="20" t="s">
        <v>21</v>
      </c>
      <c r="C32" s="32" t="s">
        <v>40</v>
      </c>
      <c r="D32" s="12" t="s">
        <v>141</v>
      </c>
      <c r="E32" s="32" t="s">
        <v>119</v>
      </c>
      <c r="F32" s="32" t="s">
        <v>118</v>
      </c>
      <c r="G32" s="23"/>
      <c r="H32" s="24"/>
      <c r="I32" s="31"/>
      <c r="J32" s="31">
        <v>50</v>
      </c>
      <c r="K32" s="26">
        <v>50</v>
      </c>
      <c r="L32" s="160"/>
      <c r="M32" s="157"/>
      <c r="N32" s="20"/>
      <c r="O32" s="20">
        <v>105</v>
      </c>
      <c r="P32" s="20">
        <v>85</v>
      </c>
      <c r="Q32" s="28"/>
      <c r="R32" s="28"/>
      <c r="S32" s="12"/>
      <c r="T32" s="12"/>
      <c r="U32" s="2"/>
      <c r="V32" s="3"/>
      <c r="W32" s="29"/>
      <c r="AA32"/>
      <c r="AS32"/>
      <c r="AT32"/>
    </row>
    <row r="33" spans="1:46" x14ac:dyDescent="0.2">
      <c r="A33" s="12">
        <v>22</v>
      </c>
      <c r="B33" s="20" t="s">
        <v>21</v>
      </c>
      <c r="C33" s="32" t="s">
        <v>40</v>
      </c>
      <c r="D33" s="12" t="s">
        <v>141</v>
      </c>
      <c r="E33" s="32" t="s">
        <v>58</v>
      </c>
      <c r="F33" s="32" t="s">
        <v>57</v>
      </c>
      <c r="G33" s="23">
        <v>2</v>
      </c>
      <c r="H33" s="24">
        <v>0</v>
      </c>
      <c r="I33" s="31"/>
      <c r="J33" s="31">
        <v>50</v>
      </c>
      <c r="K33" s="26"/>
      <c r="L33" s="160">
        <v>4</v>
      </c>
      <c r="M33" s="157">
        <v>45</v>
      </c>
      <c r="N33" s="20"/>
      <c r="O33" s="20">
        <v>90</v>
      </c>
      <c r="P33" s="20"/>
      <c r="Q33" s="28"/>
      <c r="R33" s="28"/>
      <c r="S33" s="12"/>
      <c r="T33" s="12"/>
      <c r="U33" s="2"/>
      <c r="V33" s="3"/>
      <c r="W33" s="29"/>
      <c r="AA33"/>
      <c r="AS33"/>
      <c r="AT33"/>
    </row>
    <row r="34" spans="1:46" x14ac:dyDescent="0.2">
      <c r="A34" s="12">
        <v>23</v>
      </c>
      <c r="B34" s="20" t="s">
        <v>21</v>
      </c>
      <c r="C34" s="32" t="s">
        <v>126</v>
      </c>
      <c r="D34" s="12" t="s">
        <v>141</v>
      </c>
      <c r="E34" s="32" t="s">
        <v>134</v>
      </c>
      <c r="F34" s="32" t="s">
        <v>133</v>
      </c>
      <c r="G34" s="23"/>
      <c r="H34" s="24"/>
      <c r="I34" s="31"/>
      <c r="J34" s="31">
        <v>125</v>
      </c>
      <c r="K34" s="26">
        <v>50</v>
      </c>
      <c r="L34" s="160"/>
      <c r="M34" s="157"/>
      <c r="N34" s="20"/>
      <c r="O34" s="20">
        <v>146</v>
      </c>
      <c r="P34" s="20">
        <v>60</v>
      </c>
      <c r="Q34" s="28"/>
      <c r="R34" s="28"/>
      <c r="S34" s="12"/>
      <c r="T34" s="12"/>
      <c r="U34" s="29"/>
      <c r="V34" s="29"/>
      <c r="W34" s="29"/>
      <c r="AA34"/>
      <c r="AS34"/>
      <c r="AT34"/>
    </row>
    <row r="35" spans="1:46" x14ac:dyDescent="0.2">
      <c r="A35" s="12">
        <v>24</v>
      </c>
      <c r="B35" s="20" t="s">
        <v>21</v>
      </c>
      <c r="C35" s="32" t="s">
        <v>40</v>
      </c>
      <c r="D35" s="12" t="s">
        <v>141</v>
      </c>
      <c r="E35" s="32" t="s">
        <v>120</v>
      </c>
      <c r="F35" s="32" t="s">
        <v>150</v>
      </c>
      <c r="G35" s="23"/>
      <c r="H35" s="24"/>
      <c r="I35" s="31">
        <v>150</v>
      </c>
      <c r="J35" s="31"/>
      <c r="K35" s="26"/>
      <c r="L35" s="160"/>
      <c r="M35" s="157"/>
      <c r="N35" s="20">
        <v>174</v>
      </c>
      <c r="O35" s="20"/>
      <c r="P35" s="20"/>
      <c r="Q35" s="28"/>
      <c r="R35" s="28"/>
      <c r="S35" s="12"/>
      <c r="T35" s="12"/>
      <c r="U35" s="29"/>
      <c r="V35" s="29"/>
      <c r="W35" s="29"/>
      <c r="AA35"/>
      <c r="AS35"/>
      <c r="AT35"/>
    </row>
    <row r="36" spans="1:46" x14ac:dyDescent="0.2">
      <c r="A36" s="30">
        <v>25</v>
      </c>
      <c r="B36" s="22" t="s">
        <v>21</v>
      </c>
      <c r="C36" s="21" t="s">
        <v>36</v>
      </c>
      <c r="D36" s="30" t="s">
        <v>141</v>
      </c>
      <c r="E36" s="21" t="s">
        <v>132</v>
      </c>
      <c r="F36" s="21" t="s">
        <v>128</v>
      </c>
      <c r="G36" s="181"/>
      <c r="H36" s="182"/>
      <c r="I36" s="25"/>
      <c r="J36" s="25"/>
      <c r="K36" s="183">
        <v>90</v>
      </c>
      <c r="L36" s="184"/>
      <c r="M36" s="185"/>
      <c r="N36" s="22"/>
      <c r="O36" s="22"/>
      <c r="P36" s="22">
        <v>153</v>
      </c>
      <c r="Q36" s="226"/>
      <c r="R36" s="226"/>
      <c r="S36" s="30"/>
      <c r="T36" s="30"/>
      <c r="U36" s="29"/>
      <c r="V36" s="29"/>
      <c r="W36" s="29"/>
      <c r="AA36"/>
      <c r="AS36"/>
      <c r="AT36"/>
    </row>
    <row r="37" spans="1:46" x14ac:dyDescent="0.2">
      <c r="A37" s="12">
        <v>26</v>
      </c>
      <c r="B37" s="20" t="s">
        <v>21</v>
      </c>
      <c r="C37" s="12" t="s">
        <v>40</v>
      </c>
      <c r="D37" s="12" t="s">
        <v>141</v>
      </c>
      <c r="E37" s="12" t="s">
        <v>115</v>
      </c>
      <c r="F37" s="12" t="s">
        <v>114</v>
      </c>
      <c r="G37" s="23"/>
      <c r="H37" s="24"/>
      <c r="I37" s="31">
        <v>61</v>
      </c>
      <c r="J37" s="31"/>
      <c r="K37" s="26">
        <v>38</v>
      </c>
      <c r="L37" s="160"/>
      <c r="M37" s="157"/>
      <c r="N37" s="20">
        <v>80</v>
      </c>
      <c r="O37" s="20"/>
      <c r="P37" s="20">
        <v>60</v>
      </c>
      <c r="Q37" s="28"/>
      <c r="R37" s="28"/>
      <c r="S37" s="12"/>
      <c r="T37" s="12"/>
      <c r="U37" s="2"/>
      <c r="V37" s="3"/>
      <c r="W37" s="29"/>
      <c r="AA37"/>
      <c r="AS37"/>
      <c r="AT37"/>
    </row>
    <row r="38" spans="1:46" x14ac:dyDescent="0.2">
      <c r="B38" s="29"/>
      <c r="G38" s="38"/>
      <c r="H38" s="39"/>
      <c r="I38" s="40"/>
      <c r="J38" s="40"/>
      <c r="K38" s="40"/>
      <c r="L38" s="169"/>
      <c r="M38" s="170"/>
      <c r="N38" s="29"/>
      <c r="O38" s="29"/>
      <c r="P38" s="29"/>
      <c r="Q38" s="2"/>
      <c r="R38" s="2"/>
      <c r="S38"/>
      <c r="T38"/>
      <c r="U38" s="2"/>
      <c r="V38" s="3"/>
      <c r="W38" s="29"/>
      <c r="AA38"/>
      <c r="AS38"/>
      <c r="AT38"/>
    </row>
    <row r="39" spans="1:46" x14ac:dyDescent="0.2">
      <c r="A39" s="253" t="s">
        <v>5</v>
      </c>
      <c r="B39" s="253"/>
      <c r="C39" s="253"/>
      <c r="D39" s="253"/>
      <c r="E39" s="253"/>
      <c r="F39" s="253"/>
      <c r="G39" s="267" t="s">
        <v>6</v>
      </c>
      <c r="H39" s="267"/>
      <c r="I39" s="267"/>
      <c r="J39" s="267"/>
      <c r="K39" s="267"/>
      <c r="L39" s="268" t="s">
        <v>140</v>
      </c>
      <c r="M39" s="268"/>
      <c r="N39" s="268"/>
      <c r="O39" s="268"/>
      <c r="P39" s="268"/>
      <c r="Q39" s="253" t="s">
        <v>7</v>
      </c>
      <c r="R39" s="253"/>
      <c r="S39" s="253"/>
      <c r="T39" s="253"/>
      <c r="U39" s="11"/>
      <c r="V39" s="11"/>
      <c r="W39" s="11"/>
      <c r="AA39"/>
      <c r="AS39"/>
      <c r="AT39"/>
    </row>
    <row r="40" spans="1:46" ht="76" x14ac:dyDescent="0.2">
      <c r="A40" s="12"/>
      <c r="B40" s="13" t="s">
        <v>8</v>
      </c>
      <c r="C40" s="14" t="s">
        <v>9</v>
      </c>
      <c r="D40" s="14" t="s">
        <v>10</v>
      </c>
      <c r="E40" s="14" t="s">
        <v>11</v>
      </c>
      <c r="F40" s="14" t="s">
        <v>12</v>
      </c>
      <c r="G40" s="254" t="s">
        <v>13</v>
      </c>
      <c r="H40" s="254"/>
      <c r="I40" s="15" t="s">
        <v>14</v>
      </c>
      <c r="J40" s="15" t="s">
        <v>15</v>
      </c>
      <c r="K40" s="16" t="s">
        <v>16</v>
      </c>
      <c r="L40" s="266" t="s">
        <v>13</v>
      </c>
      <c r="M40" s="266"/>
      <c r="N40" s="168" t="s">
        <v>14</v>
      </c>
      <c r="O40" s="168" t="s">
        <v>15</v>
      </c>
      <c r="P40" s="168" t="s">
        <v>16</v>
      </c>
      <c r="Q40" s="14" t="s">
        <v>17</v>
      </c>
      <c r="R40" s="14" t="s">
        <v>18</v>
      </c>
      <c r="S40" s="14" t="s">
        <v>19</v>
      </c>
      <c r="T40" s="14" t="s">
        <v>20</v>
      </c>
      <c r="U40" s="17"/>
      <c r="V40" s="18"/>
      <c r="W40" s="19"/>
      <c r="AA40"/>
      <c r="AS40"/>
      <c r="AT40"/>
    </row>
    <row r="41" spans="1:46" x14ac:dyDescent="0.2">
      <c r="A41" s="20">
        <v>2</v>
      </c>
      <c r="B41" s="20" t="s">
        <v>22</v>
      </c>
      <c r="C41" s="12" t="s">
        <v>40</v>
      </c>
      <c r="D41" s="12" t="s">
        <v>141</v>
      </c>
      <c r="E41" s="12" t="s">
        <v>48</v>
      </c>
      <c r="F41" s="12" t="s">
        <v>143</v>
      </c>
      <c r="G41" s="23">
        <v>3</v>
      </c>
      <c r="H41" s="24">
        <v>0</v>
      </c>
      <c r="I41" s="31"/>
      <c r="J41" s="31"/>
      <c r="K41" s="26">
        <v>60</v>
      </c>
      <c r="L41" s="160">
        <v>4</v>
      </c>
      <c r="M41" s="157">
        <v>20</v>
      </c>
      <c r="N41" s="20"/>
      <c r="O41" s="20"/>
      <c r="P41" s="20">
        <v>75</v>
      </c>
      <c r="Q41" s="28"/>
      <c r="R41" s="28"/>
      <c r="S41" s="12"/>
      <c r="T41" s="12"/>
      <c r="U41" s="35"/>
      <c r="V41" s="36"/>
      <c r="W41" s="29"/>
      <c r="AA41"/>
      <c r="AS41"/>
      <c r="AT41"/>
    </row>
    <row r="42" spans="1:46" x14ac:dyDescent="0.2">
      <c r="A42" s="12">
        <v>3</v>
      </c>
      <c r="B42" s="20" t="s">
        <v>22</v>
      </c>
      <c r="C42" s="12" t="s">
        <v>126</v>
      </c>
      <c r="D42" s="20" t="s">
        <v>142</v>
      </c>
      <c r="E42" s="12" t="s">
        <v>125</v>
      </c>
      <c r="F42" s="12" t="s">
        <v>145</v>
      </c>
      <c r="G42" s="23"/>
      <c r="H42" s="24"/>
      <c r="I42" s="31"/>
      <c r="J42" s="31">
        <v>50</v>
      </c>
      <c r="K42" s="26"/>
      <c r="L42" s="160"/>
      <c r="M42" s="157"/>
      <c r="N42" s="20"/>
      <c r="O42" s="20">
        <v>100</v>
      </c>
      <c r="P42" s="20"/>
      <c r="Q42" s="28"/>
      <c r="R42" s="28"/>
      <c r="S42" s="12"/>
      <c r="T42" s="12"/>
      <c r="U42" s="2"/>
      <c r="V42" s="3"/>
      <c r="W42" s="29"/>
      <c r="AA42"/>
      <c r="AS42"/>
      <c r="AT42"/>
    </row>
    <row r="43" spans="1:46" x14ac:dyDescent="0.2">
      <c r="A43">
        <v>4</v>
      </c>
      <c r="B43" s="20" t="s">
        <v>22</v>
      </c>
      <c r="C43" s="12" t="s">
        <v>40</v>
      </c>
      <c r="D43" s="20" t="s">
        <v>141</v>
      </c>
      <c r="E43" s="12" t="s">
        <v>102</v>
      </c>
      <c r="F43" s="12" t="s">
        <v>101</v>
      </c>
      <c r="G43" s="23"/>
      <c r="H43" s="24"/>
      <c r="I43" s="31">
        <v>50</v>
      </c>
      <c r="J43" s="31"/>
      <c r="K43" s="26">
        <v>50</v>
      </c>
      <c r="L43" s="160"/>
      <c r="M43" s="157"/>
      <c r="N43" s="20">
        <v>100</v>
      </c>
      <c r="O43" s="20"/>
      <c r="P43" s="20">
        <v>75</v>
      </c>
      <c r="Q43" s="28"/>
      <c r="R43" s="28"/>
      <c r="S43" s="12"/>
      <c r="T43" s="12"/>
      <c r="U43" s="2"/>
      <c r="V43" s="3"/>
      <c r="W43" s="29"/>
      <c r="AA43"/>
      <c r="AS43"/>
      <c r="AT43"/>
    </row>
    <row r="44" spans="1:46" x14ac:dyDescent="0.2">
      <c r="A44" s="20">
        <v>5</v>
      </c>
      <c r="B44" s="20" t="s">
        <v>22</v>
      </c>
      <c r="C44" s="12" t="s">
        <v>40</v>
      </c>
      <c r="D44" s="20" t="s">
        <v>141</v>
      </c>
      <c r="E44" s="12" t="s">
        <v>76</v>
      </c>
      <c r="F44" s="12" t="s">
        <v>75</v>
      </c>
      <c r="G44" s="23">
        <v>1</v>
      </c>
      <c r="H44" s="24">
        <v>0</v>
      </c>
      <c r="I44" s="31"/>
      <c r="J44" s="31">
        <v>80</v>
      </c>
      <c r="K44" s="26"/>
      <c r="L44" s="160">
        <v>5</v>
      </c>
      <c r="M44" s="157">
        <v>30</v>
      </c>
      <c r="N44" s="20"/>
      <c r="O44" s="20">
        <v>107</v>
      </c>
      <c r="P44" s="20"/>
      <c r="Q44" s="28"/>
      <c r="R44" s="28"/>
      <c r="S44" s="12"/>
      <c r="T44" s="12"/>
      <c r="U44" s="2"/>
      <c r="V44" s="3"/>
      <c r="W44" s="29"/>
      <c r="AA44"/>
      <c r="AS44"/>
      <c r="AT44"/>
    </row>
    <row r="45" spans="1:46" x14ac:dyDescent="0.2">
      <c r="A45" s="12">
        <v>6</v>
      </c>
      <c r="B45" s="20" t="s">
        <v>22</v>
      </c>
      <c r="C45" s="12" t="s">
        <v>40</v>
      </c>
      <c r="D45" s="20" t="s">
        <v>141</v>
      </c>
      <c r="E45" s="12" t="s">
        <v>79</v>
      </c>
      <c r="F45" s="12" t="s">
        <v>55</v>
      </c>
      <c r="G45" s="23">
        <v>5</v>
      </c>
      <c r="H45" s="24">
        <v>0</v>
      </c>
      <c r="I45" s="31"/>
      <c r="J45" s="31">
        <v>100</v>
      </c>
      <c r="K45" s="26"/>
      <c r="L45" s="160">
        <v>5</v>
      </c>
      <c r="M45" s="157">
        <v>30</v>
      </c>
      <c r="N45" s="20"/>
      <c r="O45" s="20">
        <v>80</v>
      </c>
      <c r="P45" s="20"/>
      <c r="Q45" s="28"/>
      <c r="R45" s="28"/>
      <c r="S45" s="12"/>
      <c r="T45" s="12"/>
      <c r="U45" s="2"/>
      <c r="V45" s="3"/>
      <c r="W45" s="29"/>
      <c r="AA45"/>
      <c r="AS45"/>
      <c r="AT45"/>
    </row>
    <row r="46" spans="1:46" x14ac:dyDescent="0.2">
      <c r="A46">
        <v>7</v>
      </c>
      <c r="B46" s="20" t="s">
        <v>22</v>
      </c>
      <c r="C46" s="12" t="s">
        <v>36</v>
      </c>
      <c r="D46" s="20" t="s">
        <v>142</v>
      </c>
      <c r="E46" s="12" t="s">
        <v>56</v>
      </c>
      <c r="F46" s="12" t="s">
        <v>55</v>
      </c>
      <c r="G46" s="23">
        <v>3</v>
      </c>
      <c r="H46" s="24">
        <v>30</v>
      </c>
      <c r="I46" s="31"/>
      <c r="J46" s="31">
        <v>75</v>
      </c>
      <c r="K46" s="26"/>
      <c r="L46" s="160">
        <v>4</v>
      </c>
      <c r="M46" s="157">
        <v>30</v>
      </c>
      <c r="N46" s="20"/>
      <c r="O46" s="20">
        <v>100</v>
      </c>
      <c r="P46" s="20"/>
      <c r="Q46" s="28"/>
      <c r="R46" s="28"/>
      <c r="S46" s="12"/>
      <c r="T46" s="12"/>
      <c r="U46" s="29"/>
      <c r="V46" s="29"/>
      <c r="W46" s="29"/>
      <c r="AA46"/>
      <c r="AS46"/>
      <c r="AT46"/>
    </row>
    <row r="47" spans="1:46" x14ac:dyDescent="0.2">
      <c r="A47" s="20">
        <v>8</v>
      </c>
      <c r="B47" s="20" t="s">
        <v>22</v>
      </c>
      <c r="C47" s="12" t="s">
        <v>40</v>
      </c>
      <c r="D47" s="12" t="s">
        <v>141</v>
      </c>
      <c r="E47" s="12" t="s">
        <v>124</v>
      </c>
      <c r="F47" s="12" t="s">
        <v>123</v>
      </c>
      <c r="G47" s="23">
        <v>6</v>
      </c>
      <c r="H47" s="24">
        <v>0</v>
      </c>
      <c r="I47" s="31"/>
      <c r="J47" s="31"/>
      <c r="K47" s="26"/>
      <c r="L47" s="160">
        <v>7</v>
      </c>
      <c r="M47" s="157">
        <v>0</v>
      </c>
      <c r="N47" s="20"/>
      <c r="O47" s="20"/>
      <c r="P47" s="20"/>
      <c r="Q47" s="28"/>
      <c r="R47" s="28"/>
      <c r="S47" s="12"/>
      <c r="T47" s="12"/>
      <c r="U47" s="2"/>
      <c r="V47" s="3"/>
      <c r="W47" s="29"/>
      <c r="AA47"/>
      <c r="AS47"/>
      <c r="AT47"/>
    </row>
    <row r="48" spans="1:46" x14ac:dyDescent="0.2">
      <c r="A48" s="12">
        <v>9</v>
      </c>
      <c r="B48" s="20" t="s">
        <v>22</v>
      </c>
      <c r="C48" s="20" t="s">
        <v>139</v>
      </c>
      <c r="D48" s="20" t="s">
        <v>142</v>
      </c>
      <c r="E48" s="12" t="s">
        <v>138</v>
      </c>
      <c r="F48" s="12" t="s">
        <v>137</v>
      </c>
      <c r="G48" s="23">
        <v>5</v>
      </c>
      <c r="H48" s="24">
        <v>0</v>
      </c>
      <c r="I48" s="31"/>
      <c r="J48" s="31"/>
      <c r="K48" s="26">
        <v>110</v>
      </c>
      <c r="L48" s="160">
        <v>6</v>
      </c>
      <c r="M48" s="157">
        <v>10</v>
      </c>
      <c r="N48" s="20"/>
      <c r="O48" s="20"/>
      <c r="P48" s="20">
        <v>141</v>
      </c>
      <c r="Q48" s="28"/>
      <c r="R48" s="28"/>
      <c r="S48" s="12"/>
      <c r="T48" s="12"/>
      <c r="U48" s="29"/>
      <c r="V48" s="29"/>
      <c r="W48" s="29"/>
      <c r="AA48"/>
      <c r="AS48"/>
      <c r="AT48"/>
    </row>
    <row r="49" spans="1:51" x14ac:dyDescent="0.2">
      <c r="A49">
        <v>10</v>
      </c>
      <c r="B49" s="20" t="s">
        <v>22</v>
      </c>
      <c r="C49" s="12" t="s">
        <v>40</v>
      </c>
      <c r="D49" s="20" t="s">
        <v>141</v>
      </c>
      <c r="E49" s="12" t="s">
        <v>89</v>
      </c>
      <c r="F49" s="12" t="s">
        <v>147</v>
      </c>
      <c r="G49" s="23"/>
      <c r="H49" s="24"/>
      <c r="I49" s="31"/>
      <c r="J49" s="31">
        <v>1</v>
      </c>
      <c r="K49" s="26">
        <v>1</v>
      </c>
      <c r="L49" s="160"/>
      <c r="M49" s="157"/>
      <c r="N49" s="20"/>
      <c r="O49" s="20">
        <v>170</v>
      </c>
      <c r="P49" s="20">
        <v>136</v>
      </c>
      <c r="Q49" s="28"/>
      <c r="R49" s="28"/>
      <c r="S49" s="12"/>
      <c r="T49" s="12"/>
      <c r="U49" s="2"/>
      <c r="V49" s="3"/>
      <c r="W49" s="29"/>
      <c r="AA49"/>
      <c r="AS49"/>
      <c r="AT49"/>
    </row>
    <row r="50" spans="1:51" x14ac:dyDescent="0.2">
      <c r="A50" s="20">
        <v>11</v>
      </c>
      <c r="B50" s="20" t="s">
        <v>22</v>
      </c>
      <c r="C50" s="12" t="s">
        <v>68</v>
      </c>
      <c r="D50" s="12" t="s">
        <v>141</v>
      </c>
      <c r="E50" s="12" t="s">
        <v>70</v>
      </c>
      <c r="F50" s="12" t="s">
        <v>69</v>
      </c>
      <c r="G50" s="23">
        <v>4</v>
      </c>
      <c r="H50" s="24">
        <v>30</v>
      </c>
      <c r="I50" s="31"/>
      <c r="J50" s="31">
        <v>75</v>
      </c>
      <c r="K50" s="26"/>
      <c r="L50" s="160">
        <v>7</v>
      </c>
      <c r="M50" s="157">
        <v>0</v>
      </c>
      <c r="N50" s="20"/>
      <c r="O50" s="20">
        <v>110</v>
      </c>
      <c r="P50" s="20"/>
      <c r="Q50" s="28"/>
      <c r="R50" s="28"/>
      <c r="S50" s="12"/>
      <c r="T50" s="12"/>
      <c r="U50" s="2"/>
      <c r="V50" s="3"/>
      <c r="W50" s="29"/>
      <c r="AA50"/>
      <c r="AS50"/>
      <c r="AT50"/>
    </row>
    <row r="51" spans="1:51" x14ac:dyDescent="0.2">
      <c r="A51" s="12">
        <v>12</v>
      </c>
      <c r="B51" s="12" t="s">
        <v>22</v>
      </c>
      <c r="C51" s="12" t="s">
        <v>40</v>
      </c>
      <c r="D51" s="12" t="s">
        <v>141</v>
      </c>
      <c r="E51" s="12" t="s">
        <v>104</v>
      </c>
      <c r="F51" s="12" t="s">
        <v>103</v>
      </c>
      <c r="G51" s="23"/>
      <c r="H51" s="24"/>
      <c r="I51" s="31">
        <v>50</v>
      </c>
      <c r="J51" s="31"/>
      <c r="K51" s="26">
        <v>50</v>
      </c>
      <c r="L51" s="160"/>
      <c r="M51" s="157"/>
      <c r="N51" s="20">
        <v>140</v>
      </c>
      <c r="O51" s="20"/>
      <c r="P51" s="20">
        <v>75</v>
      </c>
      <c r="Q51" s="28"/>
      <c r="R51" s="28"/>
      <c r="S51" s="12"/>
      <c r="T51" s="12"/>
      <c r="U51" s="29"/>
      <c r="V51" s="29"/>
      <c r="W51" s="29"/>
      <c r="AA51"/>
      <c r="AS51"/>
      <c r="AT51"/>
    </row>
    <row r="52" spans="1:51" x14ac:dyDescent="0.2">
      <c r="A52">
        <v>13</v>
      </c>
      <c r="B52" s="20" t="s">
        <v>22</v>
      </c>
      <c r="C52" s="12" t="s">
        <v>40</v>
      </c>
      <c r="D52" s="20" t="s">
        <v>141</v>
      </c>
      <c r="E52" s="12" t="s">
        <v>106</v>
      </c>
      <c r="F52" s="12" t="s">
        <v>105</v>
      </c>
      <c r="G52" s="23"/>
      <c r="H52" s="24"/>
      <c r="I52" s="31">
        <v>50</v>
      </c>
      <c r="J52" s="31"/>
      <c r="K52" s="26">
        <v>35</v>
      </c>
      <c r="L52" s="160"/>
      <c r="M52" s="157"/>
      <c r="N52" s="20">
        <v>75</v>
      </c>
      <c r="O52" s="20"/>
      <c r="P52" s="20">
        <v>60</v>
      </c>
      <c r="Q52" s="28"/>
      <c r="R52" s="28"/>
      <c r="S52" s="12"/>
      <c r="T52" s="12"/>
      <c r="U52" s="2"/>
      <c r="V52" s="3"/>
      <c r="W52" s="29"/>
      <c r="AA52"/>
      <c r="AS52"/>
      <c r="AT52"/>
    </row>
    <row r="53" spans="1:51" x14ac:dyDescent="0.2">
      <c r="A53" s="20">
        <v>14</v>
      </c>
      <c r="B53" s="20" t="s">
        <v>22</v>
      </c>
      <c r="C53" s="12" t="s">
        <v>148</v>
      </c>
      <c r="D53" s="20" t="s">
        <v>142</v>
      </c>
      <c r="E53" s="12" t="s">
        <v>136</v>
      </c>
      <c r="F53" s="12" t="s">
        <v>135</v>
      </c>
      <c r="G53" s="23"/>
      <c r="H53" s="24"/>
      <c r="I53" s="31">
        <v>1</v>
      </c>
      <c r="J53" s="31"/>
      <c r="K53" s="26"/>
      <c r="L53" s="160"/>
      <c r="M53" s="157"/>
      <c r="N53" s="20">
        <v>150</v>
      </c>
      <c r="O53" s="20"/>
      <c r="P53" s="20"/>
      <c r="Q53" s="28"/>
      <c r="R53" s="28"/>
      <c r="S53" s="12"/>
      <c r="T53" s="12"/>
      <c r="U53" s="2"/>
      <c r="V53" s="3"/>
      <c r="W53" s="29"/>
      <c r="AA53"/>
      <c r="AS53"/>
      <c r="AT53"/>
    </row>
    <row r="54" spans="1:51" x14ac:dyDescent="0.2">
      <c r="A54" s="12">
        <v>15</v>
      </c>
      <c r="B54" s="20" t="s">
        <v>22</v>
      </c>
      <c r="C54" s="12" t="s">
        <v>65</v>
      </c>
      <c r="D54" s="20" t="s">
        <v>141</v>
      </c>
      <c r="E54" s="12" t="s">
        <v>67</v>
      </c>
      <c r="F54" s="12" t="s">
        <v>66</v>
      </c>
      <c r="G54" s="23">
        <v>4</v>
      </c>
      <c r="H54" s="24">
        <v>30</v>
      </c>
      <c r="I54" s="31"/>
      <c r="J54" s="31">
        <v>100</v>
      </c>
      <c r="K54" s="26"/>
      <c r="L54" s="160">
        <v>6</v>
      </c>
      <c r="M54" s="157">
        <v>30</v>
      </c>
      <c r="N54" s="20"/>
      <c r="O54" s="20">
        <v>124</v>
      </c>
      <c r="P54" s="20"/>
      <c r="Q54" s="28"/>
      <c r="R54" s="28"/>
      <c r="S54" s="12"/>
      <c r="T54" s="12"/>
      <c r="U54" s="2"/>
      <c r="V54" s="3"/>
      <c r="W54" s="29"/>
      <c r="AA54"/>
      <c r="AS54"/>
      <c r="AT54"/>
    </row>
    <row r="55" spans="1:51" x14ac:dyDescent="0.2">
      <c r="A55">
        <v>16</v>
      </c>
      <c r="B55" s="20" t="s">
        <v>22</v>
      </c>
      <c r="C55" s="12" t="s">
        <v>40</v>
      </c>
      <c r="D55" s="12" t="s">
        <v>141</v>
      </c>
      <c r="E55" s="12" t="s">
        <v>110</v>
      </c>
      <c r="F55" s="12" t="s">
        <v>109</v>
      </c>
      <c r="G55" s="23"/>
      <c r="H55" s="24"/>
      <c r="I55" s="31"/>
      <c r="J55" s="31">
        <v>50</v>
      </c>
      <c r="K55" s="26">
        <v>50</v>
      </c>
      <c r="L55" s="160"/>
      <c r="M55" s="157"/>
      <c r="N55" s="20"/>
      <c r="O55" s="20">
        <v>85</v>
      </c>
      <c r="P55" s="20">
        <v>65</v>
      </c>
      <c r="Q55" s="28"/>
      <c r="R55" s="28"/>
      <c r="S55" s="12"/>
      <c r="T55" s="12"/>
      <c r="U55" s="2"/>
      <c r="V55" s="3"/>
      <c r="W55" s="29"/>
      <c r="AA55"/>
      <c r="AS55"/>
      <c r="AT55"/>
    </row>
    <row r="56" spans="1:51" x14ac:dyDescent="0.2">
      <c r="A56" s="20">
        <v>17</v>
      </c>
      <c r="B56" s="20" t="s">
        <v>22</v>
      </c>
      <c r="C56" s="12" t="s">
        <v>40</v>
      </c>
      <c r="D56" s="12" t="s">
        <v>141</v>
      </c>
      <c r="E56" s="12" t="s">
        <v>81</v>
      </c>
      <c r="F56" s="12" t="s">
        <v>80</v>
      </c>
      <c r="G56" s="23">
        <v>5</v>
      </c>
      <c r="H56" s="24">
        <v>30</v>
      </c>
      <c r="I56" s="31">
        <v>101</v>
      </c>
      <c r="J56" s="31"/>
      <c r="K56" s="26"/>
      <c r="L56" s="160">
        <v>6</v>
      </c>
      <c r="M56" s="157">
        <v>0</v>
      </c>
      <c r="N56" s="20">
        <v>150</v>
      </c>
      <c r="O56" s="20"/>
      <c r="P56" s="20"/>
      <c r="Q56" s="28"/>
      <c r="R56" s="28"/>
      <c r="S56" s="12"/>
      <c r="T56" s="12"/>
      <c r="U56" s="2"/>
      <c r="V56" s="3"/>
      <c r="W56" s="29"/>
      <c r="AA56"/>
      <c r="AS56"/>
      <c r="AT56"/>
    </row>
    <row r="57" spans="1:51" x14ac:dyDescent="0.2">
      <c r="A57" s="12">
        <v>18</v>
      </c>
      <c r="B57" s="20" t="s">
        <v>22</v>
      </c>
      <c r="C57" s="12" t="s">
        <v>40</v>
      </c>
      <c r="D57" s="12" t="s">
        <v>141</v>
      </c>
      <c r="E57" s="12" t="s">
        <v>44</v>
      </c>
      <c r="F57" s="12" t="s">
        <v>43</v>
      </c>
      <c r="G57" s="23">
        <v>1</v>
      </c>
      <c r="H57" s="24">
        <v>0</v>
      </c>
      <c r="I57" s="31"/>
      <c r="J57" s="31">
        <v>80</v>
      </c>
      <c r="K57" s="26"/>
      <c r="L57" s="160">
        <v>4</v>
      </c>
      <c r="M57" s="157">
        <v>45</v>
      </c>
      <c r="N57" s="20"/>
      <c r="O57" s="20">
        <v>125</v>
      </c>
      <c r="P57" s="20"/>
      <c r="Q57" s="28"/>
      <c r="R57" s="28"/>
      <c r="S57" s="12"/>
      <c r="T57" s="12"/>
      <c r="U57" s="29"/>
      <c r="V57" s="29"/>
      <c r="W57" s="29"/>
      <c r="AA57"/>
      <c r="AS57"/>
      <c r="AT57"/>
    </row>
    <row r="58" spans="1:51" x14ac:dyDescent="0.2">
      <c r="A58">
        <v>19</v>
      </c>
      <c r="B58" s="20" t="s">
        <v>22</v>
      </c>
      <c r="C58" s="12" t="s">
        <v>94</v>
      </c>
      <c r="D58" s="12" t="s">
        <v>142</v>
      </c>
      <c r="E58" s="12" t="s">
        <v>108</v>
      </c>
      <c r="F58" s="12" t="s">
        <v>107</v>
      </c>
      <c r="G58" s="23"/>
      <c r="H58" s="24"/>
      <c r="I58" s="31"/>
      <c r="J58" s="31">
        <v>75</v>
      </c>
      <c r="K58" s="26"/>
      <c r="L58" s="160"/>
      <c r="M58" s="157"/>
      <c r="N58" s="20"/>
      <c r="O58" s="20">
        <v>100</v>
      </c>
      <c r="P58" s="20"/>
      <c r="Q58" s="28"/>
      <c r="R58" s="28"/>
      <c r="S58" s="12"/>
      <c r="T58" s="12"/>
      <c r="U58" s="35"/>
      <c r="V58" s="36"/>
      <c r="W58" s="29"/>
      <c r="AA58"/>
      <c r="AS58"/>
      <c r="AT58"/>
    </row>
    <row r="59" spans="1:51" x14ac:dyDescent="0.2">
      <c r="A59" s="20">
        <v>20</v>
      </c>
      <c r="B59" s="20" t="s">
        <v>22</v>
      </c>
      <c r="C59" s="12" t="s">
        <v>40</v>
      </c>
      <c r="D59" s="12" t="s">
        <v>141</v>
      </c>
      <c r="E59" s="12" t="s">
        <v>117</v>
      </c>
      <c r="F59" s="12" t="s">
        <v>116</v>
      </c>
      <c r="G59" s="23"/>
      <c r="H59" s="24"/>
      <c r="I59" s="31"/>
      <c r="J59" s="31">
        <v>75</v>
      </c>
      <c r="K59" s="26">
        <v>60</v>
      </c>
      <c r="L59" s="160"/>
      <c r="M59" s="157"/>
      <c r="N59" s="20"/>
      <c r="O59" s="20">
        <v>100</v>
      </c>
      <c r="P59" s="20">
        <v>80</v>
      </c>
      <c r="Q59" s="28"/>
      <c r="R59" s="28"/>
      <c r="S59" s="12"/>
      <c r="T59" s="12"/>
      <c r="U59" s="35"/>
      <c r="V59" s="36"/>
      <c r="W59" s="29"/>
      <c r="AA59"/>
      <c r="AS59"/>
      <c r="AT59"/>
    </row>
    <row r="60" spans="1:51" x14ac:dyDescent="0.2">
      <c r="D60" s="42"/>
      <c r="F60" s="1"/>
      <c r="J60"/>
      <c r="K60" s="2"/>
      <c r="O60"/>
      <c r="P60" s="2"/>
      <c r="Q60" s="3"/>
      <c r="S60" s="3"/>
      <c r="T60"/>
      <c r="V60" s="43"/>
      <c r="W60" s="43"/>
      <c r="X60" s="44"/>
      <c r="Y60" s="43"/>
      <c r="Z60" s="43"/>
      <c r="AA60" s="45"/>
      <c r="AB60" s="11"/>
      <c r="AC60" s="11"/>
      <c r="AD60" s="11"/>
      <c r="AG60" s="43"/>
      <c r="AH60" s="43"/>
      <c r="AI60" s="43"/>
      <c r="AW60" s="29"/>
      <c r="AX60" s="29"/>
      <c r="AY60" s="29"/>
    </row>
    <row r="61" spans="1:51" ht="17" thickBot="1" x14ac:dyDescent="0.25">
      <c r="A61" s="4" t="s">
        <v>3</v>
      </c>
      <c r="D61" s="1"/>
      <c r="F61" s="1"/>
      <c r="J61"/>
      <c r="K61" s="2"/>
      <c r="O61"/>
      <c r="P61" s="2"/>
      <c r="Q61" s="3"/>
      <c r="S61" s="3"/>
      <c r="T61"/>
      <c r="V61" s="43"/>
      <c r="W61" s="43"/>
      <c r="X61" s="44"/>
      <c r="Y61" s="11"/>
      <c r="Z61" s="46">
        <v>0.88124999999999998</v>
      </c>
      <c r="AA61" s="40"/>
      <c r="AB61" s="40"/>
      <c r="AE61" s="11"/>
      <c r="AF61" s="46" t="s">
        <v>23</v>
      </c>
      <c r="AG61" s="11"/>
      <c r="AH61" s="46">
        <v>0.96458333333333324</v>
      </c>
      <c r="AI61" s="43"/>
    </row>
    <row r="62" spans="1:51" ht="17" thickBot="1" x14ac:dyDescent="0.25">
      <c r="A62" s="47"/>
      <c r="B62" s="48"/>
      <c r="C62" s="48"/>
      <c r="D62" s="231"/>
      <c r="E62" s="231"/>
      <c r="F62" s="232"/>
      <c r="G62" s="233" t="s">
        <v>6</v>
      </c>
      <c r="H62" s="231"/>
      <c r="I62" s="231"/>
      <c r="J62" s="231"/>
      <c r="K62" s="234"/>
      <c r="L62" s="233" t="s">
        <v>140</v>
      </c>
      <c r="M62" s="231"/>
      <c r="N62" s="231"/>
      <c r="O62" s="231"/>
      <c r="P62" s="234"/>
      <c r="Q62" s="261" t="s">
        <v>24</v>
      </c>
      <c r="R62" s="262"/>
      <c r="S62" s="262"/>
      <c r="T62" s="262"/>
      <c r="U62" s="262"/>
      <c r="V62" s="262"/>
      <c r="W62" s="262"/>
      <c r="X62" s="262"/>
      <c r="Y62" s="249" t="s">
        <v>7</v>
      </c>
      <c r="Z62" s="239"/>
      <c r="AF62" s="43"/>
      <c r="AG62" s="43"/>
      <c r="AH62" s="43"/>
      <c r="AQ62" s="2"/>
      <c r="AR62" s="2"/>
      <c r="AT62"/>
    </row>
    <row r="63" spans="1:51" ht="85" thickBot="1" x14ac:dyDescent="0.25">
      <c r="A63" s="49"/>
      <c r="B63" s="50" t="s">
        <v>8</v>
      </c>
      <c r="C63" s="51" t="s">
        <v>9</v>
      </c>
      <c r="D63" s="51" t="s">
        <v>10</v>
      </c>
      <c r="E63" s="51" t="s">
        <v>11</v>
      </c>
      <c r="F63" s="52" t="s">
        <v>12</v>
      </c>
      <c r="G63" s="53" t="s">
        <v>13</v>
      </c>
      <c r="H63" s="54"/>
      <c r="I63" s="51" t="s">
        <v>14</v>
      </c>
      <c r="J63" s="51" t="s">
        <v>15</v>
      </c>
      <c r="K63" s="52" t="s">
        <v>16</v>
      </c>
      <c r="L63" s="55" t="s">
        <v>13</v>
      </c>
      <c r="M63" s="56"/>
      <c r="N63" s="51" t="s">
        <v>14</v>
      </c>
      <c r="O63" s="51" t="s">
        <v>15</v>
      </c>
      <c r="P63" s="52" t="s">
        <v>16</v>
      </c>
      <c r="Q63" s="57" t="s">
        <v>25</v>
      </c>
      <c r="R63" s="58" t="s">
        <v>26</v>
      </c>
      <c r="S63" s="58" t="s">
        <v>27</v>
      </c>
      <c r="T63" s="240" t="s">
        <v>28</v>
      </c>
      <c r="U63" s="240"/>
      <c r="V63" s="242" t="s">
        <v>29</v>
      </c>
      <c r="W63" s="230"/>
      <c r="X63" s="52" t="s">
        <v>30</v>
      </c>
      <c r="Y63" s="51" t="s">
        <v>17</v>
      </c>
      <c r="Z63" s="52" t="s">
        <v>31</v>
      </c>
      <c r="AS63"/>
      <c r="AT63"/>
    </row>
    <row r="64" spans="1:51" x14ac:dyDescent="0.2">
      <c r="A64" s="60"/>
      <c r="B64" s="61"/>
      <c r="C64" s="61"/>
      <c r="D64" s="61"/>
      <c r="E64" s="62" t="s">
        <v>32</v>
      </c>
      <c r="F64" s="62"/>
      <c r="G64" s="63"/>
      <c r="H64" s="54"/>
      <c r="I64" s="64"/>
      <c r="J64" s="64"/>
      <c r="K64" s="65"/>
      <c r="L64" s="165"/>
      <c r="M64" s="153"/>
      <c r="N64" s="154"/>
      <c r="O64" s="154"/>
      <c r="P64" s="155"/>
      <c r="Q64" s="171">
        <f>R64-T$7</f>
        <v>0.41666666666666669</v>
      </c>
      <c r="R64" s="67">
        <v>0.44791666666666669</v>
      </c>
      <c r="S64" s="68" t="s">
        <v>33</v>
      </c>
      <c r="T64" s="69"/>
      <c r="U64" s="70"/>
      <c r="V64" s="71"/>
      <c r="W64" s="72">
        <f>ROUNDUP(V64/5,0)</f>
        <v>0</v>
      </c>
      <c r="X64" s="73">
        <f t="shared" ref="X64:X89" si="0">ROUNDUP(IF((((G64*60)+H64)-((T64*60)+U64))&gt;0,((( G64*60)+H64)-(( T64*60)+U64)),0)/5,0)</f>
        <v>0</v>
      </c>
      <c r="Y64" s="74">
        <f>IF(T64="dq",0,((T64*60+U64)*0.2)-W64-X64)</f>
        <v>0</v>
      </c>
      <c r="Z64" s="75"/>
      <c r="AS64"/>
      <c r="AT64"/>
    </row>
    <row r="65" spans="1:46" x14ac:dyDescent="0.2">
      <c r="A65" s="76"/>
      <c r="B65" s="20"/>
      <c r="C65" s="20"/>
      <c r="D65" s="20"/>
      <c r="E65" s="77" t="s">
        <v>34</v>
      </c>
      <c r="F65" s="77"/>
      <c r="G65" s="78"/>
      <c r="H65" s="24"/>
      <c r="I65" s="41"/>
      <c r="J65" s="41"/>
      <c r="K65" s="79"/>
      <c r="L65" s="166"/>
      <c r="M65" s="157"/>
      <c r="N65" s="158"/>
      <c r="O65" s="158"/>
      <c r="P65" s="159"/>
      <c r="Q65" s="172">
        <f t="shared" ref="Q65:Q85" si="1">R65-T$7</f>
        <v>0.41666666666666669</v>
      </c>
      <c r="R65" s="81">
        <f>R64</f>
        <v>0.44791666666666669</v>
      </c>
      <c r="S65" s="82" t="s">
        <v>35</v>
      </c>
      <c r="T65" s="83"/>
      <c r="U65" s="84"/>
      <c r="V65" s="85"/>
      <c r="W65" s="86">
        <f t="shared" ref="W65:W85" si="2">ROUNDUP(V65/5,0)</f>
        <v>0</v>
      </c>
      <c r="X65" s="87">
        <f t="shared" si="0"/>
        <v>0</v>
      </c>
      <c r="Y65" s="88">
        <f>IF(T65="dq",0,((T65*60+U65)*0.2)-W65-X65)</f>
        <v>0</v>
      </c>
      <c r="Z65" s="89"/>
      <c r="AS65"/>
      <c r="AT65"/>
    </row>
    <row r="66" spans="1:46" x14ac:dyDescent="0.2">
      <c r="A66" s="76">
        <v>1</v>
      </c>
      <c r="B66" s="20" t="s">
        <v>21</v>
      </c>
      <c r="C66" s="21" t="s">
        <v>36</v>
      </c>
      <c r="D66" s="30" t="s">
        <v>141</v>
      </c>
      <c r="E66" s="21" t="s">
        <v>50</v>
      </c>
      <c r="F66" s="173" t="s">
        <v>49</v>
      </c>
      <c r="G66" s="78">
        <v>0</v>
      </c>
      <c r="H66" s="24">
        <v>1</v>
      </c>
      <c r="I66" s="25"/>
      <c r="J66" s="25">
        <v>50</v>
      </c>
      <c r="K66" s="189"/>
      <c r="L66" s="166">
        <v>4</v>
      </c>
      <c r="M66" s="157">
        <v>30</v>
      </c>
      <c r="N66" s="22"/>
      <c r="O66" s="22">
        <v>100</v>
      </c>
      <c r="P66" s="161"/>
      <c r="Q66" s="90">
        <f t="shared" si="1"/>
        <v>0.42500000000000004</v>
      </c>
      <c r="R66" s="91">
        <f>R64+R8</f>
        <v>0.45625000000000004</v>
      </c>
      <c r="S66" s="92" t="s">
        <v>39</v>
      </c>
      <c r="T66" s="93"/>
      <c r="U66" s="84"/>
      <c r="V66" s="85"/>
      <c r="W66" s="86">
        <f t="shared" si="2"/>
        <v>0</v>
      </c>
      <c r="X66" s="87">
        <f t="shared" si="0"/>
        <v>1</v>
      </c>
      <c r="Y66" s="88">
        <f>IF(T66="dq",0,((T66*60+U66)*0.2)-W66-X66)</f>
        <v>-1</v>
      </c>
      <c r="Z66" s="89"/>
      <c r="AS66"/>
      <c r="AT66"/>
    </row>
    <row r="67" spans="1:46" x14ac:dyDescent="0.2">
      <c r="A67" s="76">
        <v>2</v>
      </c>
      <c r="B67" s="20" t="s">
        <v>21</v>
      </c>
      <c r="C67" s="21" t="s">
        <v>40</v>
      </c>
      <c r="D67" s="30" t="s">
        <v>141</v>
      </c>
      <c r="E67" s="21" t="s">
        <v>60</v>
      </c>
      <c r="F67" s="173" t="s">
        <v>59</v>
      </c>
      <c r="G67" s="78">
        <v>1</v>
      </c>
      <c r="H67" s="24">
        <v>0</v>
      </c>
      <c r="I67" s="25"/>
      <c r="J67" s="25"/>
      <c r="K67" s="189"/>
      <c r="L67" s="166">
        <v>4</v>
      </c>
      <c r="M67" s="157">
        <v>0</v>
      </c>
      <c r="N67" s="22"/>
      <c r="O67" s="22"/>
      <c r="P67" s="161"/>
      <c r="Q67" s="90">
        <f t="shared" si="1"/>
        <v>0.42500000000000004</v>
      </c>
      <c r="R67" s="94">
        <f>R66</f>
        <v>0.45625000000000004</v>
      </c>
      <c r="S67" s="92" t="s">
        <v>33</v>
      </c>
      <c r="T67" s="83"/>
      <c r="U67" s="84"/>
      <c r="V67" s="85"/>
      <c r="W67" s="86">
        <f t="shared" si="2"/>
        <v>0</v>
      </c>
      <c r="X67" s="87">
        <f t="shared" si="0"/>
        <v>12</v>
      </c>
      <c r="Y67" s="88">
        <f t="shared" ref="Y67:Y85" si="3">IF(T67="dq",0,((T67*60+U67)*0.2)-W67-X67)</f>
        <v>-12</v>
      </c>
      <c r="Z67" s="89"/>
      <c r="AS67"/>
      <c r="AT67"/>
    </row>
    <row r="68" spans="1:46" x14ac:dyDescent="0.2">
      <c r="A68" s="95">
        <v>3</v>
      </c>
      <c r="B68" s="20" t="s">
        <v>21</v>
      </c>
      <c r="C68" s="21" t="s">
        <v>94</v>
      </c>
      <c r="D68" s="30" t="s">
        <v>141</v>
      </c>
      <c r="E68" s="30" t="s">
        <v>54</v>
      </c>
      <c r="F68" s="174" t="s">
        <v>53</v>
      </c>
      <c r="G68" s="78">
        <v>1</v>
      </c>
      <c r="H68" s="24">
        <v>0</v>
      </c>
      <c r="I68" s="31">
        <v>1</v>
      </c>
      <c r="J68" s="25"/>
      <c r="K68" s="189"/>
      <c r="L68" s="166">
        <v>5</v>
      </c>
      <c r="M68" s="157">
        <v>30</v>
      </c>
      <c r="N68" s="20">
        <v>175</v>
      </c>
      <c r="O68" s="22"/>
      <c r="P68" s="161"/>
      <c r="Q68" s="90">
        <f t="shared" si="1"/>
        <v>0.42500000000000004</v>
      </c>
      <c r="R68" s="94">
        <f>R66</f>
        <v>0.45625000000000004</v>
      </c>
      <c r="S68" s="92" t="s">
        <v>35</v>
      </c>
      <c r="T68" s="83"/>
      <c r="U68" s="84"/>
      <c r="V68" s="85"/>
      <c r="W68" s="86">
        <f t="shared" si="2"/>
        <v>0</v>
      </c>
      <c r="X68" s="87">
        <f t="shared" si="0"/>
        <v>12</v>
      </c>
      <c r="Y68" s="88">
        <f t="shared" si="3"/>
        <v>-12</v>
      </c>
      <c r="Z68" s="89"/>
      <c r="AS68"/>
      <c r="AT68"/>
    </row>
    <row r="69" spans="1:46" x14ac:dyDescent="0.2">
      <c r="A69" s="12">
        <v>4</v>
      </c>
      <c r="B69" s="20" t="s">
        <v>22</v>
      </c>
      <c r="C69" s="32" t="s">
        <v>40</v>
      </c>
      <c r="D69" s="32" t="s">
        <v>141</v>
      </c>
      <c r="E69" s="32" t="s">
        <v>44</v>
      </c>
      <c r="F69" s="175" t="s">
        <v>43</v>
      </c>
      <c r="G69" s="78">
        <v>1</v>
      </c>
      <c r="H69" s="24">
        <v>0</v>
      </c>
      <c r="I69" s="31"/>
      <c r="J69" s="25">
        <v>80</v>
      </c>
      <c r="K69" s="189"/>
      <c r="L69" s="166">
        <v>4</v>
      </c>
      <c r="M69" s="157">
        <v>45</v>
      </c>
      <c r="N69" s="20"/>
      <c r="O69" s="22">
        <v>125</v>
      </c>
      <c r="P69" s="161"/>
      <c r="Q69" s="90">
        <f t="shared" si="1"/>
        <v>0.42500000000000004</v>
      </c>
      <c r="R69" s="94">
        <f>R66</f>
        <v>0.45625000000000004</v>
      </c>
      <c r="S69" s="82" t="s">
        <v>47</v>
      </c>
      <c r="T69" s="83"/>
      <c r="U69" s="84"/>
      <c r="V69" s="85"/>
      <c r="W69" s="86">
        <f t="shared" si="2"/>
        <v>0</v>
      </c>
      <c r="X69" s="87">
        <f t="shared" si="0"/>
        <v>12</v>
      </c>
      <c r="Y69" s="88">
        <f t="shared" si="3"/>
        <v>-12</v>
      </c>
      <c r="Z69" s="89"/>
      <c r="AS69"/>
      <c r="AT69"/>
    </row>
    <row r="70" spans="1:46" x14ac:dyDescent="0.2">
      <c r="A70" s="12">
        <v>5</v>
      </c>
      <c r="B70" s="20" t="s">
        <v>22</v>
      </c>
      <c r="C70" s="21" t="s">
        <v>40</v>
      </c>
      <c r="D70" s="96" t="s">
        <v>141</v>
      </c>
      <c r="E70" s="32" t="s">
        <v>76</v>
      </c>
      <c r="F70" s="175" t="s">
        <v>75</v>
      </c>
      <c r="G70" s="78">
        <v>1</v>
      </c>
      <c r="H70" s="24">
        <v>0</v>
      </c>
      <c r="I70" s="31"/>
      <c r="J70" s="31">
        <v>80</v>
      </c>
      <c r="K70" s="189"/>
      <c r="L70" s="166">
        <v>5</v>
      </c>
      <c r="M70" s="157">
        <v>30</v>
      </c>
      <c r="N70" s="20"/>
      <c r="O70" s="20">
        <v>107</v>
      </c>
      <c r="P70" s="161"/>
      <c r="Q70" s="90">
        <f t="shared" si="1"/>
        <v>0.4333333333333334</v>
      </c>
      <c r="R70" s="94">
        <f>R69+R8</f>
        <v>0.4645833333333334</v>
      </c>
      <c r="S70" s="92" t="s">
        <v>39</v>
      </c>
      <c r="T70" s="83"/>
      <c r="U70" s="84"/>
      <c r="V70" s="85"/>
      <c r="W70" s="86">
        <f t="shared" si="2"/>
        <v>0</v>
      </c>
      <c r="X70" s="87">
        <f t="shared" si="0"/>
        <v>12</v>
      </c>
      <c r="Y70" s="88">
        <f t="shared" si="3"/>
        <v>-12</v>
      </c>
      <c r="Z70" s="89"/>
      <c r="AS70"/>
      <c r="AT70"/>
    </row>
    <row r="71" spans="1:46" x14ac:dyDescent="0.2">
      <c r="A71" s="12">
        <v>6</v>
      </c>
      <c r="B71" s="20" t="s">
        <v>21</v>
      </c>
      <c r="C71" s="21" t="s">
        <v>36</v>
      </c>
      <c r="D71" s="33" t="s">
        <v>141</v>
      </c>
      <c r="E71" s="32" t="s">
        <v>38</v>
      </c>
      <c r="F71" s="175" t="s">
        <v>37</v>
      </c>
      <c r="G71" s="78">
        <v>2</v>
      </c>
      <c r="H71" s="24">
        <v>0</v>
      </c>
      <c r="I71" s="31"/>
      <c r="J71" s="31">
        <v>50</v>
      </c>
      <c r="K71" s="189"/>
      <c r="L71" s="166">
        <v>4</v>
      </c>
      <c r="M71" s="157">
        <v>0</v>
      </c>
      <c r="N71" s="20"/>
      <c r="O71" s="20">
        <v>80</v>
      </c>
      <c r="P71" s="161"/>
      <c r="Q71" s="90">
        <f t="shared" si="1"/>
        <v>0.4333333333333334</v>
      </c>
      <c r="R71" s="94">
        <f>R70</f>
        <v>0.4645833333333334</v>
      </c>
      <c r="S71" s="92" t="s">
        <v>33</v>
      </c>
      <c r="T71" s="83"/>
      <c r="U71" s="84"/>
      <c r="V71" s="85"/>
      <c r="W71" s="86">
        <f t="shared" si="2"/>
        <v>0</v>
      </c>
      <c r="X71" s="87">
        <f t="shared" si="0"/>
        <v>24</v>
      </c>
      <c r="Y71" s="88">
        <f t="shared" si="3"/>
        <v>-24</v>
      </c>
      <c r="Z71" s="89"/>
      <c r="AS71" s="97"/>
      <c r="AT71"/>
    </row>
    <row r="72" spans="1:46" x14ac:dyDescent="0.2">
      <c r="A72" s="12">
        <v>7</v>
      </c>
      <c r="B72" s="20" t="s">
        <v>21</v>
      </c>
      <c r="C72" s="32" t="s">
        <v>40</v>
      </c>
      <c r="D72" s="12" t="s">
        <v>141</v>
      </c>
      <c r="E72" s="32" t="s">
        <v>58</v>
      </c>
      <c r="F72" s="32" t="s">
        <v>57</v>
      </c>
      <c r="G72" s="23">
        <v>2</v>
      </c>
      <c r="H72" s="24">
        <v>0</v>
      </c>
      <c r="I72" s="31"/>
      <c r="J72" s="31">
        <v>50</v>
      </c>
      <c r="K72" s="26"/>
      <c r="L72" s="160">
        <v>4</v>
      </c>
      <c r="M72" s="157">
        <v>45</v>
      </c>
      <c r="N72" s="20"/>
      <c r="O72" s="20">
        <v>90</v>
      </c>
      <c r="P72" s="20"/>
      <c r="Q72" s="90">
        <f t="shared" si="1"/>
        <v>0.4333333333333334</v>
      </c>
      <c r="R72" s="94">
        <f>R70</f>
        <v>0.4645833333333334</v>
      </c>
      <c r="S72" s="92" t="s">
        <v>35</v>
      </c>
      <c r="T72" s="83"/>
      <c r="U72" s="84"/>
      <c r="V72" s="85"/>
      <c r="W72" s="86">
        <f t="shared" si="2"/>
        <v>0</v>
      </c>
      <c r="X72" s="87">
        <f t="shared" si="0"/>
        <v>24</v>
      </c>
      <c r="Y72" s="88">
        <f t="shared" si="3"/>
        <v>-24</v>
      </c>
      <c r="Z72" s="89"/>
      <c r="AS72" s="97"/>
      <c r="AT72"/>
    </row>
    <row r="73" spans="1:46" x14ac:dyDescent="0.2">
      <c r="A73" s="12">
        <v>8</v>
      </c>
      <c r="B73" s="20" t="s">
        <v>21</v>
      </c>
      <c r="C73" s="21" t="s">
        <v>40</v>
      </c>
      <c r="D73" s="33" t="s">
        <v>141</v>
      </c>
      <c r="E73" s="32" t="s">
        <v>72</v>
      </c>
      <c r="F73" s="175" t="s">
        <v>71</v>
      </c>
      <c r="G73" s="78">
        <v>2</v>
      </c>
      <c r="H73" s="24">
        <v>0</v>
      </c>
      <c r="I73" s="31"/>
      <c r="J73" s="31">
        <v>100</v>
      </c>
      <c r="K73" s="189"/>
      <c r="L73" s="166">
        <v>4</v>
      </c>
      <c r="M73" s="157">
        <v>50</v>
      </c>
      <c r="N73" s="20"/>
      <c r="O73" s="20">
        <v>175</v>
      </c>
      <c r="P73" s="161"/>
      <c r="Q73" s="90">
        <f t="shared" si="1"/>
        <v>0.4333333333333334</v>
      </c>
      <c r="R73" s="94">
        <f>R70</f>
        <v>0.4645833333333334</v>
      </c>
      <c r="S73" s="82" t="s">
        <v>47</v>
      </c>
      <c r="T73" s="83"/>
      <c r="U73" s="84"/>
      <c r="V73" s="85"/>
      <c r="W73" s="86">
        <f t="shared" si="2"/>
        <v>0</v>
      </c>
      <c r="X73" s="87">
        <f t="shared" si="0"/>
        <v>24</v>
      </c>
      <c r="Y73" s="88">
        <f t="shared" si="3"/>
        <v>-24</v>
      </c>
      <c r="Z73" s="89"/>
      <c r="AS73" s="97"/>
      <c r="AT73"/>
    </row>
    <row r="74" spans="1:46" x14ac:dyDescent="0.2">
      <c r="A74" s="12">
        <v>9</v>
      </c>
      <c r="B74" s="20" t="s">
        <v>21</v>
      </c>
      <c r="C74" s="32" t="s">
        <v>40</v>
      </c>
      <c r="D74" s="34" t="s">
        <v>141</v>
      </c>
      <c r="E74" s="32" t="s">
        <v>42</v>
      </c>
      <c r="F74" s="175" t="s">
        <v>41</v>
      </c>
      <c r="G74" s="78">
        <v>2</v>
      </c>
      <c r="H74" s="24">
        <v>30</v>
      </c>
      <c r="I74" s="31"/>
      <c r="J74" s="31">
        <v>50</v>
      </c>
      <c r="K74" s="189"/>
      <c r="L74" s="166">
        <v>4</v>
      </c>
      <c r="M74" s="157">
        <v>45</v>
      </c>
      <c r="N74" s="20"/>
      <c r="O74" s="20">
        <v>100</v>
      </c>
      <c r="P74" s="161"/>
      <c r="Q74" s="90">
        <f t="shared" si="1"/>
        <v>0.44166666666666676</v>
      </c>
      <c r="R74" s="94">
        <f>R70+R8</f>
        <v>0.47291666666666676</v>
      </c>
      <c r="S74" s="92" t="s">
        <v>39</v>
      </c>
      <c r="T74" s="83"/>
      <c r="U74" s="84"/>
      <c r="V74" s="85"/>
      <c r="W74" s="86">
        <f t="shared" si="2"/>
        <v>0</v>
      </c>
      <c r="X74" s="87">
        <f t="shared" si="0"/>
        <v>30</v>
      </c>
      <c r="Y74" s="88">
        <f t="shared" si="3"/>
        <v>-30</v>
      </c>
      <c r="Z74" s="89"/>
      <c r="AS74" s="97"/>
      <c r="AT74"/>
    </row>
    <row r="75" spans="1:46" x14ac:dyDescent="0.2">
      <c r="A75" s="12">
        <v>10</v>
      </c>
      <c r="B75" s="20" t="s">
        <v>21</v>
      </c>
      <c r="C75" s="32" t="s">
        <v>40</v>
      </c>
      <c r="D75" s="12" t="s">
        <v>141</v>
      </c>
      <c r="E75" s="32" t="s">
        <v>46</v>
      </c>
      <c r="F75" s="175" t="s">
        <v>45</v>
      </c>
      <c r="G75" s="78">
        <v>2</v>
      </c>
      <c r="H75" s="24">
        <v>45</v>
      </c>
      <c r="I75" s="31"/>
      <c r="J75" s="31">
        <v>35</v>
      </c>
      <c r="K75" s="189"/>
      <c r="L75" s="166">
        <v>3</v>
      </c>
      <c r="M75" s="157">
        <v>35</v>
      </c>
      <c r="N75" s="20"/>
      <c r="O75" s="20">
        <v>45</v>
      </c>
      <c r="P75" s="161"/>
      <c r="Q75" s="90">
        <f t="shared" si="1"/>
        <v>0.44166666666666676</v>
      </c>
      <c r="R75" s="98">
        <f>R74</f>
        <v>0.47291666666666676</v>
      </c>
      <c r="S75" s="92" t="s">
        <v>33</v>
      </c>
      <c r="T75" s="99"/>
      <c r="U75" s="100"/>
      <c r="V75" s="101"/>
      <c r="W75" s="102">
        <f t="shared" si="2"/>
        <v>0</v>
      </c>
      <c r="X75" s="103">
        <f t="shared" si="0"/>
        <v>33</v>
      </c>
      <c r="Y75" s="88">
        <f t="shared" si="3"/>
        <v>-33</v>
      </c>
      <c r="Z75" s="89"/>
      <c r="AS75"/>
      <c r="AT75"/>
    </row>
    <row r="76" spans="1:46" x14ac:dyDescent="0.2">
      <c r="A76" s="76">
        <v>11</v>
      </c>
      <c r="B76" s="20" t="s">
        <v>22</v>
      </c>
      <c r="C76" s="21" t="s">
        <v>40</v>
      </c>
      <c r="D76" s="12" t="s">
        <v>141</v>
      </c>
      <c r="E76" s="32" t="s">
        <v>48</v>
      </c>
      <c r="F76" s="175" t="s">
        <v>143</v>
      </c>
      <c r="G76" s="78">
        <v>3</v>
      </c>
      <c r="H76" s="24">
        <v>0</v>
      </c>
      <c r="I76" s="31"/>
      <c r="J76" s="31"/>
      <c r="K76" s="195">
        <v>60</v>
      </c>
      <c r="L76" s="166">
        <v>4</v>
      </c>
      <c r="M76" s="157">
        <v>20</v>
      </c>
      <c r="N76" s="20"/>
      <c r="O76" s="20"/>
      <c r="P76" s="161">
        <v>75</v>
      </c>
      <c r="Q76" s="90">
        <f t="shared" si="1"/>
        <v>0.44166666666666676</v>
      </c>
      <c r="R76" s="94">
        <f>R74</f>
        <v>0.47291666666666676</v>
      </c>
      <c r="S76" s="92" t="s">
        <v>35</v>
      </c>
      <c r="T76" s="83"/>
      <c r="U76" s="84"/>
      <c r="V76" s="85"/>
      <c r="W76" s="86">
        <f t="shared" si="2"/>
        <v>0</v>
      </c>
      <c r="X76" s="87">
        <f t="shared" si="0"/>
        <v>36</v>
      </c>
      <c r="Y76" s="88">
        <f t="shared" si="3"/>
        <v>-36</v>
      </c>
      <c r="Z76" s="89"/>
      <c r="AS76"/>
      <c r="AT76"/>
    </row>
    <row r="77" spans="1:46" x14ac:dyDescent="0.2">
      <c r="A77" s="76">
        <v>12</v>
      </c>
      <c r="B77" s="20" t="s">
        <v>22</v>
      </c>
      <c r="C77" s="12" t="s">
        <v>36</v>
      </c>
      <c r="D77" s="20" t="s">
        <v>142</v>
      </c>
      <c r="E77" s="12" t="s">
        <v>56</v>
      </c>
      <c r="F77" s="218" t="s">
        <v>55</v>
      </c>
      <c r="G77" s="217">
        <v>3</v>
      </c>
      <c r="H77" s="24">
        <v>30</v>
      </c>
      <c r="I77" s="31"/>
      <c r="J77" s="31">
        <v>75</v>
      </c>
      <c r="K77" s="219"/>
      <c r="L77" s="166">
        <v>4</v>
      </c>
      <c r="M77" s="157">
        <v>30</v>
      </c>
      <c r="N77" s="20"/>
      <c r="O77" s="20">
        <v>100</v>
      </c>
      <c r="P77" s="20"/>
      <c r="Q77" s="90">
        <f t="shared" si="1"/>
        <v>0.44166666666666676</v>
      </c>
      <c r="R77" s="104">
        <f>R74</f>
        <v>0.47291666666666676</v>
      </c>
      <c r="S77" s="82" t="s">
        <v>47</v>
      </c>
      <c r="T77" s="83"/>
      <c r="U77" s="84"/>
      <c r="V77" s="85"/>
      <c r="W77" s="86">
        <f t="shared" si="2"/>
        <v>0</v>
      </c>
      <c r="X77" s="87">
        <f t="shared" si="0"/>
        <v>42</v>
      </c>
      <c r="Y77" s="88">
        <f t="shared" si="3"/>
        <v>-42</v>
      </c>
      <c r="Z77" s="89"/>
      <c r="AS77"/>
      <c r="AT77"/>
    </row>
    <row r="78" spans="1:46" x14ac:dyDescent="0.2">
      <c r="A78" s="76">
        <v>13</v>
      </c>
      <c r="B78" s="20" t="s">
        <v>21</v>
      </c>
      <c r="C78" s="32" t="s">
        <v>40</v>
      </c>
      <c r="D78" s="12" t="s">
        <v>141</v>
      </c>
      <c r="E78" s="32" t="s">
        <v>52</v>
      </c>
      <c r="F78" s="175" t="s">
        <v>51</v>
      </c>
      <c r="G78" s="78">
        <v>3</v>
      </c>
      <c r="H78" s="24">
        <v>30</v>
      </c>
      <c r="I78" s="31"/>
      <c r="J78" s="31">
        <v>75</v>
      </c>
      <c r="K78" s="197"/>
      <c r="L78" s="166">
        <v>4</v>
      </c>
      <c r="M78" s="157">
        <v>18</v>
      </c>
      <c r="N78" s="20"/>
      <c r="O78" s="20">
        <v>94</v>
      </c>
      <c r="P78" s="161"/>
      <c r="Q78" s="90">
        <f t="shared" si="1"/>
        <v>0.45000000000000012</v>
      </c>
      <c r="R78" s="94">
        <f>R74+R8</f>
        <v>0.48125000000000012</v>
      </c>
      <c r="S78" s="92" t="s">
        <v>39</v>
      </c>
      <c r="T78" s="83"/>
      <c r="U78" s="84"/>
      <c r="V78" s="85"/>
      <c r="W78" s="86">
        <f t="shared" si="2"/>
        <v>0</v>
      </c>
      <c r="X78" s="87">
        <f t="shared" si="0"/>
        <v>42</v>
      </c>
      <c r="Y78" s="88">
        <f t="shared" si="3"/>
        <v>-42</v>
      </c>
      <c r="Z78" s="89"/>
      <c r="AS78"/>
      <c r="AT78"/>
    </row>
    <row r="79" spans="1:46" x14ac:dyDescent="0.2">
      <c r="A79" s="76">
        <v>14</v>
      </c>
      <c r="B79" s="20" t="s">
        <v>21</v>
      </c>
      <c r="C79" s="21" t="s">
        <v>40</v>
      </c>
      <c r="D79" s="12" t="s">
        <v>141</v>
      </c>
      <c r="E79" s="32" t="s">
        <v>62</v>
      </c>
      <c r="F79" s="175" t="s">
        <v>61</v>
      </c>
      <c r="G79" s="78">
        <v>3</v>
      </c>
      <c r="H79" s="24">
        <v>30</v>
      </c>
      <c r="I79" s="31"/>
      <c r="J79" s="31"/>
      <c r="K79" s="189"/>
      <c r="L79" s="166">
        <v>4</v>
      </c>
      <c r="M79" s="157">
        <v>14</v>
      </c>
      <c r="N79" s="20"/>
      <c r="O79" s="20"/>
      <c r="P79" s="161"/>
      <c r="Q79" s="90">
        <f t="shared" si="1"/>
        <v>0.45000000000000012</v>
      </c>
      <c r="R79" s="105">
        <f>R78</f>
        <v>0.48125000000000012</v>
      </c>
      <c r="S79" s="92" t="s">
        <v>33</v>
      </c>
      <c r="T79" s="83"/>
      <c r="U79" s="84"/>
      <c r="V79" s="85"/>
      <c r="W79" s="86">
        <f t="shared" si="2"/>
        <v>0</v>
      </c>
      <c r="X79" s="87">
        <f t="shared" si="0"/>
        <v>42</v>
      </c>
      <c r="Y79" s="88">
        <f t="shared" si="3"/>
        <v>-42</v>
      </c>
      <c r="Z79" s="89"/>
      <c r="AS79"/>
      <c r="AT79"/>
    </row>
    <row r="80" spans="1:46" x14ac:dyDescent="0.2">
      <c r="A80" s="76">
        <v>15</v>
      </c>
      <c r="B80" s="20" t="s">
        <v>21</v>
      </c>
      <c r="C80" s="32" t="s">
        <v>151</v>
      </c>
      <c r="D80" s="12" t="s">
        <v>141</v>
      </c>
      <c r="E80" s="32" t="s">
        <v>64</v>
      </c>
      <c r="F80" s="175" t="s">
        <v>63</v>
      </c>
      <c r="G80" s="78">
        <v>4</v>
      </c>
      <c r="H80" s="24">
        <v>0</v>
      </c>
      <c r="I80" s="31"/>
      <c r="J80" s="31">
        <v>50</v>
      </c>
      <c r="K80" s="189"/>
      <c r="L80" s="166">
        <v>4</v>
      </c>
      <c r="M80" s="157">
        <v>45</v>
      </c>
      <c r="N80" s="20"/>
      <c r="O80" s="20">
        <v>75</v>
      </c>
      <c r="P80" s="161"/>
      <c r="Q80" s="90">
        <f t="shared" si="1"/>
        <v>0.45000000000000012</v>
      </c>
      <c r="R80" s="94">
        <f>R78</f>
        <v>0.48125000000000012</v>
      </c>
      <c r="S80" s="92" t="s">
        <v>35</v>
      </c>
      <c r="T80" s="83"/>
      <c r="U80" s="84"/>
      <c r="V80" s="85"/>
      <c r="W80" s="86">
        <f t="shared" si="2"/>
        <v>0</v>
      </c>
      <c r="X80" s="103">
        <f t="shared" si="0"/>
        <v>48</v>
      </c>
      <c r="Y80" s="88">
        <f t="shared" si="3"/>
        <v>-48</v>
      </c>
      <c r="Z80" s="89"/>
      <c r="AS80"/>
      <c r="AT80"/>
    </row>
    <row r="81" spans="1:46" x14ac:dyDescent="0.2">
      <c r="A81" s="76">
        <v>16</v>
      </c>
      <c r="B81" s="20" t="s">
        <v>21</v>
      </c>
      <c r="C81" s="32" t="s">
        <v>40</v>
      </c>
      <c r="D81" s="12" t="s">
        <v>141</v>
      </c>
      <c r="E81" s="32" t="s">
        <v>74</v>
      </c>
      <c r="F81" s="175" t="s">
        <v>73</v>
      </c>
      <c r="G81" s="78">
        <v>4</v>
      </c>
      <c r="H81" s="24">
        <v>4</v>
      </c>
      <c r="I81" s="31"/>
      <c r="J81" s="31"/>
      <c r="K81" s="189">
        <v>44</v>
      </c>
      <c r="L81" s="166">
        <v>5</v>
      </c>
      <c r="M81" s="157">
        <v>30</v>
      </c>
      <c r="N81" s="20"/>
      <c r="O81" s="20"/>
      <c r="P81" s="161">
        <v>75</v>
      </c>
      <c r="Q81" s="90">
        <f t="shared" si="1"/>
        <v>0.45000000000000012</v>
      </c>
      <c r="R81" s="94">
        <f>R78</f>
        <v>0.48125000000000012</v>
      </c>
      <c r="S81" s="82" t="s">
        <v>47</v>
      </c>
      <c r="T81" s="83"/>
      <c r="U81" s="84"/>
      <c r="V81" s="85"/>
      <c r="W81" s="86">
        <f t="shared" si="2"/>
        <v>0</v>
      </c>
      <c r="X81" s="87">
        <f t="shared" si="0"/>
        <v>49</v>
      </c>
      <c r="Y81" s="88">
        <f t="shared" si="3"/>
        <v>-49</v>
      </c>
      <c r="Z81" s="89"/>
      <c r="AS81" s="97"/>
      <c r="AT81"/>
    </row>
    <row r="82" spans="1:46" x14ac:dyDescent="0.2">
      <c r="A82" s="76">
        <v>17</v>
      </c>
      <c r="B82" s="20" t="s">
        <v>22</v>
      </c>
      <c r="C82" s="32" t="s">
        <v>68</v>
      </c>
      <c r="D82" s="12" t="s">
        <v>141</v>
      </c>
      <c r="E82" s="32" t="s">
        <v>70</v>
      </c>
      <c r="F82" s="175" t="s">
        <v>69</v>
      </c>
      <c r="G82" s="78">
        <v>4</v>
      </c>
      <c r="H82" s="24">
        <v>30</v>
      </c>
      <c r="I82" s="31"/>
      <c r="J82" s="31">
        <v>75</v>
      </c>
      <c r="K82" s="189"/>
      <c r="L82" s="166">
        <v>7</v>
      </c>
      <c r="M82" s="157">
        <v>0</v>
      </c>
      <c r="N82" s="20"/>
      <c r="O82" s="20">
        <v>110</v>
      </c>
      <c r="P82" s="161"/>
      <c r="Q82" s="90">
        <f t="shared" si="1"/>
        <v>0.45833333333333348</v>
      </c>
      <c r="R82" s="94">
        <f>R78+R8</f>
        <v>0.48958333333333348</v>
      </c>
      <c r="S82" s="92" t="s">
        <v>39</v>
      </c>
      <c r="T82" s="83"/>
      <c r="U82" s="84"/>
      <c r="V82" s="85"/>
      <c r="W82" s="86">
        <f t="shared" si="2"/>
        <v>0</v>
      </c>
      <c r="X82" s="87">
        <f t="shared" si="0"/>
        <v>54</v>
      </c>
      <c r="Y82" s="88">
        <f t="shared" si="3"/>
        <v>-54</v>
      </c>
      <c r="Z82" s="89"/>
      <c r="AB82" s="29"/>
      <c r="AC82" s="29"/>
      <c r="AS82" s="97"/>
      <c r="AT82"/>
    </row>
    <row r="83" spans="1:46" x14ac:dyDescent="0.2">
      <c r="A83" s="76">
        <v>18</v>
      </c>
      <c r="B83" s="20" t="s">
        <v>22</v>
      </c>
      <c r="C83" s="32" t="s">
        <v>65</v>
      </c>
      <c r="D83" s="20" t="s">
        <v>141</v>
      </c>
      <c r="E83" s="32" t="s">
        <v>67</v>
      </c>
      <c r="F83" s="175" t="s">
        <v>66</v>
      </c>
      <c r="G83" s="78">
        <v>4</v>
      </c>
      <c r="H83" s="24">
        <v>30</v>
      </c>
      <c r="I83" s="31"/>
      <c r="J83" s="31">
        <v>100</v>
      </c>
      <c r="K83" s="189"/>
      <c r="L83" s="166">
        <v>6</v>
      </c>
      <c r="M83" s="157">
        <v>30</v>
      </c>
      <c r="N83" s="20"/>
      <c r="O83" s="20">
        <v>124</v>
      </c>
      <c r="P83" s="20"/>
      <c r="Q83" s="90">
        <f t="shared" si="1"/>
        <v>0.45833333333333348</v>
      </c>
      <c r="R83" s="94">
        <f>R82</f>
        <v>0.48958333333333348</v>
      </c>
      <c r="S83" s="92" t="s">
        <v>33</v>
      </c>
      <c r="T83" s="83"/>
      <c r="U83" s="84"/>
      <c r="V83" s="85"/>
      <c r="W83" s="86">
        <f t="shared" si="2"/>
        <v>0</v>
      </c>
      <c r="X83" s="87">
        <f t="shared" si="0"/>
        <v>54</v>
      </c>
      <c r="Y83" s="88">
        <f t="shared" si="3"/>
        <v>-54</v>
      </c>
      <c r="Z83" s="89"/>
      <c r="AB83" s="29"/>
      <c r="AC83" s="29"/>
      <c r="AS83" s="97"/>
      <c r="AT83"/>
    </row>
    <row r="84" spans="1:46" x14ac:dyDescent="0.2">
      <c r="A84" s="76">
        <v>19</v>
      </c>
      <c r="B84" s="20" t="s">
        <v>22</v>
      </c>
      <c r="C84" s="32" t="s">
        <v>40</v>
      </c>
      <c r="D84" s="12" t="s">
        <v>141</v>
      </c>
      <c r="E84" s="32" t="s">
        <v>78</v>
      </c>
      <c r="F84" s="175" t="s">
        <v>77</v>
      </c>
      <c r="G84" s="78">
        <v>4</v>
      </c>
      <c r="H84" s="24">
        <v>44</v>
      </c>
      <c r="I84" s="31">
        <v>80</v>
      </c>
      <c r="J84" s="31"/>
      <c r="K84" s="189"/>
      <c r="L84" s="166">
        <v>6</v>
      </c>
      <c r="M84" s="157">
        <v>0</v>
      </c>
      <c r="N84" s="20">
        <v>125</v>
      </c>
      <c r="O84" s="20"/>
      <c r="P84" s="20"/>
      <c r="Q84" s="106">
        <f t="shared" si="1"/>
        <v>0.45833333333333348</v>
      </c>
      <c r="R84" s="98">
        <f>R82</f>
        <v>0.48958333333333348</v>
      </c>
      <c r="S84" s="92" t="s">
        <v>35</v>
      </c>
      <c r="T84" s="107"/>
      <c r="U84" s="108"/>
      <c r="V84" s="109"/>
      <c r="W84" s="110">
        <f t="shared" si="2"/>
        <v>0</v>
      </c>
      <c r="X84" s="111">
        <f t="shared" si="0"/>
        <v>57</v>
      </c>
      <c r="Y84" s="88">
        <f t="shared" si="3"/>
        <v>-57</v>
      </c>
      <c r="Z84" s="89"/>
      <c r="AS84" s="97"/>
      <c r="AT84"/>
    </row>
    <row r="85" spans="1:46" x14ac:dyDescent="0.2">
      <c r="A85" s="12">
        <v>20</v>
      </c>
      <c r="B85" s="20" t="s">
        <v>22</v>
      </c>
      <c r="C85" s="32" t="s">
        <v>40</v>
      </c>
      <c r="D85" s="20" t="s">
        <v>141</v>
      </c>
      <c r="E85" s="32" t="s">
        <v>79</v>
      </c>
      <c r="F85" s="175" t="s">
        <v>55</v>
      </c>
      <c r="G85" s="78">
        <v>5</v>
      </c>
      <c r="H85" s="24">
        <v>0</v>
      </c>
      <c r="I85" s="31"/>
      <c r="J85" s="31">
        <v>100</v>
      </c>
      <c r="K85" s="189"/>
      <c r="L85" s="166">
        <v>5</v>
      </c>
      <c r="M85" s="157">
        <v>30</v>
      </c>
      <c r="N85" s="20"/>
      <c r="O85" s="20">
        <v>80</v>
      </c>
      <c r="P85" s="20"/>
      <c r="Q85" s="90">
        <f t="shared" si="1"/>
        <v>0.45833333333333348</v>
      </c>
      <c r="R85" s="94">
        <f>R82</f>
        <v>0.48958333333333348</v>
      </c>
      <c r="S85" s="82" t="s">
        <v>47</v>
      </c>
      <c r="T85" s="83"/>
      <c r="U85" s="84"/>
      <c r="V85" s="85"/>
      <c r="W85" s="86">
        <f t="shared" si="2"/>
        <v>0</v>
      </c>
      <c r="X85" s="87">
        <f t="shared" si="0"/>
        <v>60</v>
      </c>
      <c r="Y85" s="88">
        <f t="shared" si="3"/>
        <v>-60</v>
      </c>
      <c r="Z85" s="89"/>
      <c r="AJ85" s="29"/>
      <c r="AK85" s="29"/>
      <c r="AL85" s="29"/>
      <c r="AS85" s="97"/>
      <c r="AT85"/>
    </row>
    <row r="86" spans="1:46" x14ac:dyDescent="0.2">
      <c r="A86" s="12">
        <v>21</v>
      </c>
      <c r="B86" s="20" t="s">
        <v>22</v>
      </c>
      <c r="C86" s="37" t="s">
        <v>139</v>
      </c>
      <c r="D86" s="20" t="s">
        <v>142</v>
      </c>
      <c r="E86" s="32" t="s">
        <v>138</v>
      </c>
      <c r="F86" s="175" t="s">
        <v>137</v>
      </c>
      <c r="G86" s="78">
        <v>5</v>
      </c>
      <c r="H86" s="24">
        <v>0</v>
      </c>
      <c r="I86" s="31"/>
      <c r="J86" s="31"/>
      <c r="K86" s="189">
        <v>110</v>
      </c>
      <c r="L86" s="166">
        <v>6</v>
      </c>
      <c r="M86" s="157">
        <v>10</v>
      </c>
      <c r="N86" s="20"/>
      <c r="O86" s="20"/>
      <c r="P86" s="20">
        <v>141</v>
      </c>
      <c r="Q86" s="90">
        <f>R86-T$7</f>
        <v>0.46666666666666684</v>
      </c>
      <c r="R86" s="91">
        <f>R82+R8</f>
        <v>0.49791666666666684</v>
      </c>
      <c r="S86" s="82" t="s">
        <v>39</v>
      </c>
      <c r="T86" s="112"/>
      <c r="U86" s="84"/>
      <c r="V86" s="85"/>
      <c r="W86" s="86">
        <f>ROUNDUP(V86/5,0)</f>
        <v>0</v>
      </c>
      <c r="X86" s="87">
        <f t="shared" si="0"/>
        <v>60</v>
      </c>
      <c r="Y86" s="88">
        <f>IF(T86="dq",0,((T86*60+U86)*0.2)-W86-X86)</f>
        <v>-60</v>
      </c>
      <c r="Z86" s="89"/>
      <c r="AJ86" s="29"/>
      <c r="AK86" s="29"/>
      <c r="AL86" s="29"/>
      <c r="AS86" s="97"/>
      <c r="AT86"/>
    </row>
    <row r="87" spans="1:46" x14ac:dyDescent="0.2">
      <c r="A87" s="12">
        <v>22</v>
      </c>
      <c r="B87" s="20" t="s">
        <v>22</v>
      </c>
      <c r="C87" s="32" t="s">
        <v>40</v>
      </c>
      <c r="D87" s="12" t="s">
        <v>141</v>
      </c>
      <c r="E87" s="32" t="s">
        <v>81</v>
      </c>
      <c r="F87" s="175" t="s">
        <v>80</v>
      </c>
      <c r="G87" s="78">
        <v>5</v>
      </c>
      <c r="H87" s="24">
        <v>30</v>
      </c>
      <c r="I87" s="31">
        <v>101</v>
      </c>
      <c r="J87" s="31"/>
      <c r="K87" s="189"/>
      <c r="L87" s="166">
        <v>6</v>
      </c>
      <c r="M87" s="157">
        <v>0</v>
      </c>
      <c r="N87" s="20">
        <v>150</v>
      </c>
      <c r="O87" s="20"/>
      <c r="P87" s="161"/>
      <c r="Q87" s="90">
        <f t="shared" ref="Q87:Q89" si="4">R87-T$7</f>
        <v>0.46666666666666684</v>
      </c>
      <c r="R87" s="91">
        <f>R82+R8</f>
        <v>0.49791666666666684</v>
      </c>
      <c r="S87" s="82" t="s">
        <v>33</v>
      </c>
      <c r="T87" s="83"/>
      <c r="U87" s="84"/>
      <c r="V87" s="85"/>
      <c r="W87" s="86">
        <f t="shared" ref="W87:W89" si="5">ROUNDUP(V87/5,0)</f>
        <v>0</v>
      </c>
      <c r="X87" s="87">
        <f t="shared" si="0"/>
        <v>66</v>
      </c>
      <c r="Y87" s="88">
        <f>IF(T87="dq",0,((T87*60+U87)*0.2)-W87-X87)</f>
        <v>-66</v>
      </c>
      <c r="Z87" s="89"/>
      <c r="AJ87" s="29"/>
      <c r="AK87" s="29"/>
      <c r="AL87" s="29"/>
      <c r="AS87" s="97"/>
      <c r="AT87"/>
    </row>
    <row r="88" spans="1:46" x14ac:dyDescent="0.2">
      <c r="A88" s="12">
        <v>23</v>
      </c>
      <c r="B88" s="20" t="s">
        <v>22</v>
      </c>
      <c r="C88" s="32" t="s">
        <v>40</v>
      </c>
      <c r="D88" s="12" t="s">
        <v>141</v>
      </c>
      <c r="E88" s="32" t="s">
        <v>124</v>
      </c>
      <c r="F88" s="175" t="s">
        <v>123</v>
      </c>
      <c r="G88" s="78">
        <v>6</v>
      </c>
      <c r="H88" s="24">
        <v>0</v>
      </c>
      <c r="I88" s="31"/>
      <c r="J88" s="31"/>
      <c r="K88" s="189"/>
      <c r="L88" s="166">
        <v>7</v>
      </c>
      <c r="M88" s="157">
        <v>0</v>
      </c>
      <c r="N88" s="20"/>
      <c r="O88" s="20"/>
      <c r="P88" s="161"/>
      <c r="Q88" s="90">
        <f t="shared" si="4"/>
        <v>0.46666666666666684</v>
      </c>
      <c r="R88" s="91">
        <f>R86+R43</f>
        <v>0.49791666666666684</v>
      </c>
      <c r="S88" s="82" t="s">
        <v>35</v>
      </c>
      <c r="T88" s="93"/>
      <c r="U88" s="84"/>
      <c r="V88" s="85"/>
      <c r="W88" s="86">
        <f t="shared" si="5"/>
        <v>0</v>
      </c>
      <c r="X88" s="87">
        <f t="shared" si="0"/>
        <v>72</v>
      </c>
      <c r="Y88" s="88">
        <f>IF(T88="dq",0,((T88*60+U88)*0.2)-W88-X88)</f>
        <v>-72</v>
      </c>
      <c r="Z88" s="89"/>
      <c r="AJ88" s="29"/>
      <c r="AK88" s="29"/>
      <c r="AL88" s="29"/>
      <c r="AS88" s="97"/>
      <c r="AT88"/>
    </row>
    <row r="89" spans="1:46" ht="17" thickBot="1" x14ac:dyDescent="0.25">
      <c r="A89" s="113">
        <v>24</v>
      </c>
      <c r="B89" s="114"/>
      <c r="C89" s="115"/>
      <c r="D89" s="113"/>
      <c r="E89" s="116"/>
      <c r="F89" s="187"/>
      <c r="G89" s="190"/>
      <c r="H89" s="117"/>
      <c r="I89" s="118"/>
      <c r="J89" s="118"/>
      <c r="K89" s="191"/>
      <c r="L89" s="188"/>
      <c r="M89" s="162"/>
      <c r="N89" s="114"/>
      <c r="O89" s="114"/>
      <c r="P89" s="163"/>
      <c r="Q89" s="119">
        <f t="shared" si="4"/>
        <v>0.46666666666666684</v>
      </c>
      <c r="R89" s="120">
        <f>R88</f>
        <v>0.49791666666666684</v>
      </c>
      <c r="S89" s="121" t="s">
        <v>47</v>
      </c>
      <c r="T89" s="122"/>
      <c r="U89" s="123"/>
      <c r="V89" s="124"/>
      <c r="W89" s="125">
        <f t="shared" si="5"/>
        <v>0</v>
      </c>
      <c r="X89" s="126">
        <f t="shared" si="0"/>
        <v>0</v>
      </c>
      <c r="Y89" s="127">
        <f t="shared" ref="Y89" si="6">IF(T89="dq",0,((T89*60+U89)*0.2)-W89-X89)</f>
        <v>0</v>
      </c>
      <c r="Z89" s="128"/>
      <c r="AJ89" s="29"/>
      <c r="AK89" s="29"/>
      <c r="AL89" s="29"/>
      <c r="AS89" s="97"/>
      <c r="AT89"/>
    </row>
    <row r="90" spans="1:46" x14ac:dyDescent="0.2">
      <c r="D90" s="1"/>
      <c r="F90" s="1"/>
      <c r="J90"/>
      <c r="K90" s="2"/>
      <c r="O90"/>
      <c r="P90" s="2"/>
      <c r="Q90" s="3"/>
      <c r="S90"/>
      <c r="T90"/>
      <c r="X90" s="2"/>
      <c r="AB90" s="29"/>
      <c r="AC90" s="29"/>
      <c r="AJ90" s="29"/>
      <c r="AK90" s="29"/>
      <c r="AL90" s="29"/>
      <c r="AS90" s="97"/>
      <c r="AT90"/>
    </row>
    <row r="91" spans="1:46" ht="17" thickBot="1" x14ac:dyDescent="0.25">
      <c r="A91" s="4" t="s">
        <v>4</v>
      </c>
      <c r="D91" s="1"/>
      <c r="F91" s="1"/>
      <c r="J91"/>
      <c r="K91" s="2"/>
      <c r="O91"/>
      <c r="P91" s="2"/>
      <c r="Q91" s="3"/>
      <c r="S91"/>
      <c r="T91"/>
      <c r="X91" s="2"/>
      <c r="AJ91" s="29"/>
      <c r="AK91" s="29"/>
      <c r="AL91" s="29"/>
      <c r="AS91" s="97"/>
      <c r="AT91"/>
    </row>
    <row r="92" spans="1:46" ht="17" thickBot="1" x14ac:dyDescent="0.25">
      <c r="A92" s="47"/>
      <c r="B92" s="48"/>
      <c r="C92" s="48"/>
      <c r="D92" s="231"/>
      <c r="E92" s="231"/>
      <c r="F92" s="232"/>
      <c r="G92" s="233" t="s">
        <v>6</v>
      </c>
      <c r="H92" s="231"/>
      <c r="I92" s="231"/>
      <c r="J92" s="231"/>
      <c r="K92" s="234"/>
      <c r="L92" s="233" t="s">
        <v>140</v>
      </c>
      <c r="M92" s="231"/>
      <c r="N92" s="231"/>
      <c r="O92" s="231"/>
      <c r="P92" s="234"/>
      <c r="Q92" s="235" t="s">
        <v>82</v>
      </c>
      <c r="R92" s="236"/>
      <c r="S92" s="236"/>
      <c r="T92" s="236"/>
      <c r="U92" s="236"/>
      <c r="V92" s="236"/>
      <c r="W92" s="236"/>
      <c r="X92" s="237"/>
      <c r="Y92" s="238" t="s">
        <v>7</v>
      </c>
      <c r="Z92" s="239"/>
      <c r="AS92"/>
      <c r="AT92"/>
    </row>
    <row r="93" spans="1:46" ht="85" thickBot="1" x14ac:dyDescent="0.25">
      <c r="A93" s="49"/>
      <c r="B93" s="50" t="s">
        <v>8</v>
      </c>
      <c r="C93" s="51" t="s">
        <v>9</v>
      </c>
      <c r="D93" s="51" t="s">
        <v>10</v>
      </c>
      <c r="E93" s="51" t="s">
        <v>11</v>
      </c>
      <c r="F93" s="52" t="s">
        <v>12</v>
      </c>
      <c r="G93" s="241" t="s">
        <v>13</v>
      </c>
      <c r="H93" s="240"/>
      <c r="I93" s="176" t="s">
        <v>14</v>
      </c>
      <c r="J93" s="176" t="s">
        <v>15</v>
      </c>
      <c r="K93" s="177" t="s">
        <v>16</v>
      </c>
      <c r="L93" s="241" t="s">
        <v>13</v>
      </c>
      <c r="M93" s="240"/>
      <c r="N93" s="58" t="s">
        <v>14</v>
      </c>
      <c r="O93" s="58" t="s">
        <v>15</v>
      </c>
      <c r="P93" s="177" t="s">
        <v>16</v>
      </c>
      <c r="Q93" s="57" t="s">
        <v>25</v>
      </c>
      <c r="R93" s="58" t="s">
        <v>26</v>
      </c>
      <c r="S93" s="58" t="s">
        <v>83</v>
      </c>
      <c r="T93" s="58" t="s">
        <v>84</v>
      </c>
      <c r="U93" s="242" t="s">
        <v>29</v>
      </c>
      <c r="V93" s="230"/>
      <c r="W93" s="58" t="s">
        <v>30</v>
      </c>
      <c r="X93" s="177" t="s">
        <v>85</v>
      </c>
      <c r="Y93" s="51" t="s">
        <v>18</v>
      </c>
      <c r="Z93" s="52" t="s">
        <v>31</v>
      </c>
      <c r="AS93"/>
      <c r="AT93"/>
    </row>
    <row r="94" spans="1:46" x14ac:dyDescent="0.2">
      <c r="A94" s="60"/>
      <c r="B94" s="129"/>
      <c r="C94" s="129"/>
      <c r="D94" s="129"/>
      <c r="E94" s="216" t="s">
        <v>86</v>
      </c>
      <c r="F94" s="216"/>
      <c r="G94" s="66"/>
      <c r="H94" s="56"/>
      <c r="I94" s="64"/>
      <c r="J94" s="64"/>
      <c r="K94" s="65"/>
      <c r="L94" s="152"/>
      <c r="M94" s="153"/>
      <c r="N94" s="154"/>
      <c r="O94" s="154"/>
      <c r="P94" s="164"/>
      <c r="Q94" s="171">
        <f t="shared" ref="Q94:Q133" si="7">R94-T$7</f>
        <v>0.51874999999999993</v>
      </c>
      <c r="R94" s="67">
        <v>0.54999999999999993</v>
      </c>
      <c r="S94" s="130" t="s">
        <v>39</v>
      </c>
      <c r="T94" s="129"/>
      <c r="U94" s="71"/>
      <c r="V94" s="72">
        <f>ROUNDUP(U94/5,0)</f>
        <v>0</v>
      </c>
      <c r="W94" s="131">
        <f>IF(T94&lt;J94,(J94-T94)/2,0)</f>
        <v>0</v>
      </c>
      <c r="X94" s="73"/>
      <c r="Y94" s="74">
        <f>IF(T94="DQ",0,T94/2-V94-W94-X94)</f>
        <v>0</v>
      </c>
      <c r="Z94" s="75"/>
      <c r="AS94" s="97"/>
      <c r="AT94"/>
    </row>
    <row r="95" spans="1:46" x14ac:dyDescent="0.2">
      <c r="A95" s="76"/>
      <c r="B95" s="20"/>
      <c r="C95" s="20"/>
      <c r="D95" s="20"/>
      <c r="E95" s="77" t="s">
        <v>87</v>
      </c>
      <c r="F95" s="77"/>
      <c r="G95" s="80"/>
      <c r="H95" s="27"/>
      <c r="I95" s="41"/>
      <c r="J95" s="41"/>
      <c r="K95" s="149"/>
      <c r="L95" s="156"/>
      <c r="M95" s="157"/>
      <c r="N95" s="158"/>
      <c r="O95" s="158"/>
      <c r="P95" s="167"/>
      <c r="Q95" s="215">
        <f t="shared" si="7"/>
        <v>0.51874999999999993</v>
      </c>
      <c r="R95" s="81">
        <f>R94</f>
        <v>0.54999999999999993</v>
      </c>
      <c r="S95" s="92" t="s">
        <v>33</v>
      </c>
      <c r="T95" s="12"/>
      <c r="U95" s="85"/>
      <c r="V95" s="86">
        <f>ROUNDUP(U95/5,0)</f>
        <v>0</v>
      </c>
      <c r="W95" s="145">
        <f>IF(T95&lt;J95,(J95-T95)/2,0)</f>
        <v>0</v>
      </c>
      <c r="X95" s="87"/>
      <c r="Y95" s="88">
        <f t="shared" ref="Y95:Y133" si="8">IF(T95="DQ",0,T95/2-V95-W95-X95)</f>
        <v>0</v>
      </c>
      <c r="Z95" s="89"/>
      <c r="AJ95" s="29"/>
      <c r="AK95" s="29"/>
      <c r="AL95" s="29"/>
      <c r="AS95" s="97"/>
      <c r="AT95"/>
    </row>
    <row r="96" spans="1:46" x14ac:dyDescent="0.2">
      <c r="A96" s="76">
        <v>1</v>
      </c>
      <c r="B96" s="20" t="s">
        <v>21</v>
      </c>
      <c r="C96" s="21" t="s">
        <v>94</v>
      </c>
      <c r="D96" s="30" t="s">
        <v>141</v>
      </c>
      <c r="E96" s="173" t="s">
        <v>54</v>
      </c>
      <c r="F96" s="192" t="s">
        <v>53</v>
      </c>
      <c r="G96" s="78">
        <v>1</v>
      </c>
      <c r="H96" s="24">
        <v>0</v>
      </c>
      <c r="I96" s="31">
        <v>1</v>
      </c>
      <c r="J96" s="31"/>
      <c r="K96" s="189"/>
      <c r="L96" s="156">
        <v>5</v>
      </c>
      <c r="M96" s="157">
        <v>30</v>
      </c>
      <c r="N96" s="20">
        <v>175</v>
      </c>
      <c r="O96" s="20"/>
      <c r="P96" s="161"/>
      <c r="Q96" s="90">
        <f t="shared" si="7"/>
        <v>0.52430555555555547</v>
      </c>
      <c r="R96" s="91">
        <f>R94+AC8</f>
        <v>0.55555555555555547</v>
      </c>
      <c r="S96" s="92" t="s">
        <v>39</v>
      </c>
      <c r="T96" s="12"/>
      <c r="U96" s="85"/>
      <c r="V96" s="86">
        <f>ROUNDUP(U96/5,0)</f>
        <v>0</v>
      </c>
      <c r="W96" s="145">
        <f>IF(T96&lt;I96,(I96-T96)/2,0)</f>
        <v>0.5</v>
      </c>
      <c r="X96" s="87"/>
      <c r="Y96" s="88">
        <f>IF(T96="DQ",0,T96/2-V96-W96-X96)</f>
        <v>-0.5</v>
      </c>
      <c r="Z96" s="89"/>
      <c r="AJ96" s="29"/>
      <c r="AK96" s="29"/>
      <c r="AL96" s="29"/>
      <c r="AS96" s="97"/>
      <c r="AT96"/>
    </row>
    <row r="97" spans="1:46" x14ac:dyDescent="0.2">
      <c r="A97" s="76">
        <v>2</v>
      </c>
      <c r="B97" s="20" t="s">
        <v>22</v>
      </c>
      <c r="C97" s="21" t="s">
        <v>148</v>
      </c>
      <c r="D97" s="22" t="s">
        <v>142</v>
      </c>
      <c r="E97" s="173" t="s">
        <v>136</v>
      </c>
      <c r="F97" s="192" t="s">
        <v>135</v>
      </c>
      <c r="G97" s="78"/>
      <c r="H97" s="24"/>
      <c r="I97" s="31">
        <v>1</v>
      </c>
      <c r="J97" s="31"/>
      <c r="K97" s="189"/>
      <c r="L97" s="156"/>
      <c r="M97" s="157"/>
      <c r="N97" s="20">
        <v>150</v>
      </c>
      <c r="O97" s="20"/>
      <c r="P97" s="161"/>
      <c r="Q97" s="90">
        <f t="shared" si="7"/>
        <v>0.52430555555555547</v>
      </c>
      <c r="R97" s="94">
        <f>R96</f>
        <v>0.55555555555555547</v>
      </c>
      <c r="S97" s="92" t="s">
        <v>33</v>
      </c>
      <c r="T97" s="12"/>
      <c r="U97" s="85"/>
      <c r="V97" s="86">
        <f t="shared" ref="V97:V133" si="9">ROUNDUP(U97/5,0)</f>
        <v>0</v>
      </c>
      <c r="W97" s="145">
        <f>IF(T97&lt;I97,(I97-T97)/2,0)</f>
        <v>0.5</v>
      </c>
      <c r="X97" s="87"/>
      <c r="Y97" s="88">
        <f t="shared" si="8"/>
        <v>-0.5</v>
      </c>
      <c r="Z97" s="89"/>
      <c r="AS97" s="97"/>
      <c r="AT97"/>
    </row>
    <row r="98" spans="1:46" x14ac:dyDescent="0.2">
      <c r="A98" s="76">
        <v>3</v>
      </c>
      <c r="B98" s="20" t="s">
        <v>21</v>
      </c>
      <c r="C98" s="21" t="s">
        <v>40</v>
      </c>
      <c r="D98" s="30" t="s">
        <v>141</v>
      </c>
      <c r="E98" s="174" t="s">
        <v>91</v>
      </c>
      <c r="F98" s="192" t="s">
        <v>90</v>
      </c>
      <c r="G98" s="78"/>
      <c r="H98" s="24"/>
      <c r="I98" s="31"/>
      <c r="J98" s="31">
        <v>1</v>
      </c>
      <c r="K98" s="189">
        <v>35</v>
      </c>
      <c r="L98" s="156"/>
      <c r="M98" s="157"/>
      <c r="N98" s="20"/>
      <c r="O98" s="20">
        <v>100</v>
      </c>
      <c r="P98" s="161">
        <v>75</v>
      </c>
      <c r="Q98" s="90">
        <f t="shared" si="7"/>
        <v>0.52986111111111101</v>
      </c>
      <c r="R98" s="94">
        <f>R96+AC8</f>
        <v>0.56111111111111101</v>
      </c>
      <c r="S98" s="92" t="s">
        <v>39</v>
      </c>
      <c r="T98" s="12"/>
      <c r="U98" s="85"/>
      <c r="V98" s="86">
        <f>ROUNDUP(U98/5,0)</f>
        <v>0</v>
      </c>
      <c r="W98" s="145">
        <f t="shared" ref="W98" si="10">IF(T98&lt;J98,(J98-T98)/2,0)</f>
        <v>0.5</v>
      </c>
      <c r="X98" s="87"/>
      <c r="Y98" s="88">
        <f t="shared" si="8"/>
        <v>-0.5</v>
      </c>
      <c r="Z98" s="89"/>
      <c r="AS98" s="97"/>
      <c r="AT98"/>
    </row>
    <row r="99" spans="1:46" x14ac:dyDescent="0.2">
      <c r="A99" s="76">
        <v>4</v>
      </c>
      <c r="B99" s="20" t="s">
        <v>22</v>
      </c>
      <c r="C99" s="32" t="s">
        <v>40</v>
      </c>
      <c r="D99" s="37" t="s">
        <v>141</v>
      </c>
      <c r="E99" s="175" t="s">
        <v>89</v>
      </c>
      <c r="F99" s="192" t="s">
        <v>147</v>
      </c>
      <c r="G99" s="78"/>
      <c r="H99" s="24"/>
      <c r="I99" s="31"/>
      <c r="J99" s="31">
        <v>1</v>
      </c>
      <c r="K99" s="189">
        <v>1</v>
      </c>
      <c r="L99" s="156"/>
      <c r="M99" s="157"/>
      <c r="N99" s="20"/>
      <c r="O99" s="20">
        <v>170</v>
      </c>
      <c r="P99" s="161">
        <v>136</v>
      </c>
      <c r="Q99" s="90">
        <f t="shared" si="7"/>
        <v>0.52986111111111101</v>
      </c>
      <c r="R99" s="94">
        <f>R98</f>
        <v>0.56111111111111101</v>
      </c>
      <c r="S99" s="92" t="s">
        <v>33</v>
      </c>
      <c r="T99" s="12"/>
      <c r="U99" s="85"/>
      <c r="V99" s="86">
        <f t="shared" si="9"/>
        <v>0</v>
      </c>
      <c r="W99" s="145">
        <f t="shared" ref="W99" si="11">IF(T99&lt;J99,(J99-T99)/2,0)</f>
        <v>0.5</v>
      </c>
      <c r="X99" s="87"/>
      <c r="Y99" s="88">
        <f t="shared" si="8"/>
        <v>-0.5</v>
      </c>
      <c r="Z99" s="89"/>
      <c r="AJ99" s="29"/>
      <c r="AK99" s="29"/>
      <c r="AL99" s="29"/>
      <c r="AS99" s="97"/>
      <c r="AT99"/>
    </row>
    <row r="100" spans="1:46" x14ac:dyDescent="0.2">
      <c r="A100" s="76">
        <v>5</v>
      </c>
      <c r="B100" s="20" t="s">
        <v>21</v>
      </c>
      <c r="C100" s="21" t="s">
        <v>40</v>
      </c>
      <c r="D100" s="33" t="s">
        <v>141</v>
      </c>
      <c r="E100" s="175" t="s">
        <v>93</v>
      </c>
      <c r="F100" s="192" t="s">
        <v>92</v>
      </c>
      <c r="G100" s="78"/>
      <c r="H100" s="24"/>
      <c r="I100" s="31"/>
      <c r="J100" s="31">
        <v>2</v>
      </c>
      <c r="K100" s="189"/>
      <c r="L100" s="156"/>
      <c r="M100" s="157"/>
      <c r="N100" s="20"/>
      <c r="O100" s="20">
        <v>55</v>
      </c>
      <c r="P100" s="161"/>
      <c r="Q100" s="90">
        <f t="shared" si="7"/>
        <v>0.53541666666666654</v>
      </c>
      <c r="R100" s="94">
        <f>R98+AC8</f>
        <v>0.56666666666666654</v>
      </c>
      <c r="S100" s="92" t="s">
        <v>39</v>
      </c>
      <c r="T100" s="12"/>
      <c r="U100" s="85"/>
      <c r="V100" s="86">
        <f t="shared" si="9"/>
        <v>0</v>
      </c>
      <c r="W100" s="145">
        <f t="shared" ref="W100" si="12">IF(T100&lt;J100,(J100-T100)/2,0)</f>
        <v>1</v>
      </c>
      <c r="X100" s="87"/>
      <c r="Y100" s="88">
        <f t="shared" si="8"/>
        <v>-1</v>
      </c>
      <c r="Z100" s="89"/>
      <c r="AS100" s="97"/>
      <c r="AT100"/>
    </row>
    <row r="101" spans="1:46" x14ac:dyDescent="0.2">
      <c r="A101" s="76">
        <v>6</v>
      </c>
      <c r="B101" s="20" t="s">
        <v>21</v>
      </c>
      <c r="C101" s="21" t="s">
        <v>94</v>
      </c>
      <c r="D101" s="33" t="s">
        <v>141</v>
      </c>
      <c r="E101" s="175" t="s">
        <v>96</v>
      </c>
      <c r="F101" s="192" t="s">
        <v>95</v>
      </c>
      <c r="G101" s="78"/>
      <c r="H101" s="24"/>
      <c r="I101" s="31">
        <v>5</v>
      </c>
      <c r="J101" s="31"/>
      <c r="K101" s="189">
        <v>25</v>
      </c>
      <c r="L101" s="156"/>
      <c r="M101" s="157"/>
      <c r="N101" s="20"/>
      <c r="O101" s="20"/>
      <c r="P101" s="161"/>
      <c r="Q101" s="90">
        <f t="shared" si="7"/>
        <v>0.53541666666666654</v>
      </c>
      <c r="R101" s="94">
        <f>R100</f>
        <v>0.56666666666666654</v>
      </c>
      <c r="S101" s="92" t="s">
        <v>33</v>
      </c>
      <c r="T101" s="12"/>
      <c r="U101" s="85"/>
      <c r="V101" s="86">
        <f t="shared" si="9"/>
        <v>0</v>
      </c>
      <c r="W101" s="145">
        <f>IF(T101&lt;I101,(I101-T101)/2,0)</f>
        <v>2.5</v>
      </c>
      <c r="X101" s="87"/>
      <c r="Y101" s="88">
        <f t="shared" si="8"/>
        <v>-2.5</v>
      </c>
      <c r="Z101" s="89"/>
      <c r="AS101"/>
      <c r="AT101"/>
    </row>
    <row r="102" spans="1:46" x14ac:dyDescent="0.2">
      <c r="A102" s="76">
        <v>7</v>
      </c>
      <c r="B102" s="20" t="s">
        <v>21</v>
      </c>
      <c r="C102" s="21" t="s">
        <v>40</v>
      </c>
      <c r="D102" s="33" t="s">
        <v>141</v>
      </c>
      <c r="E102" s="175" t="s">
        <v>98</v>
      </c>
      <c r="F102" s="192" t="s">
        <v>97</v>
      </c>
      <c r="G102" s="78"/>
      <c r="H102" s="24"/>
      <c r="I102" s="31">
        <v>10</v>
      </c>
      <c r="J102" s="31"/>
      <c r="K102" s="189">
        <v>25</v>
      </c>
      <c r="L102" s="156"/>
      <c r="M102" s="157"/>
      <c r="N102" s="20">
        <v>117</v>
      </c>
      <c r="O102" s="20"/>
      <c r="P102" s="161">
        <v>55</v>
      </c>
      <c r="Q102" s="90">
        <f t="shared" si="7"/>
        <v>0.54097222222222208</v>
      </c>
      <c r="R102" s="94">
        <f>R100+AC8</f>
        <v>0.57222222222222208</v>
      </c>
      <c r="S102" s="92" t="s">
        <v>39</v>
      </c>
      <c r="T102" s="12"/>
      <c r="U102" s="85"/>
      <c r="V102" s="86">
        <f t="shared" si="9"/>
        <v>0</v>
      </c>
      <c r="W102" s="145">
        <f>IF(T102&lt;I102,(I102-T102)/2,0)</f>
        <v>5</v>
      </c>
      <c r="X102" s="87"/>
      <c r="Y102" s="88">
        <f t="shared" si="8"/>
        <v>-5</v>
      </c>
      <c r="Z102" s="89"/>
      <c r="AS102"/>
      <c r="AT102"/>
    </row>
    <row r="103" spans="1:46" x14ac:dyDescent="0.2">
      <c r="A103" s="76">
        <v>8</v>
      </c>
      <c r="B103" s="20" t="s">
        <v>21</v>
      </c>
      <c r="C103" s="21" t="s">
        <v>40</v>
      </c>
      <c r="D103" s="12" t="s">
        <v>141</v>
      </c>
      <c r="E103" s="175" t="s">
        <v>99</v>
      </c>
      <c r="F103" s="192" t="s">
        <v>146</v>
      </c>
      <c r="G103" s="78"/>
      <c r="H103" s="24"/>
      <c r="I103" s="31">
        <v>25</v>
      </c>
      <c r="J103" s="31"/>
      <c r="K103" s="189">
        <v>25</v>
      </c>
      <c r="L103" s="156"/>
      <c r="M103" s="157"/>
      <c r="N103" s="20">
        <v>100</v>
      </c>
      <c r="O103" s="20"/>
      <c r="P103" s="161">
        <v>61</v>
      </c>
      <c r="Q103" s="90">
        <f t="shared" si="7"/>
        <v>0.54097222222222208</v>
      </c>
      <c r="R103" s="94">
        <f>R102</f>
        <v>0.57222222222222208</v>
      </c>
      <c r="S103" s="92" t="s">
        <v>33</v>
      </c>
      <c r="T103" s="12"/>
      <c r="U103" s="85"/>
      <c r="V103" s="86">
        <f t="shared" si="9"/>
        <v>0</v>
      </c>
      <c r="W103" s="145">
        <f>IF(T103&lt;I103,(I103-T103)/2,0)</f>
        <v>12.5</v>
      </c>
      <c r="X103" s="87"/>
      <c r="Y103" s="88">
        <f t="shared" si="8"/>
        <v>-12.5</v>
      </c>
      <c r="Z103" s="89"/>
      <c r="AS103" s="97"/>
      <c r="AT103"/>
    </row>
    <row r="104" spans="1:46" x14ac:dyDescent="0.2">
      <c r="A104" s="95">
        <v>9</v>
      </c>
      <c r="B104" s="22" t="s">
        <v>21</v>
      </c>
      <c r="C104" s="21" t="s">
        <v>40</v>
      </c>
      <c r="D104" s="186" t="s">
        <v>141</v>
      </c>
      <c r="E104" s="173" t="s">
        <v>46</v>
      </c>
      <c r="F104" s="174" t="s">
        <v>45</v>
      </c>
      <c r="G104" s="194">
        <v>2</v>
      </c>
      <c r="H104" s="182">
        <v>45</v>
      </c>
      <c r="I104" s="25"/>
      <c r="J104" s="25">
        <v>35</v>
      </c>
      <c r="K104" s="195"/>
      <c r="L104" s="199">
        <v>3</v>
      </c>
      <c r="M104" s="185">
        <v>35</v>
      </c>
      <c r="N104" s="22"/>
      <c r="O104" s="22">
        <v>45</v>
      </c>
      <c r="P104" s="200"/>
      <c r="Q104" s="204">
        <f t="shared" si="7"/>
        <v>0.54652777777777761</v>
      </c>
      <c r="R104" s="104">
        <f>R102+AC8</f>
        <v>0.57777777777777761</v>
      </c>
      <c r="S104" s="132" t="s">
        <v>39</v>
      </c>
      <c r="T104" s="30"/>
      <c r="U104" s="133"/>
      <c r="V104" s="134">
        <f t="shared" si="9"/>
        <v>0</v>
      </c>
      <c r="W104" s="145">
        <f t="shared" ref="W104" si="13">IF(T104&lt;J104,(J104-T104)/2,0)</f>
        <v>17.5</v>
      </c>
      <c r="X104" s="135"/>
      <c r="Y104" s="141">
        <f t="shared" si="8"/>
        <v>-17.5</v>
      </c>
      <c r="Z104" s="142"/>
      <c r="AS104" s="97"/>
      <c r="AT104"/>
    </row>
    <row r="105" spans="1:46" x14ac:dyDescent="0.2">
      <c r="A105" s="12">
        <v>10</v>
      </c>
      <c r="B105" s="20" t="s">
        <v>22</v>
      </c>
      <c r="C105" s="12" t="s">
        <v>40</v>
      </c>
      <c r="D105" s="20" t="s">
        <v>141</v>
      </c>
      <c r="E105" s="12" t="s">
        <v>102</v>
      </c>
      <c r="F105" s="192" t="s">
        <v>101</v>
      </c>
      <c r="G105" s="78"/>
      <c r="H105" s="24"/>
      <c r="I105" s="31">
        <v>50</v>
      </c>
      <c r="J105" s="31"/>
      <c r="K105" s="189">
        <v>50</v>
      </c>
      <c r="L105" s="156"/>
      <c r="M105" s="157"/>
      <c r="N105" s="20">
        <v>100</v>
      </c>
      <c r="O105" s="20"/>
      <c r="P105" s="161">
        <v>75</v>
      </c>
      <c r="Q105" s="90">
        <f t="shared" si="7"/>
        <v>0.54652777777777761</v>
      </c>
      <c r="R105" s="94">
        <f>R104</f>
        <v>0.57777777777777761</v>
      </c>
      <c r="S105" s="92" t="s">
        <v>33</v>
      </c>
      <c r="T105" s="12"/>
      <c r="U105" s="85"/>
      <c r="V105" s="86">
        <f t="shared" si="9"/>
        <v>0</v>
      </c>
      <c r="W105" s="145">
        <f>IF(T105&lt;I105,(I105-T105)/2,0)</f>
        <v>25</v>
      </c>
      <c r="X105" s="87"/>
      <c r="Y105" s="88">
        <f t="shared" si="8"/>
        <v>-25</v>
      </c>
      <c r="Z105" s="89"/>
      <c r="AS105" s="97"/>
      <c r="AT105"/>
    </row>
    <row r="106" spans="1:46" x14ac:dyDescent="0.2">
      <c r="A106" s="12">
        <v>11</v>
      </c>
      <c r="B106" s="20" t="s">
        <v>22</v>
      </c>
      <c r="C106" s="12" t="s">
        <v>40</v>
      </c>
      <c r="D106" s="20" t="s">
        <v>141</v>
      </c>
      <c r="E106" s="12" t="s">
        <v>106</v>
      </c>
      <c r="F106" s="192" t="s">
        <v>105</v>
      </c>
      <c r="G106" s="78"/>
      <c r="H106" s="24"/>
      <c r="I106" s="31">
        <v>50</v>
      </c>
      <c r="J106" s="31"/>
      <c r="K106" s="189">
        <v>35</v>
      </c>
      <c r="L106" s="156"/>
      <c r="M106" s="157"/>
      <c r="N106" s="20">
        <v>75</v>
      </c>
      <c r="O106" s="20"/>
      <c r="P106" s="161">
        <v>60</v>
      </c>
      <c r="Q106" s="90">
        <f t="shared" si="7"/>
        <v>0.55208333333333315</v>
      </c>
      <c r="R106" s="94">
        <f>R104+AC8</f>
        <v>0.58333333333333315</v>
      </c>
      <c r="S106" s="92" t="s">
        <v>39</v>
      </c>
      <c r="T106" s="12"/>
      <c r="U106" s="85"/>
      <c r="V106" s="86">
        <f t="shared" si="9"/>
        <v>0</v>
      </c>
      <c r="W106" s="145">
        <f>IF(T106&lt;I106,(I106-T106)/2,0)</f>
        <v>25</v>
      </c>
      <c r="X106" s="87"/>
      <c r="Y106" s="88">
        <f t="shared" si="8"/>
        <v>-25</v>
      </c>
      <c r="Z106" s="89"/>
      <c r="AS106" s="97"/>
      <c r="AT106"/>
    </row>
    <row r="107" spans="1:46" x14ac:dyDescent="0.2">
      <c r="A107" s="12">
        <v>12</v>
      </c>
      <c r="B107" s="12" t="s">
        <v>22</v>
      </c>
      <c r="C107" s="12" t="s">
        <v>40</v>
      </c>
      <c r="D107" s="12" t="s">
        <v>141</v>
      </c>
      <c r="E107" s="12" t="s">
        <v>104</v>
      </c>
      <c r="F107" s="192" t="s">
        <v>103</v>
      </c>
      <c r="G107" s="78"/>
      <c r="H107" s="24"/>
      <c r="I107" s="31">
        <v>50</v>
      </c>
      <c r="J107" s="31"/>
      <c r="K107" s="189">
        <v>50</v>
      </c>
      <c r="L107" s="156"/>
      <c r="M107" s="157"/>
      <c r="N107" s="20">
        <v>140</v>
      </c>
      <c r="O107" s="20"/>
      <c r="P107" s="161">
        <v>75</v>
      </c>
      <c r="Q107" s="90">
        <f t="shared" si="7"/>
        <v>0.55208333333333315</v>
      </c>
      <c r="R107" s="94">
        <f>R106</f>
        <v>0.58333333333333315</v>
      </c>
      <c r="S107" s="92" t="s">
        <v>33</v>
      </c>
      <c r="T107" s="12"/>
      <c r="U107" s="85"/>
      <c r="V107" s="86">
        <f t="shared" si="9"/>
        <v>0</v>
      </c>
      <c r="W107" s="145">
        <f>IF(T107&lt;I107,(I107-T107)/2,0)</f>
        <v>25</v>
      </c>
      <c r="X107" s="87"/>
      <c r="Y107" s="88">
        <f t="shared" si="8"/>
        <v>-25</v>
      </c>
      <c r="Z107" s="89"/>
      <c r="AS107"/>
      <c r="AT107"/>
    </row>
    <row r="108" spans="1:46" x14ac:dyDescent="0.2">
      <c r="A108" s="12">
        <v>13</v>
      </c>
      <c r="B108" s="20" t="s">
        <v>21</v>
      </c>
      <c r="C108" s="12" t="s">
        <v>36</v>
      </c>
      <c r="D108" s="12" t="s">
        <v>141</v>
      </c>
      <c r="E108" s="12" t="s">
        <v>50</v>
      </c>
      <c r="F108" s="192" t="s">
        <v>49</v>
      </c>
      <c r="G108" s="78">
        <v>0</v>
      </c>
      <c r="H108" s="24">
        <v>1</v>
      </c>
      <c r="I108" s="31"/>
      <c r="J108" s="31">
        <v>50</v>
      </c>
      <c r="K108" s="189"/>
      <c r="L108" s="156">
        <v>4</v>
      </c>
      <c r="M108" s="157">
        <v>30</v>
      </c>
      <c r="N108" s="20"/>
      <c r="O108" s="20">
        <v>100</v>
      </c>
      <c r="P108" s="161"/>
      <c r="Q108" s="90">
        <f t="shared" si="7"/>
        <v>0.55763888888888868</v>
      </c>
      <c r="R108" s="94">
        <f>R106+AC8</f>
        <v>0.58888888888888868</v>
      </c>
      <c r="S108" s="92" t="s">
        <v>39</v>
      </c>
      <c r="T108" s="12"/>
      <c r="U108" s="85"/>
      <c r="V108" s="86">
        <f t="shared" si="9"/>
        <v>0</v>
      </c>
      <c r="W108" s="145">
        <f t="shared" ref="W108" si="14">IF(T108&lt;J108,(J108-T108)/2,0)</f>
        <v>25</v>
      </c>
      <c r="X108" s="87"/>
      <c r="Y108" s="88">
        <f t="shared" si="8"/>
        <v>-25</v>
      </c>
      <c r="Z108" s="89"/>
      <c r="AS108"/>
      <c r="AT108"/>
    </row>
    <row r="109" spans="1:46" x14ac:dyDescent="0.2">
      <c r="A109" s="12">
        <v>14</v>
      </c>
      <c r="B109" s="20" t="s">
        <v>21</v>
      </c>
      <c r="C109" s="12" t="s">
        <v>36</v>
      </c>
      <c r="D109" s="12" t="s">
        <v>141</v>
      </c>
      <c r="E109" s="12" t="s">
        <v>38</v>
      </c>
      <c r="F109" s="192" t="s">
        <v>37</v>
      </c>
      <c r="G109" s="78">
        <v>2</v>
      </c>
      <c r="H109" s="24">
        <v>0</v>
      </c>
      <c r="I109" s="31"/>
      <c r="J109" s="31">
        <v>50</v>
      </c>
      <c r="K109" s="189"/>
      <c r="L109" s="156">
        <v>4</v>
      </c>
      <c r="M109" s="157">
        <v>0</v>
      </c>
      <c r="N109" s="20"/>
      <c r="O109" s="20">
        <v>80</v>
      </c>
      <c r="P109" s="161"/>
      <c r="Q109" s="90">
        <f t="shared" si="7"/>
        <v>0.55763888888888868</v>
      </c>
      <c r="R109" s="94">
        <f>R108</f>
        <v>0.58888888888888868</v>
      </c>
      <c r="S109" s="92" t="s">
        <v>33</v>
      </c>
      <c r="T109" s="12"/>
      <c r="U109" s="85"/>
      <c r="V109" s="86">
        <f t="shared" si="9"/>
        <v>0</v>
      </c>
      <c r="W109" s="145">
        <f>IF(T109&lt;J109,(J109-T109)/2,0)</f>
        <v>25</v>
      </c>
      <c r="X109" s="87"/>
      <c r="Y109" s="88">
        <f t="shared" si="8"/>
        <v>-25</v>
      </c>
      <c r="Z109" s="89"/>
      <c r="AS109"/>
      <c r="AT109"/>
    </row>
    <row r="110" spans="1:46" x14ac:dyDescent="0.2">
      <c r="A110" s="12">
        <v>15</v>
      </c>
      <c r="B110" s="20" t="s">
        <v>21</v>
      </c>
      <c r="C110" s="12" t="s">
        <v>40</v>
      </c>
      <c r="D110" s="12" t="s">
        <v>141</v>
      </c>
      <c r="E110" s="12" t="s">
        <v>58</v>
      </c>
      <c r="F110" s="192" t="s">
        <v>57</v>
      </c>
      <c r="G110" s="78">
        <v>2</v>
      </c>
      <c r="H110" s="24">
        <v>0</v>
      </c>
      <c r="I110" s="31"/>
      <c r="J110" s="31">
        <v>50</v>
      </c>
      <c r="K110" s="189"/>
      <c r="L110" s="156">
        <v>4</v>
      </c>
      <c r="M110" s="157">
        <v>45</v>
      </c>
      <c r="N110" s="20"/>
      <c r="O110" s="20">
        <v>90</v>
      </c>
      <c r="P110" s="161"/>
      <c r="Q110" s="90">
        <f t="shared" si="7"/>
        <v>0.56319444444444422</v>
      </c>
      <c r="R110" s="94">
        <f>R108+AC8</f>
        <v>0.59444444444444422</v>
      </c>
      <c r="S110" s="92" t="s">
        <v>39</v>
      </c>
      <c r="T110" s="12"/>
      <c r="U110" s="85"/>
      <c r="V110" s="86">
        <f t="shared" si="9"/>
        <v>0</v>
      </c>
      <c r="W110" s="145">
        <f t="shared" ref="W110" si="15">IF(T110&lt;J110,(J110-T110)/2,0)</f>
        <v>25</v>
      </c>
      <c r="X110" s="87"/>
      <c r="Y110" s="88">
        <f t="shared" si="8"/>
        <v>-25</v>
      </c>
      <c r="Z110" s="89"/>
      <c r="AS110"/>
      <c r="AT110"/>
    </row>
    <row r="111" spans="1:46" x14ac:dyDescent="0.2">
      <c r="A111" s="12">
        <v>16</v>
      </c>
      <c r="B111" s="20" t="s">
        <v>21</v>
      </c>
      <c r="C111" s="12" t="s">
        <v>40</v>
      </c>
      <c r="D111" s="12" t="s">
        <v>141</v>
      </c>
      <c r="E111" s="12" t="s">
        <v>42</v>
      </c>
      <c r="F111" s="192" t="s">
        <v>41</v>
      </c>
      <c r="G111" s="78">
        <v>2</v>
      </c>
      <c r="H111" s="24">
        <v>30</v>
      </c>
      <c r="I111" s="31"/>
      <c r="J111" s="31">
        <v>50</v>
      </c>
      <c r="K111" s="189"/>
      <c r="L111" s="156">
        <v>4</v>
      </c>
      <c r="M111" s="157">
        <v>45</v>
      </c>
      <c r="N111" s="20"/>
      <c r="O111" s="20">
        <v>100</v>
      </c>
      <c r="P111" s="161"/>
      <c r="Q111" s="90">
        <f t="shared" si="7"/>
        <v>0.56319444444444422</v>
      </c>
      <c r="R111" s="94">
        <f>R110</f>
        <v>0.59444444444444422</v>
      </c>
      <c r="S111" s="92" t="s">
        <v>33</v>
      </c>
      <c r="T111" s="12"/>
      <c r="U111" s="85"/>
      <c r="V111" s="86">
        <f t="shared" si="9"/>
        <v>0</v>
      </c>
      <c r="W111" s="145">
        <f>IF(T111&lt;J111,(J111-T111)/2,0)</f>
        <v>25</v>
      </c>
      <c r="X111" s="87"/>
      <c r="Y111" s="88">
        <f t="shared" si="8"/>
        <v>-25</v>
      </c>
      <c r="Z111" s="89"/>
      <c r="AS111"/>
      <c r="AT111"/>
    </row>
    <row r="112" spans="1:46" x14ac:dyDescent="0.2">
      <c r="A112" s="12">
        <v>17</v>
      </c>
      <c r="B112" s="20" t="s">
        <v>21</v>
      </c>
      <c r="C112" s="12" t="s">
        <v>151</v>
      </c>
      <c r="D112" s="12" t="s">
        <v>141</v>
      </c>
      <c r="E112" s="12" t="s">
        <v>64</v>
      </c>
      <c r="F112" s="192" t="s">
        <v>63</v>
      </c>
      <c r="G112" s="78">
        <v>4</v>
      </c>
      <c r="H112" s="24">
        <v>0</v>
      </c>
      <c r="I112" s="31"/>
      <c r="J112" s="31">
        <v>50</v>
      </c>
      <c r="K112" s="189"/>
      <c r="L112" s="156">
        <v>4</v>
      </c>
      <c r="M112" s="157">
        <v>45</v>
      </c>
      <c r="N112" s="20"/>
      <c r="O112" s="20">
        <v>75</v>
      </c>
      <c r="P112" s="161"/>
      <c r="Q112" s="90">
        <f t="shared" si="7"/>
        <v>0.56874999999999976</v>
      </c>
      <c r="R112" s="94">
        <f>R110+AC8</f>
        <v>0.59999999999999976</v>
      </c>
      <c r="S112" s="92" t="s">
        <v>39</v>
      </c>
      <c r="T112" s="12"/>
      <c r="U112" s="85"/>
      <c r="V112" s="86">
        <f t="shared" si="9"/>
        <v>0</v>
      </c>
      <c r="W112" s="145">
        <f>IF(T112&lt;J112,(J112-T112)/2,0)</f>
        <v>25</v>
      </c>
      <c r="X112" s="87"/>
      <c r="Y112" s="88">
        <f t="shared" si="8"/>
        <v>-25</v>
      </c>
      <c r="Z112" s="89"/>
      <c r="AS112"/>
      <c r="AT112"/>
    </row>
    <row r="113" spans="1:27" customFormat="1" x14ac:dyDescent="0.2">
      <c r="A113" s="12">
        <v>18</v>
      </c>
      <c r="B113" s="20" t="s">
        <v>21</v>
      </c>
      <c r="C113" s="12" t="s">
        <v>40</v>
      </c>
      <c r="D113" s="12" t="s">
        <v>141</v>
      </c>
      <c r="E113" s="12" t="s">
        <v>100</v>
      </c>
      <c r="F113" s="192" t="s">
        <v>144</v>
      </c>
      <c r="G113" s="78"/>
      <c r="H113" s="24"/>
      <c r="I113" s="31"/>
      <c r="J113" s="31">
        <v>50</v>
      </c>
      <c r="K113" s="189">
        <v>25</v>
      </c>
      <c r="L113" s="156"/>
      <c r="M113" s="157"/>
      <c r="N113" s="20"/>
      <c r="O113" s="20">
        <v>50</v>
      </c>
      <c r="P113" s="161">
        <v>25</v>
      </c>
      <c r="Q113" s="90">
        <f t="shared" si="7"/>
        <v>0.56874999999999976</v>
      </c>
      <c r="R113" s="94">
        <f>R112</f>
        <v>0.59999999999999976</v>
      </c>
      <c r="S113" s="92" t="s">
        <v>33</v>
      </c>
      <c r="T113" s="12"/>
      <c r="U113" s="85"/>
      <c r="V113" s="86">
        <f t="shared" si="9"/>
        <v>0</v>
      </c>
      <c r="W113" s="145">
        <f>IF(T113&lt;J113,(J113-T113)/2,0)</f>
        <v>25</v>
      </c>
      <c r="X113" s="87"/>
      <c r="Y113" s="88">
        <f t="shared" si="8"/>
        <v>-25</v>
      </c>
      <c r="Z113" s="89"/>
      <c r="AA113" s="2"/>
    </row>
    <row r="114" spans="1:27" customFormat="1" x14ac:dyDescent="0.2">
      <c r="A114" s="12">
        <v>19</v>
      </c>
      <c r="B114" s="20" t="s">
        <v>21</v>
      </c>
      <c r="C114" s="12" t="s">
        <v>40</v>
      </c>
      <c r="D114" s="12" t="s">
        <v>141</v>
      </c>
      <c r="E114" s="12" t="s">
        <v>119</v>
      </c>
      <c r="F114" s="192" t="s">
        <v>118</v>
      </c>
      <c r="G114" s="78"/>
      <c r="H114" s="24"/>
      <c r="I114" s="31"/>
      <c r="J114" s="31">
        <v>50</v>
      </c>
      <c r="K114" s="189">
        <v>50</v>
      </c>
      <c r="L114" s="156"/>
      <c r="M114" s="157"/>
      <c r="N114" s="20"/>
      <c r="O114" s="20">
        <v>105</v>
      </c>
      <c r="P114" s="161">
        <v>85</v>
      </c>
      <c r="Q114" s="90">
        <f t="shared" si="7"/>
        <v>0.57430555555555529</v>
      </c>
      <c r="R114" s="94">
        <f>R112+AC8</f>
        <v>0.60555555555555529</v>
      </c>
      <c r="S114" s="92" t="s">
        <v>39</v>
      </c>
      <c r="T114" s="12"/>
      <c r="U114" s="85"/>
      <c r="V114" s="86">
        <f t="shared" si="9"/>
        <v>0</v>
      </c>
      <c r="W114" s="145">
        <f t="shared" ref="W114" si="16">IF(T114&lt;J114,(J114-T114)/2,0)</f>
        <v>25</v>
      </c>
      <c r="X114" s="87"/>
      <c r="Y114" s="88">
        <f t="shared" si="8"/>
        <v>-25</v>
      </c>
      <c r="Z114" s="89"/>
      <c r="AA114" s="2"/>
    </row>
    <row r="115" spans="1:27" customFormat="1" x14ac:dyDescent="0.2">
      <c r="A115" s="12">
        <v>20</v>
      </c>
      <c r="B115" s="20" t="s">
        <v>22</v>
      </c>
      <c r="C115" s="12" t="s">
        <v>126</v>
      </c>
      <c r="D115" s="20" t="s">
        <v>142</v>
      </c>
      <c r="E115" s="12" t="s">
        <v>125</v>
      </c>
      <c r="F115" s="192" t="s">
        <v>145</v>
      </c>
      <c r="G115" s="78"/>
      <c r="H115" s="24"/>
      <c r="I115" s="31"/>
      <c r="J115" s="31">
        <v>50</v>
      </c>
      <c r="K115" s="189"/>
      <c r="L115" s="156"/>
      <c r="M115" s="157"/>
      <c r="N115" s="20"/>
      <c r="O115" s="20">
        <v>100</v>
      </c>
      <c r="P115" s="161"/>
      <c r="Q115" s="90">
        <f t="shared" si="7"/>
        <v>0.57430555555555529</v>
      </c>
      <c r="R115" s="94">
        <f>R114</f>
        <v>0.60555555555555529</v>
      </c>
      <c r="S115" s="92" t="s">
        <v>33</v>
      </c>
      <c r="T115" s="12"/>
      <c r="U115" s="85"/>
      <c r="V115" s="86">
        <f t="shared" si="9"/>
        <v>0</v>
      </c>
      <c r="W115" s="145">
        <f t="shared" ref="W115" si="17">IF(T115&lt;J115,(J115-T115)/2,0)</f>
        <v>25</v>
      </c>
      <c r="X115" s="87"/>
      <c r="Y115" s="88">
        <f t="shared" si="8"/>
        <v>-25</v>
      </c>
      <c r="Z115" s="89"/>
      <c r="AA115" s="2"/>
    </row>
    <row r="116" spans="1:27" customFormat="1" x14ac:dyDescent="0.2">
      <c r="A116" s="12">
        <v>21</v>
      </c>
      <c r="B116" s="20" t="s">
        <v>22</v>
      </c>
      <c r="C116" s="12" t="s">
        <v>40</v>
      </c>
      <c r="D116" s="12" t="s">
        <v>141</v>
      </c>
      <c r="E116" s="12" t="s">
        <v>110</v>
      </c>
      <c r="F116" s="192" t="s">
        <v>109</v>
      </c>
      <c r="G116" s="78"/>
      <c r="H116" s="24"/>
      <c r="I116" s="31"/>
      <c r="J116" s="31">
        <v>50</v>
      </c>
      <c r="K116" s="189">
        <v>50</v>
      </c>
      <c r="L116" s="156"/>
      <c r="M116" s="157"/>
      <c r="N116" s="20"/>
      <c r="O116" s="20">
        <v>85</v>
      </c>
      <c r="P116" s="161">
        <v>65</v>
      </c>
      <c r="Q116" s="90">
        <f t="shared" si="7"/>
        <v>0.57986111111111083</v>
      </c>
      <c r="R116" s="94">
        <f>R114+AC8</f>
        <v>0.61111111111111083</v>
      </c>
      <c r="S116" s="92" t="s">
        <v>39</v>
      </c>
      <c r="T116" s="12"/>
      <c r="U116" s="85"/>
      <c r="V116" s="86">
        <f t="shared" si="9"/>
        <v>0</v>
      </c>
      <c r="W116" s="145">
        <f>IF(T116&lt;J116,(J116-T116)/2,0)</f>
        <v>25</v>
      </c>
      <c r="X116" s="87"/>
      <c r="Y116" s="88">
        <f t="shared" si="8"/>
        <v>-25</v>
      </c>
      <c r="Z116" s="89"/>
      <c r="AA116" s="2"/>
    </row>
    <row r="117" spans="1:27" customFormat="1" x14ac:dyDescent="0.2">
      <c r="A117" s="12">
        <v>22</v>
      </c>
      <c r="B117" s="20" t="s">
        <v>21</v>
      </c>
      <c r="C117" s="12" t="s">
        <v>111</v>
      </c>
      <c r="D117" s="12" t="s">
        <v>141</v>
      </c>
      <c r="E117" s="12" t="s">
        <v>113</v>
      </c>
      <c r="F117" s="192" t="s">
        <v>112</v>
      </c>
      <c r="G117" s="78"/>
      <c r="H117" s="24"/>
      <c r="I117" s="31">
        <v>60</v>
      </c>
      <c r="J117" s="31"/>
      <c r="K117" s="189"/>
      <c r="L117" s="156"/>
      <c r="M117" s="157"/>
      <c r="N117" s="20">
        <v>82</v>
      </c>
      <c r="O117" s="20"/>
      <c r="P117" s="161"/>
      <c r="Q117" s="90">
        <f t="shared" si="7"/>
        <v>0.57986111111111083</v>
      </c>
      <c r="R117" s="94">
        <f>R116</f>
        <v>0.61111111111111083</v>
      </c>
      <c r="S117" s="92" t="s">
        <v>33</v>
      </c>
      <c r="T117" s="12"/>
      <c r="U117" s="85"/>
      <c r="V117" s="86">
        <f t="shared" si="9"/>
        <v>0</v>
      </c>
      <c r="W117" s="145">
        <f>IF(T117&lt;I117,(I117-T117)/2,0)</f>
        <v>30</v>
      </c>
      <c r="X117" s="87"/>
      <c r="Y117" s="88">
        <f t="shared" si="8"/>
        <v>-30</v>
      </c>
      <c r="Z117" s="89"/>
      <c r="AA117" s="2"/>
    </row>
    <row r="118" spans="1:27" customFormat="1" x14ac:dyDescent="0.2">
      <c r="A118" s="12">
        <v>23</v>
      </c>
      <c r="B118" s="20" t="s">
        <v>21</v>
      </c>
      <c r="C118" s="12" t="s">
        <v>40</v>
      </c>
      <c r="D118" s="12" t="s">
        <v>141</v>
      </c>
      <c r="E118" s="12" t="s">
        <v>115</v>
      </c>
      <c r="F118" s="192" t="s">
        <v>114</v>
      </c>
      <c r="G118" s="78"/>
      <c r="H118" s="24"/>
      <c r="I118" s="31">
        <v>61</v>
      </c>
      <c r="J118" s="31"/>
      <c r="K118" s="189">
        <v>38</v>
      </c>
      <c r="L118" s="156"/>
      <c r="M118" s="157"/>
      <c r="N118" s="20">
        <v>80</v>
      </c>
      <c r="O118" s="20"/>
      <c r="P118" s="161">
        <v>60</v>
      </c>
      <c r="Q118" s="90">
        <f t="shared" si="7"/>
        <v>0.58541666666666636</v>
      </c>
      <c r="R118" s="94">
        <f>R116+AC8</f>
        <v>0.61666666666666636</v>
      </c>
      <c r="S118" s="92" t="s">
        <v>39</v>
      </c>
      <c r="T118" s="12"/>
      <c r="U118" s="85"/>
      <c r="V118" s="86">
        <f t="shared" si="9"/>
        <v>0</v>
      </c>
      <c r="W118" s="145">
        <f>IF(T118&lt;I118,(I118-T118)/2,0)</f>
        <v>30.5</v>
      </c>
      <c r="X118" s="87"/>
      <c r="Y118" s="88">
        <f t="shared" si="8"/>
        <v>-30.5</v>
      </c>
      <c r="Z118" s="89"/>
      <c r="AA118" s="2"/>
    </row>
    <row r="119" spans="1:27" customFormat="1" x14ac:dyDescent="0.2">
      <c r="A119" s="12">
        <v>24</v>
      </c>
      <c r="B119" s="20" t="s">
        <v>21</v>
      </c>
      <c r="C119" s="12" t="s">
        <v>40</v>
      </c>
      <c r="D119" s="12" t="s">
        <v>141</v>
      </c>
      <c r="E119" s="12" t="s">
        <v>52</v>
      </c>
      <c r="F119" s="192" t="s">
        <v>51</v>
      </c>
      <c r="G119" s="78">
        <v>3</v>
      </c>
      <c r="H119" s="24">
        <v>30</v>
      </c>
      <c r="I119" s="31"/>
      <c r="J119" s="31">
        <v>75</v>
      </c>
      <c r="K119" s="189"/>
      <c r="L119" s="156">
        <v>4</v>
      </c>
      <c r="M119" s="157">
        <v>18</v>
      </c>
      <c r="N119" s="20"/>
      <c r="O119" s="20">
        <v>94</v>
      </c>
      <c r="P119" s="161"/>
      <c r="Q119" s="90">
        <f t="shared" si="7"/>
        <v>0.58541666666666636</v>
      </c>
      <c r="R119" s="94">
        <f t="shared" ref="R119" si="18">R118</f>
        <v>0.61666666666666636</v>
      </c>
      <c r="S119" s="92" t="s">
        <v>33</v>
      </c>
      <c r="T119" s="12"/>
      <c r="U119" s="85"/>
      <c r="V119" s="86">
        <f t="shared" si="9"/>
        <v>0</v>
      </c>
      <c r="W119" s="145">
        <f t="shared" ref="W119" si="19">IF(T119&lt;J119,(J119-T119)/2,0)</f>
        <v>37.5</v>
      </c>
      <c r="X119" s="87"/>
      <c r="Y119" s="88">
        <f>IF(T119="DQ",0,T119/2-V119-W119-X119)</f>
        <v>-37.5</v>
      </c>
      <c r="Z119" s="89"/>
      <c r="AA119" s="2"/>
    </row>
    <row r="120" spans="1:27" customFormat="1" x14ac:dyDescent="0.2">
      <c r="A120" s="12">
        <v>25</v>
      </c>
      <c r="B120" s="20" t="s">
        <v>22</v>
      </c>
      <c r="C120" s="12" t="s">
        <v>36</v>
      </c>
      <c r="D120" s="20" t="s">
        <v>142</v>
      </c>
      <c r="E120" s="12" t="s">
        <v>56</v>
      </c>
      <c r="F120" s="192" t="s">
        <v>55</v>
      </c>
      <c r="G120" s="78">
        <v>3</v>
      </c>
      <c r="H120" s="24">
        <v>30</v>
      </c>
      <c r="I120" s="31"/>
      <c r="J120" s="31">
        <v>75</v>
      </c>
      <c r="K120" s="189"/>
      <c r="L120" s="156">
        <v>4</v>
      </c>
      <c r="M120" s="157">
        <v>30</v>
      </c>
      <c r="N120" s="20"/>
      <c r="O120" s="20">
        <v>100</v>
      </c>
      <c r="P120" s="161"/>
      <c r="Q120" s="90">
        <f t="shared" si="7"/>
        <v>0.5909722222222219</v>
      </c>
      <c r="R120" s="94">
        <f>R118+AC8</f>
        <v>0.6222222222222219</v>
      </c>
      <c r="S120" s="92" t="s">
        <v>39</v>
      </c>
      <c r="T120" s="12"/>
      <c r="U120" s="85"/>
      <c r="V120" s="86">
        <f t="shared" si="9"/>
        <v>0</v>
      </c>
      <c r="W120" s="145">
        <f t="shared" ref="W120" si="20">IF(T120&lt;J120,(J120-T120)/2,0)</f>
        <v>37.5</v>
      </c>
      <c r="X120" s="87"/>
      <c r="Y120" s="88">
        <f>IF(T120="DQ",0,T120/2-V120-W120-X120)</f>
        <v>-37.5</v>
      </c>
      <c r="Z120" s="89"/>
      <c r="AA120" s="2"/>
    </row>
    <row r="121" spans="1:27" customFormat="1" x14ac:dyDescent="0.2">
      <c r="A121" s="12">
        <v>26</v>
      </c>
      <c r="B121" s="20" t="s">
        <v>22</v>
      </c>
      <c r="C121" s="12" t="s">
        <v>68</v>
      </c>
      <c r="D121" s="12" t="s">
        <v>141</v>
      </c>
      <c r="E121" s="12" t="s">
        <v>70</v>
      </c>
      <c r="F121" s="192" t="s">
        <v>69</v>
      </c>
      <c r="G121" s="78">
        <v>4</v>
      </c>
      <c r="H121" s="24">
        <v>30</v>
      </c>
      <c r="I121" s="31"/>
      <c r="J121" s="31">
        <v>75</v>
      </c>
      <c r="K121" s="189"/>
      <c r="L121" s="156">
        <v>7</v>
      </c>
      <c r="M121" s="157">
        <v>0</v>
      </c>
      <c r="N121" s="20"/>
      <c r="O121" s="20">
        <v>110</v>
      </c>
      <c r="P121" s="161"/>
      <c r="Q121" s="90">
        <f t="shared" si="7"/>
        <v>0.5909722222222219</v>
      </c>
      <c r="R121" s="94">
        <f t="shared" ref="R121" si="21">R120</f>
        <v>0.6222222222222219</v>
      </c>
      <c r="S121" s="92" t="s">
        <v>33</v>
      </c>
      <c r="T121" s="12"/>
      <c r="U121" s="85"/>
      <c r="V121" s="86">
        <f t="shared" si="9"/>
        <v>0</v>
      </c>
      <c r="W121" s="145">
        <f>IF(T121&lt;J121,(J121-T121)/2,0)</f>
        <v>37.5</v>
      </c>
      <c r="X121" s="87"/>
      <c r="Y121" s="88">
        <f t="shared" si="8"/>
        <v>-37.5</v>
      </c>
      <c r="Z121" s="89"/>
      <c r="AA121" s="2"/>
    </row>
    <row r="122" spans="1:27" customFormat="1" x14ac:dyDescent="0.2">
      <c r="A122" s="12">
        <v>27</v>
      </c>
      <c r="B122" s="20" t="s">
        <v>22</v>
      </c>
      <c r="C122" s="12" t="s">
        <v>94</v>
      </c>
      <c r="D122" s="12" t="s">
        <v>142</v>
      </c>
      <c r="E122" s="12" t="s">
        <v>108</v>
      </c>
      <c r="F122" s="192" t="s">
        <v>107</v>
      </c>
      <c r="G122" s="78"/>
      <c r="H122" s="24"/>
      <c r="I122" s="31"/>
      <c r="J122" s="31">
        <v>75</v>
      </c>
      <c r="K122" s="189"/>
      <c r="L122" s="156"/>
      <c r="M122" s="157"/>
      <c r="N122" s="20"/>
      <c r="O122" s="20">
        <v>100</v>
      </c>
      <c r="P122" s="161"/>
      <c r="Q122" s="90">
        <f t="shared" si="7"/>
        <v>0.59652777777777743</v>
      </c>
      <c r="R122" s="94">
        <f>R120+AC8</f>
        <v>0.62777777777777743</v>
      </c>
      <c r="S122" s="92" t="s">
        <v>39</v>
      </c>
      <c r="T122" s="12"/>
      <c r="U122" s="85"/>
      <c r="V122" s="86">
        <f t="shared" si="9"/>
        <v>0</v>
      </c>
      <c r="W122" s="145">
        <f>IF(T122&lt;J122,(J122-T122)/2,0)</f>
        <v>37.5</v>
      </c>
      <c r="X122" s="87"/>
      <c r="Y122" s="88">
        <f t="shared" si="8"/>
        <v>-37.5</v>
      </c>
      <c r="Z122" s="89"/>
      <c r="AA122" s="2"/>
    </row>
    <row r="123" spans="1:27" customFormat="1" x14ac:dyDescent="0.2">
      <c r="A123" s="12">
        <v>28</v>
      </c>
      <c r="B123" s="20" t="s">
        <v>22</v>
      </c>
      <c r="C123" s="12" t="s">
        <v>40</v>
      </c>
      <c r="D123" s="12" t="s">
        <v>141</v>
      </c>
      <c r="E123" s="12" t="s">
        <v>117</v>
      </c>
      <c r="F123" s="192" t="s">
        <v>116</v>
      </c>
      <c r="G123" s="78"/>
      <c r="H123" s="24"/>
      <c r="I123" s="31"/>
      <c r="J123" s="31">
        <v>75</v>
      </c>
      <c r="K123" s="189">
        <v>60</v>
      </c>
      <c r="L123" s="156"/>
      <c r="M123" s="157"/>
      <c r="N123" s="20"/>
      <c r="O123" s="20">
        <v>100</v>
      </c>
      <c r="P123" s="161">
        <v>80</v>
      </c>
      <c r="Q123" s="90">
        <f t="shared" si="7"/>
        <v>0.59652777777777743</v>
      </c>
      <c r="R123" s="94">
        <f t="shared" ref="R123" si="22">R122</f>
        <v>0.62777777777777743</v>
      </c>
      <c r="S123" s="92" t="s">
        <v>33</v>
      </c>
      <c r="T123" s="12"/>
      <c r="U123" s="85"/>
      <c r="V123" s="86">
        <f t="shared" si="9"/>
        <v>0</v>
      </c>
      <c r="W123" s="145">
        <f t="shared" ref="W123" si="23">IF(T123&lt;J123,(J123-T123)/2,0)</f>
        <v>37.5</v>
      </c>
      <c r="X123" s="87"/>
      <c r="Y123" s="88">
        <f t="shared" si="8"/>
        <v>-37.5</v>
      </c>
      <c r="Z123" s="89"/>
      <c r="AA123" s="2"/>
    </row>
    <row r="124" spans="1:27" customFormat="1" x14ac:dyDescent="0.2">
      <c r="A124" s="12">
        <v>29</v>
      </c>
      <c r="B124" s="20" t="s">
        <v>22</v>
      </c>
      <c r="C124" s="12" t="s">
        <v>40</v>
      </c>
      <c r="D124" s="12" t="s">
        <v>141</v>
      </c>
      <c r="E124" s="12" t="s">
        <v>78</v>
      </c>
      <c r="F124" s="192" t="s">
        <v>77</v>
      </c>
      <c r="G124" s="78">
        <v>4</v>
      </c>
      <c r="H124" s="24">
        <v>44</v>
      </c>
      <c r="I124" s="31">
        <v>80</v>
      </c>
      <c r="J124" s="31"/>
      <c r="K124" s="189"/>
      <c r="L124" s="156">
        <v>6</v>
      </c>
      <c r="M124" s="157">
        <v>0</v>
      </c>
      <c r="N124" s="20">
        <v>125</v>
      </c>
      <c r="O124" s="20"/>
      <c r="P124" s="161"/>
      <c r="Q124" s="90">
        <f t="shared" si="7"/>
        <v>0.60208333333333297</v>
      </c>
      <c r="R124" s="94">
        <f>R122+AC8</f>
        <v>0.63333333333333297</v>
      </c>
      <c r="S124" s="92" t="s">
        <v>39</v>
      </c>
      <c r="T124" s="12"/>
      <c r="U124" s="85"/>
      <c r="V124" s="86">
        <f t="shared" si="9"/>
        <v>0</v>
      </c>
      <c r="W124" s="145">
        <f>IF(T124&lt;I124,(I124-T124)/2,0)</f>
        <v>40</v>
      </c>
      <c r="X124" s="87"/>
      <c r="Y124" s="88">
        <f t="shared" si="8"/>
        <v>-40</v>
      </c>
      <c r="Z124" s="89"/>
      <c r="AA124" s="2"/>
    </row>
    <row r="125" spans="1:27" customFormat="1" x14ac:dyDescent="0.2">
      <c r="A125" s="12">
        <v>30</v>
      </c>
      <c r="B125" s="20" t="s">
        <v>22</v>
      </c>
      <c r="C125" s="12" t="s">
        <v>40</v>
      </c>
      <c r="D125" s="12" t="s">
        <v>141</v>
      </c>
      <c r="E125" s="12" t="s">
        <v>44</v>
      </c>
      <c r="F125" s="192" t="s">
        <v>43</v>
      </c>
      <c r="G125" s="78">
        <v>1</v>
      </c>
      <c r="H125" s="24">
        <v>0</v>
      </c>
      <c r="I125" s="31"/>
      <c r="J125" s="31">
        <v>80</v>
      </c>
      <c r="K125" s="189"/>
      <c r="L125" s="156">
        <v>4</v>
      </c>
      <c r="M125" s="157">
        <v>45</v>
      </c>
      <c r="N125" s="20"/>
      <c r="O125" s="20">
        <v>125</v>
      </c>
      <c r="P125" s="161"/>
      <c r="Q125" s="90">
        <f t="shared" si="7"/>
        <v>0.60208333333333297</v>
      </c>
      <c r="R125" s="94">
        <f t="shared" ref="R125" si="24">R124</f>
        <v>0.63333333333333297</v>
      </c>
      <c r="S125" s="92" t="s">
        <v>33</v>
      </c>
      <c r="T125" s="12"/>
      <c r="U125" s="85"/>
      <c r="V125" s="86">
        <f t="shared" si="9"/>
        <v>0</v>
      </c>
      <c r="W125" s="145">
        <f>IF(T125&lt;J125,(J125-T125)/2,0)</f>
        <v>40</v>
      </c>
      <c r="X125" s="87"/>
      <c r="Y125" s="88">
        <f t="shared" si="8"/>
        <v>-40</v>
      </c>
      <c r="Z125" s="89"/>
      <c r="AA125" s="2"/>
    </row>
    <row r="126" spans="1:27" customFormat="1" x14ac:dyDescent="0.2">
      <c r="A126" s="12">
        <v>31</v>
      </c>
      <c r="B126" s="20" t="s">
        <v>22</v>
      </c>
      <c r="C126" s="12" t="s">
        <v>40</v>
      </c>
      <c r="D126" s="20" t="s">
        <v>141</v>
      </c>
      <c r="E126" s="12" t="s">
        <v>76</v>
      </c>
      <c r="F126" s="192" t="s">
        <v>75</v>
      </c>
      <c r="G126" s="78">
        <v>1</v>
      </c>
      <c r="H126" s="24">
        <v>0</v>
      </c>
      <c r="I126" s="31"/>
      <c r="J126" s="31">
        <v>80</v>
      </c>
      <c r="K126" s="189"/>
      <c r="L126" s="156">
        <v>5</v>
      </c>
      <c r="M126" s="157">
        <v>30</v>
      </c>
      <c r="N126" s="20"/>
      <c r="O126" s="20">
        <v>107</v>
      </c>
      <c r="P126" s="161"/>
      <c r="Q126" s="90">
        <f t="shared" si="7"/>
        <v>0.60763888888888851</v>
      </c>
      <c r="R126" s="94">
        <f>R124+AC8</f>
        <v>0.63888888888888851</v>
      </c>
      <c r="S126" s="92" t="s">
        <v>39</v>
      </c>
      <c r="T126" s="12"/>
      <c r="U126" s="85"/>
      <c r="V126" s="86">
        <f t="shared" si="9"/>
        <v>0</v>
      </c>
      <c r="W126" s="145">
        <f t="shared" ref="W126" si="25">IF(T126&lt;J126,(J126-T126)/2,0)</f>
        <v>40</v>
      </c>
      <c r="X126" s="87"/>
      <c r="Y126" s="88">
        <f t="shared" si="8"/>
        <v>-40</v>
      </c>
      <c r="Z126" s="89"/>
      <c r="AA126" s="2"/>
    </row>
    <row r="127" spans="1:27" customFormat="1" x14ac:dyDescent="0.2">
      <c r="A127" s="12">
        <v>32</v>
      </c>
      <c r="B127" s="20" t="s">
        <v>21</v>
      </c>
      <c r="C127" s="12" t="s">
        <v>40</v>
      </c>
      <c r="D127" s="12" t="s">
        <v>141</v>
      </c>
      <c r="E127" s="12" t="s">
        <v>72</v>
      </c>
      <c r="F127" s="192" t="s">
        <v>71</v>
      </c>
      <c r="G127" s="78">
        <v>2</v>
      </c>
      <c r="H127" s="24">
        <v>0</v>
      </c>
      <c r="I127" s="31"/>
      <c r="J127" s="31">
        <v>100</v>
      </c>
      <c r="K127" s="189"/>
      <c r="L127" s="156">
        <v>4</v>
      </c>
      <c r="M127" s="157">
        <v>50</v>
      </c>
      <c r="N127" s="20"/>
      <c r="O127" s="20">
        <v>175</v>
      </c>
      <c r="P127" s="161"/>
      <c r="Q127" s="90">
        <f t="shared" si="7"/>
        <v>0.60763888888888851</v>
      </c>
      <c r="R127" s="94">
        <f>R126</f>
        <v>0.63888888888888851</v>
      </c>
      <c r="S127" s="92" t="s">
        <v>33</v>
      </c>
      <c r="T127" s="12"/>
      <c r="U127" s="85"/>
      <c r="V127" s="86">
        <f t="shared" si="9"/>
        <v>0</v>
      </c>
      <c r="W127" s="145">
        <f>IF(T127&lt;J127,(J127-T127)/2,0)</f>
        <v>50</v>
      </c>
      <c r="X127" s="87"/>
      <c r="Y127" s="88">
        <f t="shared" si="8"/>
        <v>-50</v>
      </c>
      <c r="Z127" s="89"/>
      <c r="AA127" s="2"/>
    </row>
    <row r="128" spans="1:27" customFormat="1" x14ac:dyDescent="0.2">
      <c r="A128" s="12">
        <v>33</v>
      </c>
      <c r="B128" s="20" t="s">
        <v>22</v>
      </c>
      <c r="C128" s="12" t="s">
        <v>65</v>
      </c>
      <c r="D128" s="20" t="s">
        <v>141</v>
      </c>
      <c r="E128" s="12" t="s">
        <v>67</v>
      </c>
      <c r="F128" s="192" t="s">
        <v>66</v>
      </c>
      <c r="G128" s="78">
        <v>4</v>
      </c>
      <c r="H128" s="24">
        <v>30</v>
      </c>
      <c r="I128" s="31"/>
      <c r="J128" s="31">
        <v>100</v>
      </c>
      <c r="K128" s="189"/>
      <c r="L128" s="156">
        <v>6</v>
      </c>
      <c r="M128" s="157">
        <v>30</v>
      </c>
      <c r="N128" s="20"/>
      <c r="O128" s="20">
        <v>124</v>
      </c>
      <c r="P128" s="161"/>
      <c r="Q128" s="90">
        <f t="shared" si="7"/>
        <v>0.61319444444444404</v>
      </c>
      <c r="R128" s="94">
        <f>R126+AC8</f>
        <v>0.64444444444444404</v>
      </c>
      <c r="S128" s="92" t="s">
        <v>39</v>
      </c>
      <c r="T128" s="12"/>
      <c r="U128" s="85"/>
      <c r="V128" s="86">
        <f t="shared" si="9"/>
        <v>0</v>
      </c>
      <c r="W128" s="145">
        <f>IF(T128&lt;J128,(J128-T128)/2,0)</f>
        <v>50</v>
      </c>
      <c r="X128" s="87"/>
      <c r="Y128" s="88">
        <f t="shared" si="8"/>
        <v>-50</v>
      </c>
      <c r="Z128" s="89"/>
      <c r="AA128" s="2"/>
    </row>
    <row r="129" spans="1:46" x14ac:dyDescent="0.2">
      <c r="A129" s="12">
        <v>34</v>
      </c>
      <c r="B129" s="20" t="s">
        <v>22</v>
      </c>
      <c r="C129" s="12" t="s">
        <v>40</v>
      </c>
      <c r="D129" s="20" t="s">
        <v>141</v>
      </c>
      <c r="E129" s="12" t="s">
        <v>79</v>
      </c>
      <c r="F129" s="192" t="s">
        <v>55</v>
      </c>
      <c r="G129" s="78">
        <v>5</v>
      </c>
      <c r="H129" s="24">
        <v>0</v>
      </c>
      <c r="I129" s="31"/>
      <c r="J129" s="31">
        <v>100</v>
      </c>
      <c r="K129" s="189"/>
      <c r="L129" s="156">
        <v>5</v>
      </c>
      <c r="M129" s="157">
        <v>30</v>
      </c>
      <c r="N129" s="20"/>
      <c r="O129" s="20">
        <v>80</v>
      </c>
      <c r="P129" s="161"/>
      <c r="Q129" s="90">
        <f t="shared" si="7"/>
        <v>0.61319444444444404</v>
      </c>
      <c r="R129" s="94">
        <f>R128</f>
        <v>0.64444444444444404</v>
      </c>
      <c r="S129" s="92" t="s">
        <v>33</v>
      </c>
      <c r="T129" s="12"/>
      <c r="U129" s="85"/>
      <c r="V129" s="86">
        <f t="shared" si="9"/>
        <v>0</v>
      </c>
      <c r="W129" s="145">
        <f>IF(T129&lt;J129,(J129-T129)/2,0)</f>
        <v>50</v>
      </c>
      <c r="X129" s="87"/>
      <c r="Y129" s="88">
        <f t="shared" si="8"/>
        <v>-50</v>
      </c>
      <c r="Z129" s="89"/>
      <c r="AS129"/>
      <c r="AT129"/>
    </row>
    <row r="130" spans="1:46" x14ac:dyDescent="0.2">
      <c r="A130" s="137">
        <v>35</v>
      </c>
      <c r="B130" s="96" t="s">
        <v>22</v>
      </c>
      <c r="C130" s="178" t="s">
        <v>40</v>
      </c>
      <c r="D130" s="33" t="s">
        <v>141</v>
      </c>
      <c r="E130" s="178" t="s">
        <v>81</v>
      </c>
      <c r="F130" s="193" t="s">
        <v>80</v>
      </c>
      <c r="G130" s="196">
        <v>5</v>
      </c>
      <c r="H130" s="179">
        <v>30</v>
      </c>
      <c r="I130" s="180">
        <v>101</v>
      </c>
      <c r="J130" s="180"/>
      <c r="K130" s="197"/>
      <c r="L130" s="201">
        <v>6</v>
      </c>
      <c r="M130" s="108">
        <v>0</v>
      </c>
      <c r="N130" s="96">
        <v>150</v>
      </c>
      <c r="O130" s="96"/>
      <c r="P130" s="202"/>
      <c r="Q130" s="138">
        <f t="shared" si="7"/>
        <v>0.61874999999999958</v>
      </c>
      <c r="R130" s="105">
        <f>R128+AC8</f>
        <v>0.64999999999999958</v>
      </c>
      <c r="S130" s="92" t="s">
        <v>39</v>
      </c>
      <c r="T130" s="33"/>
      <c r="U130" s="101"/>
      <c r="V130" s="102">
        <f t="shared" si="9"/>
        <v>0</v>
      </c>
      <c r="W130" s="145">
        <f>IF(T130&lt;I130,(I130-T130)/2,0)</f>
        <v>50.5</v>
      </c>
      <c r="X130" s="103"/>
      <c r="Y130" s="139">
        <f t="shared" si="8"/>
        <v>-50.5</v>
      </c>
      <c r="Z130" s="140"/>
      <c r="AS130"/>
      <c r="AT130"/>
    </row>
    <row r="131" spans="1:46" x14ac:dyDescent="0.2">
      <c r="A131" s="76">
        <v>36</v>
      </c>
      <c r="B131" s="20" t="s">
        <v>21</v>
      </c>
      <c r="C131" s="32" t="s">
        <v>126</v>
      </c>
      <c r="D131" s="12" t="s">
        <v>141</v>
      </c>
      <c r="E131" s="32" t="s">
        <v>134</v>
      </c>
      <c r="F131" s="175" t="s">
        <v>133</v>
      </c>
      <c r="G131" s="78"/>
      <c r="H131" s="24"/>
      <c r="I131" s="31"/>
      <c r="J131" s="31">
        <v>125</v>
      </c>
      <c r="K131" s="189">
        <v>50</v>
      </c>
      <c r="L131" s="156"/>
      <c r="M131" s="157"/>
      <c r="N131" s="20"/>
      <c r="O131" s="20">
        <v>146</v>
      </c>
      <c r="P131" s="161">
        <v>60</v>
      </c>
      <c r="Q131" s="90">
        <f t="shared" ref="Q131:Q132" si="26">R131-T$7</f>
        <v>0.61874999999999958</v>
      </c>
      <c r="R131" s="94">
        <f>R130</f>
        <v>0.64999999999999958</v>
      </c>
      <c r="S131" s="92" t="s">
        <v>33</v>
      </c>
      <c r="T131" s="12"/>
      <c r="U131" s="85"/>
      <c r="V131" s="86">
        <f t="shared" ref="V131:V132" si="27">ROUNDUP(U131/5,0)</f>
        <v>0</v>
      </c>
      <c r="W131" s="145">
        <f t="shared" ref="W131" si="28">IF(T131&lt;J131,(J131-T131)/2,0)</f>
        <v>62.5</v>
      </c>
      <c r="X131" s="87"/>
      <c r="Y131" s="88">
        <f t="shared" ref="Y131:Y132" si="29">IF(T131="DQ",0,T131/2-V131-W131-X131)</f>
        <v>-62.5</v>
      </c>
      <c r="Z131" s="89"/>
      <c r="AS131"/>
      <c r="AT131"/>
    </row>
    <row r="132" spans="1:46" x14ac:dyDescent="0.2">
      <c r="A132" s="76">
        <v>37</v>
      </c>
      <c r="B132" s="20" t="s">
        <v>21</v>
      </c>
      <c r="C132" s="220" t="s">
        <v>40</v>
      </c>
      <c r="D132" s="12" t="s">
        <v>141</v>
      </c>
      <c r="E132" s="220" t="s">
        <v>120</v>
      </c>
      <c r="F132" s="221" t="s">
        <v>150</v>
      </c>
      <c r="G132" s="78"/>
      <c r="H132" s="24"/>
      <c r="I132" s="31">
        <v>150</v>
      </c>
      <c r="J132" s="31"/>
      <c r="K132" s="189"/>
      <c r="L132" s="156"/>
      <c r="M132" s="157"/>
      <c r="N132" s="20">
        <v>174</v>
      </c>
      <c r="O132" s="20"/>
      <c r="P132" s="161"/>
      <c r="Q132" s="222">
        <f t="shared" si="26"/>
        <v>0.62430555555555511</v>
      </c>
      <c r="R132" s="223">
        <f>R130+AC8</f>
        <v>0.65555555555555511</v>
      </c>
      <c r="S132" s="92" t="s">
        <v>39</v>
      </c>
      <c r="T132" s="12"/>
      <c r="U132" s="85"/>
      <c r="V132" s="86">
        <f t="shared" si="27"/>
        <v>0</v>
      </c>
      <c r="W132" s="145">
        <f>IF(T132&lt;I132,(I132-T132)/2,0)</f>
        <v>75</v>
      </c>
      <c r="X132" s="87"/>
      <c r="Y132" s="88">
        <f t="shared" si="29"/>
        <v>-75</v>
      </c>
      <c r="Z132" s="89"/>
      <c r="AS132"/>
      <c r="AT132"/>
    </row>
    <row r="133" spans="1:46" ht="17" thickBot="1" x14ac:dyDescent="0.25">
      <c r="A133" s="150">
        <v>38</v>
      </c>
      <c r="B133" s="114"/>
      <c r="C133" s="224"/>
      <c r="D133" s="113"/>
      <c r="E133" s="224"/>
      <c r="F133" s="225"/>
      <c r="G133" s="190"/>
      <c r="H133" s="117"/>
      <c r="I133" s="146"/>
      <c r="J133" s="146"/>
      <c r="K133" s="198"/>
      <c r="L133" s="213"/>
      <c r="M133" s="162"/>
      <c r="N133" s="114"/>
      <c r="O133" s="114"/>
      <c r="P133" s="163"/>
      <c r="Q133" s="205">
        <f t="shared" si="7"/>
        <v>0.62430555555555511</v>
      </c>
      <c r="R133" s="147">
        <f>R132</f>
        <v>0.65555555555555511</v>
      </c>
      <c r="S133" s="143" t="s">
        <v>33</v>
      </c>
      <c r="T133" s="113"/>
      <c r="U133" s="124"/>
      <c r="V133" s="125">
        <f t="shared" si="9"/>
        <v>0</v>
      </c>
      <c r="W133" s="144">
        <f>IF(T133&lt;I133,(I133-T133)/2,0)</f>
        <v>0</v>
      </c>
      <c r="X133" s="126"/>
      <c r="Y133" s="127">
        <f t="shared" si="8"/>
        <v>0</v>
      </c>
      <c r="Z133" s="128"/>
      <c r="AS133"/>
      <c r="AT133"/>
    </row>
    <row r="134" spans="1:46" x14ac:dyDescent="0.2">
      <c r="D134" s="1"/>
      <c r="F134" s="1"/>
      <c r="J134"/>
      <c r="K134" s="2"/>
      <c r="O134"/>
      <c r="P134" s="2"/>
      <c r="Q134" s="3"/>
      <c r="S134"/>
      <c r="T134"/>
      <c r="X134" s="2"/>
      <c r="AS134"/>
      <c r="AT134"/>
    </row>
    <row r="135" spans="1:46" ht="17" thickBot="1" x14ac:dyDescent="0.25">
      <c r="A135" s="4" t="s">
        <v>4</v>
      </c>
      <c r="D135" s="1"/>
      <c r="F135" s="1"/>
      <c r="J135"/>
      <c r="K135" s="2"/>
      <c r="O135"/>
      <c r="P135" s="2"/>
      <c r="Q135" s="3"/>
      <c r="S135"/>
      <c r="T135"/>
      <c r="X135" s="2"/>
      <c r="AS135"/>
      <c r="AT135"/>
    </row>
    <row r="136" spans="1:46" ht="17" thickBot="1" x14ac:dyDescent="0.25">
      <c r="A136" s="47"/>
      <c r="B136" s="48"/>
      <c r="C136" s="148"/>
      <c r="D136" s="243"/>
      <c r="E136" s="243"/>
      <c r="F136" s="244"/>
      <c r="G136" s="245" t="s">
        <v>6</v>
      </c>
      <c r="H136" s="243"/>
      <c r="I136" s="243"/>
      <c r="J136" s="243"/>
      <c r="K136" s="244"/>
      <c r="L136" s="245" t="s">
        <v>140</v>
      </c>
      <c r="M136" s="243"/>
      <c r="N136" s="243"/>
      <c r="O136" s="243"/>
      <c r="P136" s="244"/>
      <c r="Q136" s="246" t="s">
        <v>121</v>
      </c>
      <c r="R136" s="247"/>
      <c r="S136" s="247"/>
      <c r="T136" s="247"/>
      <c r="U136" s="247"/>
      <c r="V136" s="247"/>
      <c r="W136" s="247"/>
      <c r="X136" s="248"/>
      <c r="Y136" s="249" t="s">
        <v>7</v>
      </c>
      <c r="Z136" s="239"/>
      <c r="AS136"/>
      <c r="AT136"/>
    </row>
    <row r="137" spans="1:46" ht="85" thickBot="1" x14ac:dyDescent="0.25">
      <c r="A137" s="47"/>
      <c r="B137" s="206" t="s">
        <v>8</v>
      </c>
      <c r="C137" s="58" t="s">
        <v>9</v>
      </c>
      <c r="D137" s="58" t="s">
        <v>10</v>
      </c>
      <c r="E137" s="58" t="s">
        <v>11</v>
      </c>
      <c r="F137" s="59" t="s">
        <v>12</v>
      </c>
      <c r="G137" s="229" t="s">
        <v>13</v>
      </c>
      <c r="H137" s="230"/>
      <c r="I137" s="58" t="s">
        <v>14</v>
      </c>
      <c r="J137" s="58" t="s">
        <v>15</v>
      </c>
      <c r="K137" s="207" t="s">
        <v>16</v>
      </c>
      <c r="L137" s="229" t="s">
        <v>13</v>
      </c>
      <c r="M137" s="230"/>
      <c r="N137" s="58" t="s">
        <v>14</v>
      </c>
      <c r="O137" s="58" t="s">
        <v>15</v>
      </c>
      <c r="P137" s="208" t="s">
        <v>16</v>
      </c>
      <c r="Q137" s="57" t="s">
        <v>25</v>
      </c>
      <c r="R137" s="58" t="s">
        <v>26</v>
      </c>
      <c r="S137" s="58" t="s">
        <v>83</v>
      </c>
      <c r="T137" s="58" t="s">
        <v>122</v>
      </c>
      <c r="U137" s="240" t="s">
        <v>29</v>
      </c>
      <c r="V137" s="240"/>
      <c r="W137" s="58" t="s">
        <v>30</v>
      </c>
      <c r="X137" s="177" t="s">
        <v>85</v>
      </c>
      <c r="Y137" s="58" t="s">
        <v>18</v>
      </c>
      <c r="Z137" s="177" t="s">
        <v>31</v>
      </c>
      <c r="AS137"/>
      <c r="AT137"/>
    </row>
    <row r="138" spans="1:46" x14ac:dyDescent="0.2">
      <c r="A138" s="60"/>
      <c r="B138" s="129"/>
      <c r="C138" s="129"/>
      <c r="D138" s="129"/>
      <c r="E138" s="211"/>
      <c r="F138" s="62"/>
      <c r="G138" s="66"/>
      <c r="H138" s="56"/>
      <c r="I138" s="56"/>
      <c r="J138" s="64"/>
      <c r="K138" s="65"/>
      <c r="L138" s="152"/>
      <c r="M138" s="153"/>
      <c r="N138" s="153"/>
      <c r="O138" s="154"/>
      <c r="P138" s="164"/>
      <c r="Q138" s="171">
        <f>R138-T$7</f>
        <v>0.64236111111111116</v>
      </c>
      <c r="R138" s="67">
        <v>0.67361111111111116</v>
      </c>
      <c r="S138" s="130" t="s">
        <v>39</v>
      </c>
      <c r="T138" s="129"/>
      <c r="U138" s="71"/>
      <c r="V138" s="72">
        <f>ROUNDUP(U138/5,0)</f>
        <v>0</v>
      </c>
      <c r="W138" s="131">
        <f>IF(T138&lt;K138,(K138-T138)/2,0)</f>
        <v>0</v>
      </c>
      <c r="X138" s="73"/>
      <c r="Y138" s="203">
        <f>IF(T138="DQ",0,T138/2-V138-W138-X138)</f>
        <v>0</v>
      </c>
      <c r="Z138" s="75"/>
      <c r="AS138"/>
      <c r="AT138"/>
    </row>
    <row r="139" spans="1:46" x14ac:dyDescent="0.2">
      <c r="A139" s="76"/>
      <c r="B139" s="20"/>
      <c r="C139" s="20"/>
      <c r="D139" s="20"/>
      <c r="E139" s="210"/>
      <c r="F139" s="77"/>
      <c r="G139" s="80"/>
      <c r="H139" s="27"/>
      <c r="I139" s="27"/>
      <c r="J139" s="41"/>
      <c r="K139" s="149"/>
      <c r="L139" s="156"/>
      <c r="M139" s="157"/>
      <c r="N139" s="157"/>
      <c r="O139" s="158"/>
      <c r="P139" s="167"/>
      <c r="Q139" s="215">
        <f t="shared" ref="Q139:Q159" si="30">R139-T$7</f>
        <v>0.64236111111111116</v>
      </c>
      <c r="R139" s="81">
        <f>R138</f>
        <v>0.67361111111111116</v>
      </c>
      <c r="S139" s="92" t="s">
        <v>33</v>
      </c>
      <c r="T139" s="12"/>
      <c r="U139" s="85"/>
      <c r="V139" s="86">
        <f>ROUNDUP(U139/5,0)</f>
        <v>0</v>
      </c>
      <c r="W139" s="145">
        <f>IF(T139&lt;K139,(K139-T139)/2,0)</f>
        <v>0</v>
      </c>
      <c r="X139" s="87"/>
      <c r="Y139" s="136">
        <f t="shared" ref="Y139:Y159" si="31">IF(T139="DQ",0,T139/2-V139-W139-X139)</f>
        <v>0</v>
      </c>
      <c r="Z139" s="89"/>
      <c r="AS139"/>
      <c r="AT139"/>
    </row>
    <row r="140" spans="1:46" x14ac:dyDescent="0.2">
      <c r="A140" s="76">
        <v>1</v>
      </c>
      <c r="B140" s="20" t="s">
        <v>22</v>
      </c>
      <c r="C140" s="12" t="s">
        <v>40</v>
      </c>
      <c r="D140" s="20" t="s">
        <v>141</v>
      </c>
      <c r="E140" s="12" t="s">
        <v>89</v>
      </c>
      <c r="F140" s="192" t="s">
        <v>147</v>
      </c>
      <c r="G140" s="78"/>
      <c r="H140" s="24"/>
      <c r="I140" s="31"/>
      <c r="J140" s="31">
        <v>1</v>
      </c>
      <c r="K140" s="189">
        <v>1</v>
      </c>
      <c r="L140" s="156"/>
      <c r="M140" s="157"/>
      <c r="N140" s="20"/>
      <c r="O140" s="20">
        <v>170</v>
      </c>
      <c r="P140" s="161">
        <v>136</v>
      </c>
      <c r="Q140" s="90">
        <f t="shared" si="30"/>
        <v>0.6479166666666667</v>
      </c>
      <c r="R140" s="91">
        <f>R138+AC8</f>
        <v>0.6791666666666667</v>
      </c>
      <c r="S140" s="92" t="s">
        <v>39</v>
      </c>
      <c r="T140" s="12"/>
      <c r="U140" s="85"/>
      <c r="V140" s="86">
        <f>ROUNDUP(U140/5,0)</f>
        <v>0</v>
      </c>
      <c r="W140" s="145">
        <f>IF(T140&lt;K140,(K140-T140)/2,0)</f>
        <v>0.5</v>
      </c>
      <c r="X140" s="87"/>
      <c r="Y140" s="136">
        <f t="shared" si="31"/>
        <v>-0.5</v>
      </c>
      <c r="Z140" s="89"/>
      <c r="AA140" s="35"/>
      <c r="AS140"/>
      <c r="AT140"/>
    </row>
    <row r="141" spans="1:46" x14ac:dyDescent="0.2">
      <c r="A141" s="76">
        <v>2</v>
      </c>
      <c r="B141" s="20" t="s">
        <v>21</v>
      </c>
      <c r="C141" s="12" t="s">
        <v>40</v>
      </c>
      <c r="D141" s="12" t="s">
        <v>141</v>
      </c>
      <c r="E141" s="12" t="s">
        <v>88</v>
      </c>
      <c r="F141" s="192" t="s">
        <v>149</v>
      </c>
      <c r="G141" s="78"/>
      <c r="H141" s="24"/>
      <c r="I141" s="31"/>
      <c r="J141" s="31"/>
      <c r="K141" s="189">
        <v>1</v>
      </c>
      <c r="L141" s="156"/>
      <c r="M141" s="157"/>
      <c r="N141" s="20"/>
      <c r="O141" s="20"/>
      <c r="P141" s="161">
        <v>90</v>
      </c>
      <c r="Q141" s="90">
        <f t="shared" si="30"/>
        <v>0.6479166666666667</v>
      </c>
      <c r="R141" s="94">
        <f>R140</f>
        <v>0.6791666666666667</v>
      </c>
      <c r="S141" s="92" t="s">
        <v>33</v>
      </c>
      <c r="T141" s="12"/>
      <c r="U141" s="85"/>
      <c r="V141" s="86">
        <f t="shared" ref="V141:V159" si="32">ROUNDUP(U141/5,0)</f>
        <v>0</v>
      </c>
      <c r="W141" s="145">
        <f>IF(T141&lt;K141,(K141-T141)/2,0)</f>
        <v>0.5</v>
      </c>
      <c r="X141" s="87"/>
      <c r="Y141" s="136">
        <f t="shared" si="31"/>
        <v>-0.5</v>
      </c>
      <c r="Z141" s="89"/>
      <c r="AA141" s="29"/>
      <c r="AS141"/>
      <c r="AT141"/>
    </row>
    <row r="142" spans="1:46" x14ac:dyDescent="0.2">
      <c r="A142" s="76">
        <v>3</v>
      </c>
      <c r="B142" s="20" t="s">
        <v>21</v>
      </c>
      <c r="C142" s="12" t="s">
        <v>40</v>
      </c>
      <c r="D142" s="12" t="s">
        <v>141</v>
      </c>
      <c r="E142" s="12" t="s">
        <v>100</v>
      </c>
      <c r="F142" s="192" t="s">
        <v>144</v>
      </c>
      <c r="G142" s="78"/>
      <c r="H142" s="24"/>
      <c r="I142" s="31"/>
      <c r="J142" s="31">
        <v>50</v>
      </c>
      <c r="K142" s="189">
        <v>25</v>
      </c>
      <c r="L142" s="156"/>
      <c r="M142" s="157"/>
      <c r="N142" s="20"/>
      <c r="O142" s="20">
        <v>50</v>
      </c>
      <c r="P142" s="161">
        <v>25</v>
      </c>
      <c r="Q142" s="90">
        <f t="shared" si="30"/>
        <v>0.65347222222222223</v>
      </c>
      <c r="R142" s="94">
        <f>R140+AC8</f>
        <v>0.68472222222222223</v>
      </c>
      <c r="S142" s="92" t="s">
        <v>39</v>
      </c>
      <c r="T142" s="12"/>
      <c r="U142" s="85"/>
      <c r="V142" s="86">
        <f t="shared" si="32"/>
        <v>0</v>
      </c>
      <c r="W142" s="145">
        <f>IF(T142&lt;K142,(K142-T142)/2,0)</f>
        <v>12.5</v>
      </c>
      <c r="X142" s="87"/>
      <c r="Y142" s="136">
        <f t="shared" si="31"/>
        <v>-12.5</v>
      </c>
      <c r="Z142" s="89"/>
      <c r="AA142" s="29"/>
      <c r="AS142"/>
      <c r="AT142"/>
    </row>
    <row r="143" spans="1:46" x14ac:dyDescent="0.2">
      <c r="A143" s="76">
        <v>4</v>
      </c>
      <c r="B143" s="20" t="s">
        <v>21</v>
      </c>
      <c r="C143" s="12" t="s">
        <v>94</v>
      </c>
      <c r="D143" s="12" t="s">
        <v>141</v>
      </c>
      <c r="E143" s="12" t="s">
        <v>96</v>
      </c>
      <c r="F143" s="192" t="s">
        <v>95</v>
      </c>
      <c r="G143" s="78"/>
      <c r="H143" s="24"/>
      <c r="I143" s="31">
        <v>5</v>
      </c>
      <c r="J143" s="31"/>
      <c r="K143" s="189">
        <v>25</v>
      </c>
      <c r="L143" s="156"/>
      <c r="M143" s="157"/>
      <c r="N143" s="20"/>
      <c r="O143" s="20"/>
      <c r="P143" s="161"/>
      <c r="Q143" s="90">
        <f t="shared" si="30"/>
        <v>0.65347222222222223</v>
      </c>
      <c r="R143" s="94">
        <f>R142</f>
        <v>0.68472222222222223</v>
      </c>
      <c r="S143" s="92" t="s">
        <v>33</v>
      </c>
      <c r="T143" s="12"/>
      <c r="U143" s="85"/>
      <c r="V143" s="86">
        <f t="shared" si="32"/>
        <v>0</v>
      </c>
      <c r="W143" s="145">
        <f t="shared" ref="W143:W159" si="33">IF(T143&lt;K143,(K143-T143)/2,0)</f>
        <v>12.5</v>
      </c>
      <c r="X143" s="87"/>
      <c r="Y143" s="136">
        <f t="shared" si="31"/>
        <v>-12.5</v>
      </c>
      <c r="Z143" s="89"/>
      <c r="AA143" s="35"/>
      <c r="AS143"/>
      <c r="AT143"/>
    </row>
    <row r="144" spans="1:46" x14ac:dyDescent="0.2">
      <c r="A144" s="76">
        <v>5</v>
      </c>
      <c r="B144" s="20" t="s">
        <v>21</v>
      </c>
      <c r="C144" s="12" t="s">
        <v>40</v>
      </c>
      <c r="D144" s="12" t="s">
        <v>141</v>
      </c>
      <c r="E144" s="12" t="s">
        <v>98</v>
      </c>
      <c r="F144" s="192" t="s">
        <v>97</v>
      </c>
      <c r="G144" s="78"/>
      <c r="H144" s="24"/>
      <c r="I144" s="31">
        <v>10</v>
      </c>
      <c r="J144" s="31"/>
      <c r="K144" s="189">
        <v>25</v>
      </c>
      <c r="L144" s="156"/>
      <c r="M144" s="157"/>
      <c r="N144" s="20">
        <v>117</v>
      </c>
      <c r="O144" s="20"/>
      <c r="P144" s="161">
        <v>55</v>
      </c>
      <c r="Q144" s="90">
        <f t="shared" si="30"/>
        <v>0.65902777777777777</v>
      </c>
      <c r="R144" s="94">
        <f>R142+AC8</f>
        <v>0.69027777777777777</v>
      </c>
      <c r="S144" s="92" t="s">
        <v>39</v>
      </c>
      <c r="T144" s="12"/>
      <c r="U144" s="85"/>
      <c r="V144" s="86">
        <f t="shared" si="32"/>
        <v>0</v>
      </c>
      <c r="W144" s="145">
        <f t="shared" si="33"/>
        <v>12.5</v>
      </c>
      <c r="X144" s="87"/>
      <c r="Y144" s="136">
        <f t="shared" si="31"/>
        <v>-12.5</v>
      </c>
      <c r="Z144" s="89"/>
      <c r="AA144" s="35"/>
      <c r="AS144"/>
      <c r="AT144"/>
    </row>
    <row r="145" spans="1:46" x14ac:dyDescent="0.2">
      <c r="A145" s="76">
        <v>6</v>
      </c>
      <c r="B145" s="20" t="s">
        <v>21</v>
      </c>
      <c r="C145" s="12" t="s">
        <v>40</v>
      </c>
      <c r="D145" s="12" t="s">
        <v>141</v>
      </c>
      <c r="E145" s="12" t="s">
        <v>99</v>
      </c>
      <c r="F145" s="192" t="s">
        <v>146</v>
      </c>
      <c r="G145" s="78"/>
      <c r="H145" s="24"/>
      <c r="I145" s="31">
        <v>25</v>
      </c>
      <c r="J145" s="31"/>
      <c r="K145" s="189">
        <v>25</v>
      </c>
      <c r="L145" s="156"/>
      <c r="M145" s="157"/>
      <c r="N145" s="20">
        <v>100</v>
      </c>
      <c r="O145" s="20"/>
      <c r="P145" s="161">
        <v>61</v>
      </c>
      <c r="Q145" s="90">
        <f t="shared" si="30"/>
        <v>0.65902777777777777</v>
      </c>
      <c r="R145" s="94">
        <f>R144</f>
        <v>0.69027777777777777</v>
      </c>
      <c r="S145" s="92" t="s">
        <v>33</v>
      </c>
      <c r="T145" s="12"/>
      <c r="U145" s="85"/>
      <c r="V145" s="86">
        <f t="shared" si="32"/>
        <v>0</v>
      </c>
      <c r="W145" s="145">
        <f t="shared" si="33"/>
        <v>12.5</v>
      </c>
      <c r="X145" s="87"/>
      <c r="Y145" s="136">
        <f t="shared" si="31"/>
        <v>-12.5</v>
      </c>
      <c r="Z145" s="89"/>
      <c r="AA145" s="35"/>
      <c r="AS145"/>
      <c r="AT145"/>
    </row>
    <row r="146" spans="1:46" x14ac:dyDescent="0.2">
      <c r="A146" s="76">
        <v>7</v>
      </c>
      <c r="B146" s="20" t="s">
        <v>21</v>
      </c>
      <c r="C146" s="12" t="s">
        <v>40</v>
      </c>
      <c r="D146" s="12" t="s">
        <v>141</v>
      </c>
      <c r="E146" s="12" t="s">
        <v>91</v>
      </c>
      <c r="F146" s="192" t="s">
        <v>90</v>
      </c>
      <c r="G146" s="78"/>
      <c r="H146" s="24"/>
      <c r="I146" s="31"/>
      <c r="J146" s="31">
        <v>1</v>
      </c>
      <c r="K146" s="189">
        <v>35</v>
      </c>
      <c r="L146" s="156"/>
      <c r="M146" s="157"/>
      <c r="N146" s="20"/>
      <c r="O146" s="20">
        <v>100</v>
      </c>
      <c r="P146" s="161">
        <v>75</v>
      </c>
      <c r="Q146" s="90">
        <f t="shared" si="30"/>
        <v>0.6645833333333333</v>
      </c>
      <c r="R146" s="94">
        <f>R144+AC8</f>
        <v>0.6958333333333333</v>
      </c>
      <c r="S146" s="92" t="s">
        <v>39</v>
      </c>
      <c r="T146" s="12"/>
      <c r="U146" s="85"/>
      <c r="V146" s="86">
        <f t="shared" si="32"/>
        <v>0</v>
      </c>
      <c r="W146" s="145">
        <f t="shared" si="33"/>
        <v>17.5</v>
      </c>
      <c r="X146" s="87"/>
      <c r="Y146" s="136">
        <f t="shared" si="31"/>
        <v>-17.5</v>
      </c>
      <c r="Z146" s="89"/>
      <c r="AA146" s="35"/>
      <c r="AS146"/>
      <c r="AT146"/>
    </row>
    <row r="147" spans="1:46" x14ac:dyDescent="0.2">
      <c r="A147" s="76">
        <v>8</v>
      </c>
      <c r="B147" s="20" t="s">
        <v>22</v>
      </c>
      <c r="C147" s="12" t="s">
        <v>40</v>
      </c>
      <c r="D147" s="20" t="s">
        <v>141</v>
      </c>
      <c r="E147" s="12" t="s">
        <v>106</v>
      </c>
      <c r="F147" s="192" t="s">
        <v>105</v>
      </c>
      <c r="G147" s="78"/>
      <c r="H147" s="24"/>
      <c r="I147" s="31">
        <v>50</v>
      </c>
      <c r="J147" s="31"/>
      <c r="K147" s="189">
        <v>35</v>
      </c>
      <c r="L147" s="156"/>
      <c r="M147" s="157"/>
      <c r="N147" s="20">
        <v>75</v>
      </c>
      <c r="O147" s="20"/>
      <c r="P147" s="161">
        <v>60</v>
      </c>
      <c r="Q147" s="90">
        <f t="shared" si="30"/>
        <v>0.6645833333333333</v>
      </c>
      <c r="R147" s="94">
        <f>R146</f>
        <v>0.6958333333333333</v>
      </c>
      <c r="S147" s="92" t="s">
        <v>33</v>
      </c>
      <c r="T147" s="12"/>
      <c r="U147" s="85"/>
      <c r="V147" s="86">
        <f t="shared" si="32"/>
        <v>0</v>
      </c>
      <c r="W147" s="145">
        <f t="shared" si="33"/>
        <v>17.5</v>
      </c>
      <c r="X147" s="87"/>
      <c r="Y147" s="136">
        <f t="shared" si="31"/>
        <v>-17.5</v>
      </c>
      <c r="Z147" s="89"/>
      <c r="AA147" s="35"/>
      <c r="AS147"/>
      <c r="AT147"/>
    </row>
    <row r="148" spans="1:46" x14ac:dyDescent="0.2">
      <c r="A148" s="76">
        <v>9</v>
      </c>
      <c r="B148" s="20" t="s">
        <v>21</v>
      </c>
      <c r="C148" s="12" t="s">
        <v>40</v>
      </c>
      <c r="D148" s="12" t="s">
        <v>141</v>
      </c>
      <c r="E148" s="12" t="s">
        <v>115</v>
      </c>
      <c r="F148" s="192" t="s">
        <v>114</v>
      </c>
      <c r="G148" s="78"/>
      <c r="H148" s="24"/>
      <c r="I148" s="31">
        <v>61</v>
      </c>
      <c r="J148" s="31"/>
      <c r="K148" s="189">
        <v>38</v>
      </c>
      <c r="L148" s="156"/>
      <c r="M148" s="157"/>
      <c r="N148" s="20">
        <v>80</v>
      </c>
      <c r="O148" s="20"/>
      <c r="P148" s="161">
        <v>60</v>
      </c>
      <c r="Q148" s="90">
        <f t="shared" si="30"/>
        <v>0.67013888888888884</v>
      </c>
      <c r="R148" s="94">
        <f>R146+AC8</f>
        <v>0.70138888888888884</v>
      </c>
      <c r="S148" s="92" t="s">
        <v>39</v>
      </c>
      <c r="T148" s="12"/>
      <c r="U148" s="85"/>
      <c r="V148" s="86">
        <f t="shared" si="32"/>
        <v>0</v>
      </c>
      <c r="W148" s="145">
        <f t="shared" si="33"/>
        <v>19</v>
      </c>
      <c r="X148" s="87"/>
      <c r="Y148" s="136">
        <f t="shared" si="31"/>
        <v>-19</v>
      </c>
      <c r="Z148" s="89"/>
      <c r="AA148" s="35"/>
      <c r="AS148"/>
      <c r="AT148"/>
    </row>
    <row r="149" spans="1:46" x14ac:dyDescent="0.2">
      <c r="A149" s="76">
        <v>10</v>
      </c>
      <c r="B149" s="20" t="s">
        <v>21</v>
      </c>
      <c r="C149" s="12" t="s">
        <v>40</v>
      </c>
      <c r="D149" s="12" t="s">
        <v>141</v>
      </c>
      <c r="E149" s="12" t="s">
        <v>74</v>
      </c>
      <c r="F149" s="192" t="s">
        <v>73</v>
      </c>
      <c r="G149" s="78">
        <v>4</v>
      </c>
      <c r="H149" s="24">
        <v>4</v>
      </c>
      <c r="I149" s="31"/>
      <c r="J149" s="31"/>
      <c r="K149" s="189">
        <v>44</v>
      </c>
      <c r="L149" s="156">
        <v>5</v>
      </c>
      <c r="M149" s="157">
        <v>30</v>
      </c>
      <c r="N149" s="20"/>
      <c r="O149" s="20"/>
      <c r="P149" s="161">
        <v>75</v>
      </c>
      <c r="Q149" s="90">
        <f t="shared" si="30"/>
        <v>0.67013888888888884</v>
      </c>
      <c r="R149" s="94">
        <f>R148</f>
        <v>0.70138888888888884</v>
      </c>
      <c r="S149" s="92" t="s">
        <v>33</v>
      </c>
      <c r="T149" s="12"/>
      <c r="U149" s="85"/>
      <c r="V149" s="86">
        <f t="shared" si="32"/>
        <v>0</v>
      </c>
      <c r="W149" s="145">
        <f t="shared" si="33"/>
        <v>22</v>
      </c>
      <c r="X149" s="87"/>
      <c r="Y149" s="136">
        <f t="shared" si="31"/>
        <v>-22</v>
      </c>
      <c r="Z149" s="89"/>
      <c r="AA149" s="35"/>
      <c r="AS149"/>
      <c r="AT149"/>
    </row>
    <row r="150" spans="1:46" x14ac:dyDescent="0.2">
      <c r="A150" s="76">
        <v>11</v>
      </c>
      <c r="B150" s="20" t="s">
        <v>21</v>
      </c>
      <c r="C150" s="12" t="s">
        <v>40</v>
      </c>
      <c r="D150" s="12" t="s">
        <v>141</v>
      </c>
      <c r="E150" s="12" t="s">
        <v>119</v>
      </c>
      <c r="F150" s="192" t="s">
        <v>118</v>
      </c>
      <c r="G150" s="78"/>
      <c r="H150" s="24"/>
      <c r="I150" s="31"/>
      <c r="J150" s="31">
        <v>50</v>
      </c>
      <c r="K150" s="189">
        <v>50</v>
      </c>
      <c r="L150" s="156"/>
      <c r="M150" s="157"/>
      <c r="N150" s="20"/>
      <c r="O150" s="20">
        <v>105</v>
      </c>
      <c r="P150" s="161">
        <v>85</v>
      </c>
      <c r="Q150" s="90">
        <f t="shared" si="30"/>
        <v>0.67569444444444438</v>
      </c>
      <c r="R150" s="94">
        <f>R148+AC8</f>
        <v>0.70694444444444438</v>
      </c>
      <c r="S150" s="92" t="s">
        <v>39</v>
      </c>
      <c r="T150" s="12"/>
      <c r="U150" s="85"/>
      <c r="V150" s="86">
        <f t="shared" si="32"/>
        <v>0</v>
      </c>
      <c r="W150" s="145">
        <f t="shared" si="33"/>
        <v>25</v>
      </c>
      <c r="X150" s="87"/>
      <c r="Y150" s="136">
        <f t="shared" si="31"/>
        <v>-25</v>
      </c>
      <c r="Z150" s="89"/>
      <c r="AA150" s="35"/>
      <c r="AS150"/>
      <c r="AT150"/>
    </row>
    <row r="151" spans="1:46" x14ac:dyDescent="0.2">
      <c r="A151" s="76">
        <v>12</v>
      </c>
      <c r="B151" s="20" t="s">
        <v>22</v>
      </c>
      <c r="C151" s="12" t="s">
        <v>40</v>
      </c>
      <c r="D151" s="12" t="s">
        <v>141</v>
      </c>
      <c r="E151" s="12" t="s">
        <v>110</v>
      </c>
      <c r="F151" s="192" t="s">
        <v>109</v>
      </c>
      <c r="G151" s="78"/>
      <c r="H151" s="24"/>
      <c r="I151" s="31"/>
      <c r="J151" s="31">
        <v>50</v>
      </c>
      <c r="K151" s="189">
        <v>50</v>
      </c>
      <c r="L151" s="156"/>
      <c r="M151" s="157"/>
      <c r="N151" s="20"/>
      <c r="O151" s="20">
        <v>85</v>
      </c>
      <c r="P151" s="161">
        <v>65</v>
      </c>
      <c r="Q151" s="90">
        <f t="shared" si="30"/>
        <v>0.67569444444444438</v>
      </c>
      <c r="R151" s="94">
        <f>R150</f>
        <v>0.70694444444444438</v>
      </c>
      <c r="S151" s="92" t="s">
        <v>33</v>
      </c>
      <c r="T151" s="12"/>
      <c r="U151" s="85"/>
      <c r="V151" s="86">
        <f t="shared" si="32"/>
        <v>0</v>
      </c>
      <c r="W151" s="145">
        <f t="shared" si="33"/>
        <v>25</v>
      </c>
      <c r="X151" s="87"/>
      <c r="Y151" s="136">
        <f t="shared" si="31"/>
        <v>-25</v>
      </c>
      <c r="Z151" s="89"/>
      <c r="AA151" s="35"/>
      <c r="AS151"/>
      <c r="AT151"/>
    </row>
    <row r="152" spans="1:46" x14ac:dyDescent="0.2">
      <c r="A152" s="76">
        <v>13</v>
      </c>
      <c r="B152" s="20" t="s">
        <v>21</v>
      </c>
      <c r="C152" s="12" t="s">
        <v>126</v>
      </c>
      <c r="D152" s="12" t="s">
        <v>141</v>
      </c>
      <c r="E152" s="12" t="s">
        <v>134</v>
      </c>
      <c r="F152" s="192" t="s">
        <v>133</v>
      </c>
      <c r="G152" s="78"/>
      <c r="H152" s="24"/>
      <c r="I152" s="31"/>
      <c r="J152" s="31">
        <v>125</v>
      </c>
      <c r="K152" s="189">
        <v>50</v>
      </c>
      <c r="L152" s="156"/>
      <c r="M152" s="157"/>
      <c r="N152" s="20"/>
      <c r="O152" s="20">
        <v>146</v>
      </c>
      <c r="P152" s="161">
        <v>60</v>
      </c>
      <c r="Q152" s="90">
        <f t="shared" si="30"/>
        <v>0.68124999999999991</v>
      </c>
      <c r="R152" s="94">
        <f>R150+AC8</f>
        <v>0.71249999999999991</v>
      </c>
      <c r="S152" s="92" t="s">
        <v>39</v>
      </c>
      <c r="T152" s="12"/>
      <c r="U152" s="85"/>
      <c r="V152" s="86">
        <f t="shared" si="32"/>
        <v>0</v>
      </c>
      <c r="W152" s="145">
        <f>IF(T152&lt;K152,(K152-T152)/2,0)</f>
        <v>25</v>
      </c>
      <c r="X152" s="87"/>
      <c r="Y152" s="136">
        <f t="shared" si="31"/>
        <v>-25</v>
      </c>
      <c r="Z152" s="89"/>
      <c r="AA152" s="35"/>
      <c r="AS152"/>
      <c r="AT152"/>
    </row>
    <row r="153" spans="1:46" x14ac:dyDescent="0.2">
      <c r="A153" s="76">
        <v>14</v>
      </c>
      <c r="B153" s="20" t="s">
        <v>22</v>
      </c>
      <c r="C153" s="12" t="s">
        <v>40</v>
      </c>
      <c r="D153" s="20" t="s">
        <v>141</v>
      </c>
      <c r="E153" s="12" t="s">
        <v>102</v>
      </c>
      <c r="F153" s="192" t="s">
        <v>101</v>
      </c>
      <c r="G153" s="78"/>
      <c r="H153" s="24"/>
      <c r="I153" s="31">
        <v>50</v>
      </c>
      <c r="J153" s="31"/>
      <c r="K153" s="189">
        <v>50</v>
      </c>
      <c r="L153" s="156"/>
      <c r="M153" s="157"/>
      <c r="N153" s="20">
        <v>100</v>
      </c>
      <c r="O153" s="20"/>
      <c r="P153" s="161">
        <v>75</v>
      </c>
      <c r="Q153" s="90">
        <f t="shared" si="30"/>
        <v>0.68124999999999991</v>
      </c>
      <c r="R153" s="94">
        <f>R152</f>
        <v>0.71249999999999991</v>
      </c>
      <c r="S153" s="92" t="s">
        <v>33</v>
      </c>
      <c r="T153" s="12"/>
      <c r="U153" s="85"/>
      <c r="V153" s="86">
        <f t="shared" si="32"/>
        <v>0</v>
      </c>
      <c r="W153" s="145">
        <f t="shared" si="33"/>
        <v>25</v>
      </c>
      <c r="X153" s="87"/>
      <c r="Y153" s="136">
        <f t="shared" si="31"/>
        <v>-25</v>
      </c>
      <c r="Z153" s="89"/>
      <c r="AA153" s="35"/>
      <c r="AS153"/>
      <c r="AT153"/>
    </row>
    <row r="154" spans="1:46" x14ac:dyDescent="0.2">
      <c r="A154" s="76">
        <v>15</v>
      </c>
      <c r="B154" s="12" t="s">
        <v>22</v>
      </c>
      <c r="C154" s="12" t="s">
        <v>40</v>
      </c>
      <c r="D154" s="12" t="s">
        <v>141</v>
      </c>
      <c r="E154" s="12" t="s">
        <v>104</v>
      </c>
      <c r="F154" s="192" t="s">
        <v>103</v>
      </c>
      <c r="G154" s="78"/>
      <c r="H154" s="24"/>
      <c r="I154" s="31">
        <v>50</v>
      </c>
      <c r="J154" s="31"/>
      <c r="K154" s="189">
        <v>50</v>
      </c>
      <c r="L154" s="156"/>
      <c r="M154" s="157"/>
      <c r="N154" s="20">
        <v>140</v>
      </c>
      <c r="O154" s="20"/>
      <c r="P154" s="161">
        <v>75</v>
      </c>
      <c r="Q154" s="90">
        <f t="shared" si="30"/>
        <v>0.68680555555555545</v>
      </c>
      <c r="R154" s="94">
        <f>R152+AC8</f>
        <v>0.71805555555555545</v>
      </c>
      <c r="S154" s="92" t="s">
        <v>39</v>
      </c>
      <c r="T154" s="12"/>
      <c r="U154" s="85"/>
      <c r="V154" s="86">
        <f t="shared" si="32"/>
        <v>0</v>
      </c>
      <c r="W154" s="145">
        <f t="shared" si="33"/>
        <v>25</v>
      </c>
      <c r="X154" s="87"/>
      <c r="Y154" s="136">
        <f t="shared" si="31"/>
        <v>-25</v>
      </c>
      <c r="Z154" s="89"/>
      <c r="AA154" s="35"/>
      <c r="AS154"/>
      <c r="AT154"/>
    </row>
    <row r="155" spans="1:46" x14ac:dyDescent="0.2">
      <c r="A155" s="76">
        <v>16</v>
      </c>
      <c r="B155" s="20" t="s">
        <v>21</v>
      </c>
      <c r="C155" s="12" t="s">
        <v>40</v>
      </c>
      <c r="D155" s="12" t="s">
        <v>141</v>
      </c>
      <c r="E155" s="12" t="s">
        <v>131</v>
      </c>
      <c r="F155" s="192" t="s">
        <v>127</v>
      </c>
      <c r="G155" s="78"/>
      <c r="H155" s="24"/>
      <c r="I155" s="31"/>
      <c r="J155" s="31"/>
      <c r="K155" s="189">
        <v>50</v>
      </c>
      <c r="L155" s="156"/>
      <c r="M155" s="157"/>
      <c r="N155" s="20"/>
      <c r="O155" s="20"/>
      <c r="P155" s="161">
        <v>96</v>
      </c>
      <c r="Q155" s="90">
        <f t="shared" si="30"/>
        <v>0.68680555555555545</v>
      </c>
      <c r="R155" s="94">
        <f>R154</f>
        <v>0.71805555555555545</v>
      </c>
      <c r="S155" s="92" t="s">
        <v>33</v>
      </c>
      <c r="T155" s="12"/>
      <c r="U155" s="85"/>
      <c r="V155" s="86">
        <f t="shared" si="32"/>
        <v>0</v>
      </c>
      <c r="W155" s="145">
        <f>IF(T155&lt;K155,(K155-T155)/2,0)</f>
        <v>25</v>
      </c>
      <c r="X155" s="87"/>
      <c r="Y155" s="136">
        <f t="shared" si="31"/>
        <v>-25</v>
      </c>
      <c r="Z155" s="89"/>
      <c r="AA155" s="35"/>
      <c r="AS155"/>
      <c r="AT155"/>
    </row>
    <row r="156" spans="1:46" x14ac:dyDescent="0.2">
      <c r="A156" s="76">
        <v>17</v>
      </c>
      <c r="B156" s="20" t="s">
        <v>22</v>
      </c>
      <c r="C156" s="12" t="s">
        <v>40</v>
      </c>
      <c r="D156" s="12" t="s">
        <v>141</v>
      </c>
      <c r="E156" s="12" t="s">
        <v>117</v>
      </c>
      <c r="F156" s="192" t="s">
        <v>116</v>
      </c>
      <c r="G156" s="78"/>
      <c r="H156" s="24"/>
      <c r="I156" s="31"/>
      <c r="J156" s="31">
        <v>75</v>
      </c>
      <c r="K156" s="189">
        <v>60</v>
      </c>
      <c r="L156" s="156"/>
      <c r="M156" s="157"/>
      <c r="N156" s="20"/>
      <c r="O156" s="20">
        <v>100</v>
      </c>
      <c r="P156" s="161">
        <v>80</v>
      </c>
      <c r="Q156" s="90">
        <f t="shared" si="30"/>
        <v>0.69236111111111098</v>
      </c>
      <c r="R156" s="94">
        <f>R154+AC8</f>
        <v>0.72361111111111098</v>
      </c>
      <c r="S156" s="92" t="s">
        <v>39</v>
      </c>
      <c r="T156" s="12"/>
      <c r="U156" s="85"/>
      <c r="V156" s="86">
        <f t="shared" si="32"/>
        <v>0</v>
      </c>
      <c r="W156" s="145">
        <f t="shared" si="33"/>
        <v>30</v>
      </c>
      <c r="X156" s="87"/>
      <c r="Y156" s="136">
        <f t="shared" si="31"/>
        <v>-30</v>
      </c>
      <c r="Z156" s="89"/>
      <c r="AA156" s="35"/>
      <c r="AS156"/>
      <c r="AT156"/>
    </row>
    <row r="157" spans="1:46" x14ac:dyDescent="0.2">
      <c r="A157" s="76">
        <v>18</v>
      </c>
      <c r="B157" s="20" t="s">
        <v>22</v>
      </c>
      <c r="C157" s="12" t="s">
        <v>40</v>
      </c>
      <c r="D157" s="12" t="s">
        <v>141</v>
      </c>
      <c r="E157" s="12" t="s">
        <v>48</v>
      </c>
      <c r="F157" s="192" t="s">
        <v>143</v>
      </c>
      <c r="G157" s="78">
        <v>3</v>
      </c>
      <c r="H157" s="24">
        <v>0</v>
      </c>
      <c r="I157" s="31"/>
      <c r="J157" s="31"/>
      <c r="K157" s="189">
        <v>60</v>
      </c>
      <c r="L157" s="156">
        <v>4</v>
      </c>
      <c r="M157" s="157">
        <v>20</v>
      </c>
      <c r="N157" s="20"/>
      <c r="O157" s="20"/>
      <c r="P157" s="161">
        <v>75</v>
      </c>
      <c r="Q157" s="90">
        <f t="shared" si="30"/>
        <v>0.69236111111111098</v>
      </c>
      <c r="R157" s="94">
        <f>R156</f>
        <v>0.72361111111111098</v>
      </c>
      <c r="S157" s="92" t="s">
        <v>33</v>
      </c>
      <c r="T157" s="12"/>
      <c r="U157" s="85"/>
      <c r="V157" s="86">
        <f t="shared" si="32"/>
        <v>0</v>
      </c>
      <c r="W157" s="145">
        <f t="shared" si="33"/>
        <v>30</v>
      </c>
      <c r="X157" s="87"/>
      <c r="Y157" s="136">
        <f t="shared" si="31"/>
        <v>-30</v>
      </c>
      <c r="Z157" s="89"/>
      <c r="AA157" s="35"/>
      <c r="AS157"/>
      <c r="AT157"/>
    </row>
    <row r="158" spans="1:46" x14ac:dyDescent="0.2">
      <c r="A158" s="76">
        <v>19</v>
      </c>
      <c r="B158" s="20" t="s">
        <v>21</v>
      </c>
      <c r="C158" s="12" t="s">
        <v>36</v>
      </c>
      <c r="D158" s="12" t="s">
        <v>141</v>
      </c>
      <c r="E158" s="12" t="s">
        <v>132</v>
      </c>
      <c r="F158" s="192" t="s">
        <v>128</v>
      </c>
      <c r="G158" s="78"/>
      <c r="H158" s="24"/>
      <c r="I158" s="31"/>
      <c r="J158" s="31"/>
      <c r="K158" s="189">
        <v>90</v>
      </c>
      <c r="L158" s="156"/>
      <c r="M158" s="157"/>
      <c r="N158" s="20"/>
      <c r="O158" s="20"/>
      <c r="P158" s="161">
        <v>153</v>
      </c>
      <c r="Q158" s="90">
        <f t="shared" si="30"/>
        <v>0.69791666666666652</v>
      </c>
      <c r="R158" s="94">
        <f>R156+AC8</f>
        <v>0.72916666666666652</v>
      </c>
      <c r="S158" s="92" t="s">
        <v>39</v>
      </c>
      <c r="T158" s="12"/>
      <c r="U158" s="85"/>
      <c r="V158" s="86">
        <f t="shared" si="32"/>
        <v>0</v>
      </c>
      <c r="W158" s="145">
        <f t="shared" si="33"/>
        <v>45</v>
      </c>
      <c r="X158" s="87"/>
      <c r="Y158" s="136">
        <f t="shared" si="31"/>
        <v>-45</v>
      </c>
      <c r="Z158" s="89"/>
      <c r="AA158" s="35"/>
      <c r="AS158"/>
      <c r="AT158"/>
    </row>
    <row r="159" spans="1:46" ht="17" thickBot="1" x14ac:dyDescent="0.25">
      <c r="A159" s="150">
        <v>20</v>
      </c>
      <c r="B159" s="114" t="s">
        <v>22</v>
      </c>
      <c r="C159" s="114" t="s">
        <v>139</v>
      </c>
      <c r="D159" s="114" t="s">
        <v>142</v>
      </c>
      <c r="E159" s="113" t="s">
        <v>138</v>
      </c>
      <c r="F159" s="212" t="s">
        <v>137</v>
      </c>
      <c r="G159" s="190">
        <v>5</v>
      </c>
      <c r="H159" s="117">
        <v>0</v>
      </c>
      <c r="I159" s="146"/>
      <c r="J159" s="146"/>
      <c r="K159" s="198">
        <v>110</v>
      </c>
      <c r="L159" s="213">
        <v>6</v>
      </c>
      <c r="M159" s="162">
        <v>10</v>
      </c>
      <c r="N159" s="118"/>
      <c r="O159" s="114"/>
      <c r="P159" s="163">
        <v>141</v>
      </c>
      <c r="Q159" s="119">
        <f t="shared" si="30"/>
        <v>0.69791666666666652</v>
      </c>
      <c r="R159" s="120">
        <f>R158</f>
        <v>0.72916666666666652</v>
      </c>
      <c r="S159" s="143" t="s">
        <v>33</v>
      </c>
      <c r="T159" s="113"/>
      <c r="U159" s="124"/>
      <c r="V159" s="125">
        <f t="shared" si="32"/>
        <v>0</v>
      </c>
      <c r="W159" s="144">
        <f t="shared" si="33"/>
        <v>55</v>
      </c>
      <c r="X159" s="126"/>
      <c r="Y159" s="214">
        <f t="shared" si="31"/>
        <v>-55</v>
      </c>
      <c r="Z159" s="128"/>
      <c r="AA159" s="35"/>
      <c r="AS159"/>
      <c r="AT159"/>
    </row>
    <row r="160" spans="1:46" x14ac:dyDescent="0.2">
      <c r="A160" s="209"/>
      <c r="D160" s="1"/>
      <c r="F160" s="1"/>
      <c r="J160"/>
      <c r="K160" s="2"/>
      <c r="O160"/>
      <c r="P160" s="2"/>
      <c r="Q160" s="3"/>
      <c r="S160"/>
      <c r="T160"/>
      <c r="X160" s="2"/>
      <c r="AA160" s="35"/>
      <c r="AS160"/>
      <c r="AT160"/>
    </row>
    <row r="161" spans="1:50" x14ac:dyDescent="0.2">
      <c r="D161" s="1"/>
      <c r="F161" s="1"/>
      <c r="J161"/>
      <c r="K161" s="2"/>
      <c r="O161"/>
      <c r="P161" s="2"/>
      <c r="Q161" s="3"/>
      <c r="S161"/>
      <c r="T161"/>
      <c r="X161" s="2"/>
      <c r="AA161" s="35"/>
      <c r="AS161"/>
      <c r="AT161"/>
    </row>
    <row r="162" spans="1:50" x14ac:dyDescent="0.2">
      <c r="A162" s="29"/>
      <c r="B162" s="29"/>
      <c r="C162" s="29"/>
      <c r="D162" s="151"/>
      <c r="E162" s="29"/>
      <c r="F162" s="151"/>
      <c r="G162" s="151"/>
      <c r="H162" s="29"/>
      <c r="I162" s="29"/>
      <c r="J162" s="29"/>
      <c r="K162" s="35"/>
      <c r="L162" s="151"/>
      <c r="M162" s="29"/>
      <c r="N162" s="29"/>
      <c r="O162" s="29"/>
      <c r="P162" s="35"/>
      <c r="Q162" s="36"/>
      <c r="R162" s="29"/>
      <c r="S162" s="29"/>
      <c r="T162" s="29"/>
      <c r="U162" s="29"/>
      <c r="V162" s="29"/>
      <c r="W162" s="29"/>
      <c r="X162" s="35"/>
      <c r="Y162" s="29"/>
      <c r="Z162" s="29"/>
      <c r="AA162" s="35"/>
      <c r="AS162"/>
      <c r="AT162"/>
    </row>
    <row r="163" spans="1:50" x14ac:dyDescent="0.2">
      <c r="D163" s="1"/>
      <c r="F163" s="1"/>
      <c r="J163"/>
      <c r="K163" s="2"/>
      <c r="O163"/>
      <c r="P163" s="2"/>
      <c r="Q163" s="3"/>
      <c r="S163"/>
      <c r="T163"/>
      <c r="X163" s="2"/>
      <c r="AA163" s="35"/>
      <c r="AS163"/>
      <c r="AT163"/>
    </row>
    <row r="164" spans="1:50" x14ac:dyDescent="0.2">
      <c r="D164" s="1"/>
      <c r="F164" s="1"/>
      <c r="J164"/>
      <c r="K164" s="2"/>
      <c r="O164"/>
      <c r="P164" s="2"/>
      <c r="Q164" s="3"/>
      <c r="S164"/>
      <c r="T164"/>
      <c r="X164" s="2"/>
      <c r="AA164" s="35"/>
      <c r="AS164"/>
      <c r="AT164"/>
    </row>
    <row r="165" spans="1:50" x14ac:dyDescent="0.2">
      <c r="D165" s="1"/>
      <c r="F165" s="1"/>
      <c r="J165"/>
      <c r="K165" s="2"/>
      <c r="O165"/>
      <c r="P165" s="2"/>
      <c r="Q165" s="3"/>
      <c r="S165"/>
      <c r="T165"/>
      <c r="X165" s="2"/>
      <c r="AA165" s="35"/>
      <c r="AS165"/>
      <c r="AT165"/>
    </row>
    <row r="166" spans="1:50" x14ac:dyDescent="0.2">
      <c r="D166" s="1"/>
      <c r="F166" s="1"/>
      <c r="J166"/>
      <c r="K166" s="2"/>
      <c r="O166"/>
      <c r="P166" s="2"/>
      <c r="Q166" s="3"/>
      <c r="S166"/>
      <c r="T166"/>
      <c r="X166" s="2"/>
      <c r="AA166"/>
      <c r="AS166"/>
      <c r="AT166"/>
    </row>
    <row r="167" spans="1:50" x14ac:dyDescent="0.2">
      <c r="D167" s="1"/>
      <c r="F167" s="1"/>
      <c r="J167"/>
      <c r="K167" s="2"/>
      <c r="O167"/>
      <c r="P167" s="2"/>
      <c r="Q167" s="3"/>
      <c r="S167"/>
      <c r="T167"/>
      <c r="X167" s="2"/>
      <c r="AA167"/>
      <c r="AS167"/>
      <c r="AT167"/>
    </row>
    <row r="168" spans="1:50" s="29" customFormat="1" x14ac:dyDescent="0.2">
      <c r="A168"/>
      <c r="B168"/>
      <c r="C168"/>
      <c r="D168" s="1"/>
      <c r="E168"/>
      <c r="F168" s="1"/>
      <c r="G168" s="1"/>
      <c r="H168"/>
      <c r="I168"/>
      <c r="J168"/>
      <c r="K168" s="2"/>
      <c r="L168" s="1"/>
      <c r="M168"/>
      <c r="N168"/>
      <c r="O168"/>
      <c r="P168" s="2"/>
      <c r="Q168" s="3"/>
      <c r="R168"/>
      <c r="S168"/>
      <c r="T168"/>
      <c r="U168"/>
      <c r="V168"/>
      <c r="W168"/>
      <c r="X168" s="2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</row>
    <row r="169" spans="1:50" x14ac:dyDescent="0.2">
      <c r="D169" s="1"/>
      <c r="F169" s="1"/>
      <c r="J169"/>
      <c r="K169" s="2"/>
      <c r="O169"/>
      <c r="P169" s="2"/>
      <c r="Q169" s="3"/>
      <c r="S169"/>
      <c r="T169"/>
      <c r="X169" s="2"/>
      <c r="AA169"/>
      <c r="AS169"/>
      <c r="AT169"/>
    </row>
    <row r="170" spans="1:50" x14ac:dyDescent="0.2">
      <c r="D170" s="1"/>
      <c r="F170" s="1"/>
      <c r="J170"/>
      <c r="K170" s="2"/>
      <c r="O170"/>
      <c r="P170" s="2"/>
      <c r="Q170" s="3"/>
      <c r="S170"/>
      <c r="T170"/>
      <c r="X170" s="2"/>
      <c r="AA170"/>
      <c r="AS170"/>
      <c r="AT170"/>
    </row>
    <row r="171" spans="1:50" x14ac:dyDescent="0.2">
      <c r="D171" s="1"/>
      <c r="F171" s="1"/>
      <c r="J171"/>
      <c r="K171" s="2"/>
      <c r="O171"/>
      <c r="P171" s="2"/>
      <c r="Q171" s="3"/>
      <c r="S171"/>
      <c r="T171"/>
      <c r="X171" s="2"/>
      <c r="AA171"/>
      <c r="AS171"/>
      <c r="AT171"/>
    </row>
    <row r="172" spans="1:50" x14ac:dyDescent="0.2">
      <c r="D172" s="1"/>
      <c r="F172" s="1"/>
      <c r="J172"/>
      <c r="K172" s="2"/>
      <c r="O172"/>
      <c r="P172" s="2"/>
      <c r="Q172" s="3"/>
      <c r="S172"/>
      <c r="T172"/>
      <c r="X172" s="2"/>
      <c r="AA172"/>
      <c r="AS172"/>
      <c r="AT172"/>
    </row>
    <row r="173" spans="1:50" x14ac:dyDescent="0.2">
      <c r="D173" s="1"/>
      <c r="F173" s="1"/>
      <c r="J173"/>
      <c r="K173" s="2"/>
      <c r="O173"/>
      <c r="P173" s="2"/>
      <c r="Q173" s="3"/>
      <c r="S173"/>
      <c r="T173"/>
      <c r="X173" s="2"/>
      <c r="AA173"/>
      <c r="AS173"/>
      <c r="AT173"/>
    </row>
    <row r="174" spans="1:50" x14ac:dyDescent="0.2">
      <c r="D174" s="1"/>
      <c r="F174" s="1"/>
      <c r="J174"/>
      <c r="K174" s="2"/>
      <c r="O174"/>
      <c r="P174" s="2"/>
      <c r="Q174" s="3"/>
      <c r="S174"/>
      <c r="T174"/>
      <c r="X174" s="2"/>
      <c r="AA174"/>
      <c r="AS174"/>
      <c r="AT174"/>
    </row>
    <row r="175" spans="1:50" x14ac:dyDescent="0.2">
      <c r="D175" s="1"/>
      <c r="F175" s="1"/>
      <c r="J175"/>
      <c r="K175" s="2"/>
      <c r="O175"/>
      <c r="P175" s="2"/>
      <c r="Q175" s="3"/>
      <c r="S175"/>
      <c r="T175"/>
      <c r="X175" s="2"/>
      <c r="AA175"/>
      <c r="AM175" s="2"/>
      <c r="AN175" s="2"/>
      <c r="AO175" s="2"/>
      <c r="AP175" s="2"/>
      <c r="AS175"/>
      <c r="AT175"/>
    </row>
    <row r="176" spans="1:50" x14ac:dyDescent="0.2">
      <c r="D176" s="1"/>
      <c r="F176" s="1"/>
      <c r="J176"/>
      <c r="K176" s="2"/>
      <c r="O176"/>
      <c r="P176" s="2"/>
      <c r="Q176" s="3"/>
      <c r="S176"/>
      <c r="T176"/>
      <c r="X176" s="2"/>
      <c r="AA176"/>
      <c r="AM176" s="2"/>
      <c r="AN176" s="2"/>
      <c r="AO176" s="2"/>
      <c r="AP176" s="2"/>
      <c r="AS176"/>
      <c r="AT176"/>
    </row>
    <row r="177" spans="4:46" x14ac:dyDescent="0.2">
      <c r="D177" s="1"/>
      <c r="F177" s="1"/>
      <c r="J177"/>
      <c r="K177" s="2"/>
      <c r="O177"/>
      <c r="P177" s="2"/>
      <c r="Q177" s="3"/>
      <c r="S177"/>
      <c r="T177"/>
      <c r="X177" s="2"/>
      <c r="AA177"/>
      <c r="AM177" s="2"/>
      <c r="AN177" s="2"/>
      <c r="AO177" s="2"/>
      <c r="AP177" s="2"/>
      <c r="AS177"/>
      <c r="AT177"/>
    </row>
    <row r="178" spans="4:46" x14ac:dyDescent="0.2">
      <c r="D178" s="1"/>
      <c r="F178" s="1"/>
      <c r="J178"/>
      <c r="K178" s="2"/>
      <c r="O178"/>
      <c r="P178" s="2"/>
      <c r="Q178" s="3"/>
      <c r="S178"/>
      <c r="T178"/>
      <c r="X178" s="2"/>
      <c r="AA178"/>
      <c r="AM178" s="2"/>
      <c r="AN178" s="2"/>
      <c r="AO178" s="2"/>
      <c r="AP178" s="2"/>
      <c r="AS178"/>
      <c r="AT178"/>
    </row>
    <row r="179" spans="4:46" x14ac:dyDescent="0.2">
      <c r="D179" s="1"/>
      <c r="F179" s="1"/>
      <c r="J179"/>
      <c r="K179" s="2"/>
      <c r="O179"/>
      <c r="P179" s="2"/>
      <c r="Q179" s="3"/>
      <c r="S179"/>
      <c r="T179"/>
      <c r="X179" s="2"/>
      <c r="AA179"/>
      <c r="AM179" s="2"/>
      <c r="AN179" s="2"/>
      <c r="AO179" s="2"/>
      <c r="AP179" s="2"/>
      <c r="AS179"/>
      <c r="AT179"/>
    </row>
    <row r="180" spans="4:46" x14ac:dyDescent="0.2">
      <c r="D180" s="1"/>
      <c r="F180" s="1"/>
      <c r="J180"/>
      <c r="K180" s="2"/>
      <c r="O180"/>
      <c r="P180" s="2"/>
      <c r="Q180" s="3"/>
      <c r="S180"/>
      <c r="T180"/>
      <c r="X180" s="2"/>
      <c r="AA180"/>
      <c r="AM180" s="2"/>
      <c r="AN180" s="2"/>
      <c r="AO180" s="2"/>
      <c r="AP180" s="2"/>
      <c r="AS180"/>
      <c r="AT180"/>
    </row>
    <row r="181" spans="4:46" x14ac:dyDescent="0.2">
      <c r="D181" s="1"/>
      <c r="F181" s="1"/>
      <c r="J181"/>
      <c r="K181" s="2"/>
      <c r="O181"/>
      <c r="P181" s="2"/>
      <c r="Q181" s="3"/>
      <c r="S181"/>
      <c r="T181"/>
      <c r="X181" s="2"/>
      <c r="AA181"/>
      <c r="AM181" s="2"/>
      <c r="AN181" s="2"/>
      <c r="AO181" s="2"/>
      <c r="AP181" s="2"/>
      <c r="AS181"/>
      <c r="AT181"/>
    </row>
    <row r="182" spans="4:46" x14ac:dyDescent="0.2">
      <c r="D182" s="1"/>
      <c r="F182" s="1"/>
      <c r="J182"/>
      <c r="K182" s="2"/>
      <c r="O182"/>
      <c r="P182" s="2"/>
      <c r="Q182" s="3"/>
      <c r="S182"/>
      <c r="T182"/>
      <c r="X182" s="2"/>
      <c r="AA182"/>
      <c r="AM182" s="2"/>
      <c r="AN182" s="2"/>
      <c r="AO182" s="2"/>
      <c r="AP182" s="2"/>
      <c r="AS182"/>
      <c r="AT182"/>
    </row>
    <row r="183" spans="4:46" x14ac:dyDescent="0.2">
      <c r="D183" s="1"/>
      <c r="F183" s="1"/>
      <c r="J183"/>
      <c r="K183" s="2"/>
      <c r="O183"/>
      <c r="P183" s="2"/>
      <c r="Q183" s="3"/>
      <c r="S183"/>
      <c r="T183"/>
      <c r="X183" s="2"/>
      <c r="AA183"/>
      <c r="AM183" s="2"/>
      <c r="AN183" s="2"/>
      <c r="AO183" s="2"/>
      <c r="AP183" s="2"/>
      <c r="AS183"/>
      <c r="AT183"/>
    </row>
    <row r="184" spans="4:46" x14ac:dyDescent="0.2">
      <c r="D184" s="1"/>
      <c r="F184" s="1"/>
      <c r="J184"/>
      <c r="K184" s="2"/>
      <c r="O184"/>
      <c r="P184" s="2"/>
      <c r="Q184" s="3"/>
      <c r="S184"/>
      <c r="T184"/>
      <c r="X184" s="2"/>
      <c r="AA184"/>
      <c r="AM184" s="2"/>
      <c r="AN184" s="2"/>
      <c r="AO184" s="2"/>
      <c r="AP184" s="2"/>
      <c r="AS184"/>
      <c r="AT184"/>
    </row>
    <row r="185" spans="4:46" x14ac:dyDescent="0.2">
      <c r="D185" s="1"/>
      <c r="F185" s="1"/>
      <c r="J185"/>
      <c r="K185" s="2"/>
      <c r="O185"/>
      <c r="P185" s="2"/>
      <c r="Q185" s="3"/>
      <c r="S185"/>
      <c r="T185"/>
      <c r="X185" s="2"/>
      <c r="AA185"/>
      <c r="AM185" s="2"/>
      <c r="AN185" s="2"/>
      <c r="AO185" s="2"/>
      <c r="AP185" s="2"/>
      <c r="AS185"/>
      <c r="AT185"/>
    </row>
    <row r="186" spans="4:46" x14ac:dyDescent="0.2">
      <c r="D186" s="1"/>
      <c r="F186" s="1"/>
      <c r="J186"/>
      <c r="K186" s="2"/>
      <c r="O186"/>
      <c r="P186" s="2"/>
      <c r="Q186" s="3"/>
      <c r="S186"/>
      <c r="T186"/>
      <c r="X186" s="2"/>
      <c r="AA186"/>
      <c r="AM186" s="2"/>
      <c r="AN186" s="2"/>
      <c r="AO186" s="2"/>
      <c r="AP186" s="2"/>
      <c r="AS186"/>
      <c r="AT186"/>
    </row>
    <row r="187" spans="4:46" x14ac:dyDescent="0.2">
      <c r="D187" s="1"/>
      <c r="F187" s="1"/>
      <c r="J187"/>
      <c r="K187" s="2"/>
      <c r="O187"/>
      <c r="P187" s="2"/>
      <c r="Q187" s="3"/>
      <c r="S187"/>
      <c r="T187"/>
      <c r="X187" s="2"/>
      <c r="AA187"/>
      <c r="AM187" s="2"/>
      <c r="AN187" s="2"/>
      <c r="AO187" s="2"/>
      <c r="AP187" s="2"/>
      <c r="AS187"/>
      <c r="AT187"/>
    </row>
    <row r="188" spans="4:46" x14ac:dyDescent="0.2">
      <c r="D188" s="1"/>
      <c r="F188" s="1"/>
      <c r="J188"/>
      <c r="K188" s="2"/>
      <c r="O188"/>
      <c r="P188" s="2"/>
      <c r="Q188" s="3"/>
      <c r="S188"/>
      <c r="T188"/>
      <c r="X188" s="2"/>
      <c r="AA188"/>
      <c r="AM188" s="2"/>
      <c r="AN188" s="2"/>
      <c r="AO188" s="2"/>
      <c r="AP188" s="2"/>
      <c r="AS188"/>
      <c r="AT188"/>
    </row>
    <row r="189" spans="4:46" x14ac:dyDescent="0.2">
      <c r="D189" s="1"/>
      <c r="F189" s="1"/>
      <c r="J189"/>
      <c r="K189" s="2"/>
      <c r="O189"/>
      <c r="P189" s="2"/>
      <c r="Q189" s="3"/>
      <c r="S189"/>
      <c r="T189"/>
      <c r="X189" s="2"/>
      <c r="AA189"/>
      <c r="AM189" s="2"/>
      <c r="AN189" s="2"/>
      <c r="AO189" s="2"/>
      <c r="AP189" s="2"/>
      <c r="AS189"/>
      <c r="AT189"/>
    </row>
    <row r="190" spans="4:46" x14ac:dyDescent="0.2">
      <c r="D190" s="1"/>
      <c r="F190" s="1"/>
      <c r="J190"/>
      <c r="K190" s="2"/>
      <c r="O190"/>
      <c r="P190" s="2"/>
      <c r="Q190" s="3"/>
      <c r="S190"/>
      <c r="T190"/>
      <c r="X190" s="2"/>
      <c r="AA190"/>
      <c r="AM190" s="2"/>
      <c r="AN190" s="2"/>
      <c r="AO190" s="2"/>
      <c r="AP190" s="2"/>
      <c r="AS190"/>
      <c r="AT190"/>
    </row>
    <row r="191" spans="4:46" x14ac:dyDescent="0.2">
      <c r="D191" s="1"/>
      <c r="F191" s="1"/>
      <c r="J191"/>
      <c r="K191" s="2"/>
      <c r="O191"/>
      <c r="P191" s="2"/>
      <c r="Q191" s="3"/>
      <c r="S191"/>
      <c r="T191"/>
      <c r="X191" s="2"/>
      <c r="AA191"/>
      <c r="AM191" s="2"/>
      <c r="AN191" s="2"/>
      <c r="AO191" s="2"/>
      <c r="AP191" s="2"/>
      <c r="AS191"/>
      <c r="AT191"/>
    </row>
    <row r="192" spans="4:46" x14ac:dyDescent="0.2">
      <c r="D192" s="1"/>
      <c r="F192" s="1"/>
      <c r="J192"/>
      <c r="K192" s="2"/>
      <c r="O192"/>
      <c r="P192" s="2"/>
      <c r="Q192" s="3"/>
      <c r="S192"/>
      <c r="T192"/>
      <c r="X192" s="2"/>
      <c r="AA192"/>
      <c r="AM192" s="2"/>
      <c r="AN192" s="2"/>
      <c r="AO192" s="2"/>
      <c r="AP192" s="2"/>
      <c r="AS192"/>
      <c r="AT192"/>
    </row>
    <row r="193" spans="4:46" x14ac:dyDescent="0.2">
      <c r="D193" s="1"/>
      <c r="F193" s="1"/>
      <c r="J193"/>
      <c r="K193" s="2"/>
      <c r="O193"/>
      <c r="P193" s="2"/>
      <c r="Q193" s="3"/>
      <c r="S193"/>
      <c r="T193"/>
      <c r="X193" s="2"/>
      <c r="AA193"/>
      <c r="AM193" s="2"/>
      <c r="AN193" s="2"/>
      <c r="AO193" s="2"/>
      <c r="AP193" s="2"/>
      <c r="AS193"/>
      <c r="AT193"/>
    </row>
    <row r="194" spans="4:46" x14ac:dyDescent="0.2">
      <c r="D194" s="1"/>
      <c r="F194" s="1"/>
      <c r="J194"/>
      <c r="K194" s="2"/>
      <c r="O194"/>
      <c r="P194" s="2"/>
      <c r="Q194" s="3"/>
      <c r="S194"/>
      <c r="T194"/>
      <c r="X194" s="2"/>
      <c r="AA194"/>
      <c r="AM194" s="2"/>
      <c r="AN194" s="2"/>
      <c r="AO194" s="2"/>
      <c r="AP194" s="2"/>
      <c r="AS194"/>
      <c r="AT194"/>
    </row>
    <row r="195" spans="4:46" x14ac:dyDescent="0.2">
      <c r="D195" s="1"/>
      <c r="F195" s="1"/>
      <c r="J195"/>
      <c r="K195" s="2"/>
      <c r="O195"/>
      <c r="P195" s="2"/>
      <c r="Q195" s="3"/>
      <c r="S195"/>
      <c r="T195"/>
      <c r="X195" s="2"/>
      <c r="AA195"/>
      <c r="AM195" s="2"/>
      <c r="AN195" s="2"/>
      <c r="AO195" s="2"/>
      <c r="AP195" s="2"/>
      <c r="AS195"/>
      <c r="AT195"/>
    </row>
    <row r="196" spans="4:46" x14ac:dyDescent="0.2">
      <c r="D196" s="1"/>
      <c r="F196" s="1"/>
      <c r="J196"/>
      <c r="K196" s="2"/>
      <c r="O196"/>
      <c r="P196" s="2"/>
      <c r="Q196" s="3"/>
      <c r="S196"/>
      <c r="T196"/>
      <c r="X196" s="2"/>
      <c r="AA196"/>
      <c r="AM196" s="2"/>
      <c r="AN196" s="2"/>
      <c r="AO196" s="2"/>
      <c r="AP196" s="2"/>
      <c r="AS196"/>
      <c r="AT196"/>
    </row>
    <row r="197" spans="4:46" x14ac:dyDescent="0.2">
      <c r="D197" s="1"/>
      <c r="F197" s="1"/>
      <c r="J197"/>
      <c r="K197" s="2"/>
      <c r="O197"/>
      <c r="P197" s="2"/>
      <c r="Q197" s="3"/>
      <c r="S197"/>
      <c r="T197"/>
      <c r="X197" s="2"/>
      <c r="AA197"/>
      <c r="AM197" s="2"/>
      <c r="AN197" s="2"/>
      <c r="AO197" s="2"/>
      <c r="AP197" s="2"/>
      <c r="AS197"/>
      <c r="AT197"/>
    </row>
    <row r="198" spans="4:46" x14ac:dyDescent="0.2">
      <c r="D198" s="1"/>
      <c r="F198" s="1"/>
      <c r="J198"/>
      <c r="K198" s="2"/>
      <c r="O198"/>
      <c r="P198" s="2"/>
      <c r="Q198" s="3"/>
      <c r="S198"/>
      <c r="T198"/>
      <c r="X198" s="2"/>
      <c r="AA198"/>
      <c r="AM198" s="2"/>
      <c r="AN198" s="2"/>
      <c r="AO198" s="2"/>
      <c r="AP198" s="2"/>
      <c r="AS198"/>
      <c r="AT198"/>
    </row>
    <row r="199" spans="4:46" x14ac:dyDescent="0.2">
      <c r="D199" s="1"/>
      <c r="F199" s="1"/>
      <c r="J199"/>
      <c r="K199" s="2"/>
      <c r="O199"/>
      <c r="P199" s="2"/>
      <c r="Q199" s="3"/>
      <c r="S199"/>
      <c r="T199"/>
      <c r="X199" s="2"/>
      <c r="AA199"/>
      <c r="AM199" s="2"/>
      <c r="AN199" s="2"/>
      <c r="AO199" s="2"/>
      <c r="AP199" s="2"/>
      <c r="AS199"/>
      <c r="AT199"/>
    </row>
    <row r="200" spans="4:46" x14ac:dyDescent="0.2">
      <c r="D200" s="1"/>
      <c r="F200" s="1"/>
      <c r="J200"/>
      <c r="K200" s="2"/>
      <c r="O200"/>
      <c r="P200" s="2"/>
      <c r="Q200" s="3"/>
      <c r="S200"/>
      <c r="T200"/>
      <c r="X200" s="2"/>
      <c r="AA200"/>
      <c r="AM200" s="2"/>
      <c r="AN200" s="2"/>
      <c r="AO200" s="2"/>
      <c r="AP200" s="2"/>
      <c r="AS200"/>
      <c r="AT200"/>
    </row>
    <row r="201" spans="4:46" x14ac:dyDescent="0.2">
      <c r="D201" s="1"/>
      <c r="F201" s="1"/>
      <c r="J201"/>
      <c r="K201" s="2"/>
      <c r="O201"/>
      <c r="P201" s="2"/>
      <c r="Q201" s="3"/>
      <c r="S201"/>
      <c r="T201"/>
      <c r="X201" s="2"/>
      <c r="AA201"/>
      <c r="AM201" s="2"/>
      <c r="AN201" s="2"/>
      <c r="AO201" s="2"/>
      <c r="AP201" s="2"/>
      <c r="AS201"/>
      <c r="AT201"/>
    </row>
    <row r="202" spans="4:46" x14ac:dyDescent="0.2">
      <c r="D202" s="1"/>
      <c r="F202" s="1"/>
      <c r="J202"/>
      <c r="K202" s="2"/>
      <c r="O202"/>
      <c r="P202" s="2"/>
      <c r="Q202" s="3"/>
      <c r="S202"/>
      <c r="T202"/>
      <c r="X202" s="2"/>
      <c r="AA202"/>
      <c r="AM202" s="2"/>
      <c r="AN202" s="2"/>
      <c r="AO202" s="2"/>
      <c r="AP202" s="2"/>
      <c r="AS202"/>
      <c r="AT202"/>
    </row>
    <row r="203" spans="4:46" x14ac:dyDescent="0.2">
      <c r="D203" s="1"/>
      <c r="F203" s="1"/>
      <c r="J203"/>
      <c r="K203" s="2"/>
      <c r="O203"/>
      <c r="P203" s="2"/>
      <c r="Q203" s="3"/>
      <c r="S203"/>
      <c r="T203"/>
      <c r="X203" s="2"/>
      <c r="AA203"/>
      <c r="AM203" s="2"/>
      <c r="AN203" s="2"/>
      <c r="AO203" s="2"/>
      <c r="AP203" s="2"/>
      <c r="AS203"/>
      <c r="AT203"/>
    </row>
    <row r="204" spans="4:46" x14ac:dyDescent="0.2">
      <c r="D204" s="1"/>
      <c r="F204" s="1"/>
      <c r="J204"/>
      <c r="K204" s="2"/>
      <c r="O204"/>
      <c r="P204" s="2"/>
      <c r="Q204" s="3"/>
      <c r="S204"/>
      <c r="T204"/>
      <c r="X204" s="2"/>
      <c r="AA204"/>
      <c r="AM204" s="2"/>
      <c r="AN204" s="2"/>
      <c r="AO204" s="2"/>
      <c r="AP204" s="2"/>
      <c r="AS204"/>
      <c r="AT204"/>
    </row>
    <row r="205" spans="4:46" x14ac:dyDescent="0.2">
      <c r="D205" s="1"/>
      <c r="F205" s="1"/>
      <c r="J205"/>
      <c r="K205" s="2"/>
      <c r="O205"/>
      <c r="P205" s="2"/>
      <c r="Q205" s="3"/>
      <c r="S205"/>
      <c r="T205"/>
      <c r="X205" s="2"/>
      <c r="AA205"/>
      <c r="AM205" s="2"/>
      <c r="AN205" s="2"/>
      <c r="AO205" s="2"/>
      <c r="AP205" s="2"/>
      <c r="AS205"/>
      <c r="AT205"/>
    </row>
    <row r="206" spans="4:46" x14ac:dyDescent="0.2">
      <c r="D206" s="1"/>
      <c r="F206" s="1"/>
      <c r="J206"/>
      <c r="K206" s="2"/>
      <c r="O206"/>
      <c r="P206" s="2"/>
      <c r="Q206" s="3"/>
      <c r="S206"/>
      <c r="T206"/>
      <c r="X206" s="2"/>
      <c r="AA206"/>
      <c r="AM206" s="2"/>
      <c r="AN206" s="2"/>
      <c r="AO206" s="2"/>
      <c r="AP206" s="2"/>
      <c r="AS206"/>
      <c r="AT206"/>
    </row>
    <row r="207" spans="4:46" x14ac:dyDescent="0.2">
      <c r="D207" s="1"/>
      <c r="F207" s="1"/>
      <c r="J207"/>
      <c r="K207" s="2"/>
      <c r="O207"/>
      <c r="P207" s="2"/>
      <c r="Q207" s="3"/>
      <c r="S207"/>
      <c r="T207"/>
      <c r="X207" s="2"/>
      <c r="AA207"/>
      <c r="AM207" s="2"/>
      <c r="AN207" s="2"/>
      <c r="AO207" s="2"/>
      <c r="AP207" s="2"/>
      <c r="AS207"/>
      <c r="AT207"/>
    </row>
    <row r="208" spans="4:46" x14ac:dyDescent="0.2">
      <c r="D208" s="1"/>
      <c r="F208" s="1"/>
      <c r="J208"/>
      <c r="K208" s="2"/>
      <c r="O208"/>
      <c r="P208" s="2"/>
      <c r="Q208" s="3"/>
      <c r="S208"/>
      <c r="T208"/>
      <c r="X208" s="2"/>
      <c r="AA208"/>
      <c r="AM208" s="2"/>
      <c r="AN208" s="2"/>
      <c r="AO208" s="2"/>
      <c r="AP208" s="2"/>
      <c r="AS208"/>
      <c r="AT208"/>
    </row>
    <row r="209" spans="4:46" x14ac:dyDescent="0.2">
      <c r="D209" s="1"/>
      <c r="F209" s="1"/>
      <c r="J209"/>
      <c r="K209" s="2"/>
      <c r="O209"/>
      <c r="P209" s="2"/>
      <c r="Q209" s="3"/>
      <c r="S209"/>
      <c r="T209"/>
      <c r="X209" s="2"/>
      <c r="AA209"/>
      <c r="AM209" s="2"/>
      <c r="AN209" s="2"/>
      <c r="AO209" s="2"/>
      <c r="AP209" s="2"/>
      <c r="AS209"/>
      <c r="AT209"/>
    </row>
    <row r="210" spans="4:46" x14ac:dyDescent="0.2">
      <c r="D210" s="1"/>
      <c r="F210" s="1"/>
      <c r="J210"/>
      <c r="K210" s="2"/>
      <c r="O210"/>
      <c r="P210" s="2"/>
      <c r="Q210" s="3"/>
      <c r="S210"/>
      <c r="T210"/>
      <c r="X210" s="2"/>
      <c r="AA210"/>
      <c r="AM210" s="2"/>
      <c r="AN210" s="2"/>
      <c r="AO210" s="2"/>
      <c r="AP210" s="2"/>
      <c r="AS210"/>
      <c r="AT210"/>
    </row>
    <row r="211" spans="4:46" x14ac:dyDescent="0.2">
      <c r="D211" s="1"/>
      <c r="F211" s="1"/>
      <c r="J211"/>
      <c r="K211" s="2"/>
      <c r="O211"/>
      <c r="P211" s="2"/>
      <c r="Q211" s="3"/>
      <c r="S211"/>
      <c r="T211"/>
      <c r="X211" s="2"/>
      <c r="AA211"/>
      <c r="AM211" s="2"/>
      <c r="AN211" s="2"/>
      <c r="AO211" s="2"/>
      <c r="AP211" s="2"/>
      <c r="AS211"/>
      <c r="AT211"/>
    </row>
    <row r="212" spans="4:46" x14ac:dyDescent="0.2">
      <c r="D212" s="1"/>
      <c r="F212" s="1"/>
      <c r="J212"/>
      <c r="K212" s="2"/>
      <c r="O212"/>
      <c r="P212" s="2"/>
      <c r="Q212" s="3"/>
      <c r="S212"/>
      <c r="T212"/>
      <c r="X212" s="2"/>
      <c r="AA212"/>
      <c r="AM212" s="2"/>
      <c r="AN212" s="2"/>
      <c r="AO212" s="2"/>
      <c r="AP212" s="2"/>
      <c r="AS212"/>
      <c r="AT212"/>
    </row>
    <row r="213" spans="4:46" x14ac:dyDescent="0.2">
      <c r="D213" s="1"/>
      <c r="F213" s="1"/>
      <c r="J213"/>
      <c r="K213" s="2"/>
      <c r="O213"/>
      <c r="P213" s="2"/>
      <c r="Q213" s="3"/>
      <c r="S213"/>
      <c r="T213"/>
      <c r="X213" s="2"/>
      <c r="AA213"/>
      <c r="AM213" s="2"/>
      <c r="AN213" s="2"/>
      <c r="AO213" s="2"/>
      <c r="AP213" s="2"/>
      <c r="AS213"/>
      <c r="AT213"/>
    </row>
    <row r="214" spans="4:46" x14ac:dyDescent="0.2">
      <c r="D214" s="1"/>
      <c r="F214" s="1"/>
      <c r="J214"/>
      <c r="K214" s="2"/>
      <c r="O214"/>
      <c r="P214" s="2"/>
      <c r="Q214" s="3"/>
      <c r="S214"/>
      <c r="T214"/>
      <c r="X214" s="2"/>
      <c r="AA214"/>
      <c r="AM214" s="2"/>
      <c r="AN214" s="2"/>
      <c r="AO214" s="2"/>
      <c r="AP214" s="2"/>
      <c r="AS214"/>
      <c r="AT214"/>
    </row>
    <row r="215" spans="4:46" x14ac:dyDescent="0.2">
      <c r="D215" s="1"/>
      <c r="F215" s="1"/>
      <c r="J215"/>
      <c r="K215" s="2"/>
      <c r="O215"/>
      <c r="P215" s="2"/>
      <c r="Q215" s="3"/>
      <c r="S215"/>
      <c r="T215"/>
      <c r="X215" s="2"/>
      <c r="AA215"/>
      <c r="AM215" s="2"/>
      <c r="AN215" s="2"/>
      <c r="AO215" s="2"/>
      <c r="AP215" s="2"/>
      <c r="AS215"/>
      <c r="AT215"/>
    </row>
    <row r="216" spans="4:46" x14ac:dyDescent="0.2">
      <c r="D216" s="1"/>
      <c r="F216" s="1"/>
      <c r="J216"/>
      <c r="K216" s="2"/>
      <c r="O216"/>
      <c r="P216" s="2"/>
      <c r="Q216" s="3"/>
      <c r="S216"/>
      <c r="T216"/>
      <c r="X216" s="2"/>
      <c r="AA216"/>
      <c r="AM216" s="2"/>
      <c r="AN216" s="2"/>
      <c r="AO216" s="2"/>
      <c r="AP216" s="2"/>
      <c r="AS216"/>
      <c r="AT216"/>
    </row>
    <row r="217" spans="4:46" x14ac:dyDescent="0.2">
      <c r="D217" s="1"/>
      <c r="F217" s="1"/>
      <c r="J217"/>
      <c r="K217" s="2"/>
      <c r="O217"/>
      <c r="P217" s="2"/>
      <c r="Q217" s="3"/>
      <c r="S217"/>
      <c r="T217"/>
      <c r="X217" s="2"/>
      <c r="AA217"/>
      <c r="AM217" s="2"/>
      <c r="AN217" s="2"/>
      <c r="AO217" s="2"/>
      <c r="AP217" s="2"/>
      <c r="AS217"/>
      <c r="AT217"/>
    </row>
    <row r="218" spans="4:46" x14ac:dyDescent="0.2">
      <c r="D218" s="1"/>
      <c r="F218" s="1"/>
      <c r="J218"/>
      <c r="K218" s="2"/>
      <c r="O218"/>
      <c r="P218" s="2"/>
      <c r="Q218" s="3"/>
      <c r="S218"/>
      <c r="T218"/>
      <c r="X218" s="2"/>
      <c r="AA218"/>
      <c r="AM218" s="2"/>
      <c r="AN218" s="2"/>
      <c r="AO218" s="2"/>
      <c r="AP218" s="2"/>
      <c r="AS218"/>
      <c r="AT218"/>
    </row>
    <row r="219" spans="4:46" x14ac:dyDescent="0.2">
      <c r="D219" s="1"/>
      <c r="F219" s="1"/>
      <c r="J219"/>
      <c r="K219" s="2"/>
      <c r="O219"/>
      <c r="P219" s="2"/>
      <c r="Q219" s="3"/>
      <c r="S219"/>
      <c r="T219"/>
      <c r="X219" s="2"/>
      <c r="AA219"/>
      <c r="AM219" s="2"/>
      <c r="AN219" s="2"/>
      <c r="AO219" s="2"/>
      <c r="AP219" s="2"/>
      <c r="AS219"/>
      <c r="AT219"/>
    </row>
    <row r="220" spans="4:46" x14ac:dyDescent="0.2">
      <c r="D220" s="1"/>
      <c r="F220" s="1"/>
      <c r="J220"/>
      <c r="K220" s="2"/>
      <c r="O220"/>
      <c r="P220" s="2"/>
      <c r="Q220" s="3"/>
      <c r="S220"/>
      <c r="T220"/>
      <c r="X220" s="2"/>
      <c r="AA220"/>
      <c r="AM220" s="2"/>
      <c r="AN220" s="2"/>
      <c r="AO220" s="2"/>
      <c r="AP220" s="2"/>
      <c r="AS220"/>
      <c r="AT220"/>
    </row>
    <row r="221" spans="4:46" x14ac:dyDescent="0.2">
      <c r="D221" s="1"/>
      <c r="F221" s="1"/>
      <c r="J221"/>
      <c r="K221" s="2"/>
      <c r="O221"/>
      <c r="P221" s="2"/>
      <c r="Q221" s="3"/>
      <c r="S221"/>
      <c r="T221"/>
      <c r="X221" s="2"/>
      <c r="AA221"/>
      <c r="AM221" s="2"/>
      <c r="AN221" s="2"/>
      <c r="AO221" s="2"/>
      <c r="AP221" s="2"/>
      <c r="AS221"/>
      <c r="AT221"/>
    </row>
    <row r="222" spans="4:46" x14ac:dyDescent="0.2">
      <c r="D222" s="1"/>
      <c r="F222" s="1"/>
      <c r="J222"/>
      <c r="K222" s="2"/>
      <c r="O222"/>
      <c r="P222" s="2"/>
      <c r="Q222" s="3"/>
      <c r="S222"/>
      <c r="T222"/>
      <c r="X222" s="2"/>
      <c r="AA222"/>
      <c r="AM222" s="2"/>
      <c r="AN222" s="2"/>
      <c r="AO222" s="2"/>
      <c r="AP222" s="2"/>
      <c r="AS222"/>
      <c r="AT222"/>
    </row>
    <row r="223" spans="4:46" x14ac:dyDescent="0.2">
      <c r="D223" s="1"/>
      <c r="F223" s="1"/>
      <c r="J223"/>
      <c r="K223" s="2"/>
      <c r="O223"/>
      <c r="P223" s="2"/>
      <c r="Q223" s="3"/>
      <c r="S223"/>
      <c r="T223"/>
      <c r="X223" s="2"/>
      <c r="AA223"/>
      <c r="AM223" s="2"/>
      <c r="AN223" s="2"/>
      <c r="AO223" s="2"/>
      <c r="AP223" s="2"/>
      <c r="AS223"/>
      <c r="AT223"/>
    </row>
    <row r="224" spans="4:46" x14ac:dyDescent="0.2">
      <c r="D224" s="1"/>
      <c r="F224" s="1"/>
      <c r="J224"/>
      <c r="K224" s="2"/>
      <c r="O224"/>
      <c r="P224" s="2"/>
      <c r="Q224" s="3"/>
      <c r="S224"/>
      <c r="T224"/>
      <c r="X224" s="2"/>
      <c r="AA224"/>
      <c r="AM224" s="2"/>
      <c r="AN224" s="2"/>
      <c r="AO224" s="2"/>
      <c r="AP224" s="2"/>
      <c r="AS224"/>
      <c r="AT224"/>
    </row>
    <row r="225" spans="4:46" x14ac:dyDescent="0.2">
      <c r="D225" s="1"/>
      <c r="F225" s="1"/>
      <c r="J225"/>
      <c r="K225" s="2"/>
      <c r="O225"/>
      <c r="P225" s="2"/>
      <c r="Q225" s="3"/>
      <c r="S225"/>
      <c r="T225"/>
      <c r="X225" s="2"/>
      <c r="AA225"/>
      <c r="AM225" s="2"/>
      <c r="AN225" s="2"/>
      <c r="AO225" s="2"/>
      <c r="AP225" s="2"/>
      <c r="AS225"/>
      <c r="AT225"/>
    </row>
    <row r="226" spans="4:46" x14ac:dyDescent="0.2">
      <c r="D226" s="1"/>
      <c r="F226" s="1"/>
      <c r="J226"/>
      <c r="K226" s="2"/>
      <c r="O226"/>
      <c r="P226" s="2"/>
      <c r="Q226" s="3"/>
      <c r="S226"/>
      <c r="T226"/>
      <c r="X226" s="2"/>
      <c r="AA226"/>
      <c r="AM226" s="2"/>
      <c r="AN226" s="2"/>
      <c r="AO226" s="2"/>
      <c r="AP226" s="2"/>
      <c r="AS226"/>
      <c r="AT226"/>
    </row>
    <row r="227" spans="4:46" x14ac:dyDescent="0.2">
      <c r="D227" s="1"/>
      <c r="F227" s="1"/>
      <c r="J227"/>
      <c r="K227" s="2"/>
      <c r="O227"/>
      <c r="P227" s="2"/>
      <c r="Q227" s="3"/>
      <c r="S227"/>
      <c r="T227"/>
      <c r="X227" s="2"/>
      <c r="AA227"/>
      <c r="AM227" s="2"/>
      <c r="AN227" s="2"/>
      <c r="AO227" s="2"/>
      <c r="AP227" s="2"/>
      <c r="AS227"/>
      <c r="AT227"/>
    </row>
    <row r="228" spans="4:46" x14ac:dyDescent="0.2">
      <c r="D228" s="1"/>
      <c r="F228" s="1"/>
      <c r="J228"/>
      <c r="K228" s="2"/>
      <c r="O228"/>
      <c r="P228" s="2"/>
      <c r="Q228" s="3"/>
      <c r="S228"/>
      <c r="T228"/>
      <c r="X228" s="2"/>
      <c r="AA228"/>
      <c r="AM228" s="2"/>
      <c r="AN228" s="2"/>
      <c r="AO228" s="2"/>
      <c r="AP228" s="2"/>
      <c r="AS228"/>
      <c r="AT228"/>
    </row>
    <row r="229" spans="4:46" x14ac:dyDescent="0.2">
      <c r="D229" s="1"/>
      <c r="F229" s="1"/>
      <c r="J229"/>
      <c r="K229" s="2"/>
      <c r="O229"/>
      <c r="P229" s="2"/>
      <c r="Q229" s="3"/>
      <c r="S229"/>
      <c r="T229"/>
      <c r="X229" s="2"/>
      <c r="AA229"/>
      <c r="AM229" s="2"/>
      <c r="AN229" s="2"/>
      <c r="AO229" s="2"/>
      <c r="AP229" s="2"/>
      <c r="AS229"/>
      <c r="AT229"/>
    </row>
    <row r="230" spans="4:46" x14ac:dyDescent="0.2">
      <c r="D230" s="1"/>
      <c r="F230" s="1"/>
      <c r="J230"/>
      <c r="K230" s="2"/>
      <c r="O230"/>
      <c r="P230" s="2"/>
      <c r="Q230" s="3"/>
      <c r="S230"/>
      <c r="T230"/>
      <c r="X230" s="2"/>
      <c r="AA230"/>
      <c r="AM230" s="2"/>
      <c r="AN230" s="2"/>
      <c r="AO230" s="2"/>
      <c r="AP230" s="2"/>
      <c r="AS230"/>
      <c r="AT230"/>
    </row>
    <row r="231" spans="4:46" x14ac:dyDescent="0.2">
      <c r="D231" s="1"/>
      <c r="F231" s="1"/>
      <c r="J231"/>
      <c r="K231" s="2"/>
      <c r="O231"/>
      <c r="P231" s="2"/>
      <c r="Q231" s="3"/>
      <c r="S231"/>
      <c r="T231"/>
      <c r="X231" s="2"/>
      <c r="AA231"/>
      <c r="AM231" s="2"/>
      <c r="AN231" s="2"/>
      <c r="AO231" s="2"/>
      <c r="AP231" s="2"/>
      <c r="AS231"/>
      <c r="AT231"/>
    </row>
    <row r="232" spans="4:46" x14ac:dyDescent="0.2">
      <c r="D232" s="1"/>
      <c r="F232" s="1"/>
      <c r="J232"/>
      <c r="K232" s="2"/>
      <c r="O232"/>
      <c r="P232" s="2"/>
      <c r="Q232" s="3"/>
      <c r="S232"/>
      <c r="T232"/>
      <c r="X232" s="2"/>
      <c r="AA232"/>
      <c r="AM232" s="2"/>
      <c r="AN232" s="2"/>
      <c r="AO232" s="2"/>
      <c r="AP232" s="2"/>
      <c r="AS232"/>
      <c r="AT232"/>
    </row>
    <row r="233" spans="4:46" x14ac:dyDescent="0.2">
      <c r="D233" s="1"/>
      <c r="F233" s="1"/>
      <c r="J233"/>
      <c r="K233" s="2"/>
      <c r="O233"/>
      <c r="P233" s="2"/>
      <c r="Q233" s="3"/>
      <c r="S233"/>
      <c r="T233"/>
      <c r="X233" s="2"/>
      <c r="AA233"/>
      <c r="AM233" s="2"/>
      <c r="AN233" s="2"/>
      <c r="AO233" s="2"/>
      <c r="AP233" s="2"/>
      <c r="AS233"/>
      <c r="AT233"/>
    </row>
    <row r="234" spans="4:46" x14ac:dyDescent="0.2">
      <c r="D234" s="1"/>
      <c r="F234" s="1"/>
      <c r="J234"/>
      <c r="K234" s="2"/>
      <c r="O234"/>
      <c r="P234" s="2"/>
      <c r="Q234" s="3"/>
      <c r="S234"/>
      <c r="T234"/>
      <c r="X234" s="2"/>
      <c r="AA234"/>
      <c r="AM234" s="2"/>
      <c r="AN234" s="2"/>
      <c r="AO234" s="2"/>
      <c r="AP234" s="2"/>
      <c r="AS234"/>
      <c r="AT234"/>
    </row>
    <row r="235" spans="4:46" x14ac:dyDescent="0.2">
      <c r="D235" s="1"/>
      <c r="F235" s="1"/>
      <c r="J235"/>
      <c r="K235" s="2"/>
      <c r="O235"/>
      <c r="P235" s="2"/>
      <c r="Q235" s="3"/>
      <c r="S235"/>
      <c r="T235"/>
      <c r="X235" s="2"/>
      <c r="AA235"/>
      <c r="AM235" s="2"/>
      <c r="AN235" s="2"/>
      <c r="AO235" s="2"/>
      <c r="AP235" s="2"/>
      <c r="AS235"/>
      <c r="AT235"/>
    </row>
    <row r="236" spans="4:46" x14ac:dyDescent="0.2">
      <c r="D236" s="1"/>
      <c r="F236" s="1"/>
      <c r="J236"/>
      <c r="K236" s="2"/>
      <c r="O236"/>
      <c r="P236" s="2"/>
      <c r="Q236" s="3"/>
      <c r="S236"/>
      <c r="T236"/>
      <c r="X236" s="2"/>
      <c r="AA236"/>
      <c r="AM236" s="2"/>
      <c r="AN236" s="2"/>
      <c r="AO236" s="2"/>
      <c r="AP236" s="2"/>
      <c r="AS236"/>
      <c r="AT236"/>
    </row>
    <row r="237" spans="4:46" x14ac:dyDescent="0.2">
      <c r="D237" s="1"/>
      <c r="F237" s="1"/>
      <c r="J237"/>
      <c r="K237" s="2"/>
      <c r="O237"/>
      <c r="P237" s="2"/>
      <c r="Q237" s="3"/>
      <c r="S237"/>
      <c r="T237"/>
      <c r="X237" s="2"/>
      <c r="AA237"/>
      <c r="AM237" s="2"/>
      <c r="AN237" s="2"/>
      <c r="AO237" s="2"/>
      <c r="AP237" s="2"/>
      <c r="AS237"/>
      <c r="AT237"/>
    </row>
    <row r="238" spans="4:46" x14ac:dyDescent="0.2">
      <c r="D238" s="1"/>
      <c r="F238" s="1"/>
      <c r="J238"/>
      <c r="K238" s="2"/>
      <c r="O238"/>
      <c r="P238" s="2"/>
      <c r="Q238" s="3"/>
      <c r="S238"/>
      <c r="T238"/>
      <c r="X238" s="2"/>
      <c r="AA238"/>
      <c r="AM238" s="2"/>
      <c r="AN238" s="2"/>
      <c r="AO238" s="2"/>
      <c r="AP238" s="2"/>
      <c r="AS238"/>
      <c r="AT238"/>
    </row>
    <row r="239" spans="4:46" x14ac:dyDescent="0.2">
      <c r="D239" s="1"/>
      <c r="F239" s="1"/>
      <c r="J239"/>
      <c r="K239" s="2"/>
      <c r="O239"/>
      <c r="P239" s="2"/>
      <c r="Q239" s="3"/>
      <c r="S239"/>
      <c r="T239"/>
      <c r="X239" s="2"/>
      <c r="AA239"/>
      <c r="AM239" s="2"/>
      <c r="AN239" s="2"/>
      <c r="AO239" s="2"/>
      <c r="AP239" s="2"/>
      <c r="AS239"/>
      <c r="AT239"/>
    </row>
    <row r="240" spans="4:46" x14ac:dyDescent="0.2">
      <c r="AA240"/>
      <c r="AM240" s="2"/>
      <c r="AN240" s="2"/>
      <c r="AO240" s="2"/>
      <c r="AP240" s="2"/>
      <c r="AS240"/>
      <c r="AT240"/>
    </row>
    <row r="241" spans="27:46" x14ac:dyDescent="0.2">
      <c r="AA241"/>
      <c r="AM241" s="2"/>
      <c r="AN241" s="2"/>
      <c r="AO241" s="2"/>
      <c r="AP241" s="2"/>
      <c r="AS241"/>
      <c r="AT241"/>
    </row>
    <row r="242" spans="27:46" x14ac:dyDescent="0.2">
      <c r="AA242"/>
      <c r="AM242" s="2"/>
      <c r="AN242" s="2"/>
      <c r="AO242" s="2"/>
      <c r="AP242" s="2"/>
      <c r="AS242"/>
      <c r="AT242"/>
    </row>
    <row r="243" spans="27:46" x14ac:dyDescent="0.2">
      <c r="AA243"/>
      <c r="AM243" s="2"/>
      <c r="AN243" s="2"/>
      <c r="AO243" s="2"/>
      <c r="AP243" s="2"/>
      <c r="AS243"/>
      <c r="AT243"/>
    </row>
    <row r="244" spans="27:46" x14ac:dyDescent="0.2">
      <c r="AA244"/>
      <c r="AM244" s="2"/>
      <c r="AN244" s="2"/>
      <c r="AO244" s="2"/>
      <c r="AP244" s="2"/>
      <c r="AS244"/>
      <c r="AT244"/>
    </row>
    <row r="245" spans="27:46" x14ac:dyDescent="0.2">
      <c r="AA245"/>
      <c r="AM245" s="2"/>
      <c r="AN245" s="2"/>
      <c r="AO245" s="2"/>
      <c r="AP245" s="2"/>
      <c r="AS245"/>
      <c r="AT245"/>
    </row>
    <row r="246" spans="27:46" x14ac:dyDescent="0.2">
      <c r="AA246"/>
      <c r="AM246" s="2"/>
      <c r="AN246" s="2"/>
      <c r="AO246" s="2"/>
      <c r="AP246" s="2"/>
      <c r="AS246"/>
      <c r="AT246"/>
    </row>
    <row r="247" spans="27:46" x14ac:dyDescent="0.2">
      <c r="AA247"/>
      <c r="AM247" s="2"/>
      <c r="AN247" s="2"/>
      <c r="AO247" s="2"/>
      <c r="AP247" s="2"/>
      <c r="AS247"/>
      <c r="AT247"/>
    </row>
    <row r="248" spans="27:46" x14ac:dyDescent="0.2">
      <c r="AA248"/>
      <c r="AM248" s="2"/>
      <c r="AN248" s="2"/>
      <c r="AO248" s="2"/>
      <c r="AP248" s="2"/>
      <c r="AS248"/>
      <c r="AT248"/>
    </row>
    <row r="249" spans="27:46" x14ac:dyDescent="0.2">
      <c r="AA249"/>
      <c r="AM249" s="2"/>
      <c r="AN249" s="2"/>
      <c r="AO249" s="2"/>
      <c r="AP249" s="2"/>
      <c r="AS249"/>
      <c r="AT249"/>
    </row>
    <row r="250" spans="27:46" x14ac:dyDescent="0.2">
      <c r="AA250"/>
      <c r="AM250" s="2"/>
      <c r="AN250" s="2"/>
      <c r="AO250" s="2"/>
      <c r="AP250" s="2"/>
      <c r="AS250"/>
      <c r="AT250"/>
    </row>
    <row r="251" spans="27:46" x14ac:dyDescent="0.2">
      <c r="AA251"/>
      <c r="AM251" s="2"/>
      <c r="AN251" s="2"/>
      <c r="AO251" s="2"/>
      <c r="AP251" s="2"/>
      <c r="AS251"/>
      <c r="AT251"/>
    </row>
    <row r="252" spans="27:46" x14ac:dyDescent="0.2">
      <c r="AM252" s="2"/>
      <c r="AN252" s="2"/>
      <c r="AO252" s="2"/>
      <c r="AP252" s="2"/>
      <c r="AS252"/>
      <c r="AT252"/>
    </row>
    <row r="253" spans="27:46" x14ac:dyDescent="0.2">
      <c r="AS253"/>
      <c r="AT253"/>
    </row>
  </sheetData>
  <sortState xmlns:xlrd2="http://schemas.microsoft.com/office/spreadsheetml/2017/richdata2" ref="B96:P133">
    <sortCondition ref="J96:J133"/>
  </sortState>
  <mergeCells count="39">
    <mergeCell ref="G11:H11"/>
    <mergeCell ref="A10:F10"/>
    <mergeCell ref="G10:K10"/>
    <mergeCell ref="Q10:T10"/>
    <mergeCell ref="T63:U63"/>
    <mergeCell ref="D62:F62"/>
    <mergeCell ref="G62:K62"/>
    <mergeCell ref="Q62:X62"/>
    <mergeCell ref="L10:P10"/>
    <mergeCell ref="L11:M11"/>
    <mergeCell ref="L62:P62"/>
    <mergeCell ref="A39:F39"/>
    <mergeCell ref="G39:K39"/>
    <mergeCell ref="L39:P39"/>
    <mergeCell ref="G40:H40"/>
    <mergeCell ref="L40:M40"/>
    <mergeCell ref="T7:U7"/>
    <mergeCell ref="AB7:AC7"/>
    <mergeCell ref="AI7:AJ7"/>
    <mergeCell ref="AC8:AD8"/>
    <mergeCell ref="V63:W63"/>
    <mergeCell ref="Y62:Z62"/>
    <mergeCell ref="Q39:T39"/>
    <mergeCell ref="L137:M137"/>
    <mergeCell ref="D92:F92"/>
    <mergeCell ref="G92:K92"/>
    <mergeCell ref="Q92:X92"/>
    <mergeCell ref="Y92:Z92"/>
    <mergeCell ref="G137:H137"/>
    <mergeCell ref="U137:V137"/>
    <mergeCell ref="G93:H93"/>
    <mergeCell ref="U93:V93"/>
    <mergeCell ref="D136:F136"/>
    <mergeCell ref="G136:K136"/>
    <mergeCell ref="Q136:X136"/>
    <mergeCell ref="Y136:Z136"/>
    <mergeCell ref="L92:P92"/>
    <mergeCell ref="L93:M93"/>
    <mergeCell ref="L136:P136"/>
  </mergeCells>
  <pageMargins left="0.7" right="0.7" top="0.75" bottom="0.75" header="0.3" footer="0.3"/>
  <pageSetup paperSize="9" scale="60" orientation="landscape" r:id="rId1"/>
  <rowBreaks count="4" manualBreakCount="4">
    <brk id="37" max="16383" man="1"/>
    <brk id="59" max="16383" man="1"/>
    <brk id="90" max="25" man="1"/>
    <brk id="134" max="25" man="1"/>
  </rowBreaks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Revue Tracés</dc:creator>
  <cp:lastModifiedBy>Revue Tracés</cp:lastModifiedBy>
  <cp:lastPrinted>2025-03-15T11:32:20Z</cp:lastPrinted>
  <dcterms:created xsi:type="dcterms:W3CDTF">2025-02-28T08:47:19Z</dcterms:created>
  <dcterms:modified xsi:type="dcterms:W3CDTF">2025-03-16T07:18:54Z</dcterms:modified>
</cp:coreProperties>
</file>