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 activeTab="1"/>
  </bookViews>
  <sheets>
    <sheet name="Sheet1" sheetId="1" r:id="rId1"/>
    <sheet name="excerp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P2" i="2"/>
  <c r="R22" i="2"/>
  <c r="R23" i="2"/>
  <c r="R21" i="2"/>
  <c r="Q13" i="2"/>
  <c r="Q14" i="2"/>
  <c r="Q15" i="2"/>
  <c r="Q16" i="2"/>
  <c r="Q17" i="2"/>
  <c r="Q18" i="2"/>
  <c r="Q19" i="2"/>
  <c r="Q20" i="2"/>
  <c r="Q12" i="2"/>
  <c r="N22" i="2"/>
  <c r="N23" i="2"/>
  <c r="N21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3" i="2"/>
  <c r="L2" i="2"/>
  <c r="T5" i="1"/>
  <c r="T6" i="1"/>
  <c r="T7" i="1"/>
  <c r="T8" i="1"/>
  <c r="T9" i="1"/>
  <c r="T10" i="1"/>
  <c r="T4" i="1"/>
  <c r="O5" i="1"/>
  <c r="O6" i="1"/>
  <c r="O7" i="1"/>
  <c r="O8" i="1"/>
  <c r="O9" i="1"/>
  <c r="O10" i="1"/>
  <c r="O4" i="1"/>
</calcChain>
</file>

<file path=xl/sharedStrings.xml><?xml version="1.0" encoding="utf-8"?>
<sst xmlns="http://schemas.openxmlformats.org/spreadsheetml/2006/main" count="264" uniqueCount="124">
  <si>
    <t>Prep Notebook</t>
  </si>
  <si>
    <t>Model Notebook</t>
  </si>
  <si>
    <t>Hyperparameter tuning log for Trips SpringBoard.com Intermediate Data Science Capstone Project -- Bob Newstadt</t>
  </si>
  <si>
    <t>Model Tuning</t>
  </si>
  <si>
    <t>Date</t>
  </si>
  <si>
    <t># Features</t>
  </si>
  <si>
    <t>Trips lab notebook Will driver be late? PREP V1</t>
  </si>
  <si>
    <t>Prep Notes</t>
  </si>
  <si>
    <t>Model Notes</t>
  </si>
  <si>
    <t># Observations</t>
  </si>
  <si>
    <t>default</t>
  </si>
  <si>
    <t>native numeric features only, some big outliers</t>
  </si>
  <si>
    <t>Trips lab notebook Will driver be late? PREP V1 MODEL V1</t>
  </si>
  <si>
    <t>LinearRegression</t>
  </si>
  <si>
    <t>Training Set # observations</t>
  </si>
  <si>
    <t>Test Set # observatkions</t>
  </si>
  <si>
    <t>Correlation coefficient</t>
  </si>
  <si>
    <t>explained variance score</t>
  </si>
  <si>
    <t>mean squared error</t>
  </si>
  <si>
    <t>r2 score</t>
  </si>
  <si>
    <t>mean absolute error</t>
  </si>
  <si>
    <t>median absolute error</t>
  </si>
  <si>
    <t>average precision</t>
  </si>
  <si>
    <t>average recall</t>
  </si>
  <si>
    <t>average f1-score</t>
  </si>
  <si>
    <t>test set = training set</t>
  </si>
  <si>
    <t>Trips lab notebook Will driver be late? PREP V1 MODEL V2</t>
  </si>
  <si>
    <t>Trips lab notebook Will driver be late? PREP V2</t>
  </si>
  <si>
    <t>80/20 train/test</t>
  </si>
  <si>
    <t>normalize=True</t>
  </si>
  <si>
    <t>normalizing features produced no change</t>
  </si>
  <si>
    <t>Trips lab notebook Will driver be late? PREP V1 MODEL V3</t>
  </si>
  <si>
    <t>performance comments</t>
  </si>
  <si>
    <t>r2 worse than constant prediction, classification on test set same as on training set (abismal)</t>
  </si>
  <si>
    <t>added bool features as 1,0 features</t>
  </si>
  <si>
    <t>Trips lab notebook Will driver be late? PREP V2 MODEL V4</t>
  </si>
  <si>
    <t>slightly almost unnoticeably better, correlation improved, a few more rides classified correctly as late and extemely late. Model used the boolean values.</t>
  </si>
  <si>
    <t>Trips lab notebook Will driver be late? PREP V3</t>
  </si>
  <si>
    <t>Trips lab notebook Will driver be late? PREP V3 MODEL V5</t>
  </si>
  <si>
    <t>this is performance on TRAINING set</t>
  </si>
  <si>
    <t>added 10 duration features measured in seconds</t>
  </si>
  <si>
    <t>All metics way up 10x. r2 almost at constant prediction rate (zero). Recall almost doubled. Predicting most trips will be on-time. Some of duration features used.</t>
  </si>
  <si>
    <t>Trips lab notebook Will driver be late? PREP V4</t>
  </si>
  <si>
    <t>added 6*7=42 date properties</t>
  </si>
  <si>
    <t>Trips lab notebook Will driver be late? PREP V4 MODEL V6</t>
  </si>
  <si>
    <t>Model used the date properties but did not help performance.</t>
  </si>
  <si>
    <t>Trips lab notebook Will driver be late? PREP V5</t>
  </si>
  <si>
    <t>truncate y outliers</t>
  </si>
  <si>
    <t>Trips lab notebook Will driver be late? PREP V5 MODEL V7</t>
  </si>
  <si>
    <t>Model getting better at predicting predominant case (on-time arrival). No late or extremely late observations predicted! Model seems unstable with many correlated features.</t>
  </si>
  <si>
    <t>Trips lab notebook Will driver be late? PREP V6</t>
  </si>
  <si>
    <t>Trips lab notebook Will driver be late? PREP V7</t>
  </si>
  <si>
    <t>Trips lab notebook Will driver be late? PREP V8</t>
  </si>
  <si>
    <t>Trips lab notebook Will driver be late? PREP V9</t>
  </si>
  <si>
    <t>Make date attributes integers.</t>
  </si>
  <si>
    <t>Trips lab notebook Will driver be late? PREP V6 MODEL V8</t>
  </si>
  <si>
    <t>Trips lab notebook Will driver be late? PREP V7 MODEL V9</t>
  </si>
  <si>
    <t>Trips lab notebook Will driver be late? PREP V8 MODEL V10</t>
  </si>
  <si>
    <t>sqrt mean sqr error minutes</t>
  </si>
  <si>
    <t>median absolute error minutes</t>
  </si>
  <si>
    <t>Still predicting predominent class (on-time). Using hourly and weekday features.</t>
  </si>
  <si>
    <t>create one-hot encoded features for some date features.</t>
  </si>
  <si>
    <t>Reduce one-hot date features.</t>
  </si>
  <si>
    <t>All these features blew up the estimator.</t>
  </si>
  <si>
    <t>Better but some dummy features are not integers. Buggy.</t>
  </si>
  <si>
    <t>Misc one-hot features river gender, platform, metro, region.</t>
  </si>
  <si>
    <t>Trips lab notebook Will driver be late? PREP V9 MODEL V11</t>
  </si>
  <si>
    <t>Ever so slightly better. Still bad.  Did use the region and metro dummies. On-time except for 12 observations. Still not beating random by much.</t>
  </si>
  <si>
    <t>Trips lab notebook Will driver be late? PREP V10</t>
  </si>
  <si>
    <t>add previous ride in 1hr</t>
  </si>
  <si>
    <t>Ever so slightly better.</t>
  </si>
  <si>
    <t>Trips lab notebook Will driver be late? PREP V10 MODEL V12</t>
  </si>
  <si>
    <t>same</t>
  </si>
  <si>
    <t>Trips lab notebook Will driver be late? PREP V10 MODEL V13</t>
  </si>
  <si>
    <t>Ridge</t>
  </si>
  <si>
    <t>alpha = .75</t>
  </si>
  <si>
    <t>Same. No improvement.</t>
  </si>
  <si>
    <t>SGDRegressor</t>
  </si>
  <si>
    <t>max_iter=10000</t>
  </si>
  <si>
    <t>Trips lab notebook Will driver be late? PREP V10 MODEL V14</t>
  </si>
  <si>
    <t>Worse. But guessed 1/2 class 0 (on-time) and 1/2 3 (extremely late). Coefficients are huge. Conversion seems unstable for this highly dimensional data set. Even ID features had non-zero coefficients.</t>
  </si>
  <si>
    <t>Trips lab notebook Will driver be late? PREP V10 MODEL V15</t>
  </si>
  <si>
    <t>try random forest regressor</t>
  </si>
  <si>
    <t>try stochastic gradient descent regressor</t>
  </si>
  <si>
    <t>RandomForestRegressor</t>
  </si>
  <si>
    <t>max_depth=2, random_state=808, n_estimators=100</t>
  </si>
  <si>
    <t>Found a whiff of signal. Not any better regression scores, roughly same. But classification scores improved from dreadful to just terrible. Most interesting: only used 8/214 features: 'scheduled_starts_at_pdt_hour',, 'scheduled_ends_at_pdt_hour', 'claimed_before_trip_start_secs', 'driver_previous_completed_trips', 'driver_signup_before_trip_start_secs', 'driver_signup_before_trip_claimed_secs', 'driver_created_at_pdt_dayofyear', 'driver_id'</t>
  </si>
  <si>
    <t>Number of non-zero coefficeints</t>
  </si>
  <si>
    <t>Trips lab notebook Will driver be late? PREP V10 MODEL V16</t>
  </si>
  <si>
    <t>random forest with deeper trees</t>
  </si>
  <si>
    <t>max_depth=4, random_state=808, n_estimators=100</t>
  </si>
  <si>
    <t>Slightly better mse, mae. Uses many more features including some one hots. Mostly same top features as shallower forest except driver_home_lat was used. Top 10 features: 'scheduled_starts_at_pdt_hour', 'claimed_before_trip_start_secs', 'scheduled_ends_at_pdt_hour', 'driver_home_lat', 'driver_previous_completed_trips', 'driver_signup_before_trip_start_secs', 'driver_created_at_pdt_dayofyear', 'driver_signup_before_trip_claimed_secs', 'driver_id', 'driver_created_at_pdt_weekofyear'</t>
  </si>
  <si>
    <t>Trips lab notebook Will driver be late? PREP V10 MODEL V17</t>
  </si>
  <si>
    <t>random forest with deeper trees and more trees</t>
  </si>
  <si>
    <t>max_depth=4, random_state=808, n_estimators=200</t>
  </si>
  <si>
    <t>no change in performance. Used more features. drivers_home_lon in top 10. Top 10 features. 'scheduled_starts_at_pdt_hour', 'claimed_before_trip_start_secs', 'scheduled_ends_at_pdt_hour', 'driver_home_lat', 'driver_previous_completed_trips', 'driver_signup_before_trip_start_secs', 'driver_created_at_pdt_dayofyear', 'driver_signup_before_trip_claimed_secs', 'driver_id', 'driver_home_lon'</t>
  </si>
  <si>
    <t>Trips lab notebook Will driver be late? PREP V10 MODEL V18</t>
  </si>
  <si>
    <t>gradient boosting regressor</t>
  </si>
  <si>
    <t>GradientBoostingRegressor</t>
  </si>
  <si>
    <t>Better r2, mae.F1 scores better for classes 1,2,3. Chose different important features with driver id first!: 'driver_id', 'driver_home_lat', 'driver_home_lon', 'driver_created_at_pdt_dayofyear', 'driver_previous_completed_trips', 'driver_created_at_pdt_hour', 'driver_created_at_pdt_day', 'scheduled_starts_at_pdt_hour', 'claimed_before_trip_start_secs', 'driver_created_at_pdt_weekday'</t>
  </si>
  <si>
    <t>Trips lab notebook Will driver be late? PREP V11</t>
  </si>
  <si>
    <t>added feature avg_prior_arrived_late_seconds</t>
  </si>
  <si>
    <t>Trips lab notebook Will driver be late? PREP V11 MODEL V19</t>
  </si>
  <si>
    <t>Trips lab notebook Will driver be late? PREP V11 MODEL V20</t>
  </si>
  <si>
    <t>test for leakage train on older data and test on newer data</t>
  </si>
  <si>
    <t>all scores improved. medabserror down 17 seconds to 3min42sec. Explaining 26% of the variance up from 20%. New feature was #1 kicking driver_id down to #7. Top 10 features used: ['avg_prior_arrived_late_seconds', 'claimed_before_trip_start_secs', 'origin_location_id', 'driver_previous_completed_trips', 'driver_home_lon', 'driver_home_lat', 'driver_id', 'scheduled_starts_at_pdt_hour', 'driver_created_at_pdt_dayofyear', 'destination_location_id']  Note that 28 features were above 1% importance, indicating a long tail of causes. Now 5 of top 10 are about driver (independent of the trip) and 5 are about trip. Precision of the late classes in 40-50% range!</t>
  </si>
  <si>
    <t>Model did not perform as well on this test set over a seprate, later time frame. Explaining 19% of variance compared to 26% in random test set. Precision of late classes in 20%-30% range. Leakage existed in some way in randomly selected test set. Possibly due to different drivers driving in different times of the year. Top 10 features used: ['avg_prior_arrived_late_seconds', 'claimed_before_trip_start_secs', 'driver_previous_completed_trips', 'driver_home_lon', 'driver_id', 'driver_home_lat', 'origin_location_id', 'scheduled_starts_at_pdt_hour', 'driver_created_at_pdt_dayofyear', 'origin_lon']. Similar importance features.</t>
  </si>
  <si>
    <t>Trips lab notebook Will driver be late? PREP V12</t>
  </si>
  <si>
    <t>added feature avg_prior_arrived_late_seconds_to_origin_location</t>
  </si>
  <si>
    <t>Trips lab notebook Will driver be late? PREP V12 MODEL V21</t>
  </si>
  <si>
    <t>Model performance improved not back up to level with randomly selected test set. Explained 19% of variance. New feature was used #6 rank importance. Interesting that origin_location which was #3 now #8 and driver_id is #3, up from #5. This indicates there are still driver and location patterns unrelated to past performance of target variable (lateness). Precision of late classes in high 20%s. The average precision/recall/F1 are dominated by the large early arrival class. Top 10 features used: ['avg_prior_arrived_late_seconds', 'claimed_before_trip_start_secs', 'driver_id', 'driver_previous_completed_trips', 'driver_home_lat', 'avg_prior_arrived_late_seconds_to_origin_location', 'driver_home_lon', 'origin_location_id', 'scheduled_starts_at_pdt_hour', 'destination_location_id']</t>
  </si>
  <si>
    <t>Trips lab notebook Will driver be late? PREP V12 MODEL V22</t>
  </si>
  <si>
    <t>Remove all IDs from the feature set to test the hypothesis that resulting predictive model will generalize better, perform better on new data.</t>
  </si>
  <si>
    <t>Model explained variane a bit lower on training data but higher on test data. 19% -&gt; 22%. More generalizable features in top 10: ['avg_prior_arrived_late_seconds', 'claimed_before_trip_start_secs', 'driver_previous_completed_trips', 'avg_prior_arrived_late_seconds_to_origin_location', 'driver_home_lat', 'driver_home_lon', 'origin_lon', 'scheduled_starts_at_pdt_hour', 'driver_signup_before_trip_start_secs', 'driver_created_at_pdt_dayofyear']</t>
  </si>
  <si>
    <t>Predictive Model</t>
  </si>
  <si>
    <t>continue to use time series test set and test new feature</t>
  </si>
  <si>
    <t>EVS on training set</t>
  </si>
  <si>
    <t>Trial</t>
  </si>
  <si>
    <t>EVS on randomly selected test set</t>
  </si>
  <si>
    <t>EVS on out-of-sample test set</t>
  </si>
  <si>
    <t>MAE on training set</t>
  </si>
  <si>
    <t>MAE on randomly selected test set</t>
  </si>
  <si>
    <t>MAE on out-of-sample test set</t>
  </si>
  <si>
    <t>median absolute error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</si>
</sst>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" fontId="4" fillId="2" borderId="1" xfId="43" applyNumberFormat="1"/>
    <xf numFmtId="2" fontId="4" fillId="2" borderId="1" xfId="43" applyNumberFormat="1"/>
    <xf numFmtId="0" fontId="4" fillId="2" borderId="1" xfId="43"/>
  </cellXfs>
  <cellStyles count="212">
    <cellStyle name="Calculation" xfId="43" builtinId="2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# Features</c:v>
                </c:pt>
              </c:strCache>
            </c:strRef>
          </c:tx>
          <c:invertIfNegative val="0"/>
          <c:val>
            <c:numRef>
              <c:f>Sheet1!$F$4:$F$25</c:f>
              <c:numCache>
                <c:formatCode>General</c:formatCode>
                <c:ptCount val="22"/>
                <c:pt idx="0">
                  <c:v>28.0</c:v>
                </c:pt>
                <c:pt idx="1">
                  <c:v>28.0</c:v>
                </c:pt>
                <c:pt idx="2">
                  <c:v>28.0</c:v>
                </c:pt>
                <c:pt idx="3">
                  <c:v>34.0</c:v>
                </c:pt>
                <c:pt idx="4">
                  <c:v>44.0</c:v>
                </c:pt>
                <c:pt idx="5">
                  <c:v>86.0</c:v>
                </c:pt>
                <c:pt idx="6">
                  <c:v>86.0</c:v>
                </c:pt>
                <c:pt idx="7">
                  <c:v>361.0</c:v>
                </c:pt>
                <c:pt idx="8">
                  <c:v>215.0</c:v>
                </c:pt>
                <c:pt idx="9">
                  <c:v>172.0</c:v>
                </c:pt>
                <c:pt idx="10">
                  <c:v>213.0</c:v>
                </c:pt>
                <c:pt idx="11">
                  <c:v>214.0</c:v>
                </c:pt>
                <c:pt idx="12">
                  <c:v>214.0</c:v>
                </c:pt>
                <c:pt idx="13">
                  <c:v>214.0</c:v>
                </c:pt>
                <c:pt idx="14">
                  <c:v>214.0</c:v>
                </c:pt>
                <c:pt idx="15">
                  <c:v>214.0</c:v>
                </c:pt>
                <c:pt idx="16">
                  <c:v>214.0</c:v>
                </c:pt>
                <c:pt idx="17">
                  <c:v>214.0</c:v>
                </c:pt>
                <c:pt idx="18">
                  <c:v>215.0</c:v>
                </c:pt>
                <c:pt idx="19">
                  <c:v>215.0</c:v>
                </c:pt>
                <c:pt idx="20">
                  <c:v>216.0</c:v>
                </c:pt>
                <c:pt idx="21">
                  <c:v>209.0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71409192"/>
        <c:axId val="-1971852408"/>
      </c:barChart>
      <c:catAx>
        <c:axId val="-197140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Trials</a:t>
                </a:r>
              </a:p>
            </c:rich>
          </c:tx>
          <c:overlay val="0"/>
        </c:title>
        <c:majorTickMark val="out"/>
        <c:minorTickMark val="none"/>
        <c:tickLblPos val="nextTo"/>
        <c:crossAx val="-1971852408"/>
        <c:crosses val="autoZero"/>
        <c:auto val="1"/>
        <c:lblAlgn val="ctr"/>
        <c:lblOffset val="100"/>
        <c:noMultiLvlLbl val="0"/>
      </c:catAx>
      <c:valAx>
        <c:axId val="-1971852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7140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median absolute error in minutes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Sheet1!$T$3</c:f>
              <c:strCache>
                <c:ptCount val="1"/>
                <c:pt idx="0">
                  <c:v>median absolute error minutes</c:v>
                </c:pt>
              </c:strCache>
            </c:strRef>
          </c:tx>
          <c:val>
            <c:numRef>
              <c:f>Sheet1!$T$4:$T$25</c:f>
              <c:numCache>
                <c:formatCode>0.00</c:formatCode>
                <c:ptCount val="22"/>
                <c:pt idx="0">
                  <c:v>30.91666666666667</c:v>
                </c:pt>
                <c:pt idx="1">
                  <c:v>35.31666666666667</c:v>
                </c:pt>
                <c:pt idx="2">
                  <c:v>35.31666666666667</c:v>
                </c:pt>
                <c:pt idx="3">
                  <c:v>35.36666666666667</c:v>
                </c:pt>
                <c:pt idx="4">
                  <c:v>5.533333333333333</c:v>
                </c:pt>
                <c:pt idx="5">
                  <c:v>5.583333333333333</c:v>
                </c:pt>
                <c:pt idx="6">
                  <c:v>4.766666666666666</c:v>
                </c:pt>
                <c:pt idx="7">
                  <c:v>4.68</c:v>
                </c:pt>
                <c:pt idx="8" formatCode="General">
                  <c:v>4.75</c:v>
                </c:pt>
                <c:pt idx="9" formatCode="General">
                  <c:v>4.76</c:v>
                </c:pt>
                <c:pt idx="10" formatCode="General">
                  <c:v>4.73</c:v>
                </c:pt>
                <c:pt idx="11" formatCode="General">
                  <c:v>4.72</c:v>
                </c:pt>
                <c:pt idx="12" formatCode="General">
                  <c:v>4.73</c:v>
                </c:pt>
                <c:pt idx="13" formatCode="General">
                  <c:v>9.89676227177422E20</c:v>
                </c:pt>
                <c:pt idx="14" formatCode="General">
                  <c:v>4.76</c:v>
                </c:pt>
                <c:pt idx="15" formatCode="General">
                  <c:v>4.67</c:v>
                </c:pt>
                <c:pt idx="16" formatCode="General">
                  <c:v>4.67</c:v>
                </c:pt>
                <c:pt idx="17" formatCode="General">
                  <c:v>4.16</c:v>
                </c:pt>
                <c:pt idx="18" formatCode="General">
                  <c:v>3.87</c:v>
                </c:pt>
                <c:pt idx="19" formatCode="General">
                  <c:v>4.18</c:v>
                </c:pt>
                <c:pt idx="20" formatCode="General">
                  <c:v>4.09</c:v>
                </c:pt>
                <c:pt idx="21" formatCode="General">
                  <c:v>3.97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532680"/>
        <c:axId val="-2017014408"/>
      </c:lineChart>
      <c:catAx>
        <c:axId val="-2016532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Trials</a:t>
                </a:r>
              </a:p>
            </c:rich>
          </c:tx>
          <c:overlay val="0"/>
        </c:title>
        <c:majorTickMark val="out"/>
        <c:minorTickMark val="none"/>
        <c:tickLblPos val="nextTo"/>
        <c:crossAx val="-2017014408"/>
        <c:crosses val="autoZero"/>
        <c:auto val="1"/>
        <c:lblAlgn val="ctr"/>
        <c:lblOffset val="100"/>
        <c:noMultiLvlLbl val="0"/>
      </c:catAx>
      <c:valAx>
        <c:axId val="-2017014408"/>
        <c:scaling>
          <c:orientation val="minMax"/>
          <c:max val="1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-2016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explained variance score</c:v>
                </c:pt>
              </c:strCache>
            </c:strRef>
          </c:tx>
          <c:val>
            <c:numRef>
              <c:f>Sheet1!$N$4:$N$25</c:f>
              <c:numCache>
                <c:formatCode>General</c:formatCode>
                <c:ptCount val="22"/>
                <c:pt idx="0">
                  <c:v>0.324</c:v>
                </c:pt>
                <c:pt idx="1">
                  <c:v>-67.956</c:v>
                </c:pt>
                <c:pt idx="2">
                  <c:v>-67.956</c:v>
                </c:pt>
                <c:pt idx="3">
                  <c:v>-67.985</c:v>
                </c:pt>
                <c:pt idx="4">
                  <c:v>-0.023</c:v>
                </c:pt>
                <c:pt idx="5">
                  <c:v>-0.027</c:v>
                </c:pt>
                <c:pt idx="6">
                  <c:v>0.045</c:v>
                </c:pt>
                <c:pt idx="7">
                  <c:v>-7.02432329839936E22</c:v>
                </c:pt>
                <c:pt idx="8">
                  <c:v>0.048</c:v>
                </c:pt>
                <c:pt idx="9">
                  <c:v>0.047</c:v>
                </c:pt>
                <c:pt idx="10">
                  <c:v>0.051</c:v>
                </c:pt>
                <c:pt idx="11">
                  <c:v>0.052</c:v>
                </c:pt>
                <c:pt idx="12">
                  <c:v>0.052</c:v>
                </c:pt>
                <c:pt idx="13">
                  <c:v>-4.37709769656677E40</c:v>
                </c:pt>
                <c:pt idx="14">
                  <c:v>0.041</c:v>
                </c:pt>
                <c:pt idx="15">
                  <c:v>0.065</c:v>
                </c:pt>
                <c:pt idx="16">
                  <c:v>0.065</c:v>
                </c:pt>
                <c:pt idx="17">
                  <c:v>0.198</c:v>
                </c:pt>
                <c:pt idx="18">
                  <c:v>0.259</c:v>
                </c:pt>
                <c:pt idx="19">
                  <c:v>0.18</c:v>
                </c:pt>
                <c:pt idx="20">
                  <c:v>0.186</c:v>
                </c:pt>
                <c:pt idx="21">
                  <c:v>0.217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4327224"/>
        <c:axId val="-2015511224"/>
      </c:lineChart>
      <c:catAx>
        <c:axId val="-195432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Trials</a:t>
                </a:r>
              </a:p>
            </c:rich>
          </c:tx>
          <c:overlay val="0"/>
        </c:title>
        <c:majorTickMark val="out"/>
        <c:minorTickMark val="none"/>
        <c:tickLblPos val="nextTo"/>
        <c:crossAx val="-2015511224"/>
        <c:crosses val="autoZero"/>
        <c:auto val="1"/>
        <c:lblAlgn val="ctr"/>
        <c:lblOffset val="100"/>
        <c:noMultiLvlLbl val="0"/>
      </c:catAx>
      <c:valAx>
        <c:axId val="-2015511224"/>
        <c:scaling>
          <c:orientation val="minMax"/>
          <c:max val="0.4"/>
          <c:min val="-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195432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explained variance score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excerpt!$M$1</c:f>
              <c:strCache>
                <c:ptCount val="1"/>
                <c:pt idx="0">
                  <c:v>EVS on randomly selected test set</c:v>
                </c:pt>
              </c:strCache>
            </c:strRef>
          </c:tx>
          <c:marker>
            <c:symbol val="diamond"/>
            <c:size val="9"/>
          </c:marker>
          <c:val>
            <c:numRef>
              <c:f>excerpt!$M$2:$M$23</c:f>
              <c:numCache>
                <c:formatCode>General</c:formatCode>
                <c:ptCount val="22"/>
                <c:pt idx="1">
                  <c:v>-67.956</c:v>
                </c:pt>
                <c:pt idx="2">
                  <c:v>-67.956</c:v>
                </c:pt>
                <c:pt idx="3">
                  <c:v>-67.985</c:v>
                </c:pt>
                <c:pt idx="4">
                  <c:v>-0.023</c:v>
                </c:pt>
                <c:pt idx="5">
                  <c:v>-0.027</c:v>
                </c:pt>
                <c:pt idx="6">
                  <c:v>0.045</c:v>
                </c:pt>
                <c:pt idx="7">
                  <c:v>-7.02432329839936E22</c:v>
                </c:pt>
                <c:pt idx="8">
                  <c:v>0.048</c:v>
                </c:pt>
                <c:pt idx="9">
                  <c:v>0.047</c:v>
                </c:pt>
                <c:pt idx="10">
                  <c:v>0.051</c:v>
                </c:pt>
                <c:pt idx="11">
                  <c:v>0.052</c:v>
                </c:pt>
                <c:pt idx="12">
                  <c:v>0.052</c:v>
                </c:pt>
                <c:pt idx="13">
                  <c:v>-4.37709769656677E40</c:v>
                </c:pt>
                <c:pt idx="14">
                  <c:v>0.041</c:v>
                </c:pt>
                <c:pt idx="15">
                  <c:v>0.065</c:v>
                </c:pt>
                <c:pt idx="16">
                  <c:v>0.065</c:v>
                </c:pt>
                <c:pt idx="17">
                  <c:v>0.198</c:v>
                </c:pt>
                <c:pt idx="18">
                  <c:v>0.259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excerpt!$N$1</c:f>
              <c:strCache>
                <c:ptCount val="1"/>
                <c:pt idx="0">
                  <c:v>EVS on out-of-sample test set</c:v>
                </c:pt>
              </c:strCache>
            </c:strRef>
          </c:tx>
          <c:marker>
            <c:symbol val="diamond"/>
            <c:size val="9"/>
          </c:marker>
          <c:val>
            <c:numRef>
              <c:f>excerpt!$N$2:$N$23</c:f>
              <c:numCache>
                <c:formatCode>General</c:formatCode>
                <c:ptCount val="22"/>
                <c:pt idx="19">
                  <c:v>0.18</c:v>
                </c:pt>
                <c:pt idx="20">
                  <c:v>0.186</c:v>
                </c:pt>
                <c:pt idx="21">
                  <c:v>0.217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911816"/>
        <c:axId val="-2018054696"/>
      </c:lineChart>
      <c:catAx>
        <c:axId val="-2017911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Trial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18054696"/>
        <c:crosses val="autoZero"/>
        <c:auto val="1"/>
        <c:lblAlgn val="ctr"/>
        <c:lblOffset val="100"/>
        <c:noMultiLvlLbl val="0"/>
      </c:catAx>
      <c:valAx>
        <c:axId val="-2018054696"/>
        <c:scaling>
          <c:orientation val="minMax"/>
          <c:max val="0.4"/>
          <c:min val="-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179118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median absolute error in minutes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excerpt!$Q$1</c:f>
              <c:strCache>
                <c:ptCount val="1"/>
                <c:pt idx="0">
                  <c:v>MAE on randomly selected test set</c:v>
                </c:pt>
              </c:strCache>
            </c:strRef>
          </c:tx>
          <c:marker>
            <c:symbol val="circle"/>
            <c:size val="9"/>
          </c:marker>
          <c:val>
            <c:numRef>
              <c:f>excerpt!$Q$2:$Q$23</c:f>
              <c:numCache>
                <c:formatCode>0.00</c:formatCode>
                <c:ptCount val="22"/>
                <c:pt idx="1">
                  <c:v>35.31666666666667</c:v>
                </c:pt>
                <c:pt idx="2">
                  <c:v>35.31666666666667</c:v>
                </c:pt>
                <c:pt idx="3">
                  <c:v>35.36666666666667</c:v>
                </c:pt>
                <c:pt idx="4">
                  <c:v>5.533333333333333</c:v>
                </c:pt>
                <c:pt idx="5">
                  <c:v>5.583333333333333</c:v>
                </c:pt>
                <c:pt idx="6">
                  <c:v>4.766666666666666</c:v>
                </c:pt>
                <c:pt idx="7">
                  <c:v>4.68</c:v>
                </c:pt>
                <c:pt idx="8">
                  <c:v>4.75</c:v>
                </c:pt>
                <c:pt idx="9">
                  <c:v>4.76</c:v>
                </c:pt>
                <c:pt idx="10">
                  <c:v>4.73</c:v>
                </c:pt>
                <c:pt idx="11">
                  <c:v>4.72</c:v>
                </c:pt>
                <c:pt idx="12">
                  <c:v>4.73</c:v>
                </c:pt>
                <c:pt idx="13" formatCode="General">
                  <c:v>9.89676227177422E20</c:v>
                </c:pt>
                <c:pt idx="14">
                  <c:v>4.76</c:v>
                </c:pt>
                <c:pt idx="15">
                  <c:v>4.67</c:v>
                </c:pt>
                <c:pt idx="16" formatCode="General">
                  <c:v>4.67</c:v>
                </c:pt>
                <c:pt idx="17" formatCode="General">
                  <c:v>4.16</c:v>
                </c:pt>
                <c:pt idx="18" formatCode="General">
                  <c:v>3.87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excerpt!$R$1</c:f>
              <c:strCache>
                <c:ptCount val="1"/>
                <c:pt idx="0">
                  <c:v>MAE on out-of-sample test set</c:v>
                </c:pt>
              </c:strCache>
            </c:strRef>
          </c:tx>
          <c:marker>
            <c:symbol val="circle"/>
            <c:size val="9"/>
          </c:marker>
          <c:val>
            <c:numRef>
              <c:f>excerpt!$R$2:$R$23</c:f>
              <c:numCache>
                <c:formatCode>General</c:formatCode>
                <c:ptCount val="22"/>
                <c:pt idx="19">
                  <c:v>4.18</c:v>
                </c:pt>
                <c:pt idx="20">
                  <c:v>4.09</c:v>
                </c:pt>
                <c:pt idx="21">
                  <c:v>3.97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156472"/>
        <c:axId val="-1978476616"/>
      </c:lineChart>
      <c:catAx>
        <c:axId val="-204915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Trial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1978476616"/>
        <c:crosses val="autoZero"/>
        <c:auto val="1"/>
        <c:lblAlgn val="ctr"/>
        <c:lblOffset val="100"/>
        <c:noMultiLvlLbl val="0"/>
      </c:catAx>
      <c:valAx>
        <c:axId val="-1978476616"/>
        <c:scaling>
          <c:orientation val="minMax"/>
          <c:max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1564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26</xdr:row>
      <xdr:rowOff>177806</xdr:rowOff>
    </xdr:from>
    <xdr:to>
      <xdr:col>7</xdr:col>
      <xdr:colOff>749300</xdr:colOff>
      <xdr:row>41</xdr:row>
      <xdr:rowOff>63506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1181100</xdr:colOff>
      <xdr:row>27</xdr:row>
      <xdr:rowOff>6350</xdr:rowOff>
    </xdr:from>
    <xdr:to>
      <xdr:col>11</xdr:col>
      <xdr:colOff>685800</xdr:colOff>
      <xdr:row>41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27</xdr:row>
      <xdr:rowOff>31750</xdr:rowOff>
    </xdr:from>
    <xdr:to>
      <xdr:col>17</xdr:col>
      <xdr:colOff>685800</xdr:colOff>
      <xdr:row>41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15</xdr:row>
      <xdr:rowOff>12706</xdr:rowOff>
    </xdr:from>
    <xdr:to>
      <xdr:col>24</xdr:col>
      <xdr:colOff>419100</xdr:colOff>
      <xdr:row>22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6</xdr:rowOff>
    </xdr:from>
    <xdr:to>
      <xdr:col>30</xdr:col>
      <xdr:colOff>444500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opLeftCell="K1" workbookViewId="0">
      <pane ySplit="3" topLeftCell="A4" activePane="bottomLeft" state="frozen"/>
      <selection activeCell="K1" sqref="K1"/>
      <selection pane="bottomLeft" activeCell="D6" sqref="D6"/>
    </sheetView>
  </sheetViews>
  <sheetFormatPr baseColWidth="10" defaultRowHeight="15" x14ac:dyDescent="0"/>
  <cols>
    <col min="2" max="2" width="9.6640625" customWidth="1"/>
    <col min="3" max="3" width="9.5" customWidth="1"/>
    <col min="4" max="4" width="20.83203125" style="1" customWidth="1"/>
    <col min="5" max="5" width="13.6640625" bestFit="1" customWidth="1"/>
    <col min="6" max="6" width="9.83203125" bestFit="1" customWidth="1"/>
    <col min="7" max="7" width="16.5" customWidth="1"/>
    <col min="8" max="8" width="20.83203125" style="1" customWidth="1"/>
    <col min="9" max="9" width="15" bestFit="1" customWidth="1"/>
    <col min="10" max="10" width="18.1640625" customWidth="1"/>
    <col min="11" max="11" width="12.5" bestFit="1" customWidth="1"/>
    <col min="12" max="12" width="13" bestFit="1" customWidth="1"/>
    <col min="13" max="13" width="12.33203125" bestFit="1" customWidth="1"/>
    <col min="15" max="15" width="10.1640625" customWidth="1"/>
    <col min="20" max="20" width="13.1640625" customWidth="1"/>
    <col min="25" max="25" width="67.5" customWidth="1"/>
  </cols>
  <sheetData>
    <row r="1" spans="1:25">
      <c r="B1" t="s">
        <v>2</v>
      </c>
    </row>
    <row r="3" spans="1:25" s="2" customFormat="1" ht="45" customHeight="1">
      <c r="A3" s="2" t="s">
        <v>117</v>
      </c>
      <c r="B3" s="2" t="s">
        <v>4</v>
      </c>
      <c r="C3" s="2" t="s">
        <v>0</v>
      </c>
      <c r="D3" s="2" t="s">
        <v>7</v>
      </c>
      <c r="E3" s="2" t="s">
        <v>9</v>
      </c>
      <c r="F3" s="2" t="s">
        <v>5</v>
      </c>
      <c r="G3" s="2" t="s">
        <v>1</v>
      </c>
      <c r="H3" s="2" t="s">
        <v>8</v>
      </c>
      <c r="I3" s="2" t="s">
        <v>114</v>
      </c>
      <c r="J3" s="2" t="s">
        <v>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58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59</v>
      </c>
      <c r="U3" s="2" t="s">
        <v>22</v>
      </c>
      <c r="V3" s="2" t="s">
        <v>23</v>
      </c>
      <c r="W3" s="2" t="s">
        <v>24</v>
      </c>
      <c r="X3" s="2" t="s">
        <v>87</v>
      </c>
      <c r="Y3" s="2" t="s">
        <v>32</v>
      </c>
    </row>
    <row r="4" spans="1:25" ht="30">
      <c r="A4" s="9">
        <v>1</v>
      </c>
      <c r="B4" s="4">
        <v>43346</v>
      </c>
      <c r="C4" s="3" t="s">
        <v>6</v>
      </c>
      <c r="D4" s="1" t="s">
        <v>11</v>
      </c>
      <c r="E4">
        <v>125675</v>
      </c>
      <c r="F4">
        <v>28</v>
      </c>
      <c r="G4" s="3" t="s">
        <v>12</v>
      </c>
      <c r="H4" s="1" t="s">
        <v>25</v>
      </c>
      <c r="I4" t="s">
        <v>13</v>
      </c>
      <c r="J4" t="s">
        <v>10</v>
      </c>
      <c r="K4">
        <v>125675</v>
      </c>
      <c r="L4">
        <v>125675</v>
      </c>
      <c r="M4" s="5">
        <v>0.56937875639776103</v>
      </c>
      <c r="N4">
        <v>0.32400000000000001</v>
      </c>
      <c r="O4" s="7">
        <f>SQRT(P4)/60</f>
        <v>311.88457845455866</v>
      </c>
      <c r="P4">
        <v>350179165</v>
      </c>
      <c r="Q4">
        <v>0.32400000000000001</v>
      </c>
      <c r="R4">
        <v>3015</v>
      </c>
      <c r="S4">
        <v>1855</v>
      </c>
      <c r="T4" s="8">
        <f t="shared" ref="T4:T10" si="0">S4/60</f>
        <v>30.916666666666668</v>
      </c>
      <c r="U4">
        <v>0.72</v>
      </c>
      <c r="V4">
        <v>0.48</v>
      </c>
      <c r="W4">
        <v>0.56999999999999995</v>
      </c>
      <c r="Y4" s="1" t="s">
        <v>39</v>
      </c>
    </row>
    <row r="5" spans="1:25" ht="30">
      <c r="A5" s="9">
        <v>2</v>
      </c>
      <c r="B5" s="4">
        <v>43358</v>
      </c>
      <c r="C5" s="3" t="s">
        <v>6</v>
      </c>
      <c r="D5" s="1" t="s">
        <v>11</v>
      </c>
      <c r="E5">
        <v>125675</v>
      </c>
      <c r="F5">
        <v>28</v>
      </c>
      <c r="G5" s="3" t="s">
        <v>26</v>
      </c>
      <c r="H5" s="1" t="s">
        <v>28</v>
      </c>
      <c r="I5" t="s">
        <v>13</v>
      </c>
      <c r="J5" t="s">
        <v>10</v>
      </c>
      <c r="K5">
        <v>100540</v>
      </c>
      <c r="L5">
        <v>25135</v>
      </c>
      <c r="M5" s="5">
        <v>6.3685371529746604E-3</v>
      </c>
      <c r="N5">
        <v>-67.956000000000003</v>
      </c>
      <c r="O5" s="7">
        <f t="shared" ref="O5:O10" si="1">SQRT(P5)/60</f>
        <v>199.78374767065847</v>
      </c>
      <c r="P5">
        <v>143688765</v>
      </c>
      <c r="Q5">
        <v>-67.959999999999994</v>
      </c>
      <c r="R5">
        <v>3405</v>
      </c>
      <c r="S5">
        <v>2119</v>
      </c>
      <c r="T5" s="8">
        <f t="shared" si="0"/>
        <v>35.31666666666667</v>
      </c>
      <c r="U5">
        <v>0.72</v>
      </c>
      <c r="V5">
        <v>0.48</v>
      </c>
      <c r="W5">
        <v>0.56999999999999995</v>
      </c>
      <c r="Y5" s="1" t="s">
        <v>33</v>
      </c>
    </row>
    <row r="6" spans="1:25" ht="30">
      <c r="A6" s="9">
        <v>3</v>
      </c>
      <c r="B6" s="4">
        <v>43359</v>
      </c>
      <c r="C6" s="3" t="s">
        <v>6</v>
      </c>
      <c r="D6" s="1" t="s">
        <v>11</v>
      </c>
      <c r="E6">
        <v>125675</v>
      </c>
      <c r="F6">
        <v>28</v>
      </c>
      <c r="G6" s="3" t="s">
        <v>31</v>
      </c>
      <c r="H6" s="1" t="s">
        <v>29</v>
      </c>
      <c r="I6" t="s">
        <v>13</v>
      </c>
      <c r="J6" s="1" t="s">
        <v>29</v>
      </c>
      <c r="K6">
        <v>100540</v>
      </c>
      <c r="L6">
        <v>25135</v>
      </c>
      <c r="M6" s="5">
        <v>6.3685371529746604E-3</v>
      </c>
      <c r="N6">
        <v>-67.956000000000003</v>
      </c>
      <c r="O6" s="7">
        <f t="shared" si="1"/>
        <v>199.78374767065847</v>
      </c>
      <c r="P6">
        <v>143688765</v>
      </c>
      <c r="Q6">
        <v>-67.959999999999994</v>
      </c>
      <c r="R6">
        <v>3405</v>
      </c>
      <c r="S6">
        <v>2119</v>
      </c>
      <c r="T6" s="8">
        <f t="shared" si="0"/>
        <v>35.31666666666667</v>
      </c>
      <c r="U6">
        <v>0.72</v>
      </c>
      <c r="V6">
        <v>0.48</v>
      </c>
      <c r="W6">
        <v>0.56999999999999995</v>
      </c>
      <c r="Y6" s="1" t="s">
        <v>30</v>
      </c>
    </row>
    <row r="7" spans="1:25" ht="30">
      <c r="A7" s="9">
        <v>4</v>
      </c>
      <c r="B7" s="4">
        <v>43359</v>
      </c>
      <c r="C7" s="3" t="s">
        <v>27</v>
      </c>
      <c r="D7" s="1" t="s">
        <v>34</v>
      </c>
      <c r="E7">
        <v>125675</v>
      </c>
      <c r="F7">
        <v>34</v>
      </c>
      <c r="G7" s="3" t="s">
        <v>35</v>
      </c>
      <c r="I7" t="s">
        <v>13</v>
      </c>
      <c r="J7" s="1" t="s">
        <v>29</v>
      </c>
      <c r="K7">
        <v>100540</v>
      </c>
      <c r="L7">
        <v>25135</v>
      </c>
      <c r="M7" s="5">
        <v>6.8484415578003704E-3</v>
      </c>
      <c r="N7">
        <v>-67.984999999999999</v>
      </c>
      <c r="O7" s="7">
        <f t="shared" si="1"/>
        <v>199.82553154078076</v>
      </c>
      <c r="P7">
        <v>143748875</v>
      </c>
      <c r="Q7">
        <v>-67.989000000000004</v>
      </c>
      <c r="R7">
        <v>3413</v>
      </c>
      <c r="S7">
        <v>2122</v>
      </c>
      <c r="T7" s="8">
        <f t="shared" si="0"/>
        <v>35.366666666666667</v>
      </c>
      <c r="U7">
        <v>0.72</v>
      </c>
      <c r="V7">
        <v>0.48</v>
      </c>
      <c r="W7">
        <v>0.56999999999999995</v>
      </c>
      <c r="Y7" s="1" t="s">
        <v>36</v>
      </c>
    </row>
    <row r="8" spans="1:25" ht="45">
      <c r="A8" s="9">
        <v>5</v>
      </c>
      <c r="B8" s="4">
        <v>43359</v>
      </c>
      <c r="C8" s="3" t="s">
        <v>37</v>
      </c>
      <c r="D8" s="1" t="s">
        <v>40</v>
      </c>
      <c r="E8">
        <v>125675</v>
      </c>
      <c r="F8">
        <v>44</v>
      </c>
      <c r="G8" s="3" t="s">
        <v>38</v>
      </c>
      <c r="I8" t="s">
        <v>13</v>
      </c>
      <c r="J8" s="1" t="s">
        <v>29</v>
      </c>
      <c r="K8">
        <v>100540</v>
      </c>
      <c r="L8">
        <v>25135</v>
      </c>
      <c r="M8" s="5">
        <v>2.0457688191864901E-2</v>
      </c>
      <c r="N8">
        <v>-2.3E-2</v>
      </c>
      <c r="O8" s="7">
        <f t="shared" si="1"/>
        <v>24.33530813904402</v>
      </c>
      <c r="P8">
        <v>2131946</v>
      </c>
      <c r="Q8">
        <v>-2.3E-2</v>
      </c>
      <c r="R8">
        <v>447</v>
      </c>
      <c r="S8">
        <v>332</v>
      </c>
      <c r="T8" s="8">
        <f t="shared" si="0"/>
        <v>5.5333333333333332</v>
      </c>
      <c r="U8">
        <v>0.73</v>
      </c>
      <c r="V8">
        <v>0.83</v>
      </c>
      <c r="W8">
        <v>0.77</v>
      </c>
      <c r="Y8" s="1" t="s">
        <v>41</v>
      </c>
    </row>
    <row r="9" spans="1:25" ht="30">
      <c r="A9" s="9">
        <v>6</v>
      </c>
      <c r="B9" s="4">
        <v>43359</v>
      </c>
      <c r="C9" s="3" t="s">
        <v>42</v>
      </c>
      <c r="D9" s="1" t="s">
        <v>43</v>
      </c>
      <c r="E9">
        <v>125675</v>
      </c>
      <c r="F9">
        <v>86</v>
      </c>
      <c r="G9" s="3" t="s">
        <v>44</v>
      </c>
      <c r="I9" t="s">
        <v>13</v>
      </c>
      <c r="J9" s="1" t="s">
        <v>29</v>
      </c>
      <c r="K9">
        <v>100540</v>
      </c>
      <c r="L9">
        <v>25135</v>
      </c>
      <c r="M9" s="5">
        <v>1.4549252903096501E-2</v>
      </c>
      <c r="N9">
        <v>-2.7E-2</v>
      </c>
      <c r="O9" s="7">
        <f t="shared" si="1"/>
        <v>24.386027420089015</v>
      </c>
      <c r="P9">
        <v>2140842</v>
      </c>
      <c r="Q9">
        <v>-2.7E-2</v>
      </c>
      <c r="R9">
        <v>455</v>
      </c>
      <c r="S9">
        <v>335</v>
      </c>
      <c r="T9" s="8">
        <f t="shared" si="0"/>
        <v>5.583333333333333</v>
      </c>
      <c r="U9">
        <v>0.73</v>
      </c>
      <c r="V9">
        <v>0.82</v>
      </c>
      <c r="W9">
        <v>0.77</v>
      </c>
      <c r="Y9" s="1" t="s">
        <v>45</v>
      </c>
    </row>
    <row r="10" spans="1:25" ht="45">
      <c r="A10" s="9">
        <v>7</v>
      </c>
      <c r="B10" s="4">
        <v>43359</v>
      </c>
      <c r="C10" s="3" t="s">
        <v>46</v>
      </c>
      <c r="D10" s="1" t="s">
        <v>47</v>
      </c>
      <c r="E10">
        <v>125675</v>
      </c>
      <c r="F10">
        <v>86</v>
      </c>
      <c r="G10" s="3" t="s">
        <v>48</v>
      </c>
      <c r="I10" t="s">
        <v>13</v>
      </c>
      <c r="J10" s="1" t="s">
        <v>29</v>
      </c>
      <c r="K10">
        <v>100540</v>
      </c>
      <c r="L10">
        <v>25135</v>
      </c>
      <c r="M10" s="5">
        <v>-1.13804908781041E-2</v>
      </c>
      <c r="N10">
        <v>4.4999999999999998E-2</v>
      </c>
      <c r="O10" s="7">
        <f t="shared" si="1"/>
        <v>8.3417790535219627</v>
      </c>
      <c r="P10">
        <v>250507</v>
      </c>
      <c r="Q10">
        <v>4.4999999999999998E-2</v>
      </c>
      <c r="R10">
        <v>375</v>
      </c>
      <c r="S10">
        <v>286</v>
      </c>
      <c r="T10" s="8">
        <f t="shared" si="0"/>
        <v>4.7666666666666666</v>
      </c>
      <c r="U10">
        <v>0.74</v>
      </c>
      <c r="V10">
        <v>0.84</v>
      </c>
      <c r="W10">
        <v>0.77</v>
      </c>
      <c r="Y10" s="1" t="s">
        <v>49</v>
      </c>
    </row>
    <row r="11" spans="1:25" ht="45">
      <c r="A11" s="9">
        <v>8</v>
      </c>
      <c r="B11" s="4">
        <v>43366</v>
      </c>
      <c r="C11" s="3" t="s">
        <v>50</v>
      </c>
      <c r="D11" s="1" t="s">
        <v>61</v>
      </c>
      <c r="E11">
        <v>125675</v>
      </c>
      <c r="F11">
        <v>361</v>
      </c>
      <c r="G11" s="3" t="s">
        <v>55</v>
      </c>
      <c r="I11" t="s">
        <v>13</v>
      </c>
      <c r="J11" s="1" t="s">
        <v>29</v>
      </c>
      <c r="K11">
        <v>100540</v>
      </c>
      <c r="L11">
        <v>25135</v>
      </c>
      <c r="M11" s="5">
        <v>1.07966610303269E-3</v>
      </c>
      <c r="N11">
        <v>-7.0243232983993599E+22</v>
      </c>
      <c r="O11">
        <v>2262893661113.6499</v>
      </c>
      <c r="P11">
        <v>1.84344757974299E+28</v>
      </c>
      <c r="Q11">
        <v>-7.0246027733455797E+22</v>
      </c>
      <c r="R11">
        <v>856398605935</v>
      </c>
      <c r="S11">
        <v>281</v>
      </c>
      <c r="T11" s="6">
        <v>4.68</v>
      </c>
      <c r="U11">
        <v>0.72</v>
      </c>
      <c r="V11">
        <v>0.84</v>
      </c>
      <c r="W11">
        <v>0.77</v>
      </c>
      <c r="Y11" s="1" t="s">
        <v>63</v>
      </c>
    </row>
    <row r="12" spans="1:25" ht="30">
      <c r="A12" s="9">
        <v>9</v>
      </c>
      <c r="B12" s="4">
        <v>43366</v>
      </c>
      <c r="C12" s="3" t="s">
        <v>51</v>
      </c>
      <c r="D12" s="1" t="s">
        <v>62</v>
      </c>
      <c r="E12">
        <v>125675</v>
      </c>
      <c r="F12">
        <v>215</v>
      </c>
      <c r="G12" s="3" t="s">
        <v>56</v>
      </c>
      <c r="I12" t="s">
        <v>13</v>
      </c>
      <c r="J12" s="1" t="s">
        <v>29</v>
      </c>
      <c r="K12">
        <v>100540</v>
      </c>
      <c r="L12">
        <v>25135</v>
      </c>
      <c r="M12" s="5">
        <v>-1.268815451684E-2</v>
      </c>
      <c r="N12">
        <v>4.8000000000000001E-2</v>
      </c>
      <c r="O12">
        <v>8.33</v>
      </c>
      <c r="P12">
        <v>249937</v>
      </c>
      <c r="Q12">
        <v>4.8000000000000001E-2</v>
      </c>
      <c r="R12">
        <v>374</v>
      </c>
      <c r="S12">
        <v>285</v>
      </c>
      <c r="T12">
        <v>4.75</v>
      </c>
      <c r="U12">
        <v>0.71</v>
      </c>
      <c r="V12">
        <v>0.84</v>
      </c>
      <c r="W12">
        <v>0.77</v>
      </c>
      <c r="Y12" s="1" t="s">
        <v>64</v>
      </c>
    </row>
    <row r="13" spans="1:25" ht="30">
      <c r="A13" s="9">
        <v>10</v>
      </c>
      <c r="B13" s="4">
        <v>43366</v>
      </c>
      <c r="C13" s="3" t="s">
        <v>52</v>
      </c>
      <c r="D13" s="1" t="s">
        <v>54</v>
      </c>
      <c r="E13">
        <v>125675</v>
      </c>
      <c r="F13">
        <v>172</v>
      </c>
      <c r="G13" s="3" t="s">
        <v>57</v>
      </c>
      <c r="I13" t="s">
        <v>13</v>
      </c>
      <c r="J13" s="1" t="s">
        <v>29</v>
      </c>
      <c r="K13">
        <v>100540</v>
      </c>
      <c r="L13">
        <v>25135</v>
      </c>
      <c r="M13" s="5">
        <v>-1.33755032934903E-2</v>
      </c>
      <c r="N13">
        <v>4.7E-2</v>
      </c>
      <c r="O13">
        <v>8.33</v>
      </c>
      <c r="P13">
        <v>250014</v>
      </c>
      <c r="Q13">
        <v>4.7E-2</v>
      </c>
      <c r="R13">
        <v>375</v>
      </c>
      <c r="S13">
        <v>286</v>
      </c>
      <c r="T13">
        <v>4.76</v>
      </c>
      <c r="U13">
        <v>0.73</v>
      </c>
      <c r="V13">
        <v>0.84</v>
      </c>
      <c r="W13">
        <v>0.77</v>
      </c>
      <c r="Y13" s="1" t="s">
        <v>60</v>
      </c>
    </row>
    <row r="14" spans="1:25" ht="45">
      <c r="A14" s="9">
        <v>11</v>
      </c>
      <c r="B14" s="4">
        <v>43366</v>
      </c>
      <c r="C14" s="3" t="s">
        <v>53</v>
      </c>
      <c r="D14" s="1" t="s">
        <v>65</v>
      </c>
      <c r="E14">
        <v>125675</v>
      </c>
      <c r="F14">
        <v>213</v>
      </c>
      <c r="G14" s="3" t="s">
        <v>66</v>
      </c>
      <c r="I14" t="s">
        <v>13</v>
      </c>
      <c r="J14" s="1" t="s">
        <v>29</v>
      </c>
      <c r="K14">
        <v>100540</v>
      </c>
      <c r="L14">
        <v>25135</v>
      </c>
      <c r="M14" s="5">
        <v>-7.0833111987587899E-3</v>
      </c>
      <c r="N14">
        <v>5.0999999999999997E-2</v>
      </c>
      <c r="O14">
        <v>8.32</v>
      </c>
      <c r="P14">
        <v>248996</v>
      </c>
      <c r="Q14">
        <v>5.0999999999999997E-2</v>
      </c>
      <c r="R14">
        <v>373</v>
      </c>
      <c r="S14">
        <v>284</v>
      </c>
      <c r="T14">
        <v>4.7300000000000004</v>
      </c>
      <c r="U14">
        <v>0.73</v>
      </c>
      <c r="V14">
        <v>0.84</v>
      </c>
      <c r="W14">
        <v>0.77</v>
      </c>
      <c r="Y14" s="1" t="s">
        <v>67</v>
      </c>
    </row>
    <row r="15" spans="1:25">
      <c r="A15" s="9">
        <v>12</v>
      </c>
      <c r="B15" s="4">
        <v>43373</v>
      </c>
      <c r="C15" s="3" t="s">
        <v>68</v>
      </c>
      <c r="D15" s="1" t="s">
        <v>69</v>
      </c>
      <c r="E15">
        <v>125675</v>
      </c>
      <c r="F15">
        <v>214</v>
      </c>
      <c r="G15" s="3" t="s">
        <v>71</v>
      </c>
      <c r="I15" t="s">
        <v>13</v>
      </c>
      <c r="J15" s="1" t="s">
        <v>29</v>
      </c>
      <c r="K15">
        <v>100540</v>
      </c>
      <c r="L15">
        <v>25135</v>
      </c>
      <c r="M15" s="5">
        <v>-8.1993510577104793E-3</v>
      </c>
      <c r="N15">
        <v>5.1999999999999998E-2</v>
      </c>
      <c r="O15">
        <v>8.31</v>
      </c>
      <c r="P15">
        <v>248860</v>
      </c>
      <c r="Q15">
        <v>5.1999999999999998E-2</v>
      </c>
      <c r="R15">
        <v>373</v>
      </c>
      <c r="S15">
        <v>284</v>
      </c>
      <c r="T15">
        <v>4.72</v>
      </c>
      <c r="U15">
        <v>0.72</v>
      </c>
      <c r="V15">
        <v>0.84</v>
      </c>
      <c r="W15">
        <v>0.77</v>
      </c>
      <c r="Y15" s="1" t="s">
        <v>70</v>
      </c>
    </row>
    <row r="16" spans="1:25">
      <c r="A16" s="9">
        <v>13</v>
      </c>
      <c r="B16" s="4">
        <v>43373</v>
      </c>
      <c r="C16" s="3" t="s">
        <v>68</v>
      </c>
      <c r="D16" s="1" t="s">
        <v>72</v>
      </c>
      <c r="E16">
        <v>125675</v>
      </c>
      <c r="F16">
        <v>214</v>
      </c>
      <c r="G16" s="3" t="s">
        <v>73</v>
      </c>
      <c r="I16" t="s">
        <v>74</v>
      </c>
      <c r="J16" s="1" t="s">
        <v>75</v>
      </c>
      <c r="K16">
        <v>100540</v>
      </c>
      <c r="L16">
        <v>25135</v>
      </c>
      <c r="M16" s="5">
        <v>-6.9221370261790798E-3</v>
      </c>
      <c r="N16">
        <v>5.1999999999999998E-2</v>
      </c>
      <c r="O16">
        <v>8.31</v>
      </c>
      <c r="P16">
        <v>248752</v>
      </c>
      <c r="Q16">
        <v>5.1999999999999998E-2</v>
      </c>
      <c r="R16">
        <v>373</v>
      </c>
      <c r="S16">
        <v>284</v>
      </c>
      <c r="T16">
        <v>4.7300000000000004</v>
      </c>
      <c r="U16">
        <v>0.73</v>
      </c>
      <c r="V16">
        <v>0.84</v>
      </c>
      <c r="W16">
        <v>0.77</v>
      </c>
      <c r="Y16" s="1" t="s">
        <v>76</v>
      </c>
    </row>
    <row r="17" spans="1:25" ht="45">
      <c r="A17" s="9">
        <v>14</v>
      </c>
      <c r="B17" s="4">
        <v>43373</v>
      </c>
      <c r="C17" s="3" t="s">
        <v>68</v>
      </c>
      <c r="D17" s="1" t="s">
        <v>72</v>
      </c>
      <c r="E17">
        <v>125675</v>
      </c>
      <c r="F17">
        <v>214</v>
      </c>
      <c r="G17" s="3" t="s">
        <v>79</v>
      </c>
      <c r="H17" s="1" t="s">
        <v>83</v>
      </c>
      <c r="I17" t="s">
        <v>77</v>
      </c>
      <c r="J17" t="s">
        <v>78</v>
      </c>
      <c r="K17">
        <v>100540</v>
      </c>
      <c r="L17">
        <v>25135</v>
      </c>
      <c r="M17" s="5">
        <v>-1.36977094646201E-2</v>
      </c>
      <c r="N17">
        <v>-4.3770976965667699E+40</v>
      </c>
      <c r="O17">
        <v>1.7968854311876E+21</v>
      </c>
      <c r="P17">
        <v>1.1623670110131301E+46</v>
      </c>
      <c r="Q17">
        <v>-4.4292914097110604E+40</v>
      </c>
      <c r="R17">
        <v>8.0596155433541196E+22</v>
      </c>
      <c r="S17">
        <v>5.9380573630645297E+22</v>
      </c>
      <c r="T17">
        <v>9.89676227177422E+20</v>
      </c>
      <c r="U17">
        <v>0.71</v>
      </c>
      <c r="V17">
        <v>0.43</v>
      </c>
      <c r="W17">
        <v>0.53</v>
      </c>
      <c r="Y17" s="1" t="s">
        <v>80</v>
      </c>
    </row>
    <row r="18" spans="1:25" ht="105">
      <c r="A18" s="9">
        <v>15</v>
      </c>
      <c r="B18" s="4">
        <v>43377</v>
      </c>
      <c r="C18" s="3" t="s">
        <v>68</v>
      </c>
      <c r="D18" s="1" t="s">
        <v>72</v>
      </c>
      <c r="E18">
        <v>125675</v>
      </c>
      <c r="F18">
        <v>214</v>
      </c>
      <c r="G18" s="3" t="s">
        <v>81</v>
      </c>
      <c r="H18" s="1" t="s">
        <v>82</v>
      </c>
      <c r="I18" t="s">
        <v>84</v>
      </c>
      <c r="J18" s="1" t="s">
        <v>85</v>
      </c>
      <c r="K18">
        <v>100540</v>
      </c>
      <c r="L18">
        <v>25135</v>
      </c>
      <c r="M18" s="5">
        <v>-3.2080185331021201E-2</v>
      </c>
      <c r="N18">
        <v>4.1000000000000002E-2</v>
      </c>
      <c r="O18">
        <v>8.36</v>
      </c>
      <c r="P18">
        <v>251546</v>
      </c>
      <c r="Q18">
        <v>4.1000000000000002E-2</v>
      </c>
      <c r="R18">
        <v>376</v>
      </c>
      <c r="S18">
        <v>286</v>
      </c>
      <c r="T18">
        <v>4.76</v>
      </c>
      <c r="U18">
        <v>0.75</v>
      </c>
      <c r="V18">
        <v>0.84</v>
      </c>
      <c r="W18">
        <v>0.77</v>
      </c>
      <c r="X18">
        <v>8</v>
      </c>
      <c r="Y18" s="1" t="s">
        <v>86</v>
      </c>
    </row>
    <row r="19" spans="1:25" ht="120">
      <c r="A19" s="9">
        <v>16</v>
      </c>
      <c r="B19" s="4">
        <v>43380</v>
      </c>
      <c r="C19" s="3" t="s">
        <v>68</v>
      </c>
      <c r="D19" s="1" t="s">
        <v>72</v>
      </c>
      <c r="E19">
        <v>125675</v>
      </c>
      <c r="F19">
        <v>214</v>
      </c>
      <c r="G19" s="3" t="s">
        <v>88</v>
      </c>
      <c r="H19" s="1" t="s">
        <v>89</v>
      </c>
      <c r="I19" t="s">
        <v>84</v>
      </c>
      <c r="J19" s="1" t="s">
        <v>90</v>
      </c>
      <c r="K19">
        <v>100540</v>
      </c>
      <c r="L19">
        <v>25135</v>
      </c>
      <c r="M19" s="5">
        <v>-3.0939861867901899E-2</v>
      </c>
      <c r="N19">
        <v>6.5000000000000002E-2</v>
      </c>
      <c r="O19">
        <v>8.26</v>
      </c>
      <c r="P19">
        <v>245483</v>
      </c>
      <c r="Q19">
        <v>6.5000000000000002E-2</v>
      </c>
      <c r="R19">
        <v>371</v>
      </c>
      <c r="S19">
        <v>280</v>
      </c>
      <c r="T19">
        <v>4.67</v>
      </c>
      <c r="U19">
        <v>0.75</v>
      </c>
      <c r="V19">
        <v>0.84</v>
      </c>
      <c r="W19">
        <v>0.77</v>
      </c>
      <c r="X19">
        <v>78</v>
      </c>
      <c r="Y19" s="1" t="s">
        <v>91</v>
      </c>
    </row>
    <row r="20" spans="1:25" ht="90">
      <c r="A20" s="9">
        <v>17</v>
      </c>
      <c r="B20" s="4">
        <v>43380</v>
      </c>
      <c r="C20" s="3" t="s">
        <v>68</v>
      </c>
      <c r="D20" s="1" t="s">
        <v>72</v>
      </c>
      <c r="E20">
        <v>125675</v>
      </c>
      <c r="F20">
        <v>214</v>
      </c>
      <c r="G20" s="3" t="s">
        <v>92</v>
      </c>
      <c r="H20" s="1" t="s">
        <v>93</v>
      </c>
      <c r="I20" t="s">
        <v>84</v>
      </c>
      <c r="J20" s="1" t="s">
        <v>94</v>
      </c>
      <c r="K20">
        <v>100540</v>
      </c>
      <c r="L20">
        <v>25135</v>
      </c>
      <c r="M20" s="5">
        <v>-3.0610823876987801E-2</v>
      </c>
      <c r="N20">
        <v>6.5000000000000002E-2</v>
      </c>
      <c r="O20">
        <v>8.26</v>
      </c>
      <c r="P20">
        <v>245342</v>
      </c>
      <c r="Q20">
        <v>6.5000000000000002E-2</v>
      </c>
      <c r="R20">
        <v>371</v>
      </c>
      <c r="S20">
        <v>280</v>
      </c>
      <c r="T20">
        <v>4.67</v>
      </c>
      <c r="U20">
        <v>0.75</v>
      </c>
      <c r="V20">
        <v>0.84</v>
      </c>
      <c r="W20">
        <v>0.77</v>
      </c>
      <c r="X20">
        <v>95</v>
      </c>
      <c r="Y20" s="1" t="s">
        <v>95</v>
      </c>
    </row>
    <row r="21" spans="1:25" ht="90">
      <c r="A21" s="9">
        <v>18</v>
      </c>
      <c r="B21" s="4">
        <v>43390</v>
      </c>
      <c r="C21" s="3" t="s">
        <v>68</v>
      </c>
      <c r="D21" s="1" t="s">
        <v>72</v>
      </c>
      <c r="E21">
        <v>125675</v>
      </c>
      <c r="F21">
        <v>214</v>
      </c>
      <c r="G21" s="3" t="s">
        <v>96</v>
      </c>
      <c r="H21" s="1" t="s">
        <v>97</v>
      </c>
      <c r="I21" t="s">
        <v>98</v>
      </c>
      <c r="J21" s="1" t="s">
        <v>94</v>
      </c>
      <c r="K21">
        <v>100540</v>
      </c>
      <c r="L21">
        <v>25135</v>
      </c>
      <c r="M21" s="5">
        <v>-1.26773380906777E-2</v>
      </c>
      <c r="N21">
        <v>0.19800000000000001</v>
      </c>
      <c r="O21">
        <v>7.65</v>
      </c>
      <c r="P21">
        <v>210451</v>
      </c>
      <c r="Q21">
        <v>0.19800000000000001</v>
      </c>
      <c r="R21">
        <v>338</v>
      </c>
      <c r="S21">
        <v>249</v>
      </c>
      <c r="T21">
        <v>4.16</v>
      </c>
      <c r="U21">
        <v>0.76</v>
      </c>
      <c r="V21">
        <v>0.84</v>
      </c>
      <c r="W21">
        <v>0.77</v>
      </c>
      <c r="X21">
        <v>144</v>
      </c>
      <c r="Y21" s="1" t="s">
        <v>99</v>
      </c>
    </row>
    <row r="22" spans="1:25" ht="135">
      <c r="A22" s="9">
        <v>19</v>
      </c>
      <c r="B22" s="4">
        <v>43407</v>
      </c>
      <c r="C22" s="3" t="s">
        <v>100</v>
      </c>
      <c r="D22" s="1" t="s">
        <v>101</v>
      </c>
      <c r="E22">
        <v>125675</v>
      </c>
      <c r="F22">
        <v>215</v>
      </c>
      <c r="G22" s="3" t="s">
        <v>102</v>
      </c>
      <c r="H22" s="1" t="s">
        <v>97</v>
      </c>
      <c r="I22" t="s">
        <v>98</v>
      </c>
      <c r="J22" s="1" t="s">
        <v>94</v>
      </c>
      <c r="K22">
        <v>100540</v>
      </c>
      <c r="L22">
        <v>25135</v>
      </c>
      <c r="M22" s="5">
        <v>-1.1136453145618799E-2</v>
      </c>
      <c r="N22">
        <v>0.25900000000000001</v>
      </c>
      <c r="O22">
        <v>7.35</v>
      </c>
      <c r="P22">
        <v>194564</v>
      </c>
      <c r="Q22">
        <v>0.25900000000000001</v>
      </c>
      <c r="R22">
        <v>321</v>
      </c>
      <c r="S22">
        <v>232</v>
      </c>
      <c r="T22">
        <v>3.87</v>
      </c>
      <c r="U22">
        <v>0.78</v>
      </c>
      <c r="V22">
        <v>0.84</v>
      </c>
      <c r="W22">
        <v>0.78</v>
      </c>
      <c r="X22">
        <v>157</v>
      </c>
      <c r="Y22" s="1" t="s">
        <v>105</v>
      </c>
    </row>
    <row r="23" spans="1:25" ht="135">
      <c r="A23" s="9">
        <v>20</v>
      </c>
      <c r="B23" s="4">
        <v>43415</v>
      </c>
      <c r="C23" s="3" t="s">
        <v>100</v>
      </c>
      <c r="D23" s="1" t="s">
        <v>72</v>
      </c>
      <c r="E23">
        <v>125675</v>
      </c>
      <c r="F23">
        <v>215</v>
      </c>
      <c r="G23" s="3" t="s">
        <v>103</v>
      </c>
      <c r="H23" s="1" t="s">
        <v>104</v>
      </c>
      <c r="I23" t="s">
        <v>98</v>
      </c>
      <c r="J23" s="1" t="s">
        <v>94</v>
      </c>
      <c r="K23">
        <v>100198</v>
      </c>
      <c r="L23">
        <v>25477</v>
      </c>
      <c r="M23" s="5">
        <v>-8.6116083461327993E-3</v>
      </c>
      <c r="N23">
        <v>0.18</v>
      </c>
      <c r="O23">
        <v>7.57</v>
      </c>
      <c r="P23">
        <v>206403</v>
      </c>
      <c r="Q23">
        <v>0.17899999999999999</v>
      </c>
      <c r="R23">
        <v>337</v>
      </c>
      <c r="S23">
        <v>251</v>
      </c>
      <c r="T23">
        <v>4.18</v>
      </c>
      <c r="U23">
        <v>0.75</v>
      </c>
      <c r="V23">
        <v>0.83</v>
      </c>
      <c r="W23">
        <v>0.77</v>
      </c>
      <c r="X23">
        <v>152</v>
      </c>
      <c r="Y23" s="1" t="s">
        <v>106</v>
      </c>
    </row>
    <row r="24" spans="1:25" ht="165">
      <c r="A24" s="9">
        <v>21</v>
      </c>
      <c r="B24" s="4">
        <v>43415</v>
      </c>
      <c r="C24" s="3" t="s">
        <v>107</v>
      </c>
      <c r="D24" s="1" t="s">
        <v>108</v>
      </c>
      <c r="E24">
        <v>125675</v>
      </c>
      <c r="F24">
        <v>216</v>
      </c>
      <c r="G24" s="3" t="s">
        <v>109</v>
      </c>
      <c r="H24" s="1" t="s">
        <v>115</v>
      </c>
      <c r="I24" t="s">
        <v>98</v>
      </c>
      <c r="J24" s="1" t="s">
        <v>94</v>
      </c>
      <c r="K24">
        <v>100198</v>
      </c>
      <c r="L24">
        <v>25477</v>
      </c>
      <c r="M24" s="5">
        <v>-8.3118441055710195E-3</v>
      </c>
      <c r="N24">
        <v>0.186</v>
      </c>
      <c r="O24">
        <v>7.54</v>
      </c>
      <c r="P24">
        <v>204536</v>
      </c>
      <c r="Q24">
        <v>0.186</v>
      </c>
      <c r="R24">
        <v>334</v>
      </c>
      <c r="S24">
        <v>245</v>
      </c>
      <c r="T24">
        <v>4.09</v>
      </c>
      <c r="U24">
        <v>0.75</v>
      </c>
      <c r="V24">
        <v>0.83</v>
      </c>
      <c r="W24">
        <v>0.77</v>
      </c>
      <c r="X24">
        <v>145</v>
      </c>
      <c r="Y24" s="1" t="s">
        <v>110</v>
      </c>
    </row>
    <row r="25" spans="1:25" ht="105">
      <c r="A25" s="9">
        <v>22</v>
      </c>
      <c r="B25" s="4">
        <v>43421</v>
      </c>
      <c r="C25" s="3" t="s">
        <v>107</v>
      </c>
      <c r="D25" s="1" t="s">
        <v>72</v>
      </c>
      <c r="E25">
        <v>125675</v>
      </c>
      <c r="F25">
        <v>209</v>
      </c>
      <c r="G25" s="3" t="s">
        <v>111</v>
      </c>
      <c r="H25" s="1" t="s">
        <v>112</v>
      </c>
      <c r="I25" t="s">
        <v>98</v>
      </c>
      <c r="J25" s="1" t="s">
        <v>94</v>
      </c>
      <c r="K25">
        <v>100198</v>
      </c>
      <c r="L25">
        <v>25477</v>
      </c>
      <c r="M25" s="5">
        <v>-1.6345845307375401E-2</v>
      </c>
      <c r="N25">
        <v>0.217</v>
      </c>
      <c r="O25">
        <v>7.39</v>
      </c>
      <c r="P25">
        <v>196804</v>
      </c>
      <c r="Q25">
        <v>0.217</v>
      </c>
      <c r="R25">
        <v>327</v>
      </c>
      <c r="S25">
        <v>238</v>
      </c>
      <c r="T25">
        <v>3.97</v>
      </c>
      <c r="U25">
        <v>0.76</v>
      </c>
      <c r="V25">
        <v>0.83</v>
      </c>
      <c r="W25">
        <v>0.77</v>
      </c>
      <c r="X25">
        <v>155</v>
      </c>
      <c r="Y25" s="1" t="s">
        <v>113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topLeftCell="P1" workbookViewId="0">
      <pane ySplit="1" topLeftCell="A12" activePane="bottomLeft" state="frozen"/>
      <selection activeCell="K1" sqref="K1"/>
      <selection pane="bottomLeft" activeCell="T13" sqref="T13"/>
    </sheetView>
  </sheetViews>
  <sheetFormatPr baseColWidth="10" defaultRowHeight="15" x14ac:dyDescent="0"/>
  <cols>
    <col min="2" max="2" width="20.83203125" style="1" customWidth="1"/>
    <col min="3" max="3" width="9.83203125" bestFit="1" customWidth="1"/>
    <col min="4" max="4" width="20.83203125" style="1" customWidth="1"/>
    <col min="5" max="5" width="15" bestFit="1" customWidth="1"/>
    <col min="6" max="6" width="18.1640625" customWidth="1"/>
    <col min="7" max="7" width="12.5" bestFit="1" customWidth="1"/>
    <col min="8" max="8" width="13" bestFit="1" customWidth="1"/>
    <col min="10" max="10" width="13.1640625" customWidth="1"/>
    <col min="13" max="13" width="14.6640625" bestFit="1" customWidth="1"/>
  </cols>
  <sheetData>
    <row r="1" spans="1:18" s="2" customFormat="1" ht="45" customHeight="1">
      <c r="A1" s="2" t="s">
        <v>117</v>
      </c>
      <c r="B1" s="2" t="s">
        <v>7</v>
      </c>
      <c r="C1" s="2" t="s">
        <v>5</v>
      </c>
      <c r="D1" s="2" t="s">
        <v>8</v>
      </c>
      <c r="E1" s="2" t="s">
        <v>114</v>
      </c>
      <c r="F1" s="2" t="s">
        <v>3</v>
      </c>
      <c r="G1" s="2" t="s">
        <v>14</v>
      </c>
      <c r="H1" s="2" t="s">
        <v>15</v>
      </c>
      <c r="I1" s="2" t="s">
        <v>17</v>
      </c>
      <c r="J1" s="2" t="s">
        <v>123</v>
      </c>
      <c r="L1" s="2" t="s">
        <v>116</v>
      </c>
      <c r="M1" s="2" t="s">
        <v>118</v>
      </c>
      <c r="N1" s="2" t="s">
        <v>119</v>
      </c>
      <c r="P1" s="2" t="s">
        <v>120</v>
      </c>
      <c r="Q1" s="2" t="s">
        <v>121</v>
      </c>
      <c r="R1" s="2" t="s">
        <v>122</v>
      </c>
    </row>
    <row r="2" spans="1:18" ht="30">
      <c r="A2" s="9">
        <v>1</v>
      </c>
      <c r="B2" s="1" t="s">
        <v>11</v>
      </c>
      <c r="C2">
        <v>28</v>
      </c>
      <c r="D2" s="1" t="s">
        <v>25</v>
      </c>
      <c r="E2" t="s">
        <v>13</v>
      </c>
      <c r="F2" t="s">
        <v>10</v>
      </c>
      <c r="G2">
        <v>125675</v>
      </c>
      <c r="H2">
        <v>125675</v>
      </c>
      <c r="I2">
        <v>0.32400000000000001</v>
      </c>
      <c r="J2" s="8">
        <v>30.916666666666668</v>
      </c>
      <c r="L2">
        <f>I2</f>
        <v>0.32400000000000001</v>
      </c>
      <c r="P2" s="6">
        <f>J2</f>
        <v>30.916666666666668</v>
      </c>
    </row>
    <row r="3" spans="1:18" ht="30">
      <c r="A3" s="9">
        <v>2</v>
      </c>
      <c r="B3" s="1" t="s">
        <v>11</v>
      </c>
      <c r="C3">
        <v>28</v>
      </c>
      <c r="D3" s="1" t="s">
        <v>28</v>
      </c>
      <c r="E3" t="s">
        <v>13</v>
      </c>
      <c r="F3" t="s">
        <v>10</v>
      </c>
      <c r="G3">
        <v>100540</v>
      </c>
      <c r="H3">
        <v>25135</v>
      </c>
      <c r="I3">
        <v>-67.956000000000003</v>
      </c>
      <c r="J3" s="8">
        <v>35.31666666666667</v>
      </c>
      <c r="M3">
        <f>I3</f>
        <v>-67.956000000000003</v>
      </c>
      <c r="Q3" s="6">
        <f t="shared" ref="Q3:Q11" si="0">J3</f>
        <v>35.31666666666667</v>
      </c>
    </row>
    <row r="4" spans="1:18" ht="30">
      <c r="A4" s="9">
        <v>3</v>
      </c>
      <c r="B4" s="1" t="s">
        <v>11</v>
      </c>
      <c r="C4">
        <v>28</v>
      </c>
      <c r="D4" s="1" t="s">
        <v>29</v>
      </c>
      <c r="E4" t="s">
        <v>13</v>
      </c>
      <c r="F4" s="1" t="s">
        <v>29</v>
      </c>
      <c r="G4">
        <v>100540</v>
      </c>
      <c r="H4">
        <v>25135</v>
      </c>
      <c r="I4">
        <v>-67.956000000000003</v>
      </c>
      <c r="J4" s="8">
        <v>35.31666666666667</v>
      </c>
      <c r="M4">
        <f t="shared" ref="M4:M20" si="1">I4</f>
        <v>-67.956000000000003</v>
      </c>
      <c r="Q4" s="6">
        <f t="shared" si="0"/>
        <v>35.31666666666667</v>
      </c>
    </row>
    <row r="5" spans="1:18" ht="30">
      <c r="A5" s="9">
        <v>4</v>
      </c>
      <c r="B5" s="1" t="s">
        <v>34</v>
      </c>
      <c r="C5">
        <v>34</v>
      </c>
      <c r="E5" t="s">
        <v>13</v>
      </c>
      <c r="F5" s="1" t="s">
        <v>29</v>
      </c>
      <c r="G5">
        <v>100540</v>
      </c>
      <c r="H5">
        <v>25135</v>
      </c>
      <c r="I5">
        <v>-67.984999999999999</v>
      </c>
      <c r="J5" s="8">
        <v>35.366666666666667</v>
      </c>
      <c r="M5">
        <f t="shared" si="1"/>
        <v>-67.984999999999999</v>
      </c>
      <c r="Q5" s="6">
        <f t="shared" si="0"/>
        <v>35.366666666666667</v>
      </c>
    </row>
    <row r="6" spans="1:18" ht="45">
      <c r="A6" s="9">
        <v>5</v>
      </c>
      <c r="B6" s="1" t="s">
        <v>40</v>
      </c>
      <c r="C6">
        <v>44</v>
      </c>
      <c r="E6" t="s">
        <v>13</v>
      </c>
      <c r="F6" s="1" t="s">
        <v>29</v>
      </c>
      <c r="G6">
        <v>100540</v>
      </c>
      <c r="H6">
        <v>25135</v>
      </c>
      <c r="I6">
        <v>-2.3E-2</v>
      </c>
      <c r="J6" s="8">
        <v>5.5333333333333332</v>
      </c>
      <c r="M6">
        <f t="shared" si="1"/>
        <v>-2.3E-2</v>
      </c>
      <c r="Q6" s="6">
        <f t="shared" si="0"/>
        <v>5.5333333333333332</v>
      </c>
    </row>
    <row r="7" spans="1:18" ht="30">
      <c r="A7" s="9">
        <v>6</v>
      </c>
      <c r="B7" s="1" t="s">
        <v>43</v>
      </c>
      <c r="C7">
        <v>86</v>
      </c>
      <c r="E7" t="s">
        <v>13</v>
      </c>
      <c r="F7" s="1" t="s">
        <v>29</v>
      </c>
      <c r="G7">
        <v>100540</v>
      </c>
      <c r="H7">
        <v>25135</v>
      </c>
      <c r="I7">
        <v>-2.7E-2</v>
      </c>
      <c r="J7" s="8">
        <v>5.583333333333333</v>
      </c>
      <c r="M7">
        <f t="shared" si="1"/>
        <v>-2.7E-2</v>
      </c>
      <c r="Q7" s="6">
        <f t="shared" si="0"/>
        <v>5.583333333333333</v>
      </c>
    </row>
    <row r="8" spans="1:18">
      <c r="A8" s="9">
        <v>7</v>
      </c>
      <c r="B8" s="1" t="s">
        <v>47</v>
      </c>
      <c r="C8">
        <v>86</v>
      </c>
      <c r="E8" t="s">
        <v>13</v>
      </c>
      <c r="F8" s="1" t="s">
        <v>29</v>
      </c>
      <c r="G8">
        <v>100540</v>
      </c>
      <c r="H8">
        <v>25135</v>
      </c>
      <c r="I8">
        <v>4.4999999999999998E-2</v>
      </c>
      <c r="J8" s="8">
        <v>4.7666666666666666</v>
      </c>
      <c r="M8">
        <f t="shared" si="1"/>
        <v>4.4999999999999998E-2</v>
      </c>
      <c r="Q8" s="6">
        <f t="shared" si="0"/>
        <v>4.7666666666666666</v>
      </c>
    </row>
    <row r="9" spans="1:18" ht="45">
      <c r="A9" s="9">
        <v>8</v>
      </c>
      <c r="B9" s="1" t="s">
        <v>61</v>
      </c>
      <c r="C9">
        <v>361</v>
      </c>
      <c r="E9" t="s">
        <v>13</v>
      </c>
      <c r="F9" s="1" t="s">
        <v>29</v>
      </c>
      <c r="G9">
        <v>100540</v>
      </c>
      <c r="H9">
        <v>25135</v>
      </c>
      <c r="I9">
        <v>-7.0243232983993599E+22</v>
      </c>
      <c r="J9" s="6">
        <v>4.68</v>
      </c>
      <c r="M9">
        <f t="shared" si="1"/>
        <v>-7.0243232983993599E+22</v>
      </c>
      <c r="Q9" s="6">
        <f t="shared" si="0"/>
        <v>4.68</v>
      </c>
    </row>
    <row r="10" spans="1:18" ht="30">
      <c r="A10" s="9">
        <v>9</v>
      </c>
      <c r="B10" s="1" t="s">
        <v>62</v>
      </c>
      <c r="C10">
        <v>215</v>
      </c>
      <c r="E10" t="s">
        <v>13</v>
      </c>
      <c r="F10" s="1" t="s">
        <v>29</v>
      </c>
      <c r="G10">
        <v>100540</v>
      </c>
      <c r="H10">
        <v>25135</v>
      </c>
      <c r="I10">
        <v>4.8000000000000001E-2</v>
      </c>
      <c r="J10">
        <v>4.75</v>
      </c>
      <c r="M10">
        <f t="shared" si="1"/>
        <v>4.8000000000000001E-2</v>
      </c>
      <c r="Q10" s="6">
        <f t="shared" si="0"/>
        <v>4.75</v>
      </c>
    </row>
    <row r="11" spans="1:18" ht="30">
      <c r="A11" s="9">
        <v>10</v>
      </c>
      <c r="B11" s="1" t="s">
        <v>54</v>
      </c>
      <c r="C11">
        <v>172</v>
      </c>
      <c r="E11" t="s">
        <v>13</v>
      </c>
      <c r="F11" s="1" t="s">
        <v>29</v>
      </c>
      <c r="G11">
        <v>100540</v>
      </c>
      <c r="H11">
        <v>25135</v>
      </c>
      <c r="I11">
        <v>4.7E-2</v>
      </c>
      <c r="J11">
        <v>4.76</v>
      </c>
      <c r="M11">
        <f t="shared" si="1"/>
        <v>4.7E-2</v>
      </c>
      <c r="Q11" s="6">
        <f t="shared" si="0"/>
        <v>4.76</v>
      </c>
    </row>
    <row r="12" spans="1:18" ht="45">
      <c r="A12" s="9">
        <v>11</v>
      </c>
      <c r="B12" s="1" t="s">
        <v>65</v>
      </c>
      <c r="C12">
        <v>213</v>
      </c>
      <c r="E12" t="s">
        <v>13</v>
      </c>
      <c r="F12" s="1" t="s">
        <v>29</v>
      </c>
      <c r="G12">
        <v>100540</v>
      </c>
      <c r="H12">
        <v>25135</v>
      </c>
      <c r="I12">
        <v>5.0999999999999997E-2</v>
      </c>
      <c r="J12">
        <v>4.7300000000000004</v>
      </c>
      <c r="M12">
        <f t="shared" si="1"/>
        <v>5.0999999999999997E-2</v>
      </c>
      <c r="Q12" s="6">
        <f>J12</f>
        <v>4.7300000000000004</v>
      </c>
    </row>
    <row r="13" spans="1:18">
      <c r="A13" s="9">
        <v>12</v>
      </c>
      <c r="B13" s="1" t="s">
        <v>69</v>
      </c>
      <c r="C13">
        <v>214</v>
      </c>
      <c r="E13" t="s">
        <v>13</v>
      </c>
      <c r="F13" s="1" t="s">
        <v>29</v>
      </c>
      <c r="G13">
        <v>100540</v>
      </c>
      <c r="H13">
        <v>25135</v>
      </c>
      <c r="I13">
        <v>5.1999999999999998E-2</v>
      </c>
      <c r="J13">
        <v>4.72</v>
      </c>
      <c r="M13">
        <f t="shared" si="1"/>
        <v>5.1999999999999998E-2</v>
      </c>
      <c r="Q13" s="6">
        <f t="shared" ref="Q13:Q20" si="2">J13</f>
        <v>4.72</v>
      </c>
    </row>
    <row r="14" spans="1:18">
      <c r="A14" s="9">
        <v>13</v>
      </c>
      <c r="B14" s="1" t="s">
        <v>72</v>
      </c>
      <c r="C14">
        <v>214</v>
      </c>
      <c r="E14" t="s">
        <v>74</v>
      </c>
      <c r="F14" s="1" t="s">
        <v>75</v>
      </c>
      <c r="G14">
        <v>100540</v>
      </c>
      <c r="H14">
        <v>25135</v>
      </c>
      <c r="I14">
        <v>5.1999999999999998E-2</v>
      </c>
      <c r="J14">
        <v>4.7300000000000004</v>
      </c>
      <c r="M14">
        <f t="shared" si="1"/>
        <v>5.1999999999999998E-2</v>
      </c>
      <c r="Q14" s="6">
        <f t="shared" si="2"/>
        <v>4.7300000000000004</v>
      </c>
    </row>
    <row r="15" spans="1:18" ht="30">
      <c r="A15" s="9">
        <v>14</v>
      </c>
      <c r="B15" s="1" t="s">
        <v>72</v>
      </c>
      <c r="C15">
        <v>214</v>
      </c>
      <c r="D15" s="1" t="s">
        <v>83</v>
      </c>
      <c r="E15" t="s">
        <v>77</v>
      </c>
      <c r="F15" t="s">
        <v>78</v>
      </c>
      <c r="G15">
        <v>100540</v>
      </c>
      <c r="H15">
        <v>25135</v>
      </c>
      <c r="I15">
        <v>-4.3770976965667699E+40</v>
      </c>
      <c r="J15">
        <v>9.89676227177422E+20</v>
      </c>
      <c r="M15">
        <f t="shared" si="1"/>
        <v>-4.3770976965667699E+40</v>
      </c>
      <c r="Q15">
        <f t="shared" si="2"/>
        <v>9.89676227177422E+20</v>
      </c>
    </row>
    <row r="16" spans="1:18" ht="45">
      <c r="A16" s="9">
        <v>15</v>
      </c>
      <c r="B16" s="1" t="s">
        <v>72</v>
      </c>
      <c r="C16">
        <v>214</v>
      </c>
      <c r="D16" s="1" t="s">
        <v>82</v>
      </c>
      <c r="E16" t="s">
        <v>84</v>
      </c>
      <c r="F16" s="1" t="s">
        <v>85</v>
      </c>
      <c r="G16">
        <v>100540</v>
      </c>
      <c r="H16">
        <v>25135</v>
      </c>
      <c r="I16">
        <v>4.1000000000000002E-2</v>
      </c>
      <c r="J16">
        <v>4.76</v>
      </c>
      <c r="M16">
        <f t="shared" si="1"/>
        <v>4.1000000000000002E-2</v>
      </c>
      <c r="Q16" s="6">
        <f t="shared" si="2"/>
        <v>4.76</v>
      </c>
    </row>
    <row r="17" spans="1:18" ht="45">
      <c r="A17" s="9">
        <v>16</v>
      </c>
      <c r="B17" s="1" t="s">
        <v>72</v>
      </c>
      <c r="C17">
        <v>214</v>
      </c>
      <c r="D17" s="1" t="s">
        <v>89</v>
      </c>
      <c r="E17" t="s">
        <v>84</v>
      </c>
      <c r="F17" s="1" t="s">
        <v>90</v>
      </c>
      <c r="G17">
        <v>100540</v>
      </c>
      <c r="H17">
        <v>25135</v>
      </c>
      <c r="I17">
        <v>6.5000000000000002E-2</v>
      </c>
      <c r="J17">
        <v>4.67</v>
      </c>
      <c r="M17">
        <f t="shared" si="1"/>
        <v>6.5000000000000002E-2</v>
      </c>
      <c r="Q17" s="6">
        <f t="shared" si="2"/>
        <v>4.67</v>
      </c>
    </row>
    <row r="18" spans="1:18" ht="45">
      <c r="A18" s="9">
        <v>17</v>
      </c>
      <c r="B18" s="1" t="s">
        <v>72</v>
      </c>
      <c r="C18">
        <v>214</v>
      </c>
      <c r="D18" s="1" t="s">
        <v>93</v>
      </c>
      <c r="E18" t="s">
        <v>84</v>
      </c>
      <c r="F18" s="1" t="s">
        <v>94</v>
      </c>
      <c r="G18">
        <v>100540</v>
      </c>
      <c r="H18">
        <v>25135</v>
      </c>
      <c r="I18">
        <v>6.5000000000000002E-2</v>
      </c>
      <c r="J18">
        <v>4.67</v>
      </c>
      <c r="M18">
        <f t="shared" si="1"/>
        <v>6.5000000000000002E-2</v>
      </c>
      <c r="Q18">
        <f t="shared" si="2"/>
        <v>4.67</v>
      </c>
    </row>
    <row r="19" spans="1:18" ht="45">
      <c r="A19" s="9">
        <v>18</v>
      </c>
      <c r="B19" s="1" t="s">
        <v>72</v>
      </c>
      <c r="C19">
        <v>214</v>
      </c>
      <c r="D19" s="1" t="s">
        <v>97</v>
      </c>
      <c r="E19" t="s">
        <v>98</v>
      </c>
      <c r="F19" s="1" t="s">
        <v>94</v>
      </c>
      <c r="G19">
        <v>100540</v>
      </c>
      <c r="H19">
        <v>25135</v>
      </c>
      <c r="I19">
        <v>0.19800000000000001</v>
      </c>
      <c r="J19">
        <v>4.16</v>
      </c>
      <c r="M19">
        <f t="shared" si="1"/>
        <v>0.19800000000000001</v>
      </c>
      <c r="Q19">
        <f t="shared" si="2"/>
        <v>4.16</v>
      </c>
    </row>
    <row r="20" spans="1:18" ht="45">
      <c r="A20" s="9">
        <v>19</v>
      </c>
      <c r="B20" s="1" t="s">
        <v>101</v>
      </c>
      <c r="C20">
        <v>215</v>
      </c>
      <c r="D20" s="1" t="s">
        <v>97</v>
      </c>
      <c r="E20" t="s">
        <v>98</v>
      </c>
      <c r="F20" s="1" t="s">
        <v>94</v>
      </c>
      <c r="G20">
        <v>100540</v>
      </c>
      <c r="H20">
        <v>25135</v>
      </c>
      <c r="I20">
        <v>0.25900000000000001</v>
      </c>
      <c r="J20">
        <v>3.87</v>
      </c>
      <c r="M20">
        <f t="shared" si="1"/>
        <v>0.25900000000000001</v>
      </c>
      <c r="Q20">
        <f t="shared" si="2"/>
        <v>3.87</v>
      </c>
    </row>
    <row r="21" spans="1:18" ht="45">
      <c r="A21" s="9">
        <v>20</v>
      </c>
      <c r="B21" s="1" t="s">
        <v>72</v>
      </c>
      <c r="C21">
        <v>215</v>
      </c>
      <c r="D21" s="1" t="s">
        <v>104</v>
      </c>
      <c r="E21" t="s">
        <v>98</v>
      </c>
      <c r="F21" s="1" t="s">
        <v>94</v>
      </c>
      <c r="G21">
        <v>100198</v>
      </c>
      <c r="H21">
        <v>25477</v>
      </c>
      <c r="I21">
        <v>0.18</v>
      </c>
      <c r="J21">
        <v>4.18</v>
      </c>
      <c r="N21">
        <f>I21</f>
        <v>0.18</v>
      </c>
      <c r="R21">
        <f>J21</f>
        <v>4.18</v>
      </c>
    </row>
    <row r="22" spans="1:18" ht="60">
      <c r="A22" s="9">
        <v>21</v>
      </c>
      <c r="B22" s="1" t="s">
        <v>108</v>
      </c>
      <c r="C22">
        <v>216</v>
      </c>
      <c r="D22" s="1" t="s">
        <v>115</v>
      </c>
      <c r="E22" t="s">
        <v>98</v>
      </c>
      <c r="F22" s="1" t="s">
        <v>94</v>
      </c>
      <c r="G22">
        <v>100198</v>
      </c>
      <c r="H22">
        <v>25477</v>
      </c>
      <c r="I22">
        <v>0.186</v>
      </c>
      <c r="J22">
        <v>4.09</v>
      </c>
      <c r="N22">
        <f t="shared" ref="N22:N23" si="3">I22</f>
        <v>0.186</v>
      </c>
      <c r="R22">
        <f t="shared" ref="R22:R23" si="4">J22</f>
        <v>4.09</v>
      </c>
    </row>
    <row r="23" spans="1:18" ht="105">
      <c r="A23" s="9">
        <v>22</v>
      </c>
      <c r="B23" s="1" t="s">
        <v>72</v>
      </c>
      <c r="C23">
        <v>209</v>
      </c>
      <c r="D23" s="1" t="s">
        <v>112</v>
      </c>
      <c r="E23" t="s">
        <v>98</v>
      </c>
      <c r="F23" s="1" t="s">
        <v>94</v>
      </c>
      <c r="G23">
        <v>100198</v>
      </c>
      <c r="H23">
        <v>25477</v>
      </c>
      <c r="I23">
        <v>0.217</v>
      </c>
      <c r="J23">
        <v>3.97</v>
      </c>
      <c r="N23">
        <f t="shared" si="3"/>
        <v>0.217</v>
      </c>
      <c r="R23">
        <f t="shared" si="4"/>
        <v>3.97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excerpt</vt:lpstr>
    </vt:vector>
  </TitlesOfParts>
  <Company>GOGII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Newstadt</dc:creator>
  <cp:lastModifiedBy>Robert Newstadt</cp:lastModifiedBy>
  <dcterms:created xsi:type="dcterms:W3CDTF">2018-09-15T19:58:08Z</dcterms:created>
  <dcterms:modified xsi:type="dcterms:W3CDTF">2018-11-25T06:41:24Z</dcterms:modified>
</cp:coreProperties>
</file>