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ters\Documents\"/>
    </mc:Choice>
  </mc:AlternateContent>
  <xr:revisionPtr revIDLastSave="0" documentId="8_{137EAFDC-9F63-4FE4-BE11-0F7D10459B08}" xr6:coauthVersionLast="47" xr6:coauthVersionMax="47" xr10:uidLastSave="{00000000-0000-0000-0000-000000000000}"/>
  <bookViews>
    <workbookView xWindow="3795" yWindow="2475" windowWidth="14400" windowHeight="10755" xr2:uid="{E1304621-5395-4F2D-B41D-31F4B1309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I16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I12" i="1"/>
  <c r="H12" i="1"/>
  <c r="G12" i="1"/>
  <c r="F12" i="1"/>
  <c r="E12" i="1"/>
  <c r="H11" i="1"/>
  <c r="G11" i="1"/>
  <c r="F11" i="1"/>
  <c r="G10" i="1"/>
  <c r="F10" i="1"/>
  <c r="H9" i="1"/>
  <c r="G9" i="1"/>
  <c r="F9" i="1"/>
  <c r="I8" i="1"/>
  <c r="H8" i="1"/>
  <c r="G8" i="1"/>
  <c r="F8" i="1"/>
  <c r="E8" i="1"/>
  <c r="H7" i="1"/>
  <c r="G7" i="1"/>
  <c r="F7" i="1"/>
  <c r="I6" i="1"/>
  <c r="G6" i="1"/>
  <c r="F6" i="1"/>
  <c r="I5" i="1"/>
  <c r="H5" i="1"/>
  <c r="G5" i="1"/>
  <c r="F5" i="1"/>
  <c r="I4" i="1"/>
  <c r="H4" i="1"/>
  <c r="G4" i="1"/>
  <c r="F4" i="1"/>
  <c r="E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<sst xmlns="http://schemas.openxmlformats.org/spreadsheetml/2006/main" count="24" uniqueCount="24">
  <si>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</si>
  <si>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</si>
  <si>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</si>
  <si>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P, 4.17</t>
  </si>
  <si>
    <t>P, 4.53</t>
  </si>
  <si>
    <t>A+B 240/197, 3.29</t>
  </si>
  <si>
    <t>A+B 224, 4.03</t>
  </si>
  <si>
    <t>A+C 164, 3.75</t>
  </si>
  <si>
    <t>A1B1S1</t>
  </si>
  <si>
    <t>A1B1C2</t>
  </si>
  <si>
    <t>A1B2C1</t>
  </si>
  <si>
    <t>A2B1C1</t>
  </si>
  <si>
    <t>A1S1C1</t>
  </si>
  <si>
    <t>A1B1C3</t>
  </si>
  <si>
    <t>A1B3C1</t>
  </si>
  <si>
    <t>A3B1C1</t>
  </si>
  <si>
    <t>S1B1C1</t>
  </si>
  <si>
    <t>A1B1C4</t>
  </si>
  <si>
    <t>A1B4C1</t>
  </si>
  <si>
    <t>A4B1C1</t>
  </si>
  <si>
    <t>A1B1C1</t>
  </si>
  <si>
    <t>A1B1C5</t>
  </si>
  <si>
    <t>A1B5C1</t>
  </si>
  <si>
    <t>A5B1C1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</si>
</sst>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74EF-B79C-4B74-966C-0568491A311A}">
  <dimension ref="A1:I17"/>
  <sheetViews>
    <sheetView tabSelected="1" workbookViewId="0">
      <selection sqref="A1:I1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E2">
        <v>0</v>
      </c>
      <c r="F2">
        <f>58330/27729062</f>
        <v>2.1035691723001663E-3</v>
      </c>
      <c r="G2">
        <f>38658084/27729062</f>
        <v>1.3941360151309843</v>
      </c>
      <c r="H2">
        <f>23275/27729062</f>
        <v>8.3937206386570159E-4</v>
      </c>
      <c r="I2">
        <v>0</v>
      </c>
    </row>
    <row r="3" spans="1:9" x14ac:dyDescent="0.25">
      <c r="A3" t="s">
        <v>9</v>
      </c>
      <c r="E3">
        <v>0</v>
      </c>
      <c r="F3">
        <f>305825/31326290</f>
        <v>9.7625668408228353E-3</v>
      </c>
      <c r="G3">
        <f>35898656/31326290</f>
        <v>1.1459593842743587</v>
      </c>
      <c r="H3">
        <f>1174223/31326290</f>
        <v>3.7483627968712539E-2</v>
      </c>
      <c r="I3">
        <v>0</v>
      </c>
    </row>
    <row r="4" spans="1:9" x14ac:dyDescent="0.25">
      <c r="A4" s="1" t="s">
        <v>10</v>
      </c>
      <c r="E4">
        <f>34981/35918940</f>
        <v>9.738873140465726E-4</v>
      </c>
      <c r="F4">
        <f>357168/35918940</f>
        <v>9.9437232835935582E-3</v>
      </c>
      <c r="G4">
        <f>33943568/35918940</f>
        <v>0.94500472452694873</v>
      </c>
      <c r="H4">
        <f>170246/35918940</f>
        <v>4.7397278427481438E-3</v>
      </c>
      <c r="I4">
        <f>16590/35918940</f>
        <v>4.6187331808789458E-4</v>
      </c>
    </row>
    <row r="5" spans="1:9" x14ac:dyDescent="0.25">
      <c r="A5" t="s">
        <v>11</v>
      </c>
      <c r="E5">
        <v>0</v>
      </c>
      <c r="F5">
        <f>92671/30544258</f>
        <v>3.0339908731781928E-3</v>
      </c>
      <c r="G5">
        <f>40685708/30544258</f>
        <v>1.3320247622319061</v>
      </c>
      <c r="H5">
        <f>717444/30544258</f>
        <v>2.3488670112726262E-2</v>
      </c>
      <c r="I5">
        <f>14299/30544258</f>
        <v>4.6814036209358892E-4</v>
      </c>
    </row>
    <row r="6" spans="1:9" x14ac:dyDescent="0.25">
      <c r="A6" t="s">
        <v>12</v>
      </c>
      <c r="E6">
        <v>0</v>
      </c>
      <c r="F6">
        <f>34775/25507694</f>
        <v>1.3633141435678191E-3</v>
      </c>
      <c r="G6">
        <f>144519/25507694</f>
        <v>5.6657022779087749E-3</v>
      </c>
      <c r="H6">
        <v>0</v>
      </c>
      <c r="I6">
        <f>37781/25507694</f>
        <v>1.4811609391268375E-3</v>
      </c>
    </row>
    <row r="7" spans="1:9" x14ac:dyDescent="0.25">
      <c r="A7" t="s">
        <v>13</v>
      </c>
      <c r="E7">
        <v>0</v>
      </c>
      <c r="F7">
        <f>124265/26425686</f>
        <v>4.7024323228543625E-3</v>
      </c>
      <c r="G7">
        <f>35215504/26425686</f>
        <v>1.3326240234595992</v>
      </c>
      <c r="H7">
        <f>487819/26325686</f>
        <v>1.8530153402270315E-2</v>
      </c>
      <c r="I7">
        <v>0</v>
      </c>
    </row>
    <row r="8" spans="1:9" x14ac:dyDescent="0.25">
      <c r="A8" s="1" t="s">
        <v>14</v>
      </c>
      <c r="E8">
        <f>55491/34177164</f>
        <v>1.6236279873894745E-3</v>
      </c>
      <c r="F8">
        <f>382156/34177164</f>
        <v>1.1181618229060785E-2</v>
      </c>
      <c r="G8">
        <f>34488812/34177164</f>
        <v>1.009118603287271</v>
      </c>
      <c r="H8">
        <f>236699/34177164</f>
        <v>6.9256477804887501E-3</v>
      </c>
      <c r="I8">
        <f>21035/34177164</f>
        <v>6.1546944035496918E-4</v>
      </c>
    </row>
    <row r="9" spans="1:9" x14ac:dyDescent="0.25">
      <c r="A9" t="s">
        <v>15</v>
      </c>
      <c r="E9">
        <v>0</v>
      </c>
      <c r="F9">
        <f>32235/29713432</f>
        <v>1.0848628997148495E-3</v>
      </c>
      <c r="G9">
        <f>42061108/29713432</f>
        <v>1.4155587277834483</v>
      </c>
      <c r="H9">
        <f>47933/29713432</f>
        <v>1.6131761554841594E-3</v>
      </c>
      <c r="I9">
        <v>0</v>
      </c>
    </row>
    <row r="10" spans="1:9" x14ac:dyDescent="0.25">
      <c r="A10" t="s">
        <v>16</v>
      </c>
      <c r="E10">
        <v>0</v>
      </c>
      <c r="F10">
        <f>24580/28363776</f>
        <v>8.6659829777248278E-4</v>
      </c>
      <c r="G10">
        <f>328839/28363776</f>
        <v>1.1593625615996967E-2</v>
      </c>
      <c r="H10">
        <v>0</v>
      </c>
      <c r="I10">
        <v>0</v>
      </c>
    </row>
    <row r="11" spans="1:9" x14ac:dyDescent="0.25">
      <c r="A11" t="s">
        <v>17</v>
      </c>
      <c r="E11">
        <v>0</v>
      </c>
      <c r="F11">
        <f>310694/32764108</f>
        <v>9.4827547266051002E-3</v>
      </c>
      <c r="G11">
        <f>34333192/32764108</f>
        <v>1.0478903317007746</v>
      </c>
      <c r="H11">
        <f>323402/32764108</f>
        <v>9.8706181776717378E-3</v>
      </c>
      <c r="I11">
        <v>0</v>
      </c>
    </row>
    <row r="12" spans="1:9" x14ac:dyDescent="0.25">
      <c r="A12" s="1" t="s">
        <v>18</v>
      </c>
      <c r="E12">
        <f>67286/28796730</f>
        <v>2.3365847441706054E-3</v>
      </c>
      <c r="F12">
        <f>112008/28796730</f>
        <v>3.8896082992756469E-3</v>
      </c>
      <c r="G12">
        <f>34133248/28796730</f>
        <v>1.1853168050677976</v>
      </c>
      <c r="H12">
        <f>62830/28796730</f>
        <v>2.1818449525345413E-3</v>
      </c>
      <c r="I12">
        <f>18265/28796730</f>
        <v>6.3427340534845454E-4</v>
      </c>
    </row>
    <row r="13" spans="1:9" x14ac:dyDescent="0.25">
      <c r="A13" t="s">
        <v>19</v>
      </c>
      <c r="E13">
        <v>0</v>
      </c>
      <c r="F13">
        <f>284683/27480352</f>
        <v>1.0359510678756954E-2</v>
      </c>
      <c r="G13">
        <f>41015060/27480352</f>
        <v>1.4925230943184424</v>
      </c>
      <c r="H13">
        <f>201520/27480352</f>
        <v>7.3332393995535431E-3</v>
      </c>
      <c r="I13">
        <v>0</v>
      </c>
    </row>
    <row r="14" spans="1:9" x14ac:dyDescent="0.25">
      <c r="A14" t="s">
        <v>20</v>
      </c>
      <c r="E14">
        <f>0</f>
        <v>0</v>
      </c>
      <c r="F14">
        <f>685662/28564416</f>
        <v>2.4004061556868517E-2</v>
      </c>
      <c r="G14">
        <f>34438604/28564416</f>
        <v>1.2056470540129369</v>
      </c>
      <c r="H14">
        <f>278432/28564416</f>
        <v>9.7475124294506849E-3</v>
      </c>
      <c r="I14">
        <v>0</v>
      </c>
    </row>
    <row r="15" spans="1:9" x14ac:dyDescent="0.25">
      <c r="A15" t="s">
        <v>21</v>
      </c>
      <c r="E15">
        <f>0</f>
        <v>0</v>
      </c>
      <c r="F15">
        <f>252311/31830904</f>
        <v>7.9266049120062694E-3</v>
      </c>
      <c r="G15">
        <f>34025572/31830904</f>
        <v>1.0689477119468551</v>
      </c>
      <c r="H15">
        <f>126508/31830904</f>
        <v>3.9743765995461514E-3</v>
      </c>
      <c r="I15">
        <v>0</v>
      </c>
    </row>
    <row r="16" spans="1:9" x14ac:dyDescent="0.25">
      <c r="A16" s="1" t="s">
        <v>22</v>
      </c>
      <c r="E16">
        <f>101102/28739878</f>
        <v>3.5178298251648805E-3</v>
      </c>
      <c r="F16">
        <f>107129/28739878</f>
        <v>3.7275384397943514E-3</v>
      </c>
      <c r="G16">
        <f>37487588/28739878</f>
        <v>1.3043753352049721</v>
      </c>
      <c r="H16">
        <f>64417/28739878</f>
        <v>2.2413804261799579E-3</v>
      </c>
      <c r="I16">
        <f>26575/28739878</f>
        <v>9.2467337544021591E-4</v>
      </c>
    </row>
    <row r="17" spans="1:9" x14ac:dyDescent="0.25">
      <c r="A17" t="s">
        <v>23</v>
      </c>
      <c r="E17">
        <f>15696/29311610</f>
        <v>5.3548747407597191E-4</v>
      </c>
      <c r="F17">
        <f>88922/29311610</f>
        <v>3.0336784639260687E-3</v>
      </c>
      <c r="G17">
        <f>39584536/29311610</f>
        <v>1.3504729354682325</v>
      </c>
      <c r="H17">
        <f>105442/29311610</f>
        <v>3.5972776657440518E-3</v>
      </c>
      <c r="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Mahjour</dc:creator>
  <cp:lastModifiedBy>Babak Mahjour</cp:lastModifiedBy>
  <dcterms:created xsi:type="dcterms:W3CDTF">2024-08-25T02:39:18Z</dcterms:created>
  <dcterms:modified xsi:type="dcterms:W3CDTF">2024-08-25T02:39:45Z</dcterms:modified>
</cp:coreProperties>
</file>