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el\OneDrive\Desktop\"/>
    </mc:Choice>
  </mc:AlternateContent>
  <xr:revisionPtr revIDLastSave="0" documentId="13_ncr:1_{30B07C70-D522-4834-A6E9-8D89D7D50416}" xr6:coauthVersionLast="47" xr6:coauthVersionMax="47" xr10:uidLastSave="{00000000-0000-0000-0000-000000000000}"/>
  <bookViews>
    <workbookView xWindow="-110" yWindow="-110" windowWidth="19420" windowHeight="10300" tabRatio="597" xr2:uid="{3E16EA9E-EC9A-45C8-B18C-C28CBCE15768}"/>
  </bookViews>
  <sheets>
    <sheet name="Hydrogels" sheetId="2" r:id="rId1"/>
    <sheet name="Sheet1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H3" i="2" l="1"/>
  <c r="EH4" i="2"/>
  <c r="EH5" i="2"/>
  <c r="EH6" i="2"/>
  <c r="EH7" i="2"/>
  <c r="EH8" i="2"/>
  <c r="EH9" i="2"/>
  <c r="EH10" i="2"/>
  <c r="EH11" i="2"/>
  <c r="EH12" i="2"/>
  <c r="EH13" i="2"/>
  <c r="EH14" i="2"/>
  <c r="EH15" i="2"/>
  <c r="EH16" i="2"/>
  <c r="EH17" i="2"/>
  <c r="EH18" i="2"/>
  <c r="EH19" i="2"/>
  <c r="EH20" i="2"/>
  <c r="EH21" i="2"/>
  <c r="EH22" i="2"/>
  <c r="EH23" i="2"/>
  <c r="EH24" i="2"/>
  <c r="EH25" i="2"/>
  <c r="EH26" i="2"/>
  <c r="EH2" i="2"/>
  <c r="EG2" i="2"/>
  <c r="EZ3" i="2"/>
  <c r="EZ4" i="2"/>
  <c r="EZ5" i="2"/>
  <c r="EZ6" i="2"/>
  <c r="EZ7" i="2"/>
  <c r="EZ8" i="2"/>
  <c r="EZ9" i="2"/>
  <c r="EZ10" i="2"/>
  <c r="EZ11" i="2"/>
  <c r="EZ12" i="2"/>
  <c r="EZ13" i="2"/>
  <c r="EZ14" i="2"/>
  <c r="EZ15" i="2"/>
  <c r="EZ16" i="2"/>
  <c r="EZ17" i="2"/>
  <c r="EZ18" i="2"/>
  <c r="EZ19" i="2"/>
  <c r="EZ20" i="2"/>
  <c r="EZ21" i="2"/>
  <c r="EZ22" i="2"/>
  <c r="EZ23" i="2"/>
  <c r="EZ24" i="2"/>
  <c r="EZ25" i="2"/>
  <c r="EZ26" i="2"/>
  <c r="EZ27" i="2"/>
  <c r="EZ28" i="2"/>
  <c r="EZ29" i="2"/>
  <c r="EZ30" i="2"/>
  <c r="EZ31" i="2"/>
  <c r="EZ32" i="2"/>
  <c r="EZ2" i="2"/>
  <c r="EY32" i="2"/>
  <c r="EY31" i="2"/>
  <c r="EY30" i="2"/>
  <c r="EY29" i="2"/>
  <c r="EY28" i="2"/>
  <c r="EY27" i="2"/>
  <c r="EY26" i="2"/>
  <c r="EY25" i="2"/>
  <c r="EX2" i="2"/>
  <c r="EY3" i="2"/>
  <c r="EY4" i="2"/>
  <c r="EY5" i="2"/>
  <c r="EY6" i="2"/>
  <c r="EY7" i="2"/>
  <c r="EY8" i="2"/>
  <c r="EY9" i="2"/>
  <c r="EY10" i="2"/>
  <c r="EY11" i="2"/>
  <c r="EY12" i="2"/>
  <c r="EY13" i="2"/>
  <c r="EY14" i="2"/>
  <c r="EY15" i="2"/>
  <c r="EY16" i="2"/>
  <c r="EY17" i="2"/>
  <c r="EY18" i="2"/>
  <c r="EY19" i="2"/>
  <c r="EY20" i="2"/>
  <c r="EY21" i="2"/>
  <c r="EY22" i="2"/>
  <c r="EY23" i="2"/>
  <c r="EY24" i="2"/>
  <c r="EY2" i="2"/>
  <c r="EW2" i="2"/>
  <c r="ET3" i="2"/>
  <c r="ET4" i="2"/>
  <c r="ET5" i="2"/>
  <c r="ET6" i="2"/>
  <c r="ET7" i="2"/>
  <c r="ET8" i="2"/>
  <c r="ET9" i="2"/>
  <c r="ET10" i="2"/>
  <c r="ET11" i="2"/>
  <c r="ET12" i="2"/>
  <c r="ET13" i="2"/>
  <c r="ET14" i="2"/>
  <c r="ET15" i="2"/>
  <c r="ET16" i="2"/>
  <c r="ET17" i="2"/>
  <c r="ET18" i="2"/>
  <c r="ET19" i="2"/>
  <c r="ET20" i="2"/>
  <c r="ET21" i="2"/>
  <c r="ET22" i="2"/>
  <c r="ET23" i="2"/>
  <c r="ET24" i="2"/>
  <c r="ET25" i="2"/>
  <c r="ET26" i="2"/>
  <c r="ET2" i="2"/>
  <c r="ER2" i="2"/>
  <c r="ES2" i="2"/>
  <c r="ES3" i="2"/>
  <c r="ES4" i="2"/>
  <c r="ES5" i="2"/>
  <c r="ES6" i="2"/>
  <c r="ES7" i="2"/>
  <c r="ES8" i="2"/>
  <c r="ES9" i="2"/>
  <c r="ES10" i="2"/>
  <c r="ES11" i="2"/>
  <c r="ES12" i="2"/>
  <c r="ES13" i="2"/>
  <c r="ES14" i="2"/>
  <c r="ES15" i="2"/>
  <c r="ES16" i="2"/>
  <c r="ES17" i="2"/>
  <c r="ES18" i="2"/>
  <c r="ES19" i="2"/>
  <c r="ES20" i="2"/>
  <c r="ES21" i="2"/>
  <c r="ES22" i="2"/>
  <c r="ES23" i="2"/>
  <c r="ES24" i="2"/>
  <c r="ES25" i="2"/>
  <c r="ES26" i="2"/>
  <c r="EQ2" i="2"/>
  <c r="EN2" i="2"/>
  <c r="EL2" i="2"/>
  <c r="EN3" i="2"/>
  <c r="EN4" i="2"/>
  <c r="EN5" i="2"/>
  <c r="EN6" i="2"/>
  <c r="EN7" i="2"/>
  <c r="EN8" i="2"/>
  <c r="EN9" i="2"/>
  <c r="EN10" i="2"/>
  <c r="EN11" i="2"/>
  <c r="EN12" i="2"/>
  <c r="EN13" i="2"/>
  <c r="EN14" i="2"/>
  <c r="EN15" i="2"/>
  <c r="EN16" i="2"/>
  <c r="EN17" i="2"/>
  <c r="EN18" i="2"/>
  <c r="EN19" i="2"/>
  <c r="EN20" i="2"/>
  <c r="EN21" i="2"/>
  <c r="EN22" i="2"/>
  <c r="EN23" i="2"/>
  <c r="EN24" i="2"/>
  <c r="EN25" i="2"/>
  <c r="EN26" i="2"/>
  <c r="EN27" i="2"/>
  <c r="EN28" i="2"/>
  <c r="EN29" i="2"/>
  <c r="EN30" i="2"/>
  <c r="EN31" i="2"/>
  <c r="EN32" i="2"/>
  <c r="EF2" i="2"/>
  <c r="EM3" i="2"/>
  <c r="EM4" i="2"/>
  <c r="EM5" i="2"/>
  <c r="EM6" i="2"/>
  <c r="EM7" i="2"/>
  <c r="EM8" i="2"/>
  <c r="EM9" i="2"/>
  <c r="EM10" i="2"/>
  <c r="EM11" i="2"/>
  <c r="EM12" i="2"/>
  <c r="EM13" i="2"/>
  <c r="EM14" i="2"/>
  <c r="EM15" i="2"/>
  <c r="EM16" i="2"/>
  <c r="EM17" i="2"/>
  <c r="EM18" i="2"/>
  <c r="EM19" i="2"/>
  <c r="EM20" i="2"/>
  <c r="EM21" i="2"/>
  <c r="EM22" i="2"/>
  <c r="EM23" i="2"/>
  <c r="EM24" i="2"/>
  <c r="EM25" i="2"/>
  <c r="EM26" i="2"/>
  <c r="EM27" i="2"/>
  <c r="EM28" i="2"/>
  <c r="EM29" i="2"/>
  <c r="EM30" i="2"/>
  <c r="EM31" i="2"/>
  <c r="EM32" i="2"/>
  <c r="EM2" i="2"/>
  <c r="EK2" i="2"/>
  <c r="EG26" i="2"/>
  <c r="EG3" i="2"/>
  <c r="EG4" i="2"/>
  <c r="EG5" i="2"/>
  <c r="EG6" i="2"/>
  <c r="EG7" i="2"/>
  <c r="EG8" i="2"/>
  <c r="EG9" i="2"/>
  <c r="EG10" i="2"/>
  <c r="EG11" i="2"/>
  <c r="EG12" i="2"/>
  <c r="EG13" i="2"/>
  <c r="EG14" i="2"/>
  <c r="EG15" i="2"/>
  <c r="EG16" i="2"/>
  <c r="EG17" i="2"/>
  <c r="EG18" i="2"/>
  <c r="EG19" i="2"/>
  <c r="EG20" i="2"/>
  <c r="EG21" i="2"/>
  <c r="EG22" i="2"/>
  <c r="EG23" i="2"/>
  <c r="EG24" i="2"/>
  <c r="EG25" i="2"/>
  <c r="EE2" i="2"/>
  <c r="EV25" i="2"/>
  <c r="EW25" i="2"/>
  <c r="DB28" i="2"/>
  <c r="EL4" i="2"/>
  <c r="EE3" i="2"/>
  <c r="EX3" i="2"/>
  <c r="EX4" i="2"/>
  <c r="EX5" i="2"/>
  <c r="EX6" i="2"/>
  <c r="EX7" i="2"/>
  <c r="EX8" i="2"/>
  <c r="EX9" i="2"/>
  <c r="EX10" i="2"/>
  <c r="EX11" i="2"/>
  <c r="EX12" i="2"/>
  <c r="EX13" i="2"/>
  <c r="EX14" i="2"/>
  <c r="EX15" i="2"/>
  <c r="EX16" i="2"/>
  <c r="EX17" i="2"/>
  <c r="EX18" i="2"/>
  <c r="EX19" i="2"/>
  <c r="EX20" i="2"/>
  <c r="EX21" i="2"/>
  <c r="EX22" i="2"/>
  <c r="EX23" i="2"/>
  <c r="EX24" i="2"/>
  <c r="EX25" i="2"/>
  <c r="EX26" i="2"/>
  <c r="EX27" i="2"/>
  <c r="EX28" i="2"/>
  <c r="EX29" i="2"/>
  <c r="EX30" i="2"/>
  <c r="EX31" i="2"/>
  <c r="EX32" i="2"/>
  <c r="EW3" i="2"/>
  <c r="EW4" i="2"/>
  <c r="EW5" i="2"/>
  <c r="EW6" i="2"/>
  <c r="EW7" i="2"/>
  <c r="EW8" i="2"/>
  <c r="EW9" i="2"/>
  <c r="EW10" i="2"/>
  <c r="EW11" i="2"/>
  <c r="EW12" i="2"/>
  <c r="EW13" i="2"/>
  <c r="EW14" i="2"/>
  <c r="EW15" i="2"/>
  <c r="EW16" i="2"/>
  <c r="EW17" i="2"/>
  <c r="EW18" i="2"/>
  <c r="EW19" i="2"/>
  <c r="EW20" i="2"/>
  <c r="EW21" i="2"/>
  <c r="EW22" i="2"/>
  <c r="EW23" i="2"/>
  <c r="EW24" i="2"/>
  <c r="EW26" i="2"/>
  <c r="EW27" i="2"/>
  <c r="EW28" i="2"/>
  <c r="EW29" i="2"/>
  <c r="EW30" i="2"/>
  <c r="EW31" i="2"/>
  <c r="EW32" i="2"/>
  <c r="ER3" i="2"/>
  <c r="ER4" i="2"/>
  <c r="ER5" i="2"/>
  <c r="ER6" i="2"/>
  <c r="ER7" i="2"/>
  <c r="ER8" i="2"/>
  <c r="ER9" i="2"/>
  <c r="ER10" i="2"/>
  <c r="ER11" i="2"/>
  <c r="ER12" i="2"/>
  <c r="ER13" i="2"/>
  <c r="ER14" i="2"/>
  <c r="ER15" i="2"/>
  <c r="ER16" i="2"/>
  <c r="ER17" i="2"/>
  <c r="ER18" i="2"/>
  <c r="ER19" i="2"/>
  <c r="ER20" i="2"/>
  <c r="ER21" i="2"/>
  <c r="ER22" i="2"/>
  <c r="ER23" i="2"/>
  <c r="ER24" i="2"/>
  <c r="ER25" i="2"/>
  <c r="ER26" i="2"/>
  <c r="EQ3" i="2"/>
  <c r="EQ4" i="2"/>
  <c r="EQ5" i="2"/>
  <c r="EQ6" i="2"/>
  <c r="EQ7" i="2"/>
  <c r="EQ8" i="2"/>
  <c r="EQ9" i="2"/>
  <c r="EQ10" i="2"/>
  <c r="EQ11" i="2"/>
  <c r="EQ12" i="2"/>
  <c r="EQ13" i="2"/>
  <c r="EQ14" i="2"/>
  <c r="EQ15" i="2"/>
  <c r="EQ16" i="2"/>
  <c r="EQ17" i="2"/>
  <c r="EQ18" i="2"/>
  <c r="EQ19" i="2"/>
  <c r="EQ20" i="2"/>
  <c r="EQ21" i="2"/>
  <c r="EQ22" i="2"/>
  <c r="EQ23" i="2"/>
  <c r="EQ24" i="2"/>
  <c r="EQ25" i="2"/>
  <c r="EQ26" i="2"/>
  <c r="EL3" i="2"/>
  <c r="EL5" i="2"/>
  <c r="EL6" i="2"/>
  <c r="EL7" i="2"/>
  <c r="EL8" i="2"/>
  <c r="EL9" i="2"/>
  <c r="EL10" i="2"/>
  <c r="EL11" i="2"/>
  <c r="EL12" i="2"/>
  <c r="EL13" i="2"/>
  <c r="EL14" i="2"/>
  <c r="EL15" i="2"/>
  <c r="EL16" i="2"/>
  <c r="EL17" i="2"/>
  <c r="EL18" i="2"/>
  <c r="EL19" i="2"/>
  <c r="EL20" i="2"/>
  <c r="EL21" i="2"/>
  <c r="EL22" i="2"/>
  <c r="EL23" i="2"/>
  <c r="EL24" i="2"/>
  <c r="EL25" i="2"/>
  <c r="EL26" i="2"/>
  <c r="EL27" i="2"/>
  <c r="EL28" i="2"/>
  <c r="EL29" i="2"/>
  <c r="EL30" i="2"/>
  <c r="EL31" i="2"/>
  <c r="EL32" i="2"/>
  <c r="EK3" i="2"/>
  <c r="EK4" i="2"/>
  <c r="EK5" i="2"/>
  <c r="EK6" i="2"/>
  <c r="EK7" i="2"/>
  <c r="EK8" i="2"/>
  <c r="EK9" i="2"/>
  <c r="EK10" i="2"/>
  <c r="EK11" i="2"/>
  <c r="EK12" i="2"/>
  <c r="EK13" i="2"/>
  <c r="EK14" i="2"/>
  <c r="EK15" i="2"/>
  <c r="EK16" i="2"/>
  <c r="EK17" i="2"/>
  <c r="EK18" i="2"/>
  <c r="EK19" i="2"/>
  <c r="EK20" i="2"/>
  <c r="EK21" i="2"/>
  <c r="EK22" i="2"/>
  <c r="EK23" i="2"/>
  <c r="EK24" i="2"/>
  <c r="EK25" i="2"/>
  <c r="EK26" i="2"/>
  <c r="EK27" i="2"/>
  <c r="EK28" i="2"/>
  <c r="EK29" i="2"/>
  <c r="EK30" i="2"/>
  <c r="EK31" i="2"/>
  <c r="EK32" i="2"/>
  <c r="EF3" i="2"/>
  <c r="EF4" i="2"/>
  <c r="EF5" i="2"/>
  <c r="EF6" i="2"/>
  <c r="EF7" i="2"/>
  <c r="EF8" i="2"/>
  <c r="EF9" i="2"/>
  <c r="EF10" i="2"/>
  <c r="EF11" i="2"/>
  <c r="EF12" i="2"/>
  <c r="EF13" i="2"/>
  <c r="EF14" i="2"/>
  <c r="EF15" i="2"/>
  <c r="EF16" i="2"/>
  <c r="EF17" i="2"/>
  <c r="EF18" i="2"/>
  <c r="EF19" i="2"/>
  <c r="EF20" i="2"/>
  <c r="EF21" i="2"/>
  <c r="EF22" i="2"/>
  <c r="EF23" i="2"/>
  <c r="EF24" i="2"/>
  <c r="EF25" i="2"/>
  <c r="EF26" i="2"/>
  <c r="EE4" i="2"/>
  <c r="EE5" i="2"/>
  <c r="EE6" i="2"/>
  <c r="EE7" i="2"/>
  <c r="EE8" i="2"/>
  <c r="EE9" i="2"/>
  <c r="EE10" i="2"/>
  <c r="EE11" i="2"/>
  <c r="EE12" i="2"/>
  <c r="EE13" i="2"/>
  <c r="EE14" i="2"/>
  <c r="EE15" i="2"/>
  <c r="EE16" i="2"/>
  <c r="EE17" i="2"/>
  <c r="EE18" i="2"/>
  <c r="EE19" i="2"/>
  <c r="EE20" i="2"/>
  <c r="EE21" i="2"/>
  <c r="EE22" i="2"/>
  <c r="EE23" i="2"/>
  <c r="EE24" i="2"/>
  <c r="EE25" i="2"/>
  <c r="EE26" i="2"/>
  <c r="EV32" i="2"/>
  <c r="EV31" i="2"/>
  <c r="EV30" i="2"/>
  <c r="EV29" i="2"/>
  <c r="EV28" i="2"/>
  <c r="EV27" i="2"/>
  <c r="EV26" i="2"/>
  <c r="EV24" i="2"/>
  <c r="EV23" i="2"/>
  <c r="EV22" i="2"/>
  <c r="EV21" i="2"/>
  <c r="EV20" i="2"/>
  <c r="EV19" i="2"/>
  <c r="EV18" i="2"/>
  <c r="EV17" i="2"/>
  <c r="EV16" i="2"/>
  <c r="EV15" i="2"/>
  <c r="EV14" i="2"/>
  <c r="EV13" i="2"/>
  <c r="EV12" i="2"/>
  <c r="EV11" i="2"/>
  <c r="EV10" i="2"/>
  <c r="EV9" i="2"/>
  <c r="EV8" i="2"/>
  <c r="EV7" i="2"/>
  <c r="EV6" i="2"/>
  <c r="EV5" i="2"/>
  <c r="EV4" i="2"/>
  <c r="EV3" i="2"/>
  <c r="EV2" i="2"/>
  <c r="EJ32" i="2"/>
  <c r="EJ31" i="2"/>
  <c r="EJ30" i="2"/>
  <c r="EJ29" i="2"/>
  <c r="EJ28" i="2"/>
  <c r="EJ27" i="2"/>
  <c r="EJ26" i="2"/>
  <c r="EJ25" i="2"/>
  <c r="EJ24" i="2"/>
  <c r="EJ23" i="2"/>
  <c r="EJ22" i="2"/>
  <c r="EJ21" i="2"/>
  <c r="EJ20" i="2"/>
  <c r="EJ19" i="2"/>
  <c r="EJ18" i="2"/>
  <c r="EJ17" i="2"/>
  <c r="EJ16" i="2"/>
  <c r="EJ15" i="2"/>
  <c r="EJ14" i="2"/>
  <c r="EJ13" i="2"/>
  <c r="EJ12" i="2"/>
  <c r="EJ11" i="2"/>
  <c r="EJ10" i="2"/>
  <c r="EJ9" i="2"/>
  <c r="EJ8" i="2"/>
  <c r="EJ7" i="2"/>
  <c r="EJ6" i="2"/>
  <c r="EJ5" i="2"/>
  <c r="EJ4" i="2"/>
  <c r="EJ3" i="2"/>
  <c r="EJ2" i="2"/>
  <c r="DZ32" i="2"/>
  <c r="DZ31" i="2"/>
  <c r="DZ30" i="2"/>
  <c r="DZ29" i="2"/>
  <c r="DZ28" i="2"/>
  <c r="DZ27" i="2"/>
  <c r="DZ26" i="2"/>
  <c r="DZ25" i="2"/>
  <c r="DZ24" i="2"/>
  <c r="DZ23" i="2"/>
  <c r="DZ22" i="2"/>
  <c r="DZ21" i="2"/>
  <c r="DZ20" i="2"/>
  <c r="DZ19" i="2"/>
  <c r="DZ18" i="2"/>
  <c r="DZ17" i="2"/>
  <c r="DZ16" i="2"/>
  <c r="DZ15" i="2"/>
  <c r="DZ14" i="2"/>
  <c r="DZ13" i="2"/>
  <c r="DZ12" i="2"/>
  <c r="DZ11" i="2"/>
  <c r="DZ10" i="2"/>
  <c r="DZ9" i="2"/>
  <c r="DZ8" i="2"/>
  <c r="DZ7" i="2"/>
  <c r="DZ6" i="2"/>
  <c r="DZ5" i="2"/>
  <c r="DZ4" i="2"/>
  <c r="DZ3" i="2"/>
  <c r="DZ2" i="2"/>
  <c r="DR32" i="2"/>
  <c r="DR31" i="2"/>
  <c r="DR30" i="2"/>
  <c r="DR29" i="2"/>
  <c r="DR28" i="2"/>
  <c r="DR27" i="2"/>
  <c r="DR26" i="2"/>
  <c r="DR25" i="2"/>
  <c r="DR24" i="2"/>
  <c r="DR23" i="2"/>
  <c r="DR22" i="2"/>
  <c r="DR21" i="2"/>
  <c r="DR20" i="2"/>
  <c r="DR19" i="2"/>
  <c r="DR18" i="2"/>
  <c r="DR17" i="2"/>
  <c r="DR16" i="2"/>
  <c r="DR15" i="2"/>
  <c r="DR14" i="2"/>
  <c r="DR13" i="2"/>
  <c r="DR12" i="2"/>
  <c r="DR11" i="2"/>
  <c r="DR10" i="2"/>
  <c r="DR9" i="2"/>
  <c r="DR8" i="2"/>
  <c r="DR7" i="2"/>
  <c r="DR6" i="2"/>
  <c r="DR5" i="2"/>
  <c r="DR4" i="2"/>
  <c r="DR3" i="2"/>
  <c r="DR2" i="2"/>
  <c r="DJ32" i="2"/>
  <c r="DJ31" i="2"/>
  <c r="DJ30" i="2"/>
  <c r="DJ29" i="2"/>
  <c r="DJ28" i="2"/>
  <c r="DJ27" i="2"/>
  <c r="DJ26" i="2"/>
  <c r="DJ25" i="2"/>
  <c r="DJ24" i="2"/>
  <c r="DJ23" i="2"/>
  <c r="DJ22" i="2"/>
  <c r="DJ21" i="2"/>
  <c r="DJ20" i="2"/>
  <c r="DJ19" i="2"/>
  <c r="DJ18" i="2"/>
  <c r="DJ17" i="2"/>
  <c r="DJ16" i="2"/>
  <c r="DJ15" i="2"/>
  <c r="DJ14" i="2"/>
  <c r="DJ13" i="2"/>
  <c r="DJ12" i="2"/>
  <c r="DJ11" i="2"/>
  <c r="DJ10" i="2"/>
  <c r="DJ9" i="2"/>
  <c r="DJ8" i="2"/>
  <c r="DJ7" i="2"/>
  <c r="DJ6" i="2"/>
  <c r="DJ5" i="2"/>
  <c r="DJ4" i="2"/>
  <c r="DJ3" i="2"/>
  <c r="DJ2" i="2"/>
  <c r="DB32" i="2"/>
  <c r="DB31" i="2"/>
  <c r="DB30" i="2"/>
  <c r="DB29" i="2"/>
  <c r="DB27" i="2"/>
  <c r="DB26" i="2"/>
  <c r="DB25" i="2"/>
  <c r="DB24" i="2"/>
  <c r="DB23" i="2"/>
  <c r="DB22" i="2"/>
  <c r="DB21" i="2"/>
  <c r="DB20" i="2"/>
  <c r="DB19" i="2"/>
  <c r="DB18" i="2"/>
  <c r="DB17" i="2"/>
  <c r="DB16" i="2"/>
  <c r="DB15" i="2"/>
  <c r="DB14" i="2"/>
  <c r="DB13" i="2"/>
  <c r="DB12" i="2"/>
  <c r="DB11" i="2"/>
  <c r="DB10" i="2"/>
  <c r="DB9" i="2"/>
  <c r="DB8" i="2"/>
  <c r="DB7" i="2"/>
  <c r="DB6" i="2"/>
  <c r="DB5" i="2"/>
  <c r="DB4" i="2"/>
  <c r="DB3" i="2"/>
  <c r="DB2" i="2"/>
  <c r="CH2" i="2"/>
  <c r="CT20" i="2"/>
  <c r="CU3" i="2"/>
  <c r="CU4" i="2"/>
  <c r="CU5" i="2"/>
  <c r="CU6" i="2"/>
  <c r="CU7" i="2"/>
  <c r="CU8" i="2"/>
  <c r="CU9" i="2"/>
  <c r="CU10" i="2"/>
  <c r="CU11" i="2"/>
  <c r="CU12" i="2"/>
  <c r="CU13" i="2"/>
  <c r="CU14" i="2"/>
  <c r="CU15" i="2"/>
  <c r="CU16" i="2"/>
  <c r="CU17" i="2"/>
  <c r="CU18" i="2"/>
  <c r="CU19" i="2"/>
  <c r="CU20" i="2"/>
  <c r="CU21" i="2"/>
  <c r="CU22" i="2"/>
  <c r="CU23" i="2"/>
  <c r="CU24" i="2"/>
  <c r="CU25" i="2"/>
  <c r="CU26" i="2"/>
  <c r="CU27" i="2"/>
  <c r="CU28" i="2"/>
  <c r="CU29" i="2"/>
  <c r="CU30" i="2"/>
  <c r="CU31" i="2"/>
  <c r="CU32" i="2"/>
  <c r="CU2" i="2"/>
  <c r="CT3" i="2"/>
  <c r="CT4" i="2"/>
  <c r="CT5" i="2"/>
  <c r="CT6" i="2"/>
  <c r="CT7" i="2"/>
  <c r="CT8" i="2"/>
  <c r="CT9" i="2"/>
  <c r="CT10" i="2"/>
  <c r="CT11" i="2"/>
  <c r="CT12" i="2"/>
  <c r="CT13" i="2"/>
  <c r="CT14" i="2"/>
  <c r="CT15" i="2"/>
  <c r="CT16" i="2"/>
  <c r="CT17" i="2"/>
  <c r="CT18" i="2"/>
  <c r="CT19" i="2"/>
  <c r="CT21" i="2"/>
  <c r="CT22" i="2"/>
  <c r="CT23" i="2"/>
  <c r="CT24" i="2"/>
  <c r="CT25" i="2"/>
  <c r="CT26" i="2"/>
  <c r="CT27" i="2"/>
  <c r="CT28" i="2"/>
  <c r="CT29" i="2"/>
  <c r="CT30" i="2"/>
  <c r="CT31" i="2"/>
  <c r="CT32" i="2"/>
  <c r="CT2" i="2"/>
  <c r="CS32" i="2"/>
  <c r="CS31" i="2"/>
  <c r="CS30" i="2"/>
  <c r="CS29" i="2"/>
  <c r="CS28" i="2"/>
  <c r="CS27" i="2"/>
  <c r="CS26" i="2"/>
  <c r="CS25" i="2"/>
  <c r="CS24" i="2"/>
  <c r="CS23" i="2"/>
  <c r="CS22" i="2"/>
  <c r="CS21" i="2"/>
  <c r="CS20" i="2"/>
  <c r="CS19" i="2"/>
  <c r="CS18" i="2"/>
  <c r="CS17" i="2"/>
  <c r="CS16" i="2"/>
  <c r="CS15" i="2"/>
  <c r="CS14" i="2"/>
  <c r="CS13" i="2"/>
  <c r="CS12" i="2"/>
  <c r="CS11" i="2"/>
  <c r="CS10" i="2"/>
  <c r="CS9" i="2"/>
  <c r="CS8" i="2"/>
  <c r="CS7" i="2"/>
  <c r="CS6" i="2"/>
  <c r="CS5" i="2"/>
  <c r="CS4" i="2"/>
  <c r="CS3" i="2"/>
  <c r="CS2" i="2"/>
  <c r="CQ3" i="2"/>
  <c r="CQ4" i="2"/>
  <c r="CQ5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" i="2"/>
  <c r="CP3" i="2"/>
  <c r="CP4" i="2"/>
  <c r="CP5" i="2"/>
  <c r="CP6" i="2"/>
  <c r="CP7" i="2"/>
  <c r="CP8" i="2"/>
  <c r="CP9" i="2"/>
  <c r="CP10" i="2"/>
  <c r="CP11" i="2"/>
  <c r="CP12" i="2"/>
  <c r="CP13" i="2"/>
  <c r="CP14" i="2"/>
  <c r="CP15" i="2"/>
  <c r="CP16" i="2"/>
  <c r="CP17" i="2"/>
  <c r="CP18" i="2"/>
  <c r="CP19" i="2"/>
  <c r="CP20" i="2"/>
  <c r="CP21" i="2"/>
  <c r="CP22" i="2"/>
  <c r="CP23" i="2"/>
  <c r="CP24" i="2"/>
  <c r="CP25" i="2"/>
  <c r="CP26" i="2"/>
  <c r="CP2" i="2"/>
  <c r="CM3" i="2"/>
  <c r="CM4" i="2"/>
  <c r="CM5" i="2"/>
  <c r="CM6" i="2"/>
  <c r="CM7" i="2"/>
  <c r="CM8" i="2"/>
  <c r="CM9" i="2"/>
  <c r="CM10" i="2"/>
  <c r="CM11" i="2"/>
  <c r="CM12" i="2"/>
  <c r="CM13" i="2"/>
  <c r="CM14" i="2"/>
  <c r="CM15" i="2"/>
  <c r="CM16" i="2"/>
  <c r="CM17" i="2"/>
  <c r="CM18" i="2"/>
  <c r="CM19" i="2"/>
  <c r="CM20" i="2"/>
  <c r="CM21" i="2"/>
  <c r="CM22" i="2"/>
  <c r="CM23" i="2"/>
  <c r="CM24" i="2"/>
  <c r="CM25" i="2"/>
  <c r="CM26" i="2"/>
  <c r="CM27" i="2"/>
  <c r="CM28" i="2"/>
  <c r="CM29" i="2"/>
  <c r="CM30" i="2"/>
  <c r="CM31" i="2"/>
  <c r="CM32" i="2"/>
  <c r="CM2" i="2"/>
  <c r="CL3" i="2"/>
  <c r="CL4" i="2"/>
  <c r="CL5" i="2"/>
  <c r="CL6" i="2"/>
  <c r="CL7" i="2"/>
  <c r="CL8" i="2"/>
  <c r="CL9" i="2"/>
  <c r="CL10" i="2"/>
  <c r="CL11" i="2"/>
  <c r="CL12" i="2"/>
  <c r="CL13" i="2"/>
  <c r="CL14" i="2"/>
  <c r="CL15" i="2"/>
  <c r="CL16" i="2"/>
  <c r="CL17" i="2"/>
  <c r="CL18" i="2"/>
  <c r="CL19" i="2"/>
  <c r="CL20" i="2"/>
  <c r="CL21" i="2"/>
  <c r="CL22" i="2"/>
  <c r="CL23" i="2"/>
  <c r="CL24" i="2"/>
  <c r="CL25" i="2"/>
  <c r="CL26" i="2"/>
  <c r="CL27" i="2"/>
  <c r="CL28" i="2"/>
  <c r="CL29" i="2"/>
  <c r="CL30" i="2"/>
  <c r="CL31" i="2"/>
  <c r="CL32" i="2"/>
  <c r="CL2" i="2"/>
  <c r="CK32" i="2"/>
  <c r="CK31" i="2"/>
  <c r="CK30" i="2"/>
  <c r="CK29" i="2"/>
  <c r="CK28" i="2"/>
  <c r="CK27" i="2"/>
  <c r="CK26" i="2"/>
  <c r="CK25" i="2"/>
  <c r="CK24" i="2"/>
  <c r="CK23" i="2"/>
  <c r="CK22" i="2"/>
  <c r="CK21" i="2"/>
  <c r="CK20" i="2"/>
  <c r="CK19" i="2"/>
  <c r="CK18" i="2"/>
  <c r="CK17" i="2"/>
  <c r="CK16" i="2"/>
  <c r="CK15" i="2"/>
  <c r="CK14" i="2"/>
  <c r="CK13" i="2"/>
  <c r="CK12" i="2"/>
  <c r="CK11" i="2"/>
  <c r="CK10" i="2"/>
  <c r="CK9" i="2"/>
  <c r="CK8" i="2"/>
  <c r="CK7" i="2"/>
  <c r="CK6" i="2"/>
  <c r="CK5" i="2"/>
  <c r="CK4" i="2"/>
  <c r="CK3" i="2"/>
  <c r="CK2" i="2"/>
  <c r="CI3" i="2"/>
  <c r="CI4" i="2"/>
  <c r="CI5" i="2"/>
  <c r="CI6" i="2"/>
  <c r="CI7" i="2"/>
  <c r="CI8" i="2"/>
  <c r="CI9" i="2"/>
  <c r="CI10" i="2"/>
  <c r="CI11" i="2"/>
  <c r="CI12" i="2"/>
  <c r="CI13" i="2"/>
  <c r="CI14" i="2"/>
  <c r="CI15" i="2"/>
  <c r="CI16" i="2"/>
  <c r="CI17" i="2"/>
  <c r="CI18" i="2"/>
  <c r="CI19" i="2"/>
  <c r="CI20" i="2"/>
  <c r="CI21" i="2"/>
  <c r="CI22" i="2"/>
  <c r="CI23" i="2"/>
  <c r="CI24" i="2"/>
  <c r="CI25" i="2"/>
  <c r="CI26" i="2"/>
  <c r="CI2" i="2"/>
  <c r="CH3" i="2"/>
  <c r="CH4" i="2"/>
  <c r="CH5" i="2"/>
  <c r="CH6" i="2"/>
  <c r="CH7" i="2"/>
  <c r="CH8" i="2"/>
  <c r="CH9" i="2"/>
  <c r="CH10" i="2"/>
  <c r="CH11" i="2"/>
  <c r="CH12" i="2"/>
  <c r="CH13" i="2"/>
  <c r="CH14" i="2"/>
  <c r="CH15" i="2"/>
  <c r="CH16" i="2"/>
  <c r="CH17" i="2"/>
  <c r="CH18" i="2"/>
  <c r="CH19" i="2"/>
  <c r="CH20" i="2"/>
  <c r="CH21" i="2"/>
  <c r="CH22" i="2"/>
  <c r="CH23" i="2"/>
  <c r="CH24" i="2"/>
  <c r="CH25" i="2"/>
  <c r="CH26" i="2"/>
  <c r="BU32" i="2"/>
  <c r="BU31" i="2"/>
  <c r="BU30" i="2"/>
  <c r="BU29" i="2"/>
  <c r="BU28" i="2"/>
  <c r="BU27" i="2"/>
  <c r="BU26" i="2"/>
  <c r="BU25" i="2"/>
  <c r="BU24" i="2"/>
  <c r="BU23" i="2"/>
  <c r="BU22" i="2"/>
  <c r="BU21" i="2"/>
  <c r="BU20" i="2"/>
  <c r="BU19" i="2"/>
  <c r="BU18" i="2"/>
  <c r="BU17" i="2"/>
  <c r="BU16" i="2"/>
  <c r="BU15" i="2"/>
  <c r="BU14" i="2"/>
  <c r="BU13" i="2"/>
  <c r="BU12" i="2"/>
  <c r="BU11" i="2"/>
  <c r="BU10" i="2"/>
  <c r="BU9" i="2"/>
  <c r="BU8" i="2"/>
  <c r="BU7" i="2"/>
  <c r="BU6" i="2"/>
  <c r="BU5" i="2"/>
  <c r="BU4" i="2"/>
  <c r="BU3" i="2"/>
  <c r="BU2" i="2"/>
  <c r="CC32" i="2"/>
  <c r="CC31" i="2"/>
  <c r="CC30" i="2"/>
  <c r="CC29" i="2"/>
  <c r="CC28" i="2"/>
  <c r="CC27" i="2"/>
  <c r="CC26" i="2"/>
  <c r="CC25" i="2"/>
  <c r="CC24" i="2"/>
  <c r="CC23" i="2"/>
  <c r="CC22" i="2"/>
  <c r="CC21" i="2"/>
  <c r="CC20" i="2"/>
  <c r="CC19" i="2"/>
  <c r="CC18" i="2"/>
  <c r="CC17" i="2"/>
  <c r="CC16" i="2"/>
  <c r="CC15" i="2"/>
  <c r="CC14" i="2"/>
  <c r="CC13" i="2"/>
  <c r="CC12" i="2"/>
  <c r="CC11" i="2"/>
  <c r="CC10" i="2"/>
  <c r="CC9" i="2"/>
  <c r="CC8" i="2"/>
  <c r="CC7" i="2"/>
  <c r="CC6" i="2"/>
  <c r="CC5" i="2"/>
  <c r="CC4" i="2"/>
  <c r="CC3" i="2"/>
  <c r="CC2" i="2"/>
  <c r="BM32" i="2"/>
  <c r="BM31" i="2"/>
  <c r="BM30" i="2"/>
  <c r="BM29" i="2"/>
  <c r="BM28" i="2"/>
  <c r="BM27" i="2"/>
  <c r="BM26" i="2"/>
  <c r="BM25" i="2"/>
  <c r="BM24" i="2"/>
  <c r="BM23" i="2"/>
  <c r="BM22" i="2"/>
  <c r="BM21" i="2"/>
  <c r="BM20" i="2"/>
  <c r="BM19" i="2"/>
  <c r="BM18" i="2"/>
  <c r="BM17" i="2"/>
  <c r="BM16" i="2"/>
  <c r="BM15" i="2"/>
  <c r="BM14" i="2"/>
  <c r="BM13" i="2"/>
  <c r="BM12" i="2"/>
  <c r="BM11" i="2"/>
  <c r="BM10" i="2"/>
  <c r="BM9" i="2"/>
  <c r="BM8" i="2"/>
  <c r="BM7" i="2"/>
  <c r="BM6" i="2"/>
  <c r="BM5" i="2"/>
  <c r="BM4" i="2"/>
  <c r="BM3" i="2"/>
  <c r="BM2" i="2"/>
  <c r="BE32" i="2"/>
  <c r="BE31" i="2"/>
  <c r="BE30" i="2"/>
  <c r="BE29" i="2"/>
  <c r="BE28" i="2"/>
  <c r="BE27" i="2"/>
  <c r="BE26" i="2"/>
  <c r="BE25" i="2"/>
  <c r="BE24" i="2"/>
  <c r="BE23" i="2"/>
  <c r="BE22" i="2"/>
  <c r="BE21" i="2"/>
  <c r="BE20" i="2"/>
  <c r="BE19" i="2"/>
  <c r="BE18" i="2"/>
  <c r="BE17" i="2"/>
  <c r="BE16" i="2"/>
  <c r="BE15" i="2"/>
  <c r="BE14" i="2"/>
  <c r="BE13" i="2"/>
  <c r="BE12" i="2"/>
  <c r="BE11" i="2"/>
  <c r="BE10" i="2"/>
  <c r="BE9" i="2"/>
  <c r="BE8" i="2"/>
  <c r="BE7" i="2"/>
  <c r="BE6" i="2"/>
  <c r="BE5" i="2"/>
  <c r="BE4" i="2"/>
  <c r="BE3" i="2"/>
  <c r="BE2" i="2"/>
  <c r="AC12" i="2"/>
  <c r="AS23" i="2"/>
  <c r="AS22" i="2"/>
  <c r="AS21" i="2"/>
  <c r="AS20" i="2"/>
  <c r="AS19" i="2"/>
  <c r="AS18" i="2"/>
  <c r="AS17" i="2"/>
  <c r="AS16" i="2"/>
  <c r="AS15" i="2"/>
  <c r="AS14" i="2"/>
  <c r="AS13" i="2"/>
  <c r="AS12" i="2"/>
  <c r="AS11" i="2"/>
  <c r="AS10" i="2"/>
  <c r="AS9" i="2"/>
  <c r="AS8" i="2"/>
  <c r="AS7" i="2"/>
  <c r="AS6" i="2"/>
  <c r="AS5" i="2"/>
  <c r="AS4" i="2"/>
  <c r="AS3" i="2"/>
  <c r="AS2" i="2"/>
  <c r="AS24" i="2"/>
  <c r="AS25" i="2"/>
  <c r="AS26" i="2"/>
  <c r="AS27" i="2"/>
  <c r="AS28" i="2"/>
  <c r="AS29" i="2"/>
  <c r="AS30" i="2"/>
  <c r="AS31" i="2"/>
  <c r="AS32" i="2"/>
  <c r="AO32" i="2"/>
  <c r="AO31" i="2"/>
  <c r="AO30" i="2"/>
  <c r="AO29" i="2"/>
  <c r="AO28" i="2"/>
  <c r="AO27" i="2"/>
  <c r="AO26" i="2"/>
  <c r="AO25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  <c r="AO11" i="2"/>
  <c r="AO10" i="2"/>
  <c r="AO9" i="2"/>
  <c r="AO8" i="2"/>
  <c r="AO7" i="2"/>
  <c r="AO6" i="2"/>
  <c r="AO5" i="2"/>
  <c r="AO4" i="2"/>
  <c r="AO3" i="2"/>
  <c r="AO2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1" i="2"/>
  <c r="AC10" i="2"/>
  <c r="AC9" i="2"/>
  <c r="AC8" i="2"/>
  <c r="AC7" i="2"/>
  <c r="AC6" i="2"/>
  <c r="AC5" i="2"/>
  <c r="AC4" i="2"/>
  <c r="AC3" i="2"/>
  <c r="AC2" i="2"/>
  <c r="CN24" i="2" l="1"/>
  <c r="CV28" i="2"/>
</calcChain>
</file>

<file path=xl/sharedStrings.xml><?xml version="1.0" encoding="utf-8"?>
<sst xmlns="http://schemas.openxmlformats.org/spreadsheetml/2006/main" count="131" uniqueCount="119">
  <si>
    <t>Shear Strain_ASCc5.5 [%]</t>
  </si>
  <si>
    <t>Storage Modulus_ASCc5.5 [Pa]</t>
  </si>
  <si>
    <t>Loss Modulus_ASCc5.5 [Pa]</t>
  </si>
  <si>
    <t>Shear Strain_ASCc6.74 [%]</t>
  </si>
  <si>
    <t>Storage Modulus_ASCc6.74 [Pa]</t>
  </si>
  <si>
    <t>Loss Modulus_ASCc6.74 [Pa]</t>
  </si>
  <si>
    <t>Shear Strain_Card-CardpH5.5 [%]</t>
  </si>
  <si>
    <t>Storage Modulus_Card-Card5.5 [Pa]</t>
  </si>
  <si>
    <t>Loss Modulus_Card-Card5.5 [Pa]</t>
  </si>
  <si>
    <t>Shear Strain_Card-Card_pH5.50_500uM_angular frequency [rad/s]</t>
  </si>
  <si>
    <t>Storage Modulus _Card-Card_pH5.50_500uM_strainconstant [Pa]</t>
  </si>
  <si>
    <t>Loss Modulus _Card-Card_pH5.50_500uM_strainconstant [Pa]</t>
  </si>
  <si>
    <t>Shear Strain_ASCc_pH6.74_300uM_angularfrequency [rad/s]</t>
  </si>
  <si>
    <t>Storage Modulus _ASCc_pH6.74_300uM_strainconstant [Pa]</t>
  </si>
  <si>
    <t>Loss Modulus _ASCc_pH6.74_300uM_strainconstant  [Pa]</t>
  </si>
  <si>
    <t>Shear Strain_ASCc_pH5.50_300uM_angularfrequency [rad/s]</t>
  </si>
  <si>
    <t>Storage Modulus_ASCc_pH5.50_300uM_strainconstant  [Pa]</t>
  </si>
  <si>
    <t>Loss Modulus_ASCc_pH5.50_300uM_strainconstant  [Pa]</t>
  </si>
  <si>
    <t>ASC_pH6.8</t>
  </si>
  <si>
    <t>Storage Modulus_pH 6.8 [Pa]</t>
  </si>
  <si>
    <t>Loss Modulus_ASC_pH6.8 [Pa]</t>
  </si>
  <si>
    <t>ASC_pH6.8_.1-100% strain</t>
  </si>
  <si>
    <t>Storage Modulus [Pa]_ASC 6.8</t>
  </si>
  <si>
    <t>Loss Modulus [Pa]_ASC 6.8</t>
  </si>
  <si>
    <t>Card-Card_pH6.8_1</t>
  </si>
  <si>
    <t>Storage Modulus_Card-Card 6.8 [Pa]</t>
  </si>
  <si>
    <t>Loss Modulus_Card-Card 6.8 [Pa]</t>
  </si>
  <si>
    <t>ASCc_pH6.8</t>
  </si>
  <si>
    <t>Storage Modulus_ ASCc 6.8[Pa]</t>
  </si>
  <si>
    <t>Loss Modulus_ACSc 6.8 [Pa]</t>
  </si>
  <si>
    <t>Card-Card_pH6.8_2</t>
  </si>
  <si>
    <t>Storage Modulus_Card-Card 6.8_2 [Pa]</t>
  </si>
  <si>
    <t>Loss Modulus_Card-Card 6.8_2 [Pa]</t>
  </si>
  <si>
    <t>Card-Card_pH6.8_3</t>
  </si>
  <si>
    <t>Storage Modulus_ Card-Card 6.8_3 [Pa]</t>
  </si>
  <si>
    <t>Loss Modulus_ Card-Card 6.8_3 [Pa]</t>
  </si>
  <si>
    <t>Card-Card_pH6.8_4</t>
  </si>
  <si>
    <t>Storage Modulus_ Card-Card 6.8_4[Pa]</t>
  </si>
  <si>
    <t>Loss Modulus_Card-Card 6.8_4[Pa]</t>
  </si>
  <si>
    <t>Card_card_pH6.88_sample 1_04.15.2022</t>
  </si>
  <si>
    <t>Storage Modulus_ Card-Card 6.88_sample1[Pa]</t>
  </si>
  <si>
    <t>Loss Modulus_Card-Card 6.88_sample1[Pa]</t>
  </si>
  <si>
    <t>Card_card_pH6.78_sample 2_04.15.2022</t>
  </si>
  <si>
    <t>Storage Modulus_ Card-Card 6.78_sample2[Pa]</t>
  </si>
  <si>
    <t>Loss Modulus_Card-Card 6.78_sample2[Pa]</t>
  </si>
  <si>
    <t>Card_card_pH6.83_sample 3_04.15.2022</t>
  </si>
  <si>
    <t>Storage Modulus_ Card-Card 6.83_sample3[Pa]</t>
  </si>
  <si>
    <t>Loss Modulus_Card-Card 6.83_sample3[Pa]</t>
  </si>
  <si>
    <t>Card_card_pH6.77_sample 4_04.15.2022</t>
  </si>
  <si>
    <t>Storage Modulus_ Card-Card 6.77_sample4[Pa]</t>
  </si>
  <si>
    <t>Loss Modulus_Card-Card 6.77_sample4[Pa]</t>
  </si>
  <si>
    <t>ASC-c_pH6.85_sample 5_test1_04.15.2022</t>
  </si>
  <si>
    <t>Storage Modulus_ ASC-c 6.85_test 1_sample5[Pa]</t>
  </si>
  <si>
    <t>Loss Modulus_ ASC-c 6.85_test 1_sample5[Pa]</t>
  </si>
  <si>
    <t>ASC-c_pH6.85_sample 6_test2_04.15.2022</t>
  </si>
  <si>
    <t>Storage Modulus_ ASC-c 6.85_test 2_sample6[Pa]</t>
  </si>
  <si>
    <t>Loss Modulus_ ASC-c 6.85_test 2_sample6[Pa]</t>
  </si>
  <si>
    <t>ASC-c_pH6.85_sample 7_test1_part2_04.15.2022</t>
  </si>
  <si>
    <t>Storage Modulus_ ASC-c 6.85_test 1_part 2_sample7[Pa]</t>
  </si>
  <si>
    <t>Loss Modulus_ ASC-c 6.85_test 1_part 2_sample7[Pa]</t>
  </si>
  <si>
    <t>ASC-c_pH6.78_sample 8_test2_part2_04.15.2022</t>
  </si>
  <si>
    <t>Storage Modulus_ ASC-c 6.85_test 2_part 2_sample8[Pa]</t>
  </si>
  <si>
    <t>Loss Modulus_ ASC-c 6.85_test 2_part 2_sample8[Pa]</t>
  </si>
  <si>
    <t>Average_Card-card_storage modulus_04.15.2022</t>
  </si>
  <si>
    <t>Average_Card-card_loss modulus_04.15.2022</t>
  </si>
  <si>
    <t>Average_Card-card_test2_storage modulus_04.15.2022</t>
  </si>
  <si>
    <t>Average_Card-card_test2_loss modulus_04.15.2022</t>
  </si>
  <si>
    <t>Average_ASCc_test1_storage modulus_04.15.2022</t>
  </si>
  <si>
    <t>Average_ASCc_test1_loss modulus_04.15.2022</t>
  </si>
  <si>
    <t>Average_ASCc_All sample_test 1 _04.15.2022</t>
  </si>
  <si>
    <t>Average_Card-card_All sample_test 1 _04.15.2022</t>
  </si>
  <si>
    <t>Average_Card-card_All sample_test 2 _04.15.2022</t>
  </si>
  <si>
    <t>Average_ASCc_All sample_test 1_Shear strain _04.15.2022</t>
  </si>
  <si>
    <t>Average_ASCc_test2_storage modulus_04.15.2022</t>
  </si>
  <si>
    <t>Average_ASCc_test2_loss modulus_04.15.2022</t>
  </si>
  <si>
    <t>AriellSmith_ASCc+card_test1_05.06.2022_pH6.82_Sample1</t>
  </si>
  <si>
    <t>AriellSmith_ASCc+card_test1_05.06.2022_pH6.82_Sample1_Storagemodulus</t>
  </si>
  <si>
    <t>AriellSmith_ASCc+card_test1_05.06.2022_pH6.82_Sample1_Lossmodulus</t>
  </si>
  <si>
    <t>AriellSmith_ASCc+card_test2_05.06.2022_pH6.85_Sample2_Storagemodulus</t>
  </si>
  <si>
    <t>AriellSmith_ASCc+card_test2_05.06.2022_pH6.85_Sample2_Lossmodulus</t>
  </si>
  <si>
    <t>AriellSmith_ASCc+card_test1_05.06.2022_pH6.86_Sample3</t>
  </si>
  <si>
    <t>AriellSmith_ASC_test1_05.06.2022_pH6.82_Sample5</t>
  </si>
  <si>
    <t>AriellSmith_ASC_test2_05.06.2022_pH6.85_Sample6</t>
  </si>
  <si>
    <t>AriellSmith_ASC_test1_05.06.2022_pH6.79_Sample7</t>
  </si>
  <si>
    <t>AriellSmith_ASC_test1_05.06.2022_pH6.88_Sample8</t>
  </si>
  <si>
    <t>AriellSmith_ASC_test1_05.06.2022_pH6.88_Sample8_Lossmodulus</t>
  </si>
  <si>
    <t>AriellSmith_ASC_test1_05.06.2022_pH6.88_Sample8_Storagemodulus</t>
  </si>
  <si>
    <t>AriellSmith_ASCc+card_test1_05.06.2022_pH6.86_Sample3_Storagemodulus</t>
  </si>
  <si>
    <t>AriellSmith_ASCc+card_test1_05.06.2022_pH6.86_Sample3_Lossmodulus</t>
  </si>
  <si>
    <t>AriellSmith_ASC_test1_05.06.2022_pH6.82_Sample5_Storagemodulus</t>
  </si>
  <si>
    <t>AriellSmith_ASC_test1_05.06.2022_pH6.82_Sample5_Lossmodulus</t>
  </si>
  <si>
    <t>AriellSmith_ASC_test2_05.06.2022_pH6.85_Sample6_Storagemodulus</t>
  </si>
  <si>
    <t>AriellSmith_ASC_test2_05.06.2022_pH6.85_Sample6_Lossmodulus</t>
  </si>
  <si>
    <t>AriellSmith_ASC_test1_05.06.2022_pH6.79_Sample7_Storagemodulus</t>
  </si>
  <si>
    <t>AriellSmith_ASC_test1_05.06.2022_pH6.79_Sample7_Lossmodulus</t>
  </si>
  <si>
    <t>AriellSmith_ASCc+card_test2_05.06.2022_pH6.88_Sample4_Storagemodulus</t>
  </si>
  <si>
    <t>AriellSmith_ASCc+card_test2_05.06.2022_pH6.88_Sample4_Lossmodulus</t>
  </si>
  <si>
    <t>AriellSmith_ASCc+card_test2_05.06.2022_pH6.85_Sample2</t>
  </si>
  <si>
    <t>AriellSmith_ASCc+card_test2_05.06.2022_pH6.88_Sample4</t>
  </si>
  <si>
    <t>Average_AriellSmith_ASC_test1_05.06.2022_pH6.88_Sampleall</t>
  </si>
  <si>
    <t>AriellSmith_ASC_test1_05.06.2022_pH6.88_Sampleall_Storagemodulus_Average</t>
  </si>
  <si>
    <t>AriellSmith_ASC_test1_05.06.2022_pH6.88_Sampleall_Lossmodulus_Average</t>
  </si>
  <si>
    <t>Average_AriellSmith_ASC_test2_05.06.2022_pH6.88_Sampleall</t>
  </si>
  <si>
    <t>AriellSmith_ASC_test2_05.06.2022_pH6.88_Sampleall_Storagemodulus_Average</t>
  </si>
  <si>
    <t>AriellSmith_ASC_test2_05.06.2022_pH6.88_Sampleall_Lossmodulus_Average</t>
  </si>
  <si>
    <t>Average_AriellSmith_ASCc+Card_test1_05.06.2022_pH6.88_Sampleall</t>
  </si>
  <si>
    <t>AriellSmith_ASC+Card_test1_05.06.2022_pH6.88_Sampleall_Storagemodulus_Average</t>
  </si>
  <si>
    <t>AriellSmith_ASCc+Card_test1_05.06.2022_pH6.88_Sampleall_Lossmodulus_Average</t>
  </si>
  <si>
    <t>Average_AriellSmith_ASCc+Card_test2_05.06.2022_pH6.88_Sampleall</t>
  </si>
  <si>
    <t>AriellSmith_ASC+Card_test2_05.06.2022_pH6.88_Sampleall_Storagemodulus_Average</t>
  </si>
  <si>
    <t>AriellSmith_ASC+Card_test2_05.06.2022_pH6.88_Sampleall_Lossmodulus_Average</t>
  </si>
  <si>
    <t>Standard deviation of Storage modulus_ test1_ASCc+Card</t>
  </si>
  <si>
    <t>Standard deviation of Storage modulus_ASC+Card_test2</t>
  </si>
  <si>
    <t>Standard deviation of Loss modulus_ASC+Card_test2</t>
  </si>
  <si>
    <t>standard deviation of Loss modulus_ test1_ASCc+Card</t>
  </si>
  <si>
    <t>Standard deviation _Storage modulus_ASC_test2</t>
  </si>
  <si>
    <t>Standard deviation_Loss Modulus_ASC_test2</t>
  </si>
  <si>
    <t>Standard deviation_Loss modulus_ASC_test1</t>
  </si>
  <si>
    <t>Standard deviation_Storage modulus_ASC_test1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</si>
</sst>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1" fillId="0" borderId="0" xfId="0" applyFont="1" applyFill="1" applyBorder="1" applyAlignment="1"/>
    <xf numFmtId="0" fontId="2" fillId="0" borderId="0" xfId="0" applyFont="1"/>
    <xf numFmtId="0" fontId="0" fillId="2" borderId="0" xfId="0" applyFill="1"/>
    <xf numFmtId="0" fontId="1" fillId="3" borderId="0" xfId="0" applyFont="1" applyFill="1" applyBorder="1" applyAlignment="1"/>
    <xf numFmtId="0" fontId="0" fillId="3" borderId="0" xfId="0" applyFill="1"/>
    <xf numFmtId="0" fontId="0" fillId="0" borderId="0" xfId="0" applyFill="1"/>
    <xf numFmtId="0" fontId="0" fillId="4" borderId="0" xfId="0" applyFill="1"/>
    <xf numFmtId="0" fontId="1" fillId="4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72D3A-BB0B-48E5-A0F0-DB242BA1B238}">
  <dimension ref="A1:EZ2974"/>
  <sheetViews>
    <sheetView tabSelected="1" topLeftCell="DW1" zoomScale="58" zoomScaleNormal="58" workbookViewId="0">
      <selection activeCell="EZ2" sqref="EZ2"/>
    </sheetView>
  </sheetViews>
  <sheetFormatPr defaultRowHeight="14.5" x14ac:dyDescent="0.35"/>
  <cols>
    <col min="1" max="1" width="10.453125" customWidth="1"/>
    <col min="3" max="3" width="11.54296875" customWidth="1"/>
    <col min="8" max="8" width="10.26953125" customWidth="1"/>
    <col min="24" max="24" width="8.7265625" style="4"/>
    <col min="52" max="52" width="9.1796875" style="4"/>
    <col min="101" max="101" width="8.7265625" style="4"/>
    <col min="134" max="156" width="8.7265625" style="8"/>
  </cols>
  <sheetData>
    <row r="1" spans="1:156" x14ac:dyDescent="0.3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M1" t="s">
        <v>9</v>
      </c>
      <c r="N1" t="s">
        <v>10</v>
      </c>
      <c r="O1" t="s">
        <v>11</v>
      </c>
      <c r="Q1" t="s">
        <v>12</v>
      </c>
      <c r="R1" t="s">
        <v>13</v>
      </c>
      <c r="S1" t="s">
        <v>14</v>
      </c>
      <c r="U1" t="s">
        <v>15</v>
      </c>
      <c r="V1" t="s">
        <v>16</v>
      </c>
      <c r="W1" t="s">
        <v>17</v>
      </c>
      <c r="Y1" t="s">
        <v>18</v>
      </c>
      <c r="Z1" s="2" t="s">
        <v>19</v>
      </c>
      <c r="AA1" t="s">
        <v>20</v>
      </c>
      <c r="AC1" t="s">
        <v>21</v>
      </c>
      <c r="AD1" t="s">
        <v>22</v>
      </c>
      <c r="AE1" t="s">
        <v>23</v>
      </c>
      <c r="AG1" t="s">
        <v>24</v>
      </c>
      <c r="AH1" t="s">
        <v>25</v>
      </c>
      <c r="AI1" t="s">
        <v>26</v>
      </c>
      <c r="AK1" t="s">
        <v>27</v>
      </c>
      <c r="AL1" t="s">
        <v>28</v>
      </c>
      <c r="AM1" t="s">
        <v>29</v>
      </c>
      <c r="AO1" s="3" t="s">
        <v>30</v>
      </c>
      <c r="AP1" t="s">
        <v>31</v>
      </c>
      <c r="AQ1" t="s">
        <v>32</v>
      </c>
      <c r="AS1" s="3" t="s">
        <v>33</v>
      </c>
      <c r="AT1" t="s">
        <v>34</v>
      </c>
      <c r="AU1" t="s">
        <v>35</v>
      </c>
      <c r="AW1" t="s">
        <v>36</v>
      </c>
      <c r="AX1" t="s">
        <v>37</v>
      </c>
      <c r="AY1" t="s">
        <v>38</v>
      </c>
      <c r="BA1" t="s">
        <v>39</v>
      </c>
      <c r="BB1" t="s">
        <v>40</v>
      </c>
      <c r="BC1" t="s">
        <v>41</v>
      </c>
      <c r="BE1" s="3" t="s">
        <v>42</v>
      </c>
      <c r="BF1" t="s">
        <v>43</v>
      </c>
      <c r="BG1" t="s">
        <v>44</v>
      </c>
      <c r="BI1" s="3" t="s">
        <v>45</v>
      </c>
      <c r="BJ1" t="s">
        <v>46</v>
      </c>
      <c r="BK1" t="s">
        <v>47</v>
      </c>
      <c r="BM1" s="3" t="s">
        <v>48</v>
      </c>
      <c r="BN1" s="3" t="s">
        <v>49</v>
      </c>
      <c r="BO1" t="s">
        <v>50</v>
      </c>
      <c r="BQ1" t="s">
        <v>51</v>
      </c>
      <c r="BR1" s="3" t="s">
        <v>52</v>
      </c>
      <c r="BS1" s="3" t="s">
        <v>53</v>
      </c>
      <c r="BU1" s="3" t="s">
        <v>54</v>
      </c>
      <c r="BV1" s="3" t="s">
        <v>55</v>
      </c>
      <c r="BW1" s="3" t="s">
        <v>56</v>
      </c>
      <c r="BY1" s="3" t="s">
        <v>57</v>
      </c>
      <c r="BZ1" s="3" t="s">
        <v>58</v>
      </c>
      <c r="CA1" s="3" t="s">
        <v>59</v>
      </c>
      <c r="CC1" t="s">
        <v>60</v>
      </c>
      <c r="CD1" s="3" t="s">
        <v>61</v>
      </c>
      <c r="CE1" s="3" t="s">
        <v>62</v>
      </c>
      <c r="CG1" t="s">
        <v>70</v>
      </c>
      <c r="CH1" t="s">
        <v>63</v>
      </c>
      <c r="CI1" t="s">
        <v>64</v>
      </c>
      <c r="CK1" t="s">
        <v>71</v>
      </c>
      <c r="CL1" t="s">
        <v>65</v>
      </c>
      <c r="CM1" t="s">
        <v>66</v>
      </c>
      <c r="CO1" t="s">
        <v>69</v>
      </c>
      <c r="CP1" t="s">
        <v>67</v>
      </c>
      <c r="CQ1" t="s">
        <v>68</v>
      </c>
      <c r="CS1" t="s">
        <v>72</v>
      </c>
      <c r="CT1" t="s">
        <v>73</v>
      </c>
      <c r="CU1" t="s">
        <v>74</v>
      </c>
      <c r="CX1" t="s">
        <v>75</v>
      </c>
      <c r="CY1" t="s">
        <v>76</v>
      </c>
      <c r="CZ1" t="s">
        <v>77</v>
      </c>
      <c r="DB1" t="s">
        <v>97</v>
      </c>
      <c r="DC1" t="s">
        <v>78</v>
      </c>
      <c r="DD1" t="s">
        <v>79</v>
      </c>
      <c r="DF1" t="s">
        <v>80</v>
      </c>
      <c r="DG1" t="s">
        <v>87</v>
      </c>
      <c r="DH1" t="s">
        <v>88</v>
      </c>
      <c r="DJ1" t="s">
        <v>98</v>
      </c>
      <c r="DK1" t="s">
        <v>95</v>
      </c>
      <c r="DL1" t="s">
        <v>96</v>
      </c>
      <c r="DN1" t="s">
        <v>81</v>
      </c>
      <c r="DO1" t="s">
        <v>89</v>
      </c>
      <c r="DP1" t="s">
        <v>90</v>
      </c>
      <c r="DR1" t="s">
        <v>82</v>
      </c>
      <c r="DS1" t="s">
        <v>91</v>
      </c>
      <c r="DT1" t="s">
        <v>92</v>
      </c>
      <c r="DV1" t="s">
        <v>83</v>
      </c>
      <c r="DW1" t="s">
        <v>93</v>
      </c>
      <c r="DX1" t="s">
        <v>94</v>
      </c>
      <c r="DZ1" t="s">
        <v>84</v>
      </c>
      <c r="EA1" t="s">
        <v>86</v>
      </c>
      <c r="EB1" t="s">
        <v>85</v>
      </c>
      <c r="ED1" s="8" t="s">
        <v>99</v>
      </c>
      <c r="EE1" s="8" t="s">
        <v>100</v>
      </c>
      <c r="EF1" s="8" t="s">
        <v>101</v>
      </c>
      <c r="EG1" s="8" t="s">
        <v>118</v>
      </c>
      <c r="EH1" s="8" t="s">
        <v>117</v>
      </c>
      <c r="EJ1" s="8" t="s">
        <v>102</v>
      </c>
      <c r="EK1" s="8" t="s">
        <v>103</v>
      </c>
      <c r="EL1" s="8" t="s">
        <v>104</v>
      </c>
      <c r="EM1" s="8" t="s">
        <v>115</v>
      </c>
      <c r="EN1" s="8" t="s">
        <v>116</v>
      </c>
      <c r="EP1" s="8" t="s">
        <v>105</v>
      </c>
      <c r="EQ1" s="8" t="s">
        <v>106</v>
      </c>
      <c r="ER1" s="8" t="s">
        <v>107</v>
      </c>
      <c r="ES1" s="8" t="s">
        <v>111</v>
      </c>
      <c r="ET1" s="8" t="s">
        <v>114</v>
      </c>
      <c r="EV1" s="8" t="s">
        <v>108</v>
      </c>
      <c r="EW1" s="8" t="s">
        <v>109</v>
      </c>
      <c r="EX1" s="8" t="s">
        <v>110</v>
      </c>
      <c r="EY1" s="8" t="s">
        <v>112</v>
      </c>
      <c r="EZ1" s="8" t="s">
        <v>113</v>
      </c>
    </row>
    <row r="2" spans="1:156" x14ac:dyDescent="0.35">
      <c r="A2">
        <v>4.0399999999999998E-2</v>
      </c>
      <c r="B2">
        <v>5.6014999999999997</v>
      </c>
      <c r="C2">
        <v>1.8672</v>
      </c>
      <c r="E2" s="1">
        <v>9.9299999999999996E-3</v>
      </c>
      <c r="F2">
        <v>67.38</v>
      </c>
      <c r="G2">
        <v>15.433</v>
      </c>
      <c r="I2" s="1">
        <v>9.7200000000000012E-3</v>
      </c>
      <c r="J2">
        <v>94.558999999999997</v>
      </c>
      <c r="K2">
        <v>14.439</v>
      </c>
      <c r="M2">
        <v>1</v>
      </c>
      <c r="N2">
        <v>61.765000000000001</v>
      </c>
      <c r="O2">
        <v>8.9488000000000003</v>
      </c>
      <c r="Q2">
        <v>1</v>
      </c>
      <c r="R2">
        <v>8.7326999999999995</v>
      </c>
      <c r="S2">
        <v>1.869</v>
      </c>
      <c r="U2">
        <v>1</v>
      </c>
      <c r="V2">
        <v>2.0354000000000001</v>
      </c>
      <c r="W2">
        <v>0.93411</v>
      </c>
      <c r="Y2" s="2">
        <v>0.1</v>
      </c>
      <c r="Z2" s="2">
        <v>51.103000000000002</v>
      </c>
      <c r="AA2" s="2">
        <v>5.3654999999999999</v>
      </c>
      <c r="AC2" s="2">
        <f>0.000991*100</f>
        <v>9.9099999999999994E-2</v>
      </c>
      <c r="AD2" s="2">
        <v>13.85</v>
      </c>
      <c r="AE2" s="2">
        <v>1.9105000000000001</v>
      </c>
      <c r="AG2" s="2">
        <v>0.1</v>
      </c>
      <c r="AH2" s="2">
        <v>2356.3000000000002</v>
      </c>
      <c r="AI2" s="2">
        <v>769.82</v>
      </c>
      <c r="AK2" s="2">
        <v>0.1</v>
      </c>
      <c r="AL2" s="2">
        <v>59.926000000000002</v>
      </c>
      <c r="AM2" s="2">
        <v>12.753</v>
      </c>
      <c r="AO2" s="2">
        <f>0.000982*100</f>
        <v>9.8199999999999996E-2</v>
      </c>
      <c r="AP2" s="2">
        <v>554.26</v>
      </c>
      <c r="AQ2" s="2">
        <v>95.619</v>
      </c>
      <c r="AS2" s="2">
        <f>0.000992*100</f>
        <v>9.920000000000001E-2</v>
      </c>
      <c r="AT2" s="2">
        <v>101.93</v>
      </c>
      <c r="AU2" s="2">
        <v>14.412000000000001</v>
      </c>
      <c r="AW2" s="2">
        <v>0.1</v>
      </c>
      <c r="AX2" s="2">
        <v>69.352000000000004</v>
      </c>
      <c r="AY2" s="2">
        <v>19.695</v>
      </c>
      <c r="BA2" s="2">
        <v>0.1</v>
      </c>
      <c r="BB2">
        <v>259.14</v>
      </c>
      <c r="BC2">
        <v>37.168999999999997</v>
      </c>
      <c r="BE2" s="2">
        <f>0.000992*100</f>
        <v>9.920000000000001E-2</v>
      </c>
      <c r="BF2">
        <v>363.62</v>
      </c>
      <c r="BG2">
        <v>56.646999999999998</v>
      </c>
      <c r="BI2" s="2">
        <v>0.1</v>
      </c>
      <c r="BJ2">
        <v>97.72</v>
      </c>
      <c r="BK2">
        <v>15.362</v>
      </c>
      <c r="BM2" s="2">
        <f>0.000992*100</f>
        <v>9.920000000000001E-2</v>
      </c>
      <c r="BN2">
        <v>245.38</v>
      </c>
      <c r="BO2">
        <v>35.508000000000003</v>
      </c>
      <c r="BQ2" s="2">
        <v>0.1</v>
      </c>
      <c r="BR2">
        <v>61.308</v>
      </c>
      <c r="BS2">
        <v>11.539</v>
      </c>
      <c r="BU2" s="2">
        <f>0.000992*100</f>
        <v>9.920000000000001E-2</v>
      </c>
      <c r="BV2">
        <v>33.948</v>
      </c>
      <c r="BW2">
        <v>8.9011999999999993</v>
      </c>
      <c r="BY2" s="2">
        <v>0.1</v>
      </c>
      <c r="BZ2">
        <v>21.494</v>
      </c>
      <c r="CA2">
        <v>4.5815000000000001</v>
      </c>
      <c r="CC2" s="2">
        <f>0.000992*100</f>
        <v>9.920000000000001E-2</v>
      </c>
      <c r="CD2">
        <v>122.12</v>
      </c>
      <c r="CE2">
        <v>29.954000000000001</v>
      </c>
      <c r="CG2" s="2">
        <v>0.1</v>
      </c>
      <c r="CH2">
        <f>AVERAGE(BB2,BJ2)</f>
        <v>178.43</v>
      </c>
      <c r="CI2">
        <f>AVERAGE(BC2,BK2)</f>
        <v>26.265499999999999</v>
      </c>
      <c r="CK2" s="2">
        <f>0.000992*100</f>
        <v>9.920000000000001E-2</v>
      </c>
      <c r="CL2">
        <f>AVERAGE(BF2,BN2)</f>
        <v>304.5</v>
      </c>
      <c r="CM2">
        <f>AVERAGE(BG2,BO2)</f>
        <v>46.077500000000001</v>
      </c>
      <c r="CO2" s="2">
        <v>0.1</v>
      </c>
      <c r="CP2">
        <f>AVERAGE(BR2,BZ2)</f>
        <v>41.400999999999996</v>
      </c>
      <c r="CQ2">
        <f>AVERAGE(BS2,CA2)</f>
        <v>8.0602499999999999</v>
      </c>
      <c r="CS2" s="2">
        <f>0.000992*100</f>
        <v>9.920000000000001E-2</v>
      </c>
      <c r="CT2">
        <f>AVERAGE(BV2,CD2)</f>
        <v>78.034000000000006</v>
      </c>
      <c r="CU2">
        <f>AVERAGE(CE2,BW2)</f>
        <v>19.427599999999998</v>
      </c>
      <c r="CX2" s="2">
        <v>0.1</v>
      </c>
      <c r="CY2">
        <v>121.1</v>
      </c>
      <c r="CZ2">
        <v>24.077000000000002</v>
      </c>
      <c r="DB2" s="2">
        <f>0.000992*100</f>
        <v>9.920000000000001E-2</v>
      </c>
      <c r="DC2">
        <v>271.48</v>
      </c>
      <c r="DD2">
        <v>44.494</v>
      </c>
      <c r="DF2" s="2">
        <v>0.1</v>
      </c>
      <c r="DG2">
        <v>194.72</v>
      </c>
      <c r="DH2">
        <v>39.886000000000003</v>
      </c>
      <c r="DJ2" s="2">
        <f>0.000992*100</f>
        <v>9.920000000000001E-2</v>
      </c>
      <c r="DK2">
        <v>142.25</v>
      </c>
      <c r="DL2">
        <v>28.364999999999998</v>
      </c>
      <c r="DN2" s="2">
        <v>0.1</v>
      </c>
      <c r="DO2">
        <v>44.442</v>
      </c>
      <c r="DP2">
        <v>4.5655000000000001</v>
      </c>
      <c r="DR2" s="2">
        <f>0.000992*100</f>
        <v>9.920000000000001E-2</v>
      </c>
      <c r="DS2">
        <v>23.341000000000001</v>
      </c>
      <c r="DT2">
        <v>3.5478000000000001</v>
      </c>
      <c r="DV2" s="2">
        <v>0.1</v>
      </c>
      <c r="DW2">
        <v>32.496000000000002</v>
      </c>
      <c r="DX2">
        <v>3.5047000000000001</v>
      </c>
      <c r="DZ2" s="2">
        <f>0.000992*100</f>
        <v>9.920000000000001E-2</v>
      </c>
      <c r="EA2">
        <v>33.801000000000002</v>
      </c>
      <c r="EB2">
        <v>5.0815999999999999</v>
      </c>
      <c r="ED2" s="9">
        <v>0.1</v>
      </c>
      <c r="EE2" s="8">
        <f>AVERAGE(DO2,DW2)</f>
        <v>38.469000000000001</v>
      </c>
      <c r="EF2" s="8">
        <f>AVERAGE(DP2,DX2)</f>
        <v>4.0350999999999999</v>
      </c>
      <c r="EG2" s="8">
        <f>STDEVA(DO2,DW2)</f>
        <v>8.447097608054527</v>
      </c>
      <c r="EH2" s="8">
        <f>STDEVA(DP2,DX2)</f>
        <v>0.75009887348269499</v>
      </c>
      <c r="EJ2" s="9">
        <f>0.000992*100</f>
        <v>9.920000000000001E-2</v>
      </c>
      <c r="EK2" s="8">
        <f>AVERAGE(DS2,EA2)</f>
        <v>28.571000000000002</v>
      </c>
      <c r="EL2" s="8">
        <f>AVERAGE(DT2,EB2)</f>
        <v>4.3147000000000002</v>
      </c>
      <c r="EM2" s="8">
        <f>STDEVA(DS2,EA2)</f>
        <v>7.3963369312112839</v>
      </c>
      <c r="EN2" s="8">
        <f>STDEVA(DT2,EB2)</f>
        <v>1.0845603809839284</v>
      </c>
      <c r="EP2" s="9">
        <v>0.1</v>
      </c>
      <c r="EQ2" s="8">
        <f>AVERAGE(CY2,DG2)</f>
        <v>157.91</v>
      </c>
      <c r="ER2" s="8">
        <f>AVERAGE(CZ2,DH2)</f>
        <v>31.981500000000004</v>
      </c>
      <c r="ES2" s="8">
        <f>STDEVA(CY2,DG2)</f>
        <v>52.057201230953623</v>
      </c>
      <c r="ET2" s="8">
        <f>STDEVA(CZ2,DH2)</f>
        <v>11.178651103778121</v>
      </c>
      <c r="EV2" s="9">
        <f>0.000992*100</f>
        <v>9.920000000000001E-2</v>
      </c>
      <c r="EW2" s="8">
        <f>AVERAGE(DC2,DK2)</f>
        <v>206.86500000000001</v>
      </c>
      <c r="EX2" s="8">
        <f>AVERAGE(DD2,DL2)</f>
        <v>36.429499999999997</v>
      </c>
      <c r="EY2" s="8">
        <f>STDEVA(DC2,DK2)</f>
        <v>91.379409332737552</v>
      </c>
      <c r="EZ2" s="8">
        <f>STDEVA(DD2,DL2)</f>
        <v>11.404925273757842</v>
      </c>
    </row>
    <row r="3" spans="1:156" x14ac:dyDescent="0.35">
      <c r="A3">
        <v>4.19E-2</v>
      </c>
      <c r="B3">
        <v>6.3343999999999996</v>
      </c>
      <c r="C3">
        <v>1.2824</v>
      </c>
      <c r="E3" s="1">
        <v>1.4500000000000001E-2</v>
      </c>
      <c r="F3">
        <v>69.063999999999993</v>
      </c>
      <c r="G3">
        <v>13.711</v>
      </c>
      <c r="I3">
        <v>1.4500000000000001E-2</v>
      </c>
      <c r="J3">
        <v>99.563999999999993</v>
      </c>
      <c r="K3">
        <v>12.319000000000001</v>
      </c>
      <c r="M3">
        <v>1.21</v>
      </c>
      <c r="N3">
        <v>63.72</v>
      </c>
      <c r="O3">
        <v>9.2120999999999995</v>
      </c>
      <c r="Q3">
        <v>1.21</v>
      </c>
      <c r="R3">
        <v>9.0876000000000001</v>
      </c>
      <c r="S3">
        <v>1.9052</v>
      </c>
      <c r="U3">
        <v>1.21</v>
      </c>
      <c r="V3">
        <v>2.1976</v>
      </c>
      <c r="W3">
        <v>0.98751999999999995</v>
      </c>
      <c r="Y3" s="2">
        <v>0.13700000000000001</v>
      </c>
      <c r="Z3" s="2">
        <v>57.853999999999999</v>
      </c>
      <c r="AA3" s="2">
        <v>6.1348000000000003</v>
      </c>
      <c r="AC3" s="2">
        <f>0.00126*100</f>
        <v>0.126</v>
      </c>
      <c r="AD3" s="2">
        <v>13.287000000000001</v>
      </c>
      <c r="AE3" s="2">
        <v>1.1101000000000001</v>
      </c>
      <c r="AG3" s="2">
        <v>0.13700000000000001</v>
      </c>
      <c r="AH3" s="2">
        <v>2458.6999999999998</v>
      </c>
      <c r="AI3" s="2">
        <v>699.01</v>
      </c>
      <c r="AK3" s="2">
        <v>0.13700000000000001</v>
      </c>
      <c r="AL3" s="2">
        <v>67.707999999999998</v>
      </c>
      <c r="AM3" s="2">
        <v>13.207000000000001</v>
      </c>
      <c r="AO3" s="2">
        <f>0.001258*100</f>
        <v>0.1258</v>
      </c>
      <c r="AP3" s="2">
        <v>548.16</v>
      </c>
      <c r="AQ3" s="2">
        <v>93.519000000000005</v>
      </c>
      <c r="AS3" s="2">
        <f>0.00126*100</f>
        <v>0.126</v>
      </c>
      <c r="AT3" s="2">
        <v>103.44</v>
      </c>
      <c r="AU3" s="2">
        <v>14.752000000000001</v>
      </c>
      <c r="AW3" s="2">
        <v>0.13700000000000001</v>
      </c>
      <c r="AX3" s="2">
        <v>104.89</v>
      </c>
      <c r="AY3" s="2">
        <v>33.840000000000003</v>
      </c>
      <c r="BA3" s="2">
        <v>0.13700000000000001</v>
      </c>
      <c r="BB3">
        <v>278.66000000000003</v>
      </c>
      <c r="BC3">
        <v>37.432000000000002</v>
      </c>
      <c r="BE3" s="2">
        <f>0.00126*100</f>
        <v>0.126</v>
      </c>
      <c r="BF3">
        <v>366.87</v>
      </c>
      <c r="BG3">
        <v>56.895000000000003</v>
      </c>
      <c r="BI3" s="2">
        <v>0.13700000000000001</v>
      </c>
      <c r="BJ3">
        <v>104.08</v>
      </c>
      <c r="BK3">
        <v>15.611000000000001</v>
      </c>
      <c r="BM3" s="2">
        <f>0.00126*100</f>
        <v>0.126</v>
      </c>
      <c r="BN3">
        <v>248.44</v>
      </c>
      <c r="BO3">
        <v>35.795000000000002</v>
      </c>
      <c r="BQ3" s="2">
        <v>0.13700000000000001</v>
      </c>
      <c r="BR3">
        <v>66.465999999999994</v>
      </c>
      <c r="BS3">
        <v>11.521000000000001</v>
      </c>
      <c r="BU3" s="2">
        <f>0.00126*100</f>
        <v>0.126</v>
      </c>
      <c r="BV3">
        <v>34.359000000000002</v>
      </c>
      <c r="BW3">
        <v>8.9750999999999994</v>
      </c>
      <c r="BY3" s="2">
        <v>0.13700000000000001</v>
      </c>
      <c r="BZ3">
        <v>24.056000000000001</v>
      </c>
      <c r="CA3">
        <v>4.71</v>
      </c>
      <c r="CC3" s="2">
        <f>0.00126*100</f>
        <v>0.126</v>
      </c>
      <c r="CD3">
        <v>124.1</v>
      </c>
      <c r="CE3">
        <v>30.408000000000001</v>
      </c>
      <c r="CG3" s="2">
        <v>0.13700000000000001</v>
      </c>
      <c r="CH3">
        <f t="shared" ref="CH3:CH26" si="0">AVERAGE(BB3,BJ3)</f>
        <v>191.37</v>
      </c>
      <c r="CI3">
        <f t="shared" ref="CI3:CI26" si="1">AVERAGE(BC3,BK3)</f>
        <v>26.521500000000003</v>
      </c>
      <c r="CK3" s="2">
        <f>0.00126*100</f>
        <v>0.126</v>
      </c>
      <c r="CL3">
        <f t="shared" ref="CL3:CL32" si="2">AVERAGE(BF3,BN3)</f>
        <v>307.65499999999997</v>
      </c>
      <c r="CM3">
        <f t="shared" ref="CM3:CM32" si="3">AVERAGE(BG3,BO3)</f>
        <v>46.344999999999999</v>
      </c>
      <c r="CO3" s="2">
        <v>0.13700000000000001</v>
      </c>
      <c r="CP3">
        <f t="shared" ref="CP3:CP26" si="4">AVERAGE(BR3,BZ3)</f>
        <v>45.260999999999996</v>
      </c>
      <c r="CQ3">
        <f t="shared" ref="CQ3:CQ26" si="5">AVERAGE(BS3,CA3)</f>
        <v>8.1155000000000008</v>
      </c>
      <c r="CS3" s="2">
        <f>0.00126*100</f>
        <v>0.126</v>
      </c>
      <c r="CT3">
        <f t="shared" ref="CT3:CT32" si="6">AVERAGE(BV3,CD3)</f>
        <v>79.229500000000002</v>
      </c>
      <c r="CU3">
        <f t="shared" ref="CU3:CU32" si="7">AVERAGE(CE3,BW3)</f>
        <v>19.691549999999999</v>
      </c>
      <c r="CX3" s="2">
        <v>0.13700000000000001</v>
      </c>
      <c r="CY3">
        <v>131.66999999999999</v>
      </c>
      <c r="CZ3">
        <v>23.818000000000001</v>
      </c>
      <c r="DB3" s="2">
        <f>0.00126*100</f>
        <v>0.126</v>
      </c>
      <c r="DC3">
        <v>274.14999999999998</v>
      </c>
      <c r="DD3">
        <v>44.744999999999997</v>
      </c>
      <c r="DF3" s="2">
        <v>0.13700000000000001</v>
      </c>
      <c r="DG3">
        <v>207.61</v>
      </c>
      <c r="DH3">
        <v>37.954000000000001</v>
      </c>
      <c r="DJ3" s="2">
        <f>0.00126*100</f>
        <v>0.126</v>
      </c>
      <c r="DK3">
        <v>146.19999999999999</v>
      </c>
      <c r="DL3">
        <v>28.709</v>
      </c>
      <c r="DN3" s="2">
        <v>0.13700000000000001</v>
      </c>
      <c r="DO3">
        <v>46.951000000000001</v>
      </c>
      <c r="DP3">
        <v>4.3396999999999997</v>
      </c>
      <c r="DR3" s="2">
        <f>0.00126*100</f>
        <v>0.126</v>
      </c>
      <c r="DS3">
        <v>23.681999999999999</v>
      </c>
      <c r="DT3">
        <v>3.5611999999999999</v>
      </c>
      <c r="DV3" s="2">
        <v>0.13700000000000001</v>
      </c>
      <c r="DW3">
        <v>34.378999999999998</v>
      </c>
      <c r="DX3">
        <v>3.4676</v>
      </c>
      <c r="DZ3" s="2">
        <f>0.00126*100</f>
        <v>0.126</v>
      </c>
      <c r="EA3">
        <v>34.183</v>
      </c>
      <c r="EB3">
        <v>5.0533000000000001</v>
      </c>
      <c r="ED3" s="9">
        <v>0.13700000000000001</v>
      </c>
      <c r="EE3" s="8">
        <f>AVERAGE(DO3,DW3)</f>
        <v>40.664999999999999</v>
      </c>
      <c r="EF3" s="8">
        <f t="shared" ref="EF3:EF26" si="8">AVERAGE(DP3,DX3)</f>
        <v>3.9036499999999998</v>
      </c>
      <c r="EG3" s="8">
        <f t="shared" ref="EG3:EG25" si="9">STDEVA(DO3,DW3)</f>
        <v>8.8897464530772705</v>
      </c>
      <c r="EH3" s="8">
        <f t="shared" ref="EH3:EH26" si="10">STDEVA(DP3,DX3)</f>
        <v>0.61666782387278873</v>
      </c>
      <c r="EJ3" s="9">
        <f>0.00126*100</f>
        <v>0.126</v>
      </c>
      <c r="EK3" s="8">
        <f t="shared" ref="EK3:EK32" si="11">AVERAGE(DS3,EA3)</f>
        <v>28.932499999999997</v>
      </c>
      <c r="EL3" s="8">
        <f t="shared" ref="EL3:EL32" si="12">AVERAGE(DT3,EB3)</f>
        <v>4.3072499999999998</v>
      </c>
      <c r="EM3" s="8">
        <f t="shared" ref="EM3:EM32" si="13">STDEVA(DS3,EA3)</f>
        <v>7.425328309239938</v>
      </c>
      <c r="EN3" s="8">
        <f t="shared" ref="EN3:EN32" si="14">STDEVA(DT3,EB3)</f>
        <v>1.0550740282084492</v>
      </c>
      <c r="EP3" s="9">
        <v>0.13700000000000001</v>
      </c>
      <c r="EQ3" s="8">
        <f t="shared" ref="EQ3:EQ26" si="15">AVERAGE(CY3,DG3)</f>
        <v>169.64</v>
      </c>
      <c r="ER3" s="8">
        <f t="shared" ref="ER3:ER26" si="16">AVERAGE(CZ3,DH3)</f>
        <v>30.886000000000003</v>
      </c>
      <c r="ES3" s="8">
        <f t="shared" ref="ES3:ES26" si="17">STDEVA(CY3,DG3)</f>
        <v>53.697688963306561</v>
      </c>
      <c r="ET3" s="8">
        <f t="shared" ref="ET3:ET26" si="18">STDEVA(CZ3,DH3)</f>
        <v>9.9956614588530286</v>
      </c>
      <c r="EV3" s="9">
        <f>0.00126*100</f>
        <v>0.126</v>
      </c>
      <c r="EW3" s="8">
        <f t="shared" ref="EW3:EW32" si="19">AVERAGE(DC3,DK3)</f>
        <v>210.17499999999998</v>
      </c>
      <c r="EX3" s="8">
        <f t="shared" ref="EX3:EX32" si="20">AVERAGE(DD3,DL3)</f>
        <v>36.726999999999997</v>
      </c>
      <c r="EY3" s="8">
        <f t="shared" ref="EY3:EY32" si="21">STDEVA(DC3,DK3)</f>
        <v>90.47431265281871</v>
      </c>
      <c r="EZ3" s="8">
        <f t="shared" ref="EZ3:EZ32" si="22">STDEVA(DD3,DL3)</f>
        <v>11.339164343107486</v>
      </c>
    </row>
    <row r="4" spans="1:156" x14ac:dyDescent="0.35">
      <c r="A4">
        <v>4.4999999999999998E-2</v>
      </c>
      <c r="B4">
        <v>7.0647000000000002</v>
      </c>
      <c r="C4">
        <v>1.5679000000000001</v>
      </c>
      <c r="E4" s="1">
        <v>2.1299999999999999E-2</v>
      </c>
      <c r="F4">
        <v>71.346000000000004</v>
      </c>
      <c r="G4">
        <v>13.888</v>
      </c>
      <c r="I4">
        <v>2.07E-2</v>
      </c>
      <c r="J4">
        <v>101.29</v>
      </c>
      <c r="K4">
        <v>14.913</v>
      </c>
      <c r="M4">
        <v>1.47</v>
      </c>
      <c r="N4">
        <v>65.468999999999994</v>
      </c>
      <c r="O4">
        <v>9.5366999999999997</v>
      </c>
      <c r="Q4">
        <v>1.47</v>
      </c>
      <c r="R4">
        <v>9.3948999999999998</v>
      </c>
      <c r="S4">
        <v>1.9658</v>
      </c>
      <c r="U4">
        <v>1.47</v>
      </c>
      <c r="V4">
        <v>2.3736999999999999</v>
      </c>
      <c r="W4">
        <v>1.0250999999999999</v>
      </c>
      <c r="Y4" s="2">
        <v>0.188</v>
      </c>
      <c r="Z4" s="2">
        <v>61.72</v>
      </c>
      <c r="AA4" s="2">
        <v>6.7363999999999997</v>
      </c>
      <c r="AC4" s="2">
        <f>0.00157*100</f>
        <v>0.157</v>
      </c>
      <c r="AD4" s="2">
        <v>13.523999999999999</v>
      </c>
      <c r="AE4" s="2">
        <v>1.7190000000000001</v>
      </c>
      <c r="AG4" s="2">
        <v>0.188</v>
      </c>
      <c r="AH4" s="2">
        <v>2480.6999999999998</v>
      </c>
      <c r="AI4" s="2">
        <v>668.99</v>
      </c>
      <c r="AK4" s="2">
        <v>0.188</v>
      </c>
      <c r="AL4" s="2">
        <v>73.504000000000005</v>
      </c>
      <c r="AM4" s="2">
        <v>13.738</v>
      </c>
      <c r="AO4" s="2">
        <f>0.00158*100</f>
        <v>0.158</v>
      </c>
      <c r="AP4" s="2">
        <v>555.35</v>
      </c>
      <c r="AQ4" s="2">
        <v>97.545000000000002</v>
      </c>
      <c r="AS4" s="2">
        <f>0.00158*100</f>
        <v>0.158</v>
      </c>
      <c r="AT4" s="2">
        <v>104.09</v>
      </c>
      <c r="AU4" s="2">
        <v>14.44</v>
      </c>
      <c r="AW4" s="2">
        <v>0.188</v>
      </c>
      <c r="AX4" s="2">
        <v>122.42</v>
      </c>
      <c r="AY4" s="2">
        <v>35.253</v>
      </c>
      <c r="BA4" s="2">
        <v>0.188</v>
      </c>
      <c r="BB4">
        <v>293.76</v>
      </c>
      <c r="BC4">
        <v>38.395000000000003</v>
      </c>
      <c r="BE4" s="2">
        <f>0.00158*100</f>
        <v>0.158</v>
      </c>
      <c r="BF4">
        <v>369.61</v>
      </c>
      <c r="BG4">
        <v>57.055999999999997</v>
      </c>
      <c r="BI4" s="2">
        <v>0.188</v>
      </c>
      <c r="BJ4">
        <v>109.31</v>
      </c>
      <c r="BK4">
        <v>16.151</v>
      </c>
      <c r="BM4" s="2">
        <f>0.00158*100</f>
        <v>0.158</v>
      </c>
      <c r="BN4">
        <v>250.84</v>
      </c>
      <c r="BO4">
        <v>36.222000000000001</v>
      </c>
      <c r="BQ4" s="2">
        <v>0.188</v>
      </c>
      <c r="BR4">
        <v>69.864000000000004</v>
      </c>
      <c r="BS4">
        <v>11.528</v>
      </c>
      <c r="BU4" s="2">
        <f>0.00158*100</f>
        <v>0.158</v>
      </c>
      <c r="BV4">
        <v>34.773000000000003</v>
      </c>
      <c r="BW4">
        <v>8.9642999999999997</v>
      </c>
      <c r="BY4" s="2">
        <v>0.188</v>
      </c>
      <c r="BZ4">
        <v>26.053000000000001</v>
      </c>
      <c r="CA4">
        <v>4.8841000000000001</v>
      </c>
      <c r="CC4" s="2">
        <f>0.00158*100</f>
        <v>0.158</v>
      </c>
      <c r="CD4">
        <v>126.17</v>
      </c>
      <c r="CE4">
        <v>30.167999999999999</v>
      </c>
      <c r="CG4" s="2">
        <v>0.188</v>
      </c>
      <c r="CH4">
        <f t="shared" si="0"/>
        <v>201.535</v>
      </c>
      <c r="CI4">
        <f t="shared" si="1"/>
        <v>27.273000000000003</v>
      </c>
      <c r="CK4" s="2">
        <f>0.00158*100</f>
        <v>0.158</v>
      </c>
      <c r="CL4">
        <f t="shared" si="2"/>
        <v>310.22500000000002</v>
      </c>
      <c r="CM4">
        <f t="shared" si="3"/>
        <v>46.638999999999996</v>
      </c>
      <c r="CO4" s="2">
        <v>0.188</v>
      </c>
      <c r="CP4">
        <f t="shared" si="4"/>
        <v>47.958500000000001</v>
      </c>
      <c r="CQ4">
        <f t="shared" si="5"/>
        <v>8.2060500000000012</v>
      </c>
      <c r="CS4" s="2">
        <f>0.00158*100</f>
        <v>0.158</v>
      </c>
      <c r="CT4">
        <f t="shared" si="6"/>
        <v>80.471500000000006</v>
      </c>
      <c r="CU4">
        <f t="shared" si="7"/>
        <v>19.56615</v>
      </c>
      <c r="CX4" s="2">
        <v>0.188</v>
      </c>
      <c r="CY4">
        <v>139.83000000000001</v>
      </c>
      <c r="CZ4">
        <v>23.651</v>
      </c>
      <c r="DB4" s="2">
        <f>0.00158*100</f>
        <v>0.158</v>
      </c>
      <c r="DC4">
        <v>275.83</v>
      </c>
      <c r="DD4">
        <v>44.625999999999998</v>
      </c>
      <c r="DF4" s="2">
        <v>0.188</v>
      </c>
      <c r="DG4">
        <v>217.58</v>
      </c>
      <c r="DH4">
        <v>36.716999999999999</v>
      </c>
      <c r="DJ4" s="2">
        <f>0.00158*100</f>
        <v>0.158</v>
      </c>
      <c r="DK4">
        <v>149.30000000000001</v>
      </c>
      <c r="DL4">
        <v>28.885000000000002</v>
      </c>
      <c r="DN4" s="2">
        <v>0.188</v>
      </c>
      <c r="DO4">
        <v>48.817</v>
      </c>
      <c r="DP4">
        <v>4.2313000000000001</v>
      </c>
      <c r="DR4" s="2">
        <f>0.00158*100</f>
        <v>0.158</v>
      </c>
      <c r="DS4">
        <v>23.922000000000001</v>
      </c>
      <c r="DT4">
        <v>3.6166</v>
      </c>
      <c r="DV4" s="2">
        <v>0.188</v>
      </c>
      <c r="DW4">
        <v>35.74</v>
      </c>
      <c r="DX4">
        <v>3.4921000000000002</v>
      </c>
      <c r="DZ4" s="2">
        <f>0.00158*100</f>
        <v>0.158</v>
      </c>
      <c r="EA4">
        <v>34.469000000000001</v>
      </c>
      <c r="EB4">
        <v>5.0740999999999996</v>
      </c>
      <c r="ED4" s="9">
        <v>0.188</v>
      </c>
      <c r="EE4" s="8">
        <f t="shared" ref="EE4:EE26" si="23">AVERAGE(DO4,DW4)</f>
        <v>42.278500000000001</v>
      </c>
      <c r="EF4" s="8">
        <f t="shared" si="8"/>
        <v>3.8616999999999999</v>
      </c>
      <c r="EG4" s="8">
        <f t="shared" si="9"/>
        <v>9.2468353775764918</v>
      </c>
      <c r="EH4" s="8">
        <f t="shared" si="10"/>
        <v>0.52269333265309581</v>
      </c>
      <c r="EJ4" s="9">
        <f>0.00158*100</f>
        <v>0.158</v>
      </c>
      <c r="EK4" s="8">
        <f t="shared" si="11"/>
        <v>29.195500000000003</v>
      </c>
      <c r="EL4" s="8">
        <f>AVERAGE(DT4,EB4)</f>
        <v>4.3453499999999998</v>
      </c>
      <c r="EM4" s="8">
        <f t="shared" si="13"/>
        <v>7.457855221174496</v>
      </c>
      <c r="EN4" s="8">
        <f t="shared" si="14"/>
        <v>1.030608133579394</v>
      </c>
      <c r="EP4" s="9">
        <v>0.188</v>
      </c>
      <c r="EQ4" s="8">
        <f t="shared" si="15"/>
        <v>178.70500000000001</v>
      </c>
      <c r="ER4" s="8">
        <f t="shared" si="16"/>
        <v>30.183999999999997</v>
      </c>
      <c r="ES4" s="8">
        <f t="shared" si="17"/>
        <v>54.977552237254137</v>
      </c>
      <c r="ET4" s="8">
        <f t="shared" si="18"/>
        <v>9.239057202983437</v>
      </c>
      <c r="EV4" s="9">
        <f>0.00158*100</f>
        <v>0.158</v>
      </c>
      <c r="EW4" s="8">
        <f t="shared" si="19"/>
        <v>212.565</v>
      </c>
      <c r="EX4" s="8">
        <f t="shared" si="20"/>
        <v>36.755499999999998</v>
      </c>
      <c r="EY4" s="8">
        <f t="shared" si="21"/>
        <v>89.470221023533881</v>
      </c>
      <c r="EZ4" s="8">
        <f t="shared" si="22"/>
        <v>11.130567842657458</v>
      </c>
    </row>
    <row r="5" spans="1:156" x14ac:dyDescent="0.35">
      <c r="A5">
        <v>5.8299999999999998E-2</v>
      </c>
      <c r="B5">
        <v>6.7840999999999996</v>
      </c>
      <c r="C5">
        <v>2.1065</v>
      </c>
      <c r="E5" s="1">
        <v>3.1399999999999997E-2</v>
      </c>
      <c r="F5">
        <v>74.248999999999995</v>
      </c>
      <c r="G5">
        <v>15.432</v>
      </c>
      <c r="I5">
        <v>3.1599999999999996E-2</v>
      </c>
      <c r="J5">
        <v>101.66</v>
      </c>
      <c r="K5">
        <v>15.22</v>
      </c>
      <c r="M5">
        <v>1.78</v>
      </c>
      <c r="N5">
        <v>67.162999999999997</v>
      </c>
      <c r="O5">
        <v>9.9036000000000008</v>
      </c>
      <c r="Q5">
        <v>1.78</v>
      </c>
      <c r="R5">
        <v>9.6652000000000005</v>
      </c>
      <c r="S5">
        <v>2.0371999999999999</v>
      </c>
      <c r="U5">
        <v>1.78</v>
      </c>
      <c r="V5">
        <v>2.5844999999999998</v>
      </c>
      <c r="W5">
        <v>1.0874999999999999</v>
      </c>
      <c r="Y5" s="2">
        <v>0.25900000000000001</v>
      </c>
      <c r="Z5" s="2">
        <v>61.847000000000001</v>
      </c>
      <c r="AA5" s="2">
        <v>6.6600999999999999</v>
      </c>
      <c r="AC5" s="2">
        <f>0.00198*100</f>
        <v>0.19800000000000001</v>
      </c>
      <c r="AD5" s="2">
        <v>14.286</v>
      </c>
      <c r="AE5" s="2">
        <v>1.3852</v>
      </c>
      <c r="AG5" s="2">
        <v>0.25900000000000001</v>
      </c>
      <c r="AH5" s="2">
        <v>2529.6999999999998</v>
      </c>
      <c r="AI5" s="2">
        <v>653.80999999999995</v>
      </c>
      <c r="AK5" s="2">
        <v>0.25900000000000001</v>
      </c>
      <c r="AL5" s="2">
        <v>77.951999999999998</v>
      </c>
      <c r="AM5" s="2">
        <v>14.156000000000001</v>
      </c>
      <c r="AO5" s="2">
        <f>0.00199*100</f>
        <v>0.19900000000000001</v>
      </c>
      <c r="AP5" s="2">
        <v>554.37</v>
      </c>
      <c r="AQ5" s="2">
        <v>96.971999999999994</v>
      </c>
      <c r="AS5" s="2">
        <f>0.00198*100</f>
        <v>0.19800000000000001</v>
      </c>
      <c r="AT5" s="2">
        <v>104.55</v>
      </c>
      <c r="AU5" s="2">
        <v>14.688000000000001</v>
      </c>
      <c r="AW5" s="2">
        <v>0.25900000000000001</v>
      </c>
      <c r="AX5" s="2">
        <v>139.18</v>
      </c>
      <c r="AY5" s="2">
        <v>36.808</v>
      </c>
      <c r="BA5" s="2">
        <v>0.25900000000000001</v>
      </c>
      <c r="BB5">
        <v>306.60000000000002</v>
      </c>
      <c r="BC5">
        <v>39.911999999999999</v>
      </c>
      <c r="BE5" s="2">
        <f>0.00198*100</f>
        <v>0.19800000000000001</v>
      </c>
      <c r="BF5">
        <v>371.99</v>
      </c>
      <c r="BG5">
        <v>57.18</v>
      </c>
      <c r="BI5" s="2">
        <v>0.25900000000000001</v>
      </c>
      <c r="BJ5">
        <v>114</v>
      </c>
      <c r="BK5">
        <v>16.748999999999999</v>
      </c>
      <c r="BM5" s="2">
        <f>0.00198*100</f>
        <v>0.19800000000000001</v>
      </c>
      <c r="BN5">
        <v>253.82</v>
      </c>
      <c r="BO5">
        <v>36.139000000000003</v>
      </c>
      <c r="BQ5" s="2">
        <v>0.25900000000000001</v>
      </c>
      <c r="BR5">
        <v>73.299000000000007</v>
      </c>
      <c r="BS5">
        <v>11.526999999999999</v>
      </c>
      <c r="BU5" s="2">
        <f>0.00198*100</f>
        <v>0.19800000000000001</v>
      </c>
      <c r="BV5">
        <v>35.216999999999999</v>
      </c>
      <c r="BW5">
        <v>8.9282000000000004</v>
      </c>
      <c r="BY5" s="2">
        <v>0.25900000000000001</v>
      </c>
      <c r="BZ5">
        <v>27.766999999999999</v>
      </c>
      <c r="CA5">
        <v>5.0312999999999999</v>
      </c>
      <c r="CC5" s="2">
        <f>0.00198*100</f>
        <v>0.19800000000000001</v>
      </c>
      <c r="CD5">
        <v>127.48</v>
      </c>
      <c r="CE5">
        <v>30.535</v>
      </c>
      <c r="CG5" s="2">
        <v>0.25900000000000001</v>
      </c>
      <c r="CH5">
        <f t="shared" si="0"/>
        <v>210.3</v>
      </c>
      <c r="CI5">
        <f t="shared" si="1"/>
        <v>28.330500000000001</v>
      </c>
      <c r="CK5" s="2">
        <f>0.00198*100</f>
        <v>0.19800000000000001</v>
      </c>
      <c r="CL5">
        <f t="shared" si="2"/>
        <v>312.90499999999997</v>
      </c>
      <c r="CM5">
        <f t="shared" si="3"/>
        <v>46.659500000000001</v>
      </c>
      <c r="CO5" s="2">
        <v>0.25900000000000001</v>
      </c>
      <c r="CP5">
        <f t="shared" si="4"/>
        <v>50.533000000000001</v>
      </c>
      <c r="CQ5">
        <f t="shared" si="5"/>
        <v>8.2791499999999996</v>
      </c>
      <c r="CS5" s="2">
        <f>0.00198*100</f>
        <v>0.19800000000000001</v>
      </c>
      <c r="CT5">
        <f t="shared" si="6"/>
        <v>81.348500000000001</v>
      </c>
      <c r="CU5">
        <f t="shared" si="7"/>
        <v>19.7316</v>
      </c>
      <c r="CX5" s="2">
        <v>0.25900000000000001</v>
      </c>
      <c r="CY5">
        <v>146.47999999999999</v>
      </c>
      <c r="CZ5">
        <v>24.045000000000002</v>
      </c>
      <c r="DB5" s="2">
        <f>0.00198*100</f>
        <v>0.19800000000000001</v>
      </c>
      <c r="DC5">
        <v>277.39999999999998</v>
      </c>
      <c r="DD5">
        <v>44.66</v>
      </c>
      <c r="DF5" s="2">
        <v>0.25900000000000001</v>
      </c>
      <c r="DG5">
        <v>225.94</v>
      </c>
      <c r="DH5">
        <v>35.804000000000002</v>
      </c>
      <c r="DJ5" s="2">
        <f>0.00198*100</f>
        <v>0.19800000000000001</v>
      </c>
      <c r="DK5">
        <v>151.85</v>
      </c>
      <c r="DL5">
        <v>29.027000000000001</v>
      </c>
      <c r="DN5" s="2">
        <v>0.25900000000000001</v>
      </c>
      <c r="DO5">
        <v>50.26</v>
      </c>
      <c r="DP5">
        <v>4.1853999999999996</v>
      </c>
      <c r="DR5" s="2">
        <f>0.00198*100</f>
        <v>0.19800000000000001</v>
      </c>
      <c r="DS5">
        <v>24.277000000000001</v>
      </c>
      <c r="DT5">
        <v>3.6112000000000002</v>
      </c>
      <c r="DV5" s="2">
        <v>0.25900000000000001</v>
      </c>
      <c r="DW5">
        <v>36.927999999999997</v>
      </c>
      <c r="DX5">
        <v>3.5497000000000001</v>
      </c>
      <c r="DZ5" s="2">
        <f>0.00198*100</f>
        <v>0.19800000000000001</v>
      </c>
      <c r="EA5">
        <v>34.707999999999998</v>
      </c>
      <c r="EB5">
        <v>5.0837000000000003</v>
      </c>
      <c r="ED5" s="9">
        <v>0.25900000000000001</v>
      </c>
      <c r="EE5" s="8">
        <f t="shared" si="23"/>
        <v>43.593999999999994</v>
      </c>
      <c r="EF5" s="8">
        <f t="shared" si="8"/>
        <v>3.8675499999999996</v>
      </c>
      <c r="EG5" s="8">
        <f t="shared" si="9"/>
        <v>9.4271476067790907</v>
      </c>
      <c r="EH5" s="8">
        <f t="shared" si="10"/>
        <v>0.44950778080028786</v>
      </c>
      <c r="EJ5" s="9">
        <f>0.00198*100</f>
        <v>0.19800000000000001</v>
      </c>
      <c r="EK5" s="8">
        <f t="shared" si="11"/>
        <v>29.4925</v>
      </c>
      <c r="EL5" s="8">
        <f t="shared" si="12"/>
        <v>4.3474500000000003</v>
      </c>
      <c r="EM5" s="8">
        <f t="shared" si="13"/>
        <v>7.3758308345568802</v>
      </c>
      <c r="EN5" s="8">
        <f t="shared" si="14"/>
        <v>1.041214735297191</v>
      </c>
      <c r="EP5" s="9">
        <v>0.25900000000000001</v>
      </c>
      <c r="EQ5" s="8">
        <f t="shared" si="15"/>
        <v>186.20999999999998</v>
      </c>
      <c r="ER5" s="8">
        <f t="shared" si="16"/>
        <v>29.924500000000002</v>
      </c>
      <c r="ES5" s="8">
        <f t="shared" si="17"/>
        <v>56.186704833083205</v>
      </c>
      <c r="ET5" s="8">
        <f t="shared" si="18"/>
        <v>8.3148686399726124</v>
      </c>
      <c r="EV5" s="9">
        <f>0.00198*100</f>
        <v>0.19800000000000001</v>
      </c>
      <c r="EW5" s="8">
        <f t="shared" si="19"/>
        <v>214.625</v>
      </c>
      <c r="EX5" s="8">
        <f t="shared" si="20"/>
        <v>36.843499999999999</v>
      </c>
      <c r="EY5" s="8">
        <f t="shared" si="21"/>
        <v>88.777256377970929</v>
      </c>
      <c r="EZ5" s="8">
        <f t="shared" si="22"/>
        <v>11.054200310289295</v>
      </c>
    </row>
    <row r="6" spans="1:156" x14ac:dyDescent="0.35">
      <c r="A6">
        <v>7.3499999999999996E-2</v>
      </c>
      <c r="B6">
        <v>7.2424999999999997</v>
      </c>
      <c r="C6">
        <v>2.0809000000000002</v>
      </c>
      <c r="E6" s="1">
        <v>4.6900000000000004E-2</v>
      </c>
      <c r="F6">
        <v>73.427000000000007</v>
      </c>
      <c r="G6">
        <v>16.972999999999999</v>
      </c>
      <c r="I6">
        <v>4.5699999999999998E-2</v>
      </c>
      <c r="J6">
        <v>104</v>
      </c>
      <c r="K6">
        <v>15.647</v>
      </c>
      <c r="M6">
        <v>2.15</v>
      </c>
      <c r="N6">
        <v>68.784999999999997</v>
      </c>
      <c r="O6">
        <v>10.266999999999999</v>
      </c>
      <c r="Q6">
        <v>2.15</v>
      </c>
      <c r="R6">
        <v>9.9238999999999997</v>
      </c>
      <c r="S6">
        <v>2.0949</v>
      </c>
      <c r="U6">
        <v>2.15</v>
      </c>
      <c r="V6">
        <v>2.6905000000000001</v>
      </c>
      <c r="W6">
        <v>1.1446000000000001</v>
      </c>
      <c r="Y6" s="2">
        <v>0.35499999999999998</v>
      </c>
      <c r="Z6" s="2">
        <v>61.720999999999997</v>
      </c>
      <c r="AA6" s="2">
        <v>6.5926999999999998</v>
      </c>
      <c r="AC6" s="2">
        <f>0.00249*100</f>
        <v>0.249</v>
      </c>
      <c r="AD6" s="2">
        <v>13.747</v>
      </c>
      <c r="AE6" s="2">
        <v>1.0501</v>
      </c>
      <c r="AG6" s="2">
        <v>0.35499999999999998</v>
      </c>
      <c r="AH6" s="2">
        <v>2570.1999999999998</v>
      </c>
      <c r="AI6" s="2">
        <v>644.98</v>
      </c>
      <c r="AK6" s="2">
        <v>0.35499999999999998</v>
      </c>
      <c r="AL6" s="2">
        <v>82.05</v>
      </c>
      <c r="AM6" s="2">
        <v>14.51</v>
      </c>
      <c r="AO6" s="2">
        <f>0.00247*100</f>
        <v>0.247</v>
      </c>
      <c r="AP6" s="2">
        <v>554.74</v>
      </c>
      <c r="AQ6" s="2">
        <v>98.090999999999994</v>
      </c>
      <c r="AS6" s="2">
        <f>0.0025*100</f>
        <v>0.25</v>
      </c>
      <c r="AT6" s="2">
        <v>105.27</v>
      </c>
      <c r="AU6" s="2">
        <v>14.731</v>
      </c>
      <c r="AW6" s="2">
        <v>0.35499999999999998</v>
      </c>
      <c r="AX6" s="2">
        <v>152.25</v>
      </c>
      <c r="AY6" s="2">
        <v>37.691000000000003</v>
      </c>
      <c r="BA6" s="2">
        <v>0.35499999999999998</v>
      </c>
      <c r="BB6">
        <v>318.04000000000002</v>
      </c>
      <c r="BC6">
        <v>41.695999999999998</v>
      </c>
      <c r="BE6" s="2">
        <f>0.0025*100</f>
        <v>0.25</v>
      </c>
      <c r="BF6">
        <v>374.27</v>
      </c>
      <c r="BG6">
        <v>57.277000000000001</v>
      </c>
      <c r="BI6" s="2">
        <v>0.35499999999999998</v>
      </c>
      <c r="BJ6">
        <v>118.32</v>
      </c>
      <c r="BK6">
        <v>17.466000000000001</v>
      </c>
      <c r="BM6" s="2">
        <f>0.0025*100</f>
        <v>0.25</v>
      </c>
      <c r="BN6">
        <v>255.25</v>
      </c>
      <c r="BO6">
        <v>36.249000000000002</v>
      </c>
      <c r="BQ6" s="2">
        <v>0.35499999999999998</v>
      </c>
      <c r="BR6">
        <v>75.786000000000001</v>
      </c>
      <c r="BS6">
        <v>12.002000000000001</v>
      </c>
      <c r="BU6" s="2">
        <f>0.0025*100</f>
        <v>0.25</v>
      </c>
      <c r="BV6">
        <v>35.523000000000003</v>
      </c>
      <c r="BW6">
        <v>8.9117999999999995</v>
      </c>
      <c r="BY6" s="2">
        <v>0.35499999999999998</v>
      </c>
      <c r="BZ6">
        <v>29.193999999999999</v>
      </c>
      <c r="CA6">
        <v>5.2569999999999997</v>
      </c>
      <c r="CC6" s="2">
        <f>0.0025*100</f>
        <v>0.25</v>
      </c>
      <c r="CD6">
        <v>129.12</v>
      </c>
      <c r="CE6">
        <v>30.45</v>
      </c>
      <c r="CG6" s="2">
        <v>0.35499999999999998</v>
      </c>
      <c r="CH6">
        <f t="shared" si="0"/>
        <v>218.18</v>
      </c>
      <c r="CI6">
        <f t="shared" si="1"/>
        <v>29.581</v>
      </c>
      <c r="CK6" s="2">
        <f>0.0025*100</f>
        <v>0.25</v>
      </c>
      <c r="CL6">
        <f t="shared" si="2"/>
        <v>314.76</v>
      </c>
      <c r="CM6">
        <f t="shared" si="3"/>
        <v>46.763000000000005</v>
      </c>
      <c r="CO6" s="2">
        <v>0.35499999999999998</v>
      </c>
      <c r="CP6">
        <f t="shared" si="4"/>
        <v>52.49</v>
      </c>
      <c r="CQ6">
        <f t="shared" si="5"/>
        <v>8.6295000000000002</v>
      </c>
      <c r="CS6" s="2">
        <f>0.0025*100</f>
        <v>0.25</v>
      </c>
      <c r="CT6">
        <f t="shared" si="6"/>
        <v>82.3215</v>
      </c>
      <c r="CU6">
        <f t="shared" si="7"/>
        <v>19.680900000000001</v>
      </c>
      <c r="CX6" s="2">
        <v>0.35499999999999998</v>
      </c>
      <c r="CY6">
        <v>152.44999999999999</v>
      </c>
      <c r="CZ6">
        <v>24.6</v>
      </c>
      <c r="DB6" s="2">
        <f>0.0025*100</f>
        <v>0.25</v>
      </c>
      <c r="DC6">
        <v>278.45</v>
      </c>
      <c r="DD6">
        <v>44.795999999999999</v>
      </c>
      <c r="DF6" s="2">
        <v>0.35499999999999998</v>
      </c>
      <c r="DG6">
        <v>232.94</v>
      </c>
      <c r="DH6">
        <v>35.298999999999999</v>
      </c>
      <c r="DJ6" s="2">
        <f>0.0025*100</f>
        <v>0.25</v>
      </c>
      <c r="DK6">
        <v>154.12</v>
      </c>
      <c r="DL6">
        <v>29.242999999999999</v>
      </c>
      <c r="DN6" s="2">
        <v>0.35499999999999998</v>
      </c>
      <c r="DO6">
        <v>51.468000000000004</v>
      </c>
      <c r="DP6">
        <v>4.2279</v>
      </c>
      <c r="DR6" s="2">
        <f>0.0025*100</f>
        <v>0.25</v>
      </c>
      <c r="DS6">
        <v>24.509</v>
      </c>
      <c r="DT6">
        <v>3.6267999999999998</v>
      </c>
      <c r="DV6" s="2">
        <v>0.35499999999999998</v>
      </c>
      <c r="DW6">
        <v>37.942</v>
      </c>
      <c r="DX6">
        <v>3.6869000000000001</v>
      </c>
      <c r="DZ6" s="2">
        <f>0.0025*100</f>
        <v>0.25</v>
      </c>
      <c r="EA6">
        <v>34.911000000000001</v>
      </c>
      <c r="EB6">
        <v>5.0739999999999998</v>
      </c>
      <c r="ED6" s="9">
        <v>0.35499999999999998</v>
      </c>
      <c r="EE6" s="8">
        <f t="shared" si="23"/>
        <v>44.704999999999998</v>
      </c>
      <c r="EF6" s="8">
        <f t="shared" si="8"/>
        <v>3.9573999999999998</v>
      </c>
      <c r="EG6" s="8">
        <f t="shared" si="9"/>
        <v>9.5643263223292863</v>
      </c>
      <c r="EH6" s="8">
        <f t="shared" si="10"/>
        <v>0.38254476862192216</v>
      </c>
      <c r="EJ6" s="9">
        <f>0.0025*100</f>
        <v>0.25</v>
      </c>
      <c r="EK6" s="8">
        <f t="shared" si="11"/>
        <v>29.71</v>
      </c>
      <c r="EL6" s="8">
        <f t="shared" si="12"/>
        <v>4.3503999999999996</v>
      </c>
      <c r="EM6" s="8">
        <f t="shared" si="13"/>
        <v>7.3553247379024782</v>
      </c>
      <c r="EN6" s="8">
        <f t="shared" si="14"/>
        <v>1.023324933733174</v>
      </c>
      <c r="EP6" s="9">
        <v>0.35499999999999998</v>
      </c>
      <c r="EQ6" s="8">
        <f t="shared" si="15"/>
        <v>192.69499999999999</v>
      </c>
      <c r="ER6" s="8">
        <f t="shared" si="16"/>
        <v>29.9495</v>
      </c>
      <c r="ES6" s="8">
        <f t="shared" si="17"/>
        <v>56.915024817705167</v>
      </c>
      <c r="ET6" s="8">
        <f t="shared" si="18"/>
        <v>7.5653354519148728</v>
      </c>
      <c r="EV6" s="9">
        <f>0.0025*100</f>
        <v>0.25</v>
      </c>
      <c r="EW6" s="8">
        <f t="shared" si="19"/>
        <v>216.285</v>
      </c>
      <c r="EX6" s="8">
        <f t="shared" si="20"/>
        <v>37.019500000000001</v>
      </c>
      <c r="EY6" s="8">
        <f t="shared" si="21"/>
        <v>87.914586104923501</v>
      </c>
      <c r="EZ6" s="8">
        <f t="shared" si="22"/>
        <v>10.997631767794365</v>
      </c>
    </row>
    <row r="7" spans="1:156" x14ac:dyDescent="0.35">
      <c r="A7">
        <v>9.11E-2</v>
      </c>
      <c r="B7">
        <v>7.9088000000000003</v>
      </c>
      <c r="C7">
        <v>2.2113</v>
      </c>
      <c r="E7" s="1">
        <v>6.7500000000000004E-2</v>
      </c>
      <c r="F7">
        <v>74.338999999999999</v>
      </c>
      <c r="G7">
        <v>17.872</v>
      </c>
      <c r="I7">
        <v>6.7699999999999996E-2</v>
      </c>
      <c r="J7">
        <v>105.8</v>
      </c>
      <c r="K7">
        <v>15.978</v>
      </c>
      <c r="M7">
        <v>2.61</v>
      </c>
      <c r="N7">
        <v>70.325000000000003</v>
      </c>
      <c r="O7">
        <v>10.638999999999999</v>
      </c>
      <c r="Q7">
        <v>2.61</v>
      </c>
      <c r="R7">
        <v>10.173</v>
      </c>
      <c r="S7">
        <v>2.21</v>
      </c>
      <c r="U7">
        <v>2.61</v>
      </c>
      <c r="V7">
        <v>2.8498000000000001</v>
      </c>
      <c r="W7">
        <v>1.1981999999999999</v>
      </c>
      <c r="Y7" s="2">
        <v>0.48699999999999999</v>
      </c>
      <c r="Z7" s="2">
        <v>62.597000000000001</v>
      </c>
      <c r="AA7" s="2">
        <v>6.7122999999999999</v>
      </c>
      <c r="AC7" s="2">
        <f>0.00314*100</f>
        <v>0.314</v>
      </c>
      <c r="AD7" s="2">
        <v>13.932</v>
      </c>
      <c r="AE7" s="2">
        <v>1.3002</v>
      </c>
      <c r="AG7" s="2">
        <v>0.48699999999999999</v>
      </c>
      <c r="AH7" s="2">
        <v>2614.9</v>
      </c>
      <c r="AI7" s="2">
        <v>648.38</v>
      </c>
      <c r="AK7" s="2">
        <v>0.48699999999999999</v>
      </c>
      <c r="AL7" s="2">
        <v>85.534999999999997</v>
      </c>
      <c r="AM7" s="2">
        <v>15.199</v>
      </c>
      <c r="AO7" s="2">
        <f>0.00312*100</f>
        <v>0.312</v>
      </c>
      <c r="AP7" s="2">
        <v>554.05999999999995</v>
      </c>
      <c r="AQ7" s="2">
        <v>100.5</v>
      </c>
      <c r="AS7" s="2">
        <f>0.00312*100</f>
        <v>0.312</v>
      </c>
      <c r="AT7" s="2">
        <v>105.47</v>
      </c>
      <c r="AU7" s="2">
        <v>14.968999999999999</v>
      </c>
      <c r="AW7" s="2">
        <v>0.48699999999999999</v>
      </c>
      <c r="AX7" s="2">
        <v>162.72999999999999</v>
      </c>
      <c r="AY7" s="2">
        <v>38.685000000000002</v>
      </c>
      <c r="BA7" s="2">
        <v>0.48699999999999999</v>
      </c>
      <c r="BB7">
        <v>328.93</v>
      </c>
      <c r="BC7">
        <v>43.673000000000002</v>
      </c>
      <c r="BE7" s="2">
        <f>0.00312*100</f>
        <v>0.312</v>
      </c>
      <c r="BF7">
        <v>376.35</v>
      </c>
      <c r="BG7">
        <v>57.448999999999998</v>
      </c>
      <c r="BI7" s="2">
        <v>0.48699999999999999</v>
      </c>
      <c r="BJ7">
        <v>122.56</v>
      </c>
      <c r="BK7">
        <v>18.228000000000002</v>
      </c>
      <c r="BM7" s="2">
        <f>0.00312*100</f>
        <v>0.312</v>
      </c>
      <c r="BN7">
        <v>256.8</v>
      </c>
      <c r="BO7">
        <v>36.35</v>
      </c>
      <c r="BQ7" s="2">
        <v>0.48699999999999999</v>
      </c>
      <c r="BR7">
        <v>78.793999999999997</v>
      </c>
      <c r="BS7">
        <v>12.51</v>
      </c>
      <c r="BU7" s="2">
        <f>0.00312*100</f>
        <v>0.312</v>
      </c>
      <c r="BV7">
        <v>35.834000000000003</v>
      </c>
      <c r="BW7">
        <v>9.0068999999999999</v>
      </c>
      <c r="BY7" s="2">
        <v>0.48699999999999999</v>
      </c>
      <c r="BZ7">
        <v>30.568999999999999</v>
      </c>
      <c r="CA7">
        <v>5.4844999999999997</v>
      </c>
      <c r="CC7" s="2">
        <f>0.00312*100</f>
        <v>0.312</v>
      </c>
      <c r="CD7">
        <v>130.18</v>
      </c>
      <c r="CE7">
        <v>30.582000000000001</v>
      </c>
      <c r="CG7" s="2">
        <v>0.48699999999999999</v>
      </c>
      <c r="CH7">
        <f t="shared" si="0"/>
        <v>225.745</v>
      </c>
      <c r="CI7">
        <f t="shared" si="1"/>
        <v>30.950500000000002</v>
      </c>
      <c r="CK7" s="2">
        <f>0.00312*100</f>
        <v>0.312</v>
      </c>
      <c r="CL7">
        <f t="shared" si="2"/>
        <v>316.57500000000005</v>
      </c>
      <c r="CM7">
        <f t="shared" si="3"/>
        <v>46.899500000000003</v>
      </c>
      <c r="CO7" s="2">
        <v>0.48699999999999999</v>
      </c>
      <c r="CP7">
        <f t="shared" si="4"/>
        <v>54.6815</v>
      </c>
      <c r="CQ7">
        <f t="shared" si="5"/>
        <v>8.9972499999999993</v>
      </c>
      <c r="CS7" s="2">
        <f>0.00312*100</f>
        <v>0.312</v>
      </c>
      <c r="CT7">
        <f t="shared" si="6"/>
        <v>83.007000000000005</v>
      </c>
      <c r="CU7">
        <f t="shared" si="7"/>
        <v>19.794450000000001</v>
      </c>
      <c r="CX7" s="2">
        <v>0.48699999999999999</v>
      </c>
      <c r="CY7">
        <v>158.27000000000001</v>
      </c>
      <c r="CZ7">
        <v>25.411000000000001</v>
      </c>
      <c r="DB7" s="2">
        <f>0.00312*100</f>
        <v>0.312</v>
      </c>
      <c r="DC7">
        <v>278.97000000000003</v>
      </c>
      <c r="DD7">
        <v>44.884999999999998</v>
      </c>
      <c r="DF7" s="2">
        <v>0.48699999999999999</v>
      </c>
      <c r="DG7">
        <v>239.65</v>
      </c>
      <c r="DH7">
        <v>35.125999999999998</v>
      </c>
      <c r="DJ7" s="2">
        <f>0.00312*100</f>
        <v>0.312</v>
      </c>
      <c r="DK7">
        <v>156.18</v>
      </c>
      <c r="DL7">
        <v>29.408999999999999</v>
      </c>
      <c r="DN7" s="2">
        <v>0.48699999999999999</v>
      </c>
      <c r="DO7">
        <v>52.537999999999997</v>
      </c>
      <c r="DP7">
        <v>4.3247</v>
      </c>
      <c r="DR7" s="2">
        <f>0.00312*100</f>
        <v>0.312</v>
      </c>
      <c r="DS7">
        <v>24.794</v>
      </c>
      <c r="DT7">
        <v>3.6387</v>
      </c>
      <c r="DV7" s="2">
        <v>0.48699999999999999</v>
      </c>
      <c r="DW7">
        <v>38.847000000000001</v>
      </c>
      <c r="DX7">
        <v>3.8489</v>
      </c>
      <c r="DZ7" s="2">
        <f>0.00312*100</f>
        <v>0.312</v>
      </c>
      <c r="EA7">
        <v>35.128</v>
      </c>
      <c r="EB7">
        <v>5.0952000000000002</v>
      </c>
      <c r="ED7" s="9">
        <v>0.48699999999999999</v>
      </c>
      <c r="EE7" s="8">
        <f t="shared" si="23"/>
        <v>45.692499999999995</v>
      </c>
      <c r="EF7" s="8">
        <f t="shared" si="8"/>
        <v>4.0868000000000002</v>
      </c>
      <c r="EG7" s="8">
        <f t="shared" si="9"/>
        <v>9.6809989412250292</v>
      </c>
      <c r="EH7" s="8">
        <f t="shared" si="10"/>
        <v>0.3364414064885593</v>
      </c>
      <c r="EJ7" s="9">
        <f>0.00312*100</f>
        <v>0.312</v>
      </c>
      <c r="EK7" s="8">
        <f t="shared" si="11"/>
        <v>29.960999999999999</v>
      </c>
      <c r="EL7" s="8">
        <f t="shared" si="12"/>
        <v>4.3669500000000001</v>
      </c>
      <c r="EM7" s="8">
        <f t="shared" si="13"/>
        <v>7.3072414767818019</v>
      </c>
      <c r="EN7" s="8">
        <f t="shared" si="14"/>
        <v>1.0299010267982063</v>
      </c>
      <c r="EP7" s="9">
        <v>0.48699999999999999</v>
      </c>
      <c r="EQ7" s="8">
        <f t="shared" si="15"/>
        <v>198.96</v>
      </c>
      <c r="ER7" s="8">
        <f t="shared" si="16"/>
        <v>30.2685</v>
      </c>
      <c r="ES7" s="8">
        <f t="shared" si="17"/>
        <v>57.544349852961183</v>
      </c>
      <c r="ET7" s="8">
        <f t="shared" si="18"/>
        <v>6.8695423792272958</v>
      </c>
      <c r="EV7" s="9">
        <f>0.00312*100</f>
        <v>0.312</v>
      </c>
      <c r="EW7" s="8">
        <f t="shared" si="19"/>
        <v>217.57500000000002</v>
      </c>
      <c r="EX7" s="8">
        <f t="shared" si="20"/>
        <v>37.146999999999998</v>
      </c>
      <c r="EY7" s="8">
        <f t="shared" si="21"/>
        <v>86.825641661896157</v>
      </c>
      <c r="EZ7" s="8">
        <f t="shared" si="22"/>
        <v>10.943184545643025</v>
      </c>
    </row>
    <row r="8" spans="1:156" x14ac:dyDescent="0.35">
      <c r="A8">
        <v>9.9599999999999994E-2</v>
      </c>
      <c r="B8">
        <v>8.1990999999999996</v>
      </c>
      <c r="C8">
        <v>2.3371</v>
      </c>
      <c r="E8" s="1">
        <v>9.9000000000000005E-2</v>
      </c>
      <c r="F8">
        <v>75.804000000000002</v>
      </c>
      <c r="G8">
        <v>18.294</v>
      </c>
      <c r="I8">
        <v>9.8900000000000002E-2</v>
      </c>
      <c r="J8">
        <v>108.46</v>
      </c>
      <c r="K8">
        <v>15.654</v>
      </c>
      <c r="M8">
        <v>3.16</v>
      </c>
      <c r="N8">
        <v>71.858000000000004</v>
      </c>
      <c r="O8">
        <v>11.045999999999999</v>
      </c>
      <c r="Q8">
        <v>3.16</v>
      </c>
      <c r="R8">
        <v>10.446999999999999</v>
      </c>
      <c r="S8">
        <v>2.3170999999999999</v>
      </c>
      <c r="U8">
        <v>3.16</v>
      </c>
      <c r="V8">
        <v>3.0249000000000001</v>
      </c>
      <c r="W8">
        <v>1.2611000000000001</v>
      </c>
      <c r="Y8" s="2">
        <v>0.66900000000000004</v>
      </c>
      <c r="Z8" s="2">
        <v>63.536999999999999</v>
      </c>
      <c r="AA8" s="2">
        <v>6.9513999999999996</v>
      </c>
      <c r="AC8" s="2">
        <f>0.00395*100</f>
        <v>0.39500000000000002</v>
      </c>
      <c r="AD8" s="2">
        <v>14.034000000000001</v>
      </c>
      <c r="AE8" s="2">
        <v>1.3062</v>
      </c>
      <c r="AG8" s="2">
        <v>0.66900000000000004</v>
      </c>
      <c r="AH8" s="2">
        <v>2652.1</v>
      </c>
      <c r="AI8" s="2">
        <v>648.5</v>
      </c>
      <c r="AK8" s="2">
        <v>0.66900000000000004</v>
      </c>
      <c r="AL8" s="2">
        <v>89.3</v>
      </c>
      <c r="AM8" s="2">
        <v>16.047000000000001</v>
      </c>
      <c r="AO8" s="2">
        <f>0.00397*100</f>
        <v>0.39699999999999996</v>
      </c>
      <c r="AP8" s="2">
        <v>556.85</v>
      </c>
      <c r="AQ8" s="2">
        <v>97.216999999999999</v>
      </c>
      <c r="AS8" s="2">
        <f>0.00395*100</f>
        <v>0.39500000000000002</v>
      </c>
      <c r="AT8" s="2">
        <v>105.83</v>
      </c>
      <c r="AU8" s="2">
        <v>14.951000000000001</v>
      </c>
      <c r="AW8" s="2">
        <v>0.66900000000000004</v>
      </c>
      <c r="AX8" s="2">
        <v>173.56</v>
      </c>
      <c r="AY8" s="2">
        <v>39.341000000000001</v>
      </c>
      <c r="BA8" s="2">
        <v>0.66900000000000004</v>
      </c>
      <c r="BB8">
        <v>339.69</v>
      </c>
      <c r="BC8">
        <v>45.768000000000001</v>
      </c>
      <c r="BE8" s="2">
        <f>0.00395*100</f>
        <v>0.39500000000000002</v>
      </c>
      <c r="BF8">
        <v>378.58</v>
      </c>
      <c r="BG8">
        <v>57.636000000000003</v>
      </c>
      <c r="BI8" s="2">
        <v>0.66900000000000004</v>
      </c>
      <c r="BJ8">
        <v>126.77</v>
      </c>
      <c r="BK8">
        <v>18.984999999999999</v>
      </c>
      <c r="BM8" s="2">
        <f>0.00395*100</f>
        <v>0.39500000000000002</v>
      </c>
      <c r="BN8">
        <v>257.75</v>
      </c>
      <c r="BO8">
        <v>36.521000000000001</v>
      </c>
      <c r="BQ8" s="2">
        <v>0.66900000000000004</v>
      </c>
      <c r="BR8">
        <v>81.114999999999995</v>
      </c>
      <c r="BS8">
        <v>13.037000000000001</v>
      </c>
      <c r="BU8" s="2">
        <f>0.00395*100</f>
        <v>0.39500000000000002</v>
      </c>
      <c r="BV8">
        <v>36.134999999999998</v>
      </c>
      <c r="BW8">
        <v>8.9898000000000007</v>
      </c>
      <c r="BY8" s="2">
        <v>0.66900000000000004</v>
      </c>
      <c r="BZ8">
        <v>31.911000000000001</v>
      </c>
      <c r="CA8">
        <v>5.8154000000000003</v>
      </c>
      <c r="CC8" s="2">
        <f>0.00395*100</f>
        <v>0.39500000000000002</v>
      </c>
      <c r="CD8">
        <v>131.44</v>
      </c>
      <c r="CE8">
        <v>30.742000000000001</v>
      </c>
      <c r="CG8" s="2">
        <v>0.66900000000000004</v>
      </c>
      <c r="CH8">
        <f t="shared" si="0"/>
        <v>233.23</v>
      </c>
      <c r="CI8">
        <f t="shared" si="1"/>
        <v>32.3765</v>
      </c>
      <c r="CK8" s="2">
        <f>0.00395*100</f>
        <v>0.39500000000000002</v>
      </c>
      <c r="CL8">
        <f t="shared" si="2"/>
        <v>318.16499999999996</v>
      </c>
      <c r="CM8">
        <f t="shared" si="3"/>
        <v>47.078500000000005</v>
      </c>
      <c r="CO8" s="2">
        <v>0.66900000000000004</v>
      </c>
      <c r="CP8">
        <f t="shared" si="4"/>
        <v>56.512999999999998</v>
      </c>
      <c r="CQ8">
        <f t="shared" si="5"/>
        <v>9.4262000000000015</v>
      </c>
      <c r="CS8" s="2">
        <f>0.00395*100</f>
        <v>0.39500000000000002</v>
      </c>
      <c r="CT8">
        <f t="shared" si="6"/>
        <v>83.787499999999994</v>
      </c>
      <c r="CU8">
        <f t="shared" si="7"/>
        <v>19.8659</v>
      </c>
      <c r="CX8" s="2">
        <v>0.66900000000000004</v>
      </c>
      <c r="CY8">
        <v>164.02</v>
      </c>
      <c r="CZ8">
        <v>26.393999999999998</v>
      </c>
      <c r="DB8" s="2">
        <f>0.00395*100</f>
        <v>0.39500000000000002</v>
      </c>
      <c r="DC8">
        <v>278.73</v>
      </c>
      <c r="DD8">
        <v>45.05</v>
      </c>
      <c r="DF8" s="2">
        <v>0.66900000000000004</v>
      </c>
      <c r="DG8">
        <v>245.84</v>
      </c>
      <c r="DH8">
        <v>35.165999999999997</v>
      </c>
      <c r="DJ8" s="2">
        <f>0.00395*100</f>
        <v>0.39500000000000002</v>
      </c>
      <c r="DK8">
        <v>158.13</v>
      </c>
      <c r="DL8">
        <v>29.614000000000001</v>
      </c>
      <c r="DN8" s="2">
        <v>0.66900000000000004</v>
      </c>
      <c r="DO8">
        <v>53.533999999999999</v>
      </c>
      <c r="DP8">
        <v>4.4199000000000002</v>
      </c>
      <c r="DR8" s="2">
        <f>0.00395*100</f>
        <v>0.39500000000000002</v>
      </c>
      <c r="DS8">
        <v>24.989000000000001</v>
      </c>
      <c r="DT8">
        <v>3.6564000000000001</v>
      </c>
      <c r="DV8" s="2">
        <v>0.66900000000000004</v>
      </c>
      <c r="DW8">
        <v>39.808</v>
      </c>
      <c r="DX8">
        <v>4.0488</v>
      </c>
      <c r="DZ8" s="2">
        <f>0.00395*100</f>
        <v>0.39500000000000002</v>
      </c>
      <c r="EA8">
        <v>35.244999999999997</v>
      </c>
      <c r="EB8">
        <v>5.1106999999999996</v>
      </c>
      <c r="ED8" s="9">
        <v>0.66900000000000004</v>
      </c>
      <c r="EE8" s="8">
        <f t="shared" si="23"/>
        <v>46.670999999999999</v>
      </c>
      <c r="EF8" s="8">
        <f t="shared" si="8"/>
        <v>4.2343500000000001</v>
      </c>
      <c r="EG8" s="8">
        <f t="shared" si="9"/>
        <v>9.7057476785665653</v>
      </c>
      <c r="EH8" s="8">
        <f t="shared" si="10"/>
        <v>0.26240732649832793</v>
      </c>
      <c r="EJ8" s="9">
        <f>0.00395*100</f>
        <v>0.39500000000000002</v>
      </c>
      <c r="EK8" s="8">
        <f t="shared" si="11"/>
        <v>30.116999999999997</v>
      </c>
      <c r="EL8" s="8">
        <f t="shared" si="12"/>
        <v>4.3835499999999996</v>
      </c>
      <c r="EM8" s="8">
        <f t="shared" si="13"/>
        <v>7.2520871478492452</v>
      </c>
      <c r="EN8" s="8">
        <f t="shared" si="14"/>
        <v>1.0283453918795964</v>
      </c>
      <c r="EP8" s="9">
        <v>0.66900000000000004</v>
      </c>
      <c r="EQ8" s="8">
        <f t="shared" si="15"/>
        <v>204.93</v>
      </c>
      <c r="ER8" s="8">
        <f t="shared" si="16"/>
        <v>30.779999999999998</v>
      </c>
      <c r="ES8" s="8">
        <f t="shared" si="17"/>
        <v>57.855476836683351</v>
      </c>
      <c r="ET8" s="8">
        <f t="shared" si="18"/>
        <v>6.2027406845683908</v>
      </c>
      <c r="EV8" s="9">
        <f>0.00395*100</f>
        <v>0.39500000000000002</v>
      </c>
      <c r="EW8" s="8">
        <f t="shared" si="19"/>
        <v>218.43</v>
      </c>
      <c r="EX8" s="8">
        <f t="shared" si="20"/>
        <v>37.332000000000001</v>
      </c>
      <c r="EY8" s="8">
        <f t="shared" si="21"/>
        <v>85.277077811097584</v>
      </c>
      <c r="EZ8" s="8">
        <f t="shared" si="22"/>
        <v>10.914900274395531</v>
      </c>
    </row>
    <row r="9" spans="1:156" x14ac:dyDescent="0.35">
      <c r="A9">
        <v>0.14599999999999999</v>
      </c>
      <c r="B9">
        <v>8.2326999999999995</v>
      </c>
      <c r="C9">
        <v>2.0802999999999998</v>
      </c>
      <c r="E9" s="1">
        <v>0.14599999999999999</v>
      </c>
      <c r="F9">
        <v>79.373000000000005</v>
      </c>
      <c r="G9">
        <v>18.850999999999999</v>
      </c>
      <c r="I9">
        <v>0.14499999999999999</v>
      </c>
      <c r="J9">
        <v>109.68</v>
      </c>
      <c r="K9">
        <v>16.361000000000001</v>
      </c>
      <c r="M9">
        <v>3.83</v>
      </c>
      <c r="N9">
        <v>73.388000000000005</v>
      </c>
      <c r="O9">
        <v>11.473000000000001</v>
      </c>
      <c r="Q9">
        <v>3.83</v>
      </c>
      <c r="R9">
        <v>10.686</v>
      </c>
      <c r="S9">
        <v>2.4367999999999999</v>
      </c>
      <c r="U9">
        <v>3.83</v>
      </c>
      <c r="V9">
        <v>3.2040000000000002</v>
      </c>
      <c r="W9">
        <v>1.3601000000000001</v>
      </c>
      <c r="Y9" s="2">
        <v>0.91800000000000004</v>
      </c>
      <c r="Z9" s="2">
        <v>64.311000000000007</v>
      </c>
      <c r="AA9" s="2">
        <v>7.4473000000000003</v>
      </c>
      <c r="AC9" s="2">
        <f>0.00498*100</f>
        <v>0.498</v>
      </c>
      <c r="AD9" s="2">
        <v>13.907999999999999</v>
      </c>
      <c r="AE9" s="2">
        <v>1.2475000000000001</v>
      </c>
      <c r="AG9" s="2">
        <v>0.91800000000000004</v>
      </c>
      <c r="AH9" s="2">
        <v>2681.3</v>
      </c>
      <c r="AI9" s="2">
        <v>657.67</v>
      </c>
      <c r="AK9" s="2">
        <v>0.91800000000000004</v>
      </c>
      <c r="AL9" s="2">
        <v>92.902000000000001</v>
      </c>
      <c r="AM9" s="2">
        <v>16.867000000000001</v>
      </c>
      <c r="AO9" s="2">
        <f>0.00499*100</f>
        <v>0.49899999999999994</v>
      </c>
      <c r="AP9" s="2">
        <v>555.38</v>
      </c>
      <c r="AQ9" s="2">
        <v>97.935000000000002</v>
      </c>
      <c r="AS9" s="2">
        <f>0.00498*100</f>
        <v>0.498</v>
      </c>
      <c r="AT9" s="2">
        <v>105.96</v>
      </c>
      <c r="AU9" s="2">
        <v>14.887</v>
      </c>
      <c r="AW9" s="2">
        <v>0.91800000000000004</v>
      </c>
      <c r="AX9" s="2">
        <v>183.01</v>
      </c>
      <c r="AY9" s="2">
        <v>39.366999999999997</v>
      </c>
      <c r="BA9" s="2">
        <v>0.91800000000000004</v>
      </c>
      <c r="BB9">
        <v>350.6</v>
      </c>
      <c r="BC9">
        <v>47.972999999999999</v>
      </c>
      <c r="BE9" s="2">
        <f>0.00498*100</f>
        <v>0.498</v>
      </c>
      <c r="BF9">
        <v>380.5</v>
      </c>
      <c r="BG9">
        <v>57.872</v>
      </c>
      <c r="BI9" s="2">
        <v>0.91800000000000004</v>
      </c>
      <c r="BJ9">
        <v>131.05000000000001</v>
      </c>
      <c r="BK9">
        <v>19.651</v>
      </c>
      <c r="BM9" s="2">
        <f>0.00498*100</f>
        <v>0.498</v>
      </c>
      <c r="BN9">
        <v>258.5</v>
      </c>
      <c r="BO9">
        <v>36.65</v>
      </c>
      <c r="BQ9" s="2">
        <v>0.91800000000000004</v>
      </c>
      <c r="BR9">
        <v>83.688000000000002</v>
      </c>
      <c r="BS9">
        <v>13.605</v>
      </c>
      <c r="BU9" s="2">
        <f>0.00498*100</f>
        <v>0.498</v>
      </c>
      <c r="BV9">
        <v>36.331000000000003</v>
      </c>
      <c r="BW9">
        <v>9.0265000000000004</v>
      </c>
      <c r="BY9" s="2">
        <v>0.91800000000000004</v>
      </c>
      <c r="BZ9">
        <v>33.307000000000002</v>
      </c>
      <c r="CA9">
        <v>6.1215999999999999</v>
      </c>
      <c r="CC9" s="2">
        <f>0.00498*100</f>
        <v>0.498</v>
      </c>
      <c r="CD9">
        <v>132.44</v>
      </c>
      <c r="CE9">
        <v>30.853000000000002</v>
      </c>
      <c r="CG9" s="2">
        <v>0.91800000000000004</v>
      </c>
      <c r="CH9">
        <f t="shared" si="0"/>
        <v>240.82500000000002</v>
      </c>
      <c r="CI9">
        <f t="shared" si="1"/>
        <v>33.811999999999998</v>
      </c>
      <c r="CK9" s="2">
        <f>0.00498*100</f>
        <v>0.498</v>
      </c>
      <c r="CL9">
        <f t="shared" si="2"/>
        <v>319.5</v>
      </c>
      <c r="CM9">
        <f t="shared" si="3"/>
        <v>47.260999999999996</v>
      </c>
      <c r="CO9" s="2">
        <v>0.91800000000000004</v>
      </c>
      <c r="CP9">
        <f t="shared" si="4"/>
        <v>58.497500000000002</v>
      </c>
      <c r="CQ9">
        <f t="shared" si="5"/>
        <v>9.8633000000000006</v>
      </c>
      <c r="CS9" s="2">
        <f>0.00498*100</f>
        <v>0.498</v>
      </c>
      <c r="CT9">
        <f t="shared" si="6"/>
        <v>84.385500000000008</v>
      </c>
      <c r="CU9">
        <f t="shared" si="7"/>
        <v>19.93975</v>
      </c>
      <c r="CX9" s="2">
        <v>0.91800000000000004</v>
      </c>
      <c r="CY9">
        <v>169.79</v>
      </c>
      <c r="CZ9">
        <v>27.395</v>
      </c>
      <c r="DB9" s="2">
        <f>0.00498*100</f>
        <v>0.498</v>
      </c>
      <c r="DC9">
        <v>277.85000000000002</v>
      </c>
      <c r="DD9">
        <v>45.289000000000001</v>
      </c>
      <c r="DF9" s="2">
        <v>0.91800000000000004</v>
      </c>
      <c r="DG9">
        <v>251.98</v>
      </c>
      <c r="DH9">
        <v>35.478000000000002</v>
      </c>
      <c r="DJ9" s="2">
        <f>0.00498*100</f>
        <v>0.498</v>
      </c>
      <c r="DK9">
        <v>159.96</v>
      </c>
      <c r="DL9">
        <v>29.917000000000002</v>
      </c>
      <c r="DN9" s="2">
        <v>0.91800000000000004</v>
      </c>
      <c r="DO9">
        <v>54.543999999999997</v>
      </c>
      <c r="DP9">
        <v>4.6337999999999999</v>
      </c>
      <c r="DR9" s="2">
        <f>0.00498*100</f>
        <v>0.498</v>
      </c>
      <c r="DS9">
        <v>25.15</v>
      </c>
      <c r="DT9">
        <v>3.6509</v>
      </c>
      <c r="DV9" s="2">
        <v>0.91800000000000004</v>
      </c>
      <c r="DW9">
        <v>40.777000000000001</v>
      </c>
      <c r="DX9">
        <v>4.2906000000000004</v>
      </c>
      <c r="DZ9" s="2">
        <f>0.00498*100</f>
        <v>0.498</v>
      </c>
      <c r="EA9">
        <v>35.389000000000003</v>
      </c>
      <c r="EB9">
        <v>5.0911</v>
      </c>
      <c r="ED9" s="9">
        <v>0.91800000000000004</v>
      </c>
      <c r="EE9" s="8">
        <f t="shared" si="23"/>
        <v>47.660499999999999</v>
      </c>
      <c r="EF9" s="8">
        <f t="shared" si="8"/>
        <v>4.4622000000000002</v>
      </c>
      <c r="EG9" s="8">
        <f t="shared" si="9"/>
        <v>9.7347390565951599</v>
      </c>
      <c r="EH9" s="8">
        <f t="shared" si="10"/>
        <v>0.24267904730322276</v>
      </c>
      <c r="EJ9" s="9">
        <f>0.00498*100</f>
        <v>0.498</v>
      </c>
      <c r="EK9" s="8">
        <f t="shared" si="11"/>
        <v>30.269500000000001</v>
      </c>
      <c r="EL9" s="8">
        <f t="shared" si="12"/>
        <v>4.3710000000000004</v>
      </c>
      <c r="EM9" s="8">
        <f t="shared" si="13"/>
        <v>7.2400663325690768</v>
      </c>
      <c r="EN9" s="8">
        <f t="shared" si="14"/>
        <v>1.0183751862648616</v>
      </c>
      <c r="EP9" s="9">
        <v>0.91800000000000004</v>
      </c>
      <c r="EQ9" s="8">
        <f t="shared" si="15"/>
        <v>210.88499999999999</v>
      </c>
      <c r="ER9" s="8">
        <f t="shared" si="16"/>
        <v>31.436500000000002</v>
      </c>
      <c r="ES9" s="8">
        <f t="shared" si="17"/>
        <v>58.117106345722348</v>
      </c>
      <c r="ET9" s="8">
        <f t="shared" si="18"/>
        <v>5.715544112330833</v>
      </c>
      <c r="EV9" s="9">
        <f>0.00498*100</f>
        <v>0.498</v>
      </c>
      <c r="EW9" s="8">
        <f t="shared" si="19"/>
        <v>218.90500000000003</v>
      </c>
      <c r="EX9" s="8">
        <f t="shared" si="20"/>
        <v>37.603000000000002</v>
      </c>
      <c r="EY9" s="8">
        <f t="shared" si="21"/>
        <v>83.360818434082006</v>
      </c>
      <c r="EZ9" s="8">
        <f t="shared" si="22"/>
        <v>10.869645440399623</v>
      </c>
    </row>
    <row r="10" spans="1:156" x14ac:dyDescent="0.35">
      <c r="A10">
        <v>0.214</v>
      </c>
      <c r="B10">
        <v>8.4336000000000002</v>
      </c>
      <c r="C10">
        <v>2.3466999999999998</v>
      </c>
      <c r="E10" s="1">
        <v>0.218</v>
      </c>
      <c r="F10">
        <v>79.64</v>
      </c>
      <c r="G10">
        <v>20.853999999999999</v>
      </c>
      <c r="I10">
        <v>0.214</v>
      </c>
      <c r="J10">
        <v>111.65</v>
      </c>
      <c r="K10">
        <v>16.747</v>
      </c>
      <c r="M10">
        <v>4.6399999999999997</v>
      </c>
      <c r="N10">
        <v>74.92</v>
      </c>
      <c r="O10">
        <v>11.804</v>
      </c>
      <c r="Q10">
        <v>4.6399999999999997</v>
      </c>
      <c r="R10">
        <v>10.973000000000001</v>
      </c>
      <c r="S10">
        <v>2.6192000000000002</v>
      </c>
      <c r="U10">
        <v>4.6399999999999997</v>
      </c>
      <c r="V10">
        <v>3.4058000000000002</v>
      </c>
      <c r="W10">
        <v>1.415</v>
      </c>
      <c r="Y10" s="2">
        <v>1.26</v>
      </c>
      <c r="Z10" s="2">
        <v>65.887</v>
      </c>
      <c r="AA10" s="2">
        <v>6.9306000000000001</v>
      </c>
      <c r="AC10" s="2">
        <f>0.00625*100</f>
        <v>0.625</v>
      </c>
      <c r="AD10" s="2">
        <v>13.763</v>
      </c>
      <c r="AE10" s="2">
        <v>1.3207</v>
      </c>
      <c r="AG10" s="2">
        <v>1.26</v>
      </c>
      <c r="AH10" s="2">
        <v>2711.4</v>
      </c>
      <c r="AI10" s="2">
        <v>662.81</v>
      </c>
      <c r="AK10" s="2">
        <v>1.26</v>
      </c>
      <c r="AL10" s="2">
        <v>96.506</v>
      </c>
      <c r="AM10" s="2">
        <v>17.802</v>
      </c>
      <c r="AO10" s="2">
        <f>0.00629*100</f>
        <v>0.629</v>
      </c>
      <c r="AP10" s="2">
        <v>553.55999999999995</v>
      </c>
      <c r="AQ10" s="2">
        <v>98.74</v>
      </c>
      <c r="AS10" s="2">
        <f>0.00627*100</f>
        <v>0.627</v>
      </c>
      <c r="AT10" s="2">
        <v>106.04</v>
      </c>
      <c r="AU10" s="2">
        <v>15.209</v>
      </c>
      <c r="AW10" s="2">
        <v>1.26</v>
      </c>
      <c r="AX10" s="2">
        <v>191.24</v>
      </c>
      <c r="AY10" s="2">
        <v>40.026000000000003</v>
      </c>
      <c r="BA10" s="2">
        <v>1.26</v>
      </c>
      <c r="BB10">
        <v>361.78</v>
      </c>
      <c r="BC10">
        <v>50.177</v>
      </c>
      <c r="BE10" s="2">
        <f>0.00627*100</f>
        <v>0.627</v>
      </c>
      <c r="BF10">
        <v>381.69</v>
      </c>
      <c r="BG10">
        <v>58.097000000000001</v>
      </c>
      <c r="BI10" s="2">
        <v>1.26</v>
      </c>
      <c r="BJ10">
        <v>135.52000000000001</v>
      </c>
      <c r="BK10">
        <v>20.422999999999998</v>
      </c>
      <c r="BM10" s="2">
        <f>0.00627*100</f>
        <v>0.627</v>
      </c>
      <c r="BN10">
        <v>258.27</v>
      </c>
      <c r="BO10">
        <v>36.921999999999997</v>
      </c>
      <c r="BQ10" s="2">
        <v>1.26</v>
      </c>
      <c r="BR10">
        <v>86.441000000000003</v>
      </c>
      <c r="BS10">
        <v>14.577999999999999</v>
      </c>
      <c r="BU10" s="2">
        <f>0.00627*100</f>
        <v>0.627</v>
      </c>
      <c r="BV10">
        <v>36.5</v>
      </c>
      <c r="BW10">
        <v>9.0571000000000002</v>
      </c>
      <c r="BY10" s="2">
        <v>1.26</v>
      </c>
      <c r="BZ10">
        <v>34.668999999999997</v>
      </c>
      <c r="CA10">
        <v>6.5010000000000003</v>
      </c>
      <c r="CC10" s="2">
        <f>0.00627*100</f>
        <v>0.627</v>
      </c>
      <c r="CD10">
        <v>133.26</v>
      </c>
      <c r="CE10">
        <v>30.884</v>
      </c>
      <c r="CG10" s="2">
        <v>1.26</v>
      </c>
      <c r="CH10">
        <f t="shared" si="0"/>
        <v>248.64999999999998</v>
      </c>
      <c r="CI10">
        <f t="shared" si="1"/>
        <v>35.299999999999997</v>
      </c>
      <c r="CK10" s="2">
        <f>0.00627*100</f>
        <v>0.627</v>
      </c>
      <c r="CL10">
        <f t="shared" si="2"/>
        <v>319.98</v>
      </c>
      <c r="CM10">
        <f t="shared" si="3"/>
        <v>47.509500000000003</v>
      </c>
      <c r="CO10" s="2">
        <v>1.26</v>
      </c>
      <c r="CP10">
        <f t="shared" si="4"/>
        <v>60.555</v>
      </c>
      <c r="CQ10">
        <f t="shared" si="5"/>
        <v>10.5395</v>
      </c>
      <c r="CS10" s="2">
        <f>0.00627*100</f>
        <v>0.627</v>
      </c>
      <c r="CT10">
        <f t="shared" si="6"/>
        <v>84.88</v>
      </c>
      <c r="CU10">
        <f t="shared" si="7"/>
        <v>19.970549999999999</v>
      </c>
      <c r="CX10" s="2">
        <v>1.26</v>
      </c>
      <c r="CY10">
        <v>175.72</v>
      </c>
      <c r="CZ10">
        <v>28.462</v>
      </c>
      <c r="DB10" s="2">
        <f>0.00627*100</f>
        <v>0.627</v>
      </c>
      <c r="DC10">
        <v>275.89</v>
      </c>
      <c r="DD10">
        <v>45.593000000000004</v>
      </c>
      <c r="DF10" s="2">
        <v>1.26</v>
      </c>
      <c r="DG10">
        <v>257.94</v>
      </c>
      <c r="DH10">
        <v>36.390999999999998</v>
      </c>
      <c r="DJ10" s="2">
        <f>0.00627*100</f>
        <v>0.627</v>
      </c>
      <c r="DK10">
        <v>161.27000000000001</v>
      </c>
      <c r="DL10">
        <v>30.097999999999999</v>
      </c>
      <c r="DN10" s="2">
        <v>1.26</v>
      </c>
      <c r="DO10">
        <v>55.552</v>
      </c>
      <c r="DP10">
        <v>4.8442999999999996</v>
      </c>
      <c r="DR10" s="2">
        <f>0.00627*100</f>
        <v>0.627</v>
      </c>
      <c r="DS10">
        <v>25.285</v>
      </c>
      <c r="DT10">
        <v>3.6806000000000001</v>
      </c>
      <c r="DV10" s="2">
        <v>1.26</v>
      </c>
      <c r="DW10">
        <v>41.762999999999998</v>
      </c>
      <c r="DX10">
        <v>4.5273000000000003</v>
      </c>
      <c r="DZ10" s="2">
        <f>0.00627*100</f>
        <v>0.627</v>
      </c>
      <c r="EA10">
        <v>35.5</v>
      </c>
      <c r="EB10">
        <v>5.1310000000000002</v>
      </c>
      <c r="ED10" s="9">
        <v>1.26</v>
      </c>
      <c r="EE10" s="8">
        <f t="shared" si="23"/>
        <v>48.657499999999999</v>
      </c>
      <c r="EF10" s="8">
        <f t="shared" si="8"/>
        <v>4.6858000000000004</v>
      </c>
      <c r="EG10" s="8">
        <f t="shared" si="9"/>
        <v>9.7502954057813138</v>
      </c>
      <c r="EH10" s="8">
        <f t="shared" si="10"/>
        <v>0.22415284963613508</v>
      </c>
      <c r="EJ10" s="9">
        <f>0.00627*100</f>
        <v>0.627</v>
      </c>
      <c r="EK10" s="8">
        <f t="shared" si="11"/>
        <v>30.392499999999998</v>
      </c>
      <c r="EL10" s="8">
        <f t="shared" si="12"/>
        <v>4.4058000000000002</v>
      </c>
      <c r="EM10" s="8">
        <f t="shared" si="13"/>
        <v>7.2230957698205911</v>
      </c>
      <c r="EN10" s="8">
        <f t="shared" si="14"/>
        <v>1.0255876754329696</v>
      </c>
      <c r="EP10" s="9">
        <v>1.26</v>
      </c>
      <c r="EQ10" s="8">
        <f t="shared" si="15"/>
        <v>216.82999999999998</v>
      </c>
      <c r="ER10" s="8">
        <f t="shared" si="16"/>
        <v>32.426499999999997</v>
      </c>
      <c r="ES10" s="8">
        <f t="shared" si="17"/>
        <v>58.138319549158133</v>
      </c>
      <c r="ET10" s="8">
        <f t="shared" si="18"/>
        <v>5.6066496680281723</v>
      </c>
      <c r="EV10" s="9">
        <f>0.00627*100</f>
        <v>0.627</v>
      </c>
      <c r="EW10" s="8">
        <f t="shared" si="19"/>
        <v>218.57999999999998</v>
      </c>
      <c r="EX10" s="8">
        <f t="shared" si="20"/>
        <v>37.845500000000001</v>
      </c>
      <c r="EY10" s="8">
        <f t="shared" si="21"/>
        <v>81.04857925960215</v>
      </c>
      <c r="EZ10" s="8">
        <f t="shared" si="22"/>
        <v>10.956619574485567</v>
      </c>
    </row>
    <row r="11" spans="1:156" x14ac:dyDescent="0.35">
      <c r="A11">
        <v>0.313</v>
      </c>
      <c r="B11">
        <v>8.6908999999999992</v>
      </c>
      <c r="C11">
        <v>2.5266000000000002</v>
      </c>
      <c r="E11" s="1">
        <v>0.32200000000000001</v>
      </c>
      <c r="F11">
        <v>84.248000000000005</v>
      </c>
      <c r="G11">
        <v>16.280999999999999</v>
      </c>
      <c r="I11">
        <v>0.314</v>
      </c>
      <c r="J11">
        <v>113.46</v>
      </c>
      <c r="K11">
        <v>17.478000000000002</v>
      </c>
      <c r="M11">
        <v>5.62</v>
      </c>
      <c r="N11">
        <v>76.653000000000006</v>
      </c>
      <c r="O11">
        <v>12.276999999999999</v>
      </c>
      <c r="Q11">
        <v>5.62</v>
      </c>
      <c r="R11">
        <v>11.180999999999999</v>
      </c>
      <c r="S11">
        <v>2.7650000000000001</v>
      </c>
      <c r="U11">
        <v>5.62</v>
      </c>
      <c r="V11">
        <v>3.5183</v>
      </c>
      <c r="W11">
        <v>1.4501999999999999</v>
      </c>
      <c r="Y11" s="2">
        <v>1.73</v>
      </c>
      <c r="Z11" s="2">
        <v>67.203999999999994</v>
      </c>
      <c r="AA11" s="2">
        <v>7.085</v>
      </c>
      <c r="AC11" s="2">
        <f>0.00788*100</f>
        <v>0.78800000000000003</v>
      </c>
      <c r="AD11" s="2">
        <v>13.920999999999999</v>
      </c>
      <c r="AE11" s="2">
        <v>1.3485</v>
      </c>
      <c r="AG11" s="2">
        <v>1.73</v>
      </c>
      <c r="AH11" s="2">
        <v>2728.6</v>
      </c>
      <c r="AI11" s="2">
        <v>678.38</v>
      </c>
      <c r="AK11" s="2">
        <v>1.73</v>
      </c>
      <c r="AL11" s="2">
        <v>100.34</v>
      </c>
      <c r="AM11" s="2">
        <v>18.907</v>
      </c>
      <c r="AO11" s="2">
        <f>0.00792*100</f>
        <v>0.79200000000000004</v>
      </c>
      <c r="AP11" s="2">
        <v>551.49</v>
      </c>
      <c r="AQ11" s="2">
        <v>98.546999999999997</v>
      </c>
      <c r="AS11" s="2">
        <f>0.00788*100</f>
        <v>0.78800000000000003</v>
      </c>
      <c r="AT11" s="2">
        <v>105.9</v>
      </c>
      <c r="AU11" s="2">
        <v>15.422000000000001</v>
      </c>
      <c r="AW11" s="2">
        <v>1.73</v>
      </c>
      <c r="AX11" s="2">
        <v>199.15</v>
      </c>
      <c r="AY11" s="2">
        <v>40.701999999999998</v>
      </c>
      <c r="BA11" s="2">
        <v>1.73</v>
      </c>
      <c r="BB11">
        <v>373.11</v>
      </c>
      <c r="BC11">
        <v>52.304000000000002</v>
      </c>
      <c r="BE11" s="2">
        <f>0.00788*100</f>
        <v>0.78800000000000003</v>
      </c>
      <c r="BF11">
        <v>382.13</v>
      </c>
      <c r="BG11">
        <v>58.384999999999998</v>
      </c>
      <c r="BI11" s="2">
        <v>1.73</v>
      </c>
      <c r="BJ11">
        <v>139.88999999999999</v>
      </c>
      <c r="BK11">
        <v>21.122</v>
      </c>
      <c r="BM11" s="2">
        <f>0.00788*100</f>
        <v>0.78800000000000003</v>
      </c>
      <c r="BN11">
        <v>256.88</v>
      </c>
      <c r="BO11">
        <v>37.14</v>
      </c>
      <c r="BQ11" s="2">
        <v>1.73</v>
      </c>
      <c r="BR11">
        <v>89.507000000000005</v>
      </c>
      <c r="BS11">
        <v>15.62</v>
      </c>
      <c r="BU11" s="2">
        <f>0.00788*100</f>
        <v>0.78800000000000003</v>
      </c>
      <c r="BV11">
        <v>36.533000000000001</v>
      </c>
      <c r="BW11">
        <v>9.0891000000000002</v>
      </c>
      <c r="BY11" s="2">
        <v>1.73</v>
      </c>
      <c r="BZ11">
        <v>36.106999999999999</v>
      </c>
      <c r="CA11">
        <v>6.8975</v>
      </c>
      <c r="CC11" s="2">
        <f>0.00788*100</f>
        <v>0.78800000000000003</v>
      </c>
      <c r="CD11">
        <v>133.86000000000001</v>
      </c>
      <c r="CE11">
        <v>31.048999999999999</v>
      </c>
      <c r="CG11" s="2">
        <v>1.73</v>
      </c>
      <c r="CH11">
        <f t="shared" si="0"/>
        <v>256.5</v>
      </c>
      <c r="CI11">
        <f t="shared" si="1"/>
        <v>36.713000000000001</v>
      </c>
      <c r="CK11" s="2">
        <f>0.00788*100</f>
        <v>0.78800000000000003</v>
      </c>
      <c r="CL11">
        <f t="shared" si="2"/>
        <v>319.505</v>
      </c>
      <c r="CM11">
        <f t="shared" si="3"/>
        <v>47.762500000000003</v>
      </c>
      <c r="CO11" s="2">
        <v>1.73</v>
      </c>
      <c r="CP11">
        <f t="shared" si="4"/>
        <v>62.807000000000002</v>
      </c>
      <c r="CQ11">
        <f t="shared" si="5"/>
        <v>11.258749999999999</v>
      </c>
      <c r="CS11" s="2">
        <f>0.00788*100</f>
        <v>0.78800000000000003</v>
      </c>
      <c r="CT11">
        <f t="shared" si="6"/>
        <v>85.196500000000015</v>
      </c>
      <c r="CU11">
        <f t="shared" si="7"/>
        <v>20.069050000000001</v>
      </c>
      <c r="CX11" s="2">
        <v>1.73</v>
      </c>
      <c r="CY11">
        <v>181.68</v>
      </c>
      <c r="CZ11">
        <v>29.613</v>
      </c>
      <c r="DB11" s="2">
        <f>0.00788*100</f>
        <v>0.78800000000000003</v>
      </c>
      <c r="DC11">
        <v>272.43</v>
      </c>
      <c r="DD11">
        <v>45.957999999999998</v>
      </c>
      <c r="DF11" s="2">
        <v>1.73</v>
      </c>
      <c r="DG11">
        <v>263.99</v>
      </c>
      <c r="DH11">
        <v>37.591999999999999</v>
      </c>
      <c r="DJ11" s="2">
        <f>0.00788*100</f>
        <v>0.78800000000000003</v>
      </c>
      <c r="DK11">
        <v>162.16</v>
      </c>
      <c r="DL11">
        <v>30.279</v>
      </c>
      <c r="DN11" s="2">
        <v>1.73</v>
      </c>
      <c r="DO11">
        <v>56.603000000000002</v>
      </c>
      <c r="DP11">
        <v>5.0922000000000001</v>
      </c>
      <c r="DR11" s="2">
        <f>0.00788*100</f>
        <v>0.78800000000000003</v>
      </c>
      <c r="DS11">
        <v>25.393000000000001</v>
      </c>
      <c r="DT11">
        <v>3.6976</v>
      </c>
      <c r="DV11" s="2">
        <v>1.73</v>
      </c>
      <c r="DW11">
        <v>42.735999999999997</v>
      </c>
      <c r="DX11">
        <v>4.7678000000000003</v>
      </c>
      <c r="DZ11" s="2">
        <f>0.00788*100</f>
        <v>0.78800000000000003</v>
      </c>
      <c r="EA11">
        <v>35.485999999999997</v>
      </c>
      <c r="EB11">
        <v>5.1256000000000004</v>
      </c>
      <c r="ED11" s="9">
        <v>1.73</v>
      </c>
      <c r="EE11" s="8">
        <f t="shared" si="23"/>
        <v>49.669499999999999</v>
      </c>
      <c r="EF11" s="8">
        <f t="shared" si="8"/>
        <v>4.93</v>
      </c>
      <c r="EG11" s="8">
        <f t="shared" si="9"/>
        <v>9.8054497347138572</v>
      </c>
      <c r="EH11" s="8">
        <f t="shared" si="10"/>
        <v>0.22938543981691586</v>
      </c>
      <c r="EJ11" s="9">
        <f>0.00788*100</f>
        <v>0.78800000000000003</v>
      </c>
      <c r="EK11" s="8">
        <f t="shared" si="11"/>
        <v>30.439499999999999</v>
      </c>
      <c r="EL11" s="8">
        <f t="shared" si="12"/>
        <v>4.4116</v>
      </c>
      <c r="EM11" s="8">
        <f t="shared" si="13"/>
        <v>7.1368287425158403</v>
      </c>
      <c r="EN11" s="8">
        <f t="shared" si="14"/>
        <v>1.0097484835343913</v>
      </c>
      <c r="EP11" s="9">
        <v>1.73</v>
      </c>
      <c r="EQ11" s="8">
        <f t="shared" si="15"/>
        <v>222.83500000000001</v>
      </c>
      <c r="ER11" s="8">
        <f t="shared" si="16"/>
        <v>33.602499999999999</v>
      </c>
      <c r="ES11" s="8">
        <f t="shared" si="17"/>
        <v>58.201959159464693</v>
      </c>
      <c r="ET11" s="8">
        <f t="shared" si="18"/>
        <v>5.6420050070874579</v>
      </c>
      <c r="EV11" s="9">
        <f>0.00788*100</f>
        <v>0.78800000000000003</v>
      </c>
      <c r="EW11" s="8">
        <f t="shared" si="19"/>
        <v>217.29500000000002</v>
      </c>
      <c r="EX11" s="8">
        <f t="shared" si="20"/>
        <v>38.118499999999997</v>
      </c>
      <c r="EY11" s="8">
        <f t="shared" si="21"/>
        <v>77.972664761440484</v>
      </c>
      <c r="EZ11" s="8">
        <f t="shared" si="22"/>
        <v>11.086727222223907</v>
      </c>
    </row>
    <row r="12" spans="1:156" x14ac:dyDescent="0.35">
      <c r="A12">
        <v>0.46600000000000003</v>
      </c>
      <c r="B12">
        <v>8.9141999999999992</v>
      </c>
      <c r="C12">
        <v>2.5125999999999999</v>
      </c>
      <c r="E12" s="1">
        <v>0.46400000000000002</v>
      </c>
      <c r="F12">
        <v>84.763000000000005</v>
      </c>
      <c r="G12">
        <v>22.946999999999999</v>
      </c>
      <c r="I12">
        <v>0.46499999999999997</v>
      </c>
      <c r="J12">
        <v>115.89</v>
      </c>
      <c r="K12">
        <v>18.114999999999998</v>
      </c>
      <c r="M12">
        <v>6.81</v>
      </c>
      <c r="N12">
        <v>78.010999999999996</v>
      </c>
      <c r="O12">
        <v>12.573</v>
      </c>
      <c r="Q12">
        <v>6.81</v>
      </c>
      <c r="R12">
        <v>11.374000000000001</v>
      </c>
      <c r="S12">
        <v>2.996</v>
      </c>
      <c r="U12">
        <v>6.81</v>
      </c>
      <c r="V12">
        <v>3.6720999999999999</v>
      </c>
      <c r="W12">
        <v>1.6049</v>
      </c>
      <c r="Y12" s="2">
        <v>2.37</v>
      </c>
      <c r="Z12" s="2">
        <v>68.724000000000004</v>
      </c>
      <c r="AA12" s="2">
        <v>7.2275</v>
      </c>
      <c r="AC12" s="2">
        <f>0.00992*100</f>
        <v>0.99199999999999999</v>
      </c>
      <c r="AD12" s="2">
        <v>13.712</v>
      </c>
      <c r="AE12" s="2">
        <v>1.3453999999999999</v>
      </c>
      <c r="AG12" s="2">
        <v>2.37</v>
      </c>
      <c r="AH12" s="2">
        <v>2747.9</v>
      </c>
      <c r="AI12" s="2">
        <v>694.33</v>
      </c>
      <c r="AK12" s="2">
        <v>2.37</v>
      </c>
      <c r="AL12" s="2">
        <v>104.36</v>
      </c>
      <c r="AM12" s="2">
        <v>20.138999999999999</v>
      </c>
      <c r="AO12" s="2">
        <f>0.00996*100</f>
        <v>0.996</v>
      </c>
      <c r="AP12" s="2">
        <v>549.64</v>
      </c>
      <c r="AQ12" s="2">
        <v>98.902000000000001</v>
      </c>
      <c r="AS12" s="2">
        <f>0.00994*100</f>
        <v>0.99399999999999988</v>
      </c>
      <c r="AT12" s="2">
        <v>105.28</v>
      </c>
      <c r="AU12" s="2">
        <v>15.554</v>
      </c>
      <c r="AW12" s="2">
        <v>2.37</v>
      </c>
      <c r="AX12" s="2">
        <v>206.72</v>
      </c>
      <c r="AY12" s="2">
        <v>41.110999999999997</v>
      </c>
      <c r="BA12" s="2">
        <v>2.37</v>
      </c>
      <c r="BB12">
        <v>384.71</v>
      </c>
      <c r="BC12">
        <v>54.41</v>
      </c>
      <c r="BE12" s="2">
        <f>0.00994*100</f>
        <v>0.99399999999999988</v>
      </c>
      <c r="BF12">
        <v>382.13</v>
      </c>
      <c r="BG12">
        <v>58.673000000000002</v>
      </c>
      <c r="BI12" s="2">
        <v>2.37</v>
      </c>
      <c r="BJ12">
        <v>144.41</v>
      </c>
      <c r="BK12">
        <v>21.805</v>
      </c>
      <c r="BM12" s="2">
        <f>0.00994*100</f>
        <v>0.99399999999999988</v>
      </c>
      <c r="BN12">
        <v>254.4</v>
      </c>
      <c r="BO12">
        <v>37.39</v>
      </c>
      <c r="BQ12" s="2">
        <v>2.37</v>
      </c>
      <c r="BR12">
        <v>92.605999999999995</v>
      </c>
      <c r="BS12">
        <v>16.827000000000002</v>
      </c>
      <c r="BU12" s="2">
        <f>0.00994*100</f>
        <v>0.99399999999999988</v>
      </c>
      <c r="BV12">
        <v>36.476999999999997</v>
      </c>
      <c r="BW12">
        <v>9.0968999999999998</v>
      </c>
      <c r="BY12" s="2">
        <v>2.37</v>
      </c>
      <c r="BZ12">
        <v>37.563000000000002</v>
      </c>
      <c r="CA12">
        <v>7.327</v>
      </c>
      <c r="CC12" s="2">
        <f>0.00994*100</f>
        <v>0.99399999999999988</v>
      </c>
      <c r="CD12">
        <v>134.18</v>
      </c>
      <c r="CE12">
        <v>31.123999999999999</v>
      </c>
      <c r="CG12" s="2">
        <v>2.37</v>
      </c>
      <c r="CH12">
        <f t="shared" si="0"/>
        <v>264.56</v>
      </c>
      <c r="CI12">
        <f t="shared" si="1"/>
        <v>38.107500000000002</v>
      </c>
      <c r="CK12" s="2">
        <f>0.00994*100</f>
        <v>0.99399999999999988</v>
      </c>
      <c r="CL12">
        <f t="shared" si="2"/>
        <v>318.26499999999999</v>
      </c>
      <c r="CM12">
        <f t="shared" si="3"/>
        <v>48.031500000000001</v>
      </c>
      <c r="CO12" s="2">
        <v>2.37</v>
      </c>
      <c r="CP12">
        <f t="shared" si="4"/>
        <v>65.084499999999991</v>
      </c>
      <c r="CQ12">
        <f t="shared" si="5"/>
        <v>12.077000000000002</v>
      </c>
      <c r="CS12" s="2">
        <f>0.00994*100</f>
        <v>0.99399999999999988</v>
      </c>
      <c r="CT12">
        <f t="shared" si="6"/>
        <v>85.328500000000005</v>
      </c>
      <c r="CU12">
        <f t="shared" si="7"/>
        <v>20.11045</v>
      </c>
      <c r="CX12" s="2">
        <v>2.37</v>
      </c>
      <c r="CY12">
        <v>187.84</v>
      </c>
      <c r="CZ12">
        <v>30.888999999999999</v>
      </c>
      <c r="DB12" s="2">
        <f>0.00994*100</f>
        <v>0.99399999999999988</v>
      </c>
      <c r="DC12">
        <v>267.60000000000002</v>
      </c>
      <c r="DD12">
        <v>46.347000000000001</v>
      </c>
      <c r="DF12" s="2">
        <v>2.37</v>
      </c>
      <c r="DG12">
        <v>270.19</v>
      </c>
      <c r="DH12">
        <v>39.347000000000001</v>
      </c>
      <c r="DJ12" s="2">
        <f>0.00994*100</f>
        <v>0.99399999999999988</v>
      </c>
      <c r="DK12">
        <v>162.91</v>
      </c>
      <c r="DL12">
        <v>30.47</v>
      </c>
      <c r="DN12" s="2">
        <v>2.37</v>
      </c>
      <c r="DO12">
        <v>57.71</v>
      </c>
      <c r="DP12">
        <v>5.3559999999999999</v>
      </c>
      <c r="DR12" s="2">
        <f>0.00994*100</f>
        <v>0.99399999999999988</v>
      </c>
      <c r="DS12">
        <v>25.452000000000002</v>
      </c>
      <c r="DT12">
        <v>3.7490999999999999</v>
      </c>
      <c r="DV12" s="2">
        <v>2.37</v>
      </c>
      <c r="DW12">
        <v>43.808</v>
      </c>
      <c r="DX12">
        <v>4.9779</v>
      </c>
      <c r="DZ12" s="2">
        <f>0.00994*100</f>
        <v>0.99399999999999988</v>
      </c>
      <c r="EA12">
        <v>35.457999999999998</v>
      </c>
      <c r="EB12">
        <v>5.1727999999999996</v>
      </c>
      <c r="ED12" s="9">
        <v>2.37</v>
      </c>
      <c r="EE12" s="8">
        <f t="shared" si="23"/>
        <v>50.759</v>
      </c>
      <c r="EF12" s="8">
        <f t="shared" si="8"/>
        <v>5.1669499999999999</v>
      </c>
      <c r="EG12" s="8">
        <f t="shared" si="9"/>
        <v>9.8301984720553417</v>
      </c>
      <c r="EH12" s="8">
        <f t="shared" si="10"/>
        <v>0.26735707396663355</v>
      </c>
      <c r="EJ12" s="9">
        <f>0.00994*100</f>
        <v>0.99399999999999988</v>
      </c>
      <c r="EK12" s="8">
        <f t="shared" si="11"/>
        <v>30.454999999999998</v>
      </c>
      <c r="EL12" s="8">
        <f t="shared" si="12"/>
        <v>4.4609499999999995</v>
      </c>
      <c r="EM12" s="8">
        <f t="shared" si="13"/>
        <v>7.0753104525526034</v>
      </c>
      <c r="EN12" s="8">
        <f t="shared" si="14"/>
        <v>1.0067079243752899</v>
      </c>
      <c r="EP12" s="9">
        <v>2.37</v>
      </c>
      <c r="EQ12" s="8">
        <f t="shared" si="15"/>
        <v>229.01499999999999</v>
      </c>
      <c r="ER12" s="8">
        <f t="shared" si="16"/>
        <v>35.118000000000002</v>
      </c>
      <c r="ES12" s="8">
        <f t="shared" si="17"/>
        <v>58.230243430712406</v>
      </c>
      <c r="ET12" s="8">
        <f t="shared" si="18"/>
        <v>5.9807091552758065</v>
      </c>
      <c r="EV12" s="9">
        <f>0.00994*100</f>
        <v>0.99399999999999988</v>
      </c>
      <c r="EW12" s="8">
        <f t="shared" si="19"/>
        <v>215.255</v>
      </c>
      <c r="EX12" s="8">
        <f t="shared" si="20"/>
        <v>38.408500000000004</v>
      </c>
      <c r="EY12" s="8">
        <f t="shared" si="21"/>
        <v>74.027008922419725</v>
      </c>
      <c r="EZ12" s="8">
        <f t="shared" si="22"/>
        <v>11.226734364898789</v>
      </c>
    </row>
    <row r="13" spans="1:156" x14ac:dyDescent="0.35">
      <c r="A13">
        <v>0.68300000000000005</v>
      </c>
      <c r="B13">
        <v>9.3963999999999999</v>
      </c>
      <c r="C13">
        <v>2.6368999999999998</v>
      </c>
      <c r="E13" s="1">
        <v>0.67999999999999994</v>
      </c>
      <c r="F13">
        <v>87.463999999999999</v>
      </c>
      <c r="G13">
        <v>24.373999999999999</v>
      </c>
      <c r="I13">
        <v>0.68100000000000005</v>
      </c>
      <c r="J13">
        <v>117.96</v>
      </c>
      <c r="K13">
        <v>18.646000000000001</v>
      </c>
      <c r="M13">
        <v>8.25</v>
      </c>
      <c r="N13">
        <v>79.658000000000001</v>
      </c>
      <c r="O13">
        <v>13.025</v>
      </c>
      <c r="Q13">
        <v>8.25</v>
      </c>
      <c r="R13">
        <v>11.848000000000001</v>
      </c>
      <c r="S13">
        <v>3.0726</v>
      </c>
      <c r="U13">
        <v>8.25</v>
      </c>
      <c r="V13">
        <v>3.8858000000000001</v>
      </c>
      <c r="W13">
        <v>1.6294999999999999</v>
      </c>
      <c r="Y13" s="2">
        <v>3.26</v>
      </c>
      <c r="Z13" s="2">
        <v>70.394999999999996</v>
      </c>
      <c r="AA13" s="2">
        <v>7.5629</v>
      </c>
      <c r="AC13" s="2">
        <f>0.0125*100</f>
        <v>1.25</v>
      </c>
      <c r="AD13" s="2">
        <v>13.615</v>
      </c>
      <c r="AE13" s="2">
        <v>1.3339000000000001</v>
      </c>
      <c r="AG13" s="2">
        <v>3.26</v>
      </c>
      <c r="AH13" s="2">
        <v>2779.7</v>
      </c>
      <c r="AI13" s="2">
        <v>714.12</v>
      </c>
      <c r="AK13" s="2">
        <v>3.26</v>
      </c>
      <c r="AL13" s="2">
        <v>108.38</v>
      </c>
      <c r="AM13" s="2">
        <v>21.311</v>
      </c>
      <c r="AO13" s="2">
        <f>0.0126*100</f>
        <v>1.26</v>
      </c>
      <c r="AP13" s="2">
        <v>545.45000000000005</v>
      </c>
      <c r="AQ13" s="2">
        <v>99.233000000000004</v>
      </c>
      <c r="AS13" s="2">
        <f>0.0125*100</f>
        <v>1.25</v>
      </c>
      <c r="AT13" s="2">
        <v>104.25</v>
      </c>
      <c r="AU13" s="2">
        <v>15.827</v>
      </c>
      <c r="AW13" s="2">
        <v>3.26</v>
      </c>
      <c r="AX13" s="2">
        <v>213.63</v>
      </c>
      <c r="AY13" s="2">
        <v>41.616</v>
      </c>
      <c r="BA13" s="2">
        <v>3.26</v>
      </c>
      <c r="BB13">
        <v>396.49</v>
      </c>
      <c r="BC13">
        <v>56.497</v>
      </c>
      <c r="BE13" s="2">
        <f>0.0125*100</f>
        <v>1.25</v>
      </c>
      <c r="BF13">
        <v>380.92</v>
      </c>
      <c r="BG13">
        <v>59.003</v>
      </c>
      <c r="BI13" s="2">
        <v>3.26</v>
      </c>
      <c r="BJ13">
        <v>149.01</v>
      </c>
      <c r="BK13">
        <v>22.477</v>
      </c>
      <c r="BM13" s="2">
        <f>0.0125*100</f>
        <v>1.25</v>
      </c>
      <c r="BN13">
        <v>250.21</v>
      </c>
      <c r="BO13">
        <v>37.651000000000003</v>
      </c>
      <c r="BQ13" s="2">
        <v>3.26</v>
      </c>
      <c r="BR13">
        <v>95.811000000000007</v>
      </c>
      <c r="BS13">
        <v>18.236999999999998</v>
      </c>
      <c r="BU13" s="2">
        <f>0.0125*100</f>
        <v>1.25</v>
      </c>
      <c r="BV13">
        <v>36.290999999999997</v>
      </c>
      <c r="BW13">
        <v>9.1317000000000004</v>
      </c>
      <c r="BY13" s="2">
        <v>3.26</v>
      </c>
      <c r="BZ13">
        <v>39.139000000000003</v>
      </c>
      <c r="CA13">
        <v>7.8033999999999999</v>
      </c>
      <c r="CC13" s="2">
        <f>0.0125*100</f>
        <v>1.25</v>
      </c>
      <c r="CD13">
        <v>134.03</v>
      </c>
      <c r="CE13">
        <v>31.276</v>
      </c>
      <c r="CG13" s="2">
        <v>3.26</v>
      </c>
      <c r="CH13">
        <f t="shared" si="0"/>
        <v>272.75</v>
      </c>
      <c r="CI13">
        <f t="shared" si="1"/>
        <v>39.487000000000002</v>
      </c>
      <c r="CK13" s="2">
        <f>0.0125*100</f>
        <v>1.25</v>
      </c>
      <c r="CL13">
        <f t="shared" si="2"/>
        <v>315.565</v>
      </c>
      <c r="CM13">
        <f t="shared" si="3"/>
        <v>48.326999999999998</v>
      </c>
      <c r="CO13" s="2">
        <v>3.26</v>
      </c>
      <c r="CP13">
        <f t="shared" si="4"/>
        <v>67.475000000000009</v>
      </c>
      <c r="CQ13">
        <f t="shared" si="5"/>
        <v>13.020199999999999</v>
      </c>
      <c r="CS13" s="2">
        <f>0.0125*100</f>
        <v>1.25</v>
      </c>
      <c r="CT13">
        <f t="shared" si="6"/>
        <v>85.160499999999999</v>
      </c>
      <c r="CU13">
        <f t="shared" si="7"/>
        <v>20.203849999999999</v>
      </c>
      <c r="CX13" s="2">
        <v>3.26</v>
      </c>
      <c r="CY13">
        <v>194.16</v>
      </c>
      <c r="CZ13">
        <v>32.222999999999999</v>
      </c>
      <c r="DB13" s="2">
        <f>0.0125*100</f>
        <v>1.25</v>
      </c>
      <c r="DC13">
        <v>260.81</v>
      </c>
      <c r="DD13">
        <v>46.718000000000004</v>
      </c>
      <c r="DF13" s="2">
        <v>3.26</v>
      </c>
      <c r="DG13">
        <v>276.70999999999998</v>
      </c>
      <c r="DH13">
        <v>41.652999999999999</v>
      </c>
      <c r="DJ13" s="2">
        <f>0.0125*100</f>
        <v>1.25</v>
      </c>
      <c r="DK13">
        <v>162.97999999999999</v>
      </c>
      <c r="DL13">
        <v>30.654</v>
      </c>
      <c r="DN13" s="2">
        <v>3.26</v>
      </c>
      <c r="DO13">
        <v>58.820999999999998</v>
      </c>
      <c r="DP13">
        <v>5.6458000000000004</v>
      </c>
      <c r="DR13" s="2">
        <f>0.0125*100</f>
        <v>1.25</v>
      </c>
      <c r="DS13">
        <v>25.452999999999999</v>
      </c>
      <c r="DT13">
        <v>3.7823000000000002</v>
      </c>
      <c r="DV13" s="2">
        <v>3.26</v>
      </c>
      <c r="DW13">
        <v>44.87</v>
      </c>
      <c r="DX13">
        <v>5.2087000000000003</v>
      </c>
      <c r="DZ13" s="2">
        <f>0.0125*100</f>
        <v>1.25</v>
      </c>
      <c r="EA13">
        <v>35.296999999999997</v>
      </c>
      <c r="EB13">
        <v>5.2005999999999997</v>
      </c>
      <c r="ED13" s="9">
        <v>3.26</v>
      </c>
      <c r="EE13" s="8">
        <f t="shared" si="23"/>
        <v>51.845500000000001</v>
      </c>
      <c r="EF13" s="8">
        <f t="shared" si="8"/>
        <v>5.4272500000000008</v>
      </c>
      <c r="EG13" s="8">
        <f t="shared" si="9"/>
        <v>9.8648467043334414</v>
      </c>
      <c r="EH13" s="8">
        <f t="shared" si="10"/>
        <v>0.30907637405663996</v>
      </c>
      <c r="EJ13" s="9">
        <f>0.0125*100</f>
        <v>1.25</v>
      </c>
      <c r="EK13" s="8">
        <f t="shared" si="11"/>
        <v>30.375</v>
      </c>
      <c r="EL13" s="8">
        <f t="shared" si="12"/>
        <v>4.4914500000000004</v>
      </c>
      <c r="EM13" s="8">
        <f t="shared" si="13"/>
        <v>6.9607591540003595</v>
      </c>
      <c r="EN13" s="8">
        <f t="shared" si="14"/>
        <v>1.0028895477568747</v>
      </c>
      <c r="EP13" s="9">
        <v>3.26</v>
      </c>
      <c r="EQ13" s="8">
        <f t="shared" si="15"/>
        <v>235.435</v>
      </c>
      <c r="ER13" s="8">
        <f t="shared" si="16"/>
        <v>36.938000000000002</v>
      </c>
      <c r="ES13" s="8">
        <f t="shared" si="17"/>
        <v>58.371664786949381</v>
      </c>
      <c r="ET13" s="8">
        <f t="shared" si="18"/>
        <v>6.6680169465891428</v>
      </c>
      <c r="EV13" s="9">
        <f>0.0125*100</f>
        <v>1.25</v>
      </c>
      <c r="EW13" s="8">
        <f t="shared" si="19"/>
        <v>211.89499999999998</v>
      </c>
      <c r="EX13" s="8">
        <f t="shared" si="20"/>
        <v>38.686</v>
      </c>
      <c r="EY13" s="8">
        <f t="shared" si="21"/>
        <v>69.176256403480039</v>
      </c>
      <c r="EZ13" s="8">
        <f t="shared" si="22"/>
        <v>11.358963332980707</v>
      </c>
    </row>
    <row r="14" spans="1:156" x14ac:dyDescent="0.35">
      <c r="A14">
        <v>0.996</v>
      </c>
      <c r="B14">
        <v>9.3209999999999997</v>
      </c>
      <c r="C14">
        <v>2.6497999999999999</v>
      </c>
      <c r="E14" s="1">
        <v>0.99900000000000011</v>
      </c>
      <c r="F14">
        <v>90.236000000000004</v>
      </c>
      <c r="G14">
        <v>25.706</v>
      </c>
      <c r="I14">
        <v>0.997</v>
      </c>
      <c r="J14">
        <v>120</v>
      </c>
      <c r="K14">
        <v>19.199000000000002</v>
      </c>
      <c r="M14">
        <v>10</v>
      </c>
      <c r="N14">
        <v>81.28</v>
      </c>
      <c r="O14">
        <v>13.45</v>
      </c>
      <c r="Q14">
        <v>10</v>
      </c>
      <c r="R14">
        <v>12.003</v>
      </c>
      <c r="S14">
        <v>3.2887</v>
      </c>
      <c r="U14">
        <v>10</v>
      </c>
      <c r="V14">
        <v>3.8647</v>
      </c>
      <c r="W14">
        <v>1.8532999999999999</v>
      </c>
      <c r="Y14" s="2">
        <v>4.47</v>
      </c>
      <c r="Z14" s="2">
        <v>72.054000000000002</v>
      </c>
      <c r="AA14" s="2">
        <v>7.7911000000000001</v>
      </c>
      <c r="AC14" s="2">
        <f>0.0157*100</f>
        <v>1.5699999999999998</v>
      </c>
      <c r="AD14" s="2">
        <v>13.422000000000001</v>
      </c>
      <c r="AE14" s="2">
        <v>1.4066000000000001</v>
      </c>
      <c r="AG14" s="2">
        <v>4.47</v>
      </c>
      <c r="AH14" s="2">
        <v>2806.4</v>
      </c>
      <c r="AI14" s="2">
        <v>739.27</v>
      </c>
      <c r="AK14" s="2">
        <v>4.47</v>
      </c>
      <c r="AL14" s="2">
        <v>112.53</v>
      </c>
      <c r="AM14" s="2">
        <v>22.771000000000001</v>
      </c>
      <c r="AO14" s="2">
        <f>0.0158*100</f>
        <v>1.58</v>
      </c>
      <c r="AP14" s="2">
        <v>540.36</v>
      </c>
      <c r="AQ14" s="2">
        <v>99.394000000000005</v>
      </c>
      <c r="AS14" s="2">
        <f>0.0158*100</f>
        <v>1.58</v>
      </c>
      <c r="AT14" s="2">
        <v>102.59</v>
      </c>
      <c r="AU14" s="2">
        <v>16.114000000000001</v>
      </c>
      <c r="AW14" s="2">
        <v>4.47</v>
      </c>
      <c r="AX14" s="2">
        <v>220.53</v>
      </c>
      <c r="AY14" s="2">
        <v>42.505000000000003</v>
      </c>
      <c r="BA14" s="2">
        <v>4.47</v>
      </c>
      <c r="BB14">
        <v>408.77</v>
      </c>
      <c r="BC14">
        <v>58.64</v>
      </c>
      <c r="BE14" s="2">
        <f>0.0158*100</f>
        <v>1.58</v>
      </c>
      <c r="BF14">
        <v>378.19</v>
      </c>
      <c r="BG14">
        <v>59.395000000000003</v>
      </c>
      <c r="BI14" s="2">
        <v>4.47</v>
      </c>
      <c r="BJ14">
        <v>153.71</v>
      </c>
      <c r="BK14">
        <v>23.13</v>
      </c>
      <c r="BM14" s="2">
        <f>0.0158*100</f>
        <v>1.58</v>
      </c>
      <c r="BN14">
        <v>243.86</v>
      </c>
      <c r="BO14">
        <v>37.950000000000003</v>
      </c>
      <c r="BQ14" s="2">
        <v>4.47</v>
      </c>
      <c r="BR14">
        <v>99.224999999999994</v>
      </c>
      <c r="BS14">
        <v>19.757000000000001</v>
      </c>
      <c r="BU14" s="2">
        <f>0.0158*100</f>
        <v>1.58</v>
      </c>
      <c r="BV14">
        <v>35.982999999999997</v>
      </c>
      <c r="BW14">
        <v>9.1311</v>
      </c>
      <c r="BY14" s="2">
        <v>4.47</v>
      </c>
      <c r="BZ14">
        <v>40.652999999999999</v>
      </c>
      <c r="CA14">
        <v>8.3275000000000006</v>
      </c>
      <c r="CC14" s="2">
        <f>0.0158*100</f>
        <v>1.58</v>
      </c>
      <c r="CD14">
        <v>133.44</v>
      </c>
      <c r="CE14">
        <v>31.378</v>
      </c>
      <c r="CG14" s="2">
        <v>4.47</v>
      </c>
      <c r="CH14">
        <f t="shared" si="0"/>
        <v>281.24</v>
      </c>
      <c r="CI14">
        <f t="shared" si="1"/>
        <v>40.884999999999998</v>
      </c>
      <c r="CK14" s="2">
        <f>0.0158*100</f>
        <v>1.58</v>
      </c>
      <c r="CL14">
        <f t="shared" si="2"/>
        <v>311.02499999999998</v>
      </c>
      <c r="CM14">
        <f t="shared" si="3"/>
        <v>48.672499999999999</v>
      </c>
      <c r="CO14" s="2">
        <v>4.47</v>
      </c>
      <c r="CP14">
        <f t="shared" si="4"/>
        <v>69.938999999999993</v>
      </c>
      <c r="CQ14">
        <f t="shared" si="5"/>
        <v>14.042250000000001</v>
      </c>
      <c r="CS14" s="2">
        <f>0.0158*100</f>
        <v>1.58</v>
      </c>
      <c r="CT14">
        <f t="shared" si="6"/>
        <v>84.711500000000001</v>
      </c>
      <c r="CU14">
        <f t="shared" si="7"/>
        <v>20.254550000000002</v>
      </c>
      <c r="CX14" s="2">
        <v>4.47</v>
      </c>
      <c r="CY14">
        <v>200.65</v>
      </c>
      <c r="CZ14">
        <v>33.703000000000003</v>
      </c>
      <c r="DB14" s="2">
        <f>0.0158*100</f>
        <v>1.58</v>
      </c>
      <c r="DC14">
        <v>251.75</v>
      </c>
      <c r="DD14">
        <v>47.018000000000001</v>
      </c>
      <c r="DF14" s="2">
        <v>4.47</v>
      </c>
      <c r="DG14">
        <v>283.66000000000003</v>
      </c>
      <c r="DH14">
        <v>44.476999999999997</v>
      </c>
      <c r="DJ14" s="2">
        <f>0.0158*100</f>
        <v>1.58</v>
      </c>
      <c r="DK14">
        <v>162.49</v>
      </c>
      <c r="DL14">
        <v>30.83</v>
      </c>
      <c r="DN14" s="2">
        <v>4.47</v>
      </c>
      <c r="DO14">
        <v>59.997</v>
      </c>
      <c r="DP14">
        <v>5.9417999999999997</v>
      </c>
      <c r="DR14" s="2">
        <f>0.0158*100</f>
        <v>1.58</v>
      </c>
      <c r="DS14">
        <v>25.391999999999999</v>
      </c>
      <c r="DT14">
        <v>3.8163999999999998</v>
      </c>
      <c r="DV14" s="2">
        <v>4.47</v>
      </c>
      <c r="DW14">
        <v>45.96</v>
      </c>
      <c r="DX14">
        <v>5.4272999999999998</v>
      </c>
      <c r="DZ14" s="2">
        <f>0.0158*100</f>
        <v>1.58</v>
      </c>
      <c r="EA14">
        <v>35.052999999999997</v>
      </c>
      <c r="EB14">
        <v>5.2298</v>
      </c>
      <c r="ED14" s="9">
        <v>4.47</v>
      </c>
      <c r="EE14" s="8">
        <f t="shared" si="23"/>
        <v>52.978499999999997</v>
      </c>
      <c r="EF14" s="8">
        <f t="shared" si="8"/>
        <v>5.6845499999999998</v>
      </c>
      <c r="EG14" s="8">
        <f t="shared" si="9"/>
        <v>9.9256578875156052</v>
      </c>
      <c r="EH14" s="8">
        <f t="shared" si="10"/>
        <v>0.3638064389204787</v>
      </c>
      <c r="EJ14" s="9">
        <f>0.0158*100</f>
        <v>1.58</v>
      </c>
      <c r="EK14" s="8">
        <f t="shared" si="11"/>
        <v>30.222499999999997</v>
      </c>
      <c r="EL14" s="8">
        <f t="shared" si="12"/>
        <v>4.5230999999999995</v>
      </c>
      <c r="EM14" s="8">
        <f t="shared" si="13"/>
        <v>6.8313586130432569</v>
      </c>
      <c r="EN14" s="8">
        <f t="shared" si="14"/>
        <v>0.99942472452907005</v>
      </c>
      <c r="EP14" s="9">
        <v>4.47</v>
      </c>
      <c r="EQ14" s="8">
        <f t="shared" si="15"/>
        <v>242.15500000000003</v>
      </c>
      <c r="ER14" s="8">
        <f t="shared" si="16"/>
        <v>39.090000000000003</v>
      </c>
      <c r="ES14" s="8">
        <f t="shared" si="17"/>
        <v>58.696933906295094</v>
      </c>
      <c r="ET14" s="8">
        <f t="shared" si="18"/>
        <v>7.6183684605038327</v>
      </c>
      <c r="EV14" s="9">
        <f>0.0158*100</f>
        <v>1.58</v>
      </c>
      <c r="EW14" s="8">
        <f t="shared" si="19"/>
        <v>207.12</v>
      </c>
      <c r="EX14" s="8">
        <f t="shared" si="20"/>
        <v>38.923999999999999</v>
      </c>
      <c r="EY14" s="8">
        <f t="shared" si="21"/>
        <v>63.116351288711265</v>
      </c>
      <c r="EZ14" s="8">
        <f t="shared" si="22"/>
        <v>11.446644573847841</v>
      </c>
    </row>
    <row r="15" spans="1:156" x14ac:dyDescent="0.35">
      <c r="A15">
        <v>1.46</v>
      </c>
      <c r="B15">
        <v>9.3414000000000001</v>
      </c>
      <c r="C15">
        <v>2.9205000000000001</v>
      </c>
      <c r="E15" s="1">
        <v>1.46</v>
      </c>
      <c r="F15">
        <v>92.777000000000001</v>
      </c>
      <c r="G15">
        <v>27.26</v>
      </c>
      <c r="I15">
        <v>1.46</v>
      </c>
      <c r="J15">
        <v>121.78</v>
      </c>
      <c r="K15">
        <v>19.988</v>
      </c>
      <c r="M15">
        <v>12.1</v>
      </c>
      <c r="N15">
        <v>82.873999999999995</v>
      </c>
      <c r="O15">
        <v>13.972</v>
      </c>
      <c r="Q15">
        <v>12.1</v>
      </c>
      <c r="R15">
        <v>12.275</v>
      </c>
      <c r="S15">
        <v>3.5604</v>
      </c>
      <c r="U15">
        <v>12.1</v>
      </c>
      <c r="V15">
        <v>3.9853000000000001</v>
      </c>
      <c r="W15">
        <v>1.925</v>
      </c>
      <c r="Y15" s="2">
        <v>6.14</v>
      </c>
      <c r="Z15" s="2">
        <v>73.507000000000005</v>
      </c>
      <c r="AA15" s="2">
        <v>8.0798000000000005</v>
      </c>
      <c r="AC15" s="2">
        <f>0.0198*100</f>
        <v>1.9800000000000002</v>
      </c>
      <c r="AD15" s="2">
        <v>13.182</v>
      </c>
      <c r="AE15" s="2">
        <v>1.4463999999999999</v>
      </c>
      <c r="AG15" s="2">
        <v>6.14</v>
      </c>
      <c r="AH15" s="2">
        <v>2836.3</v>
      </c>
      <c r="AI15" s="2">
        <v>766.89</v>
      </c>
      <c r="AK15" s="2">
        <v>6.14</v>
      </c>
      <c r="AL15" s="2">
        <v>116.86</v>
      </c>
      <c r="AM15" s="2">
        <v>24.373000000000001</v>
      </c>
      <c r="AO15" s="2">
        <f>0.0199*100</f>
        <v>1.9900000000000002</v>
      </c>
      <c r="AP15" s="2">
        <v>532.6</v>
      </c>
      <c r="AQ15" s="2">
        <v>99.316999999999993</v>
      </c>
      <c r="AS15" s="2">
        <f>0.0198*100</f>
        <v>1.9800000000000002</v>
      </c>
      <c r="AT15" s="2">
        <v>99.95</v>
      </c>
      <c r="AU15" s="2">
        <v>16.420999999999999</v>
      </c>
      <c r="AW15" s="2">
        <v>6.14</v>
      </c>
      <c r="AX15" s="2">
        <v>227.36</v>
      </c>
      <c r="AY15" s="2">
        <v>43.874000000000002</v>
      </c>
      <c r="BA15" s="2">
        <v>6.14</v>
      </c>
      <c r="BB15">
        <v>421.12</v>
      </c>
      <c r="BC15">
        <v>60.762</v>
      </c>
      <c r="BE15" s="2">
        <f>0.0198*100</f>
        <v>1.9800000000000002</v>
      </c>
      <c r="BF15">
        <v>373.33</v>
      </c>
      <c r="BG15">
        <v>59.866</v>
      </c>
      <c r="BI15" s="2">
        <v>6.14</v>
      </c>
      <c r="BJ15">
        <v>158.53</v>
      </c>
      <c r="BK15">
        <v>23.834</v>
      </c>
      <c r="BM15" s="2">
        <f>0.0198*100</f>
        <v>1.9800000000000002</v>
      </c>
      <c r="BN15">
        <v>234.74</v>
      </c>
      <c r="BO15">
        <v>38.305</v>
      </c>
      <c r="BQ15" s="2">
        <v>6.14</v>
      </c>
      <c r="BR15">
        <v>103.02</v>
      </c>
      <c r="BS15">
        <v>21.501999999999999</v>
      </c>
      <c r="BU15" s="2">
        <f>0.0198*100</f>
        <v>1.9800000000000002</v>
      </c>
      <c r="BV15">
        <v>35.420999999999999</v>
      </c>
      <c r="BW15">
        <v>9.1341000000000001</v>
      </c>
      <c r="BY15" s="2">
        <v>6.14</v>
      </c>
      <c r="BZ15">
        <v>42.37</v>
      </c>
      <c r="CA15">
        <v>8.9444999999999997</v>
      </c>
      <c r="CC15" s="2">
        <f>0.0198*100</f>
        <v>1.9800000000000002</v>
      </c>
      <c r="CD15">
        <v>132.27000000000001</v>
      </c>
      <c r="CE15">
        <v>31.481000000000002</v>
      </c>
      <c r="CG15" s="2">
        <v>6.14</v>
      </c>
      <c r="CH15">
        <f t="shared" si="0"/>
        <v>289.82499999999999</v>
      </c>
      <c r="CI15">
        <f t="shared" si="1"/>
        <v>42.298000000000002</v>
      </c>
      <c r="CK15" s="2">
        <f>0.0198*100</f>
        <v>1.9800000000000002</v>
      </c>
      <c r="CL15">
        <f t="shared" si="2"/>
        <v>304.03499999999997</v>
      </c>
      <c r="CM15">
        <f t="shared" si="3"/>
        <v>49.085499999999996</v>
      </c>
      <c r="CO15" s="2">
        <v>6.14</v>
      </c>
      <c r="CP15">
        <f t="shared" si="4"/>
        <v>72.694999999999993</v>
      </c>
      <c r="CQ15">
        <f t="shared" si="5"/>
        <v>15.22325</v>
      </c>
      <c r="CS15" s="2">
        <f>0.0198*100</f>
        <v>1.9800000000000002</v>
      </c>
      <c r="CT15">
        <f t="shared" si="6"/>
        <v>83.845500000000001</v>
      </c>
      <c r="CU15">
        <f t="shared" si="7"/>
        <v>20.307549999999999</v>
      </c>
      <c r="CX15" s="2">
        <v>6.14</v>
      </c>
      <c r="CY15">
        <v>207.33</v>
      </c>
      <c r="CZ15">
        <v>35.325000000000003</v>
      </c>
      <c r="DB15" s="2">
        <f>0.0198*100</f>
        <v>1.9800000000000002</v>
      </c>
      <c r="DC15">
        <v>240.04</v>
      </c>
      <c r="DD15">
        <v>47.216999999999999</v>
      </c>
      <c r="DF15" s="2">
        <v>6.14</v>
      </c>
      <c r="DG15">
        <v>291.17</v>
      </c>
      <c r="DH15">
        <v>47.844999999999999</v>
      </c>
      <c r="DJ15" s="2">
        <f>0.0198*100</f>
        <v>1.9800000000000002</v>
      </c>
      <c r="DK15">
        <v>161.26</v>
      </c>
      <c r="DL15">
        <v>31.039000000000001</v>
      </c>
      <c r="DN15" s="2">
        <v>6.14</v>
      </c>
      <c r="DO15">
        <v>61.232999999999997</v>
      </c>
      <c r="DP15">
        <v>6.2526999999999999</v>
      </c>
      <c r="DR15" s="2">
        <f>0.0198*100</f>
        <v>1.9800000000000002</v>
      </c>
      <c r="DS15">
        <v>25.212</v>
      </c>
      <c r="DT15">
        <v>3.8496999999999999</v>
      </c>
      <c r="DV15" s="2">
        <v>6.14</v>
      </c>
      <c r="DW15">
        <v>47.015000000000001</v>
      </c>
      <c r="DX15">
        <v>5.6517999999999997</v>
      </c>
      <c r="DZ15" s="2">
        <f>0.0198*100</f>
        <v>1.9800000000000002</v>
      </c>
      <c r="EA15">
        <v>34.667000000000002</v>
      </c>
      <c r="EB15">
        <v>5.2870999999999997</v>
      </c>
      <c r="ED15" s="9">
        <v>6.14</v>
      </c>
      <c r="EE15" s="8">
        <f t="shared" si="23"/>
        <v>54.123999999999995</v>
      </c>
      <c r="EF15" s="8">
        <f t="shared" si="8"/>
        <v>5.9522499999999994</v>
      </c>
      <c r="EG15" s="8">
        <f t="shared" si="9"/>
        <v>10.053644214910353</v>
      </c>
      <c r="EH15" s="8">
        <f t="shared" si="10"/>
        <v>0.42490046481499655</v>
      </c>
      <c r="EJ15" s="9">
        <f>0.0198*100</f>
        <v>1.9800000000000002</v>
      </c>
      <c r="EK15" s="8">
        <f t="shared" si="11"/>
        <v>29.939500000000002</v>
      </c>
      <c r="EL15" s="8">
        <f t="shared" si="12"/>
        <v>4.5683999999999996</v>
      </c>
      <c r="EM15" s="8">
        <f t="shared" si="13"/>
        <v>6.6856946161187976</v>
      </c>
      <c r="EN15" s="8">
        <f t="shared" si="14"/>
        <v>1.0163952872775457</v>
      </c>
      <c r="EP15" s="9">
        <v>6.14</v>
      </c>
      <c r="EQ15" s="8">
        <f t="shared" si="15"/>
        <v>249.25</v>
      </c>
      <c r="ER15" s="8">
        <f t="shared" si="16"/>
        <v>41.585000000000001</v>
      </c>
      <c r="ES15" s="8">
        <f t="shared" si="17"/>
        <v>59.283832534680222</v>
      </c>
      <c r="ET15" s="8">
        <f t="shared" si="18"/>
        <v>8.8529769004555714</v>
      </c>
      <c r="EV15" s="9">
        <f>0.0198*100</f>
        <v>1.9800000000000002</v>
      </c>
      <c r="EW15" s="8">
        <f t="shared" si="19"/>
        <v>200.64999999999998</v>
      </c>
      <c r="EX15" s="8">
        <f t="shared" si="20"/>
        <v>39.128</v>
      </c>
      <c r="EY15" s="8">
        <f t="shared" si="21"/>
        <v>55.70587222187617</v>
      </c>
      <c r="EZ15" s="8">
        <f t="shared" si="22"/>
        <v>11.439573506035975</v>
      </c>
    </row>
    <row r="16" spans="1:156" x14ac:dyDescent="0.35">
      <c r="A16">
        <v>2.15</v>
      </c>
      <c r="B16">
        <v>9.3661999999999992</v>
      </c>
      <c r="C16">
        <v>3.0249000000000001</v>
      </c>
      <c r="E16" s="1">
        <v>2.15</v>
      </c>
      <c r="F16">
        <v>95.215999999999994</v>
      </c>
      <c r="G16">
        <v>28.841999999999999</v>
      </c>
      <c r="I16">
        <v>2.16</v>
      </c>
      <c r="J16">
        <v>123.18</v>
      </c>
      <c r="K16">
        <v>20.521000000000001</v>
      </c>
      <c r="M16">
        <v>14.7</v>
      </c>
      <c r="N16">
        <v>84.352000000000004</v>
      </c>
      <c r="O16">
        <v>13.978</v>
      </c>
      <c r="Q16">
        <v>14.7</v>
      </c>
      <c r="R16">
        <v>12.526999999999999</v>
      </c>
      <c r="S16">
        <v>3.9188999999999998</v>
      </c>
      <c r="U16">
        <v>14.7</v>
      </c>
      <c r="V16">
        <v>4.0574000000000003</v>
      </c>
      <c r="W16">
        <v>2.0952000000000002</v>
      </c>
      <c r="Y16" s="2">
        <v>8.43</v>
      </c>
      <c r="Z16" s="2">
        <v>75.052000000000007</v>
      </c>
      <c r="AA16" s="2">
        <v>8.6362000000000005</v>
      </c>
      <c r="AC16" s="2">
        <f>0.0249*100</f>
        <v>2.4899999999999998</v>
      </c>
      <c r="AD16" s="2">
        <v>12.75</v>
      </c>
      <c r="AE16" s="2">
        <v>1.5425</v>
      </c>
      <c r="AG16" s="2">
        <v>8.43</v>
      </c>
      <c r="AH16" s="2">
        <v>2856.8</v>
      </c>
      <c r="AI16" s="2">
        <v>799.66</v>
      </c>
      <c r="AK16" s="2">
        <v>8.43</v>
      </c>
      <c r="AL16" s="2">
        <v>121.39</v>
      </c>
      <c r="AM16" s="2">
        <v>26.401</v>
      </c>
      <c r="AO16" s="2">
        <f>0.0251*100</f>
        <v>2.5100000000000002</v>
      </c>
      <c r="AP16" s="2">
        <v>523.17999999999995</v>
      </c>
      <c r="AQ16" s="2">
        <v>99.504000000000005</v>
      </c>
      <c r="AS16" s="2">
        <f>0.025*100</f>
        <v>2.5</v>
      </c>
      <c r="AT16" s="2">
        <v>96.382000000000005</v>
      </c>
      <c r="AU16" s="2">
        <v>16.721</v>
      </c>
      <c r="AW16" s="2">
        <v>8.43</v>
      </c>
      <c r="AX16" s="2">
        <v>233.7</v>
      </c>
      <c r="AY16" s="2">
        <v>44.95</v>
      </c>
      <c r="BA16" s="2">
        <v>8.43</v>
      </c>
      <c r="BB16">
        <v>433.78</v>
      </c>
      <c r="BC16">
        <v>62.853000000000002</v>
      </c>
      <c r="BE16" s="2">
        <f>0.025*100</f>
        <v>2.5</v>
      </c>
      <c r="BF16">
        <v>365.78</v>
      </c>
      <c r="BG16">
        <v>60.345999999999997</v>
      </c>
      <c r="BI16" s="2">
        <v>8.43</v>
      </c>
      <c r="BJ16">
        <v>163.38</v>
      </c>
      <c r="BK16">
        <v>24.565999999999999</v>
      </c>
      <c r="BM16" s="2">
        <f>0.025*100</f>
        <v>2.5</v>
      </c>
      <c r="BN16">
        <v>222.38</v>
      </c>
      <c r="BO16">
        <v>38.523000000000003</v>
      </c>
      <c r="BQ16" s="2">
        <v>8.43</v>
      </c>
      <c r="BR16">
        <v>107.01</v>
      </c>
      <c r="BS16">
        <v>23.617999999999999</v>
      </c>
      <c r="BU16" s="2">
        <f>0.025*100</f>
        <v>2.5</v>
      </c>
      <c r="BV16">
        <v>34.64</v>
      </c>
      <c r="BW16">
        <v>9.1113</v>
      </c>
      <c r="BY16" s="2">
        <v>8.43</v>
      </c>
      <c r="BZ16">
        <v>44.173999999999999</v>
      </c>
      <c r="CA16">
        <v>9.6518999999999995</v>
      </c>
      <c r="CC16" s="2">
        <f>0.025*100</f>
        <v>2.5</v>
      </c>
      <c r="CD16">
        <v>130.25</v>
      </c>
      <c r="CE16">
        <v>31.52</v>
      </c>
      <c r="CG16" s="2">
        <v>8.43</v>
      </c>
      <c r="CH16">
        <f t="shared" si="0"/>
        <v>298.58</v>
      </c>
      <c r="CI16">
        <f t="shared" si="1"/>
        <v>43.709499999999998</v>
      </c>
      <c r="CK16" s="2">
        <f>0.025*100</f>
        <v>2.5</v>
      </c>
      <c r="CL16">
        <f t="shared" si="2"/>
        <v>294.08</v>
      </c>
      <c r="CM16">
        <f t="shared" si="3"/>
        <v>49.4345</v>
      </c>
      <c r="CO16" s="2">
        <v>8.43</v>
      </c>
      <c r="CP16">
        <f t="shared" si="4"/>
        <v>75.591999999999999</v>
      </c>
      <c r="CQ16">
        <f t="shared" si="5"/>
        <v>16.63495</v>
      </c>
      <c r="CS16" s="2">
        <f>0.025*100</f>
        <v>2.5</v>
      </c>
      <c r="CT16">
        <f t="shared" si="6"/>
        <v>82.444999999999993</v>
      </c>
      <c r="CU16">
        <f t="shared" si="7"/>
        <v>20.315649999999998</v>
      </c>
      <c r="CX16" s="2">
        <v>8.43</v>
      </c>
      <c r="CY16">
        <v>214.23</v>
      </c>
      <c r="CZ16">
        <v>37.125</v>
      </c>
      <c r="DB16" s="2">
        <f>0.025*100</f>
        <v>2.5</v>
      </c>
      <c r="DC16">
        <v>225.45</v>
      </c>
      <c r="DD16">
        <v>47.13</v>
      </c>
      <c r="DF16" s="2">
        <v>8.43</v>
      </c>
      <c r="DG16">
        <v>299.36</v>
      </c>
      <c r="DH16">
        <v>51.746000000000002</v>
      </c>
      <c r="DJ16" s="2">
        <f>0.025*100</f>
        <v>2.5</v>
      </c>
      <c r="DK16">
        <v>158.97999999999999</v>
      </c>
      <c r="DL16">
        <v>31.241</v>
      </c>
      <c r="DN16" s="2">
        <v>8.43</v>
      </c>
      <c r="DO16">
        <v>62.478000000000002</v>
      </c>
      <c r="DP16">
        <v>6.6494999999999997</v>
      </c>
      <c r="DR16" s="2">
        <f>0.025*100</f>
        <v>2.5</v>
      </c>
      <c r="DS16">
        <v>24.888000000000002</v>
      </c>
      <c r="DT16">
        <v>3.8975</v>
      </c>
      <c r="DV16" s="2">
        <v>8.43</v>
      </c>
      <c r="DW16">
        <v>48.081000000000003</v>
      </c>
      <c r="DX16">
        <v>5.8757000000000001</v>
      </c>
      <c r="DZ16" s="2">
        <f>0.025*100</f>
        <v>2.5</v>
      </c>
      <c r="EA16">
        <v>34.064999999999998</v>
      </c>
      <c r="EB16">
        <v>5.3532000000000002</v>
      </c>
      <c r="ED16" s="9">
        <v>8.43</v>
      </c>
      <c r="EE16" s="8">
        <f t="shared" si="23"/>
        <v>55.279499999999999</v>
      </c>
      <c r="EF16" s="8">
        <f t="shared" si="8"/>
        <v>6.2625999999999999</v>
      </c>
      <c r="EG16" s="8">
        <f t="shared" si="9"/>
        <v>10.180216328742766</v>
      </c>
      <c r="EH16" s="8">
        <f t="shared" si="10"/>
        <v>0.54715922728215016</v>
      </c>
      <c r="EJ16" s="9">
        <f>0.025*100</f>
        <v>2.5</v>
      </c>
      <c r="EK16" s="8">
        <f t="shared" si="11"/>
        <v>29.476500000000001</v>
      </c>
      <c r="EL16" s="8">
        <f t="shared" si="12"/>
        <v>4.6253500000000001</v>
      </c>
      <c r="EM16" s="8">
        <f t="shared" si="13"/>
        <v>6.4891189309489317</v>
      </c>
      <c r="EN16" s="8">
        <f t="shared" si="14"/>
        <v>1.0293353413732549</v>
      </c>
      <c r="EP16" s="9">
        <v>8.43</v>
      </c>
      <c r="EQ16" s="8">
        <f t="shared" si="15"/>
        <v>256.79500000000002</v>
      </c>
      <c r="ER16" s="8">
        <f t="shared" si="16"/>
        <v>44.435500000000005</v>
      </c>
      <c r="ES16" s="8">
        <f t="shared" si="17"/>
        <v>60.196000282410886</v>
      </c>
      <c r="ET16" s="8">
        <f t="shared" si="18"/>
        <v>10.338608247728484</v>
      </c>
      <c r="EV16" s="9">
        <f>0.025*100</f>
        <v>2.5</v>
      </c>
      <c r="EW16" s="8">
        <f t="shared" si="19"/>
        <v>192.21499999999997</v>
      </c>
      <c r="EX16" s="8">
        <f t="shared" si="20"/>
        <v>39.185500000000005</v>
      </c>
      <c r="EY16" s="8">
        <f t="shared" si="21"/>
        <v>47.001387745469934</v>
      </c>
      <c r="EZ16" s="8">
        <f t="shared" si="22"/>
        <v>11.235219646273045</v>
      </c>
    </row>
    <row r="17" spans="1:156" x14ac:dyDescent="0.35">
      <c r="A17">
        <v>3.16</v>
      </c>
      <c r="B17">
        <v>9.1898999999999997</v>
      </c>
      <c r="C17">
        <v>3.25</v>
      </c>
      <c r="E17" s="1">
        <v>3.18</v>
      </c>
      <c r="F17">
        <v>96.991</v>
      </c>
      <c r="G17">
        <v>30.201000000000001</v>
      </c>
      <c r="I17">
        <v>3.17</v>
      </c>
      <c r="J17">
        <v>123.28</v>
      </c>
      <c r="K17">
        <v>21.315999999999999</v>
      </c>
      <c r="M17">
        <v>17.8</v>
      </c>
      <c r="N17">
        <v>85.903000000000006</v>
      </c>
      <c r="O17">
        <v>14.711</v>
      </c>
      <c r="Q17">
        <v>17.8</v>
      </c>
      <c r="R17">
        <v>12.614000000000001</v>
      </c>
      <c r="S17">
        <v>4.1056999999999997</v>
      </c>
      <c r="U17">
        <v>17.8</v>
      </c>
      <c r="V17">
        <v>4.2321999999999997</v>
      </c>
      <c r="W17">
        <v>2.4005000000000001</v>
      </c>
      <c r="Y17" s="2">
        <v>11.6</v>
      </c>
      <c r="Z17" s="2">
        <v>76.444000000000003</v>
      </c>
      <c r="AA17" s="2">
        <v>8.83</v>
      </c>
      <c r="AC17" s="2">
        <f>0.0314*100</f>
        <v>3.1399999999999997</v>
      </c>
      <c r="AD17" s="2">
        <v>12.231</v>
      </c>
      <c r="AE17" s="2">
        <v>1.6349</v>
      </c>
      <c r="AG17" s="2">
        <v>11.6</v>
      </c>
      <c r="AH17" s="2">
        <v>2880.3</v>
      </c>
      <c r="AI17" s="2">
        <v>841.31</v>
      </c>
      <c r="AK17" s="2">
        <v>11.6</v>
      </c>
      <c r="AL17" s="2">
        <v>126.19</v>
      </c>
      <c r="AM17" s="2">
        <v>28.574000000000002</v>
      </c>
      <c r="AO17" s="2">
        <f>0.0316*100</f>
        <v>3.16</v>
      </c>
      <c r="AP17" s="2">
        <v>510.47</v>
      </c>
      <c r="AQ17" s="2">
        <v>99.783000000000001</v>
      </c>
      <c r="AS17" s="2">
        <f>0.0315*100</f>
        <v>3.15</v>
      </c>
      <c r="AT17" s="2">
        <v>91.406999999999996</v>
      </c>
      <c r="AU17" s="2">
        <v>17.04</v>
      </c>
      <c r="AW17" s="2">
        <v>11.6</v>
      </c>
      <c r="AX17" s="2">
        <v>241.02</v>
      </c>
      <c r="AY17" s="2">
        <v>46.600999999999999</v>
      </c>
      <c r="BA17" s="2">
        <v>11.6</v>
      </c>
      <c r="BB17">
        <v>446.64</v>
      </c>
      <c r="BC17">
        <v>65.03</v>
      </c>
      <c r="BE17" s="2">
        <f>0.0315*100</f>
        <v>3.15</v>
      </c>
      <c r="BF17">
        <v>354.47</v>
      </c>
      <c r="BG17">
        <v>60.8</v>
      </c>
      <c r="BI17" s="2">
        <v>11.6</v>
      </c>
      <c r="BJ17">
        <v>168.25</v>
      </c>
      <c r="BK17">
        <v>25.344999999999999</v>
      </c>
      <c r="BM17" s="2">
        <f>0.0315*100</f>
        <v>3.15</v>
      </c>
      <c r="BN17">
        <v>206.49</v>
      </c>
      <c r="BO17">
        <v>38.351999999999997</v>
      </c>
      <c r="BQ17" s="2">
        <v>11.6</v>
      </c>
      <c r="BR17">
        <v>111.36</v>
      </c>
      <c r="BS17">
        <v>25.928000000000001</v>
      </c>
      <c r="BU17" s="2">
        <f>0.0315*100</f>
        <v>3.15</v>
      </c>
      <c r="BV17">
        <v>33.506999999999998</v>
      </c>
      <c r="BW17">
        <v>9.0641999999999996</v>
      </c>
      <c r="BY17" s="2">
        <v>11.6</v>
      </c>
      <c r="BZ17">
        <v>46.176000000000002</v>
      </c>
      <c r="CA17">
        <v>10.496</v>
      </c>
      <c r="CC17" s="2">
        <f>0.0315*100</f>
        <v>3.15</v>
      </c>
      <c r="CD17">
        <v>127.17</v>
      </c>
      <c r="CE17">
        <v>31.498999999999999</v>
      </c>
      <c r="CG17" s="2">
        <v>11.6</v>
      </c>
      <c r="CH17">
        <f t="shared" si="0"/>
        <v>307.44499999999999</v>
      </c>
      <c r="CI17">
        <f t="shared" si="1"/>
        <v>45.1875</v>
      </c>
      <c r="CK17" s="2">
        <f>0.0315*100</f>
        <v>3.15</v>
      </c>
      <c r="CL17">
        <f t="shared" si="2"/>
        <v>280.48</v>
      </c>
      <c r="CM17">
        <f t="shared" si="3"/>
        <v>49.575999999999993</v>
      </c>
      <c r="CO17" s="2">
        <v>11.6</v>
      </c>
      <c r="CP17">
        <f t="shared" si="4"/>
        <v>78.768000000000001</v>
      </c>
      <c r="CQ17">
        <f t="shared" si="5"/>
        <v>18.212</v>
      </c>
      <c r="CS17" s="2">
        <f>0.0315*100</f>
        <v>3.15</v>
      </c>
      <c r="CT17">
        <f t="shared" si="6"/>
        <v>80.338499999999996</v>
      </c>
      <c r="CU17">
        <f t="shared" si="7"/>
        <v>20.281599999999997</v>
      </c>
      <c r="CX17" s="2">
        <v>11.6</v>
      </c>
      <c r="CY17">
        <v>221.46</v>
      </c>
      <c r="CZ17">
        <v>39.08</v>
      </c>
      <c r="DB17" s="2">
        <f>0.0315*100</f>
        <v>3.15</v>
      </c>
      <c r="DC17">
        <v>207.58</v>
      </c>
      <c r="DD17">
        <v>46.542000000000002</v>
      </c>
      <c r="DF17" s="2">
        <v>11.6</v>
      </c>
      <c r="DG17">
        <v>308.31</v>
      </c>
      <c r="DH17">
        <v>56.176000000000002</v>
      </c>
      <c r="DJ17" s="2">
        <f>0.0315*100</f>
        <v>3.15</v>
      </c>
      <c r="DK17">
        <v>155.21</v>
      </c>
      <c r="DL17">
        <v>31.396999999999998</v>
      </c>
      <c r="DN17" s="2">
        <v>11.6</v>
      </c>
      <c r="DO17">
        <v>63.747999999999998</v>
      </c>
      <c r="DP17">
        <v>7.0297000000000001</v>
      </c>
      <c r="DR17" s="2">
        <f>0.0315*100</f>
        <v>3.15</v>
      </c>
      <c r="DS17">
        <v>24.367999999999999</v>
      </c>
      <c r="DT17">
        <v>3.9517000000000002</v>
      </c>
      <c r="DV17" s="2">
        <v>11.6</v>
      </c>
      <c r="DW17">
        <v>49.091999999999999</v>
      </c>
      <c r="DX17">
        <v>6.1266999999999996</v>
      </c>
      <c r="DZ17" s="2">
        <f>0.0315*100</f>
        <v>3.15</v>
      </c>
      <c r="EA17">
        <v>33.145000000000003</v>
      </c>
      <c r="EB17">
        <v>5.4428999999999998</v>
      </c>
      <c r="ED17" s="9">
        <v>11.6</v>
      </c>
      <c r="EE17" s="8">
        <f t="shared" si="23"/>
        <v>56.42</v>
      </c>
      <c r="EF17" s="8">
        <f t="shared" si="8"/>
        <v>6.5781999999999998</v>
      </c>
      <c r="EG17" s="8">
        <f t="shared" si="9"/>
        <v>10.363356985070036</v>
      </c>
      <c r="EH17" s="8">
        <f t="shared" si="10"/>
        <v>0.63851742341145279</v>
      </c>
      <c r="EJ17" s="9">
        <f>0.0315*100</f>
        <v>3.15</v>
      </c>
      <c r="EK17" s="8">
        <f t="shared" si="11"/>
        <v>28.756500000000003</v>
      </c>
      <c r="EL17" s="8">
        <f t="shared" si="12"/>
        <v>4.6973000000000003</v>
      </c>
      <c r="EM17" s="8">
        <f t="shared" si="13"/>
        <v>6.2062762184742981</v>
      </c>
      <c r="EN17" s="8">
        <f t="shared" si="14"/>
        <v>1.0544376321053803</v>
      </c>
      <c r="EP17" s="9">
        <v>11.6</v>
      </c>
      <c r="EQ17" s="8">
        <f t="shared" si="15"/>
        <v>264.88499999999999</v>
      </c>
      <c r="ER17" s="8">
        <f t="shared" si="16"/>
        <v>47.628</v>
      </c>
      <c r="ES17" s="8">
        <f t="shared" si="17"/>
        <v>61.412223946051832</v>
      </c>
      <c r="ET17" s="8">
        <f t="shared" si="18"/>
        <v>12.088697531165208</v>
      </c>
      <c r="EV17" s="9">
        <f>0.0315*100</f>
        <v>3.15</v>
      </c>
      <c r="EW17" s="8">
        <f t="shared" si="19"/>
        <v>181.39500000000001</v>
      </c>
      <c r="EX17" s="8">
        <f t="shared" si="20"/>
        <v>38.969499999999996</v>
      </c>
      <c r="EY17" s="8">
        <f t="shared" si="21"/>
        <v>37.031182130739452</v>
      </c>
      <c r="EZ17" s="8">
        <f t="shared" si="22"/>
        <v>10.709132201070291</v>
      </c>
    </row>
    <row r="18" spans="1:156" x14ac:dyDescent="0.35">
      <c r="A18">
        <v>4.6500000000000004</v>
      </c>
      <c r="B18">
        <v>8.6003000000000007</v>
      </c>
      <c r="C18">
        <v>3.1606000000000001</v>
      </c>
      <c r="E18" s="1">
        <v>4.6500000000000004</v>
      </c>
      <c r="F18">
        <v>96.95</v>
      </c>
      <c r="G18">
        <v>31.041</v>
      </c>
      <c r="I18">
        <v>4.6500000000000004</v>
      </c>
      <c r="J18">
        <v>121.01</v>
      </c>
      <c r="K18">
        <v>22.146000000000001</v>
      </c>
      <c r="M18">
        <v>21.5</v>
      </c>
      <c r="N18">
        <v>87.557000000000002</v>
      </c>
      <c r="O18">
        <v>15.256</v>
      </c>
      <c r="Q18">
        <v>21.5</v>
      </c>
      <c r="R18">
        <v>12.622</v>
      </c>
      <c r="S18">
        <v>4.4484000000000004</v>
      </c>
      <c r="U18">
        <v>21.5</v>
      </c>
      <c r="V18">
        <v>3.9281999999999999</v>
      </c>
      <c r="W18">
        <v>2.8982999999999999</v>
      </c>
      <c r="Y18" s="2">
        <v>15.9</v>
      </c>
      <c r="Z18" s="2">
        <v>77.72</v>
      </c>
      <c r="AA18" s="2">
        <v>9.3409999999999993</v>
      </c>
      <c r="AC18" s="2">
        <f>0.0395*100</f>
        <v>3.95</v>
      </c>
      <c r="AD18" s="2">
        <v>11.565</v>
      </c>
      <c r="AE18" s="2">
        <v>1.7278</v>
      </c>
      <c r="AG18" s="2">
        <v>15.9</v>
      </c>
      <c r="AH18" s="2">
        <v>2888.5</v>
      </c>
      <c r="AI18" s="2">
        <v>874.23</v>
      </c>
      <c r="AK18" s="2">
        <v>15.9</v>
      </c>
      <c r="AL18" s="2">
        <v>131.46</v>
      </c>
      <c r="AM18" s="2">
        <v>31.297000000000001</v>
      </c>
      <c r="AO18" s="2">
        <f>0.0398*100</f>
        <v>3.9800000000000004</v>
      </c>
      <c r="AP18" s="2">
        <v>494.12</v>
      </c>
      <c r="AQ18" s="2">
        <v>99.772999999999996</v>
      </c>
      <c r="AS18" s="2">
        <f>0.0397*100</f>
        <v>3.9699999999999998</v>
      </c>
      <c r="AT18" s="2">
        <v>84.745000000000005</v>
      </c>
      <c r="AU18" s="2">
        <v>17.196000000000002</v>
      </c>
      <c r="AW18" s="2">
        <v>15.9</v>
      </c>
      <c r="AX18" s="2">
        <v>247</v>
      </c>
      <c r="AY18" s="2">
        <v>48.476999999999997</v>
      </c>
      <c r="BA18" s="2">
        <v>15.9</v>
      </c>
      <c r="BB18">
        <v>459.7</v>
      </c>
      <c r="BC18">
        <v>67.257000000000005</v>
      </c>
      <c r="BE18" s="2">
        <f>0.0397*100</f>
        <v>3.9699999999999998</v>
      </c>
      <c r="BF18">
        <v>337.28</v>
      </c>
      <c r="BG18">
        <v>61.345999999999997</v>
      </c>
      <c r="BI18" s="2">
        <v>15.9</v>
      </c>
      <c r="BJ18">
        <v>173.2</v>
      </c>
      <c r="BK18">
        <v>26.154</v>
      </c>
      <c r="BM18" s="2">
        <f>0.0397*100</f>
        <v>3.9699999999999998</v>
      </c>
      <c r="BN18">
        <v>186.23</v>
      </c>
      <c r="BO18">
        <v>37.908000000000001</v>
      </c>
      <c r="BQ18" s="2">
        <v>15.9</v>
      </c>
      <c r="BR18">
        <v>115.93</v>
      </c>
      <c r="BS18">
        <v>28.524999999999999</v>
      </c>
      <c r="BU18" s="2">
        <f>0.0397*100</f>
        <v>3.9699999999999998</v>
      </c>
      <c r="BV18">
        <v>31.966000000000001</v>
      </c>
      <c r="BW18">
        <v>8.9591999999999992</v>
      </c>
      <c r="BY18" s="2">
        <v>15.9</v>
      </c>
      <c r="BZ18">
        <v>48.354999999999997</v>
      </c>
      <c r="CA18">
        <v>11.433999999999999</v>
      </c>
      <c r="CC18" s="2">
        <f>0.0397*100</f>
        <v>3.9699999999999998</v>
      </c>
      <c r="CD18">
        <v>122.71</v>
      </c>
      <c r="CE18">
        <v>31.344000000000001</v>
      </c>
      <c r="CG18" s="2">
        <v>15.9</v>
      </c>
      <c r="CH18">
        <f t="shared" si="0"/>
        <v>316.45</v>
      </c>
      <c r="CI18">
        <f t="shared" si="1"/>
        <v>46.705500000000001</v>
      </c>
      <c r="CK18" s="2">
        <f>0.0397*100</f>
        <v>3.9699999999999998</v>
      </c>
      <c r="CL18">
        <f t="shared" si="2"/>
        <v>261.755</v>
      </c>
      <c r="CM18">
        <f t="shared" si="3"/>
        <v>49.626999999999995</v>
      </c>
      <c r="CO18" s="2">
        <v>15.9</v>
      </c>
      <c r="CP18">
        <f t="shared" si="4"/>
        <v>82.142499999999998</v>
      </c>
      <c r="CQ18">
        <f t="shared" si="5"/>
        <v>19.979499999999998</v>
      </c>
      <c r="CS18" s="2">
        <f>0.0397*100</f>
        <v>3.9699999999999998</v>
      </c>
      <c r="CT18">
        <f t="shared" si="6"/>
        <v>77.337999999999994</v>
      </c>
      <c r="CU18">
        <f t="shared" si="7"/>
        <v>20.151600000000002</v>
      </c>
      <c r="CX18" s="2">
        <v>15.9</v>
      </c>
      <c r="CY18">
        <v>228.92</v>
      </c>
      <c r="CZ18">
        <v>41.228000000000002</v>
      </c>
      <c r="DB18" s="2">
        <f>0.0397*100</f>
        <v>3.9699999999999998</v>
      </c>
      <c r="DC18">
        <v>186.22</v>
      </c>
      <c r="DD18">
        <v>45.238999999999997</v>
      </c>
      <c r="DF18" s="2">
        <v>15.9</v>
      </c>
      <c r="DG18">
        <v>318.14</v>
      </c>
      <c r="DH18">
        <v>61.091000000000001</v>
      </c>
      <c r="DJ18" s="2">
        <f>0.0397*100</f>
        <v>3.9699999999999998</v>
      </c>
      <c r="DK18">
        <v>149.52000000000001</v>
      </c>
      <c r="DL18">
        <v>31.503</v>
      </c>
      <c r="DN18" s="2">
        <v>15.9</v>
      </c>
      <c r="DO18">
        <v>64.965000000000003</v>
      </c>
      <c r="DP18">
        <v>7.45</v>
      </c>
      <c r="DR18" s="2">
        <f>0.0397*100</f>
        <v>3.9699999999999998</v>
      </c>
      <c r="DS18">
        <v>23.552</v>
      </c>
      <c r="DT18">
        <v>4.0011000000000001</v>
      </c>
      <c r="DV18" s="2">
        <v>15.9</v>
      </c>
      <c r="DW18">
        <v>49.917999999999999</v>
      </c>
      <c r="DX18">
        <v>6.4443000000000001</v>
      </c>
      <c r="DZ18" s="2">
        <f>0.0397*100</f>
        <v>3.9699999999999998</v>
      </c>
      <c r="EA18">
        <v>31.748999999999999</v>
      </c>
      <c r="EB18">
        <v>5.6021000000000001</v>
      </c>
      <c r="ED18" s="9">
        <v>15.9</v>
      </c>
      <c r="EE18" s="8">
        <f t="shared" si="23"/>
        <v>57.441500000000005</v>
      </c>
      <c r="EF18" s="8">
        <f t="shared" si="8"/>
        <v>6.9471500000000006</v>
      </c>
      <c r="EG18" s="8">
        <f t="shared" si="9"/>
        <v>10.639835736513982</v>
      </c>
      <c r="EH18" s="8">
        <f t="shared" si="10"/>
        <v>0.7111372898393109</v>
      </c>
      <c r="EJ18" s="9">
        <f>0.0397*100</f>
        <v>3.9699999999999998</v>
      </c>
      <c r="EK18" s="8">
        <f t="shared" si="11"/>
        <v>27.650500000000001</v>
      </c>
      <c r="EL18" s="8">
        <f t="shared" si="12"/>
        <v>4.8016000000000005</v>
      </c>
      <c r="EM18" s="8">
        <f t="shared" si="13"/>
        <v>5.7961542853861179</v>
      </c>
      <c r="EN18" s="8">
        <f t="shared" si="14"/>
        <v>1.1320779566796577</v>
      </c>
      <c r="EP18" s="9">
        <v>15.9</v>
      </c>
      <c r="EQ18" s="8">
        <f t="shared" si="15"/>
        <v>273.52999999999997</v>
      </c>
      <c r="ER18" s="8">
        <f t="shared" si="16"/>
        <v>51.159500000000001</v>
      </c>
      <c r="ES18" s="8">
        <f t="shared" si="17"/>
        <v>63.088067017463786</v>
      </c>
      <c r="ET18" s="8">
        <f t="shared" si="18"/>
        <v>14.045261994708406</v>
      </c>
      <c r="EV18" s="9">
        <f>0.0397*100</f>
        <v>3.9699999999999998</v>
      </c>
      <c r="EW18" s="8">
        <f t="shared" si="19"/>
        <v>167.87</v>
      </c>
      <c r="EX18" s="8">
        <f t="shared" si="20"/>
        <v>38.370999999999995</v>
      </c>
      <c r="EY18" s="8">
        <f t="shared" si="21"/>
        <v>25.950818869546147</v>
      </c>
      <c r="EZ18" s="8">
        <f t="shared" si="22"/>
        <v>9.7128187463784332</v>
      </c>
    </row>
    <row r="19" spans="1:156" x14ac:dyDescent="0.35">
      <c r="A19">
        <v>6.84</v>
      </c>
      <c r="B19">
        <v>7.5522999999999998</v>
      </c>
      <c r="C19">
        <v>3.2568999999999999</v>
      </c>
      <c r="E19" s="1">
        <v>6.8500000000000005</v>
      </c>
      <c r="F19">
        <v>93.965999999999994</v>
      </c>
      <c r="G19">
        <v>31.530999999999999</v>
      </c>
      <c r="I19">
        <v>6.84</v>
      </c>
      <c r="J19">
        <v>116.19</v>
      </c>
      <c r="K19">
        <v>22.901</v>
      </c>
      <c r="M19">
        <v>26.1</v>
      </c>
      <c r="N19">
        <v>88.992999999999995</v>
      </c>
      <c r="O19">
        <v>15.741</v>
      </c>
      <c r="Q19">
        <v>26.1</v>
      </c>
      <c r="R19">
        <v>12.709</v>
      </c>
      <c r="S19">
        <v>4.8373999999999997</v>
      </c>
      <c r="U19">
        <v>26.1</v>
      </c>
      <c r="V19">
        <v>4.1135999999999999</v>
      </c>
      <c r="W19">
        <v>2.9451999999999998</v>
      </c>
      <c r="Y19" s="2">
        <v>21.8</v>
      </c>
      <c r="Z19" s="2">
        <v>78.888000000000005</v>
      </c>
      <c r="AA19" s="2">
        <v>10.125</v>
      </c>
      <c r="AC19" s="2">
        <f>0.0498*100</f>
        <v>4.9799999999999995</v>
      </c>
      <c r="AD19" s="2">
        <v>10.693</v>
      </c>
      <c r="AE19" s="2">
        <v>1.7997000000000001</v>
      </c>
      <c r="AG19" s="2">
        <v>21.8</v>
      </c>
      <c r="AH19" s="2">
        <v>2792.3</v>
      </c>
      <c r="AI19" s="2">
        <v>890.55</v>
      </c>
      <c r="AK19" s="2">
        <v>21.8</v>
      </c>
      <c r="AL19" s="2">
        <v>136.79</v>
      </c>
      <c r="AM19" s="2">
        <v>34.494</v>
      </c>
      <c r="AO19" s="2">
        <f>0.05*100</f>
        <v>5</v>
      </c>
      <c r="AP19" s="2">
        <v>475.87</v>
      </c>
      <c r="AQ19" s="2">
        <v>99.463999999999999</v>
      </c>
      <c r="AS19" s="2">
        <f>0.05*100</f>
        <v>5</v>
      </c>
      <c r="AT19" s="2">
        <v>76.361999999999995</v>
      </c>
      <c r="AU19" s="2">
        <v>17.155999999999999</v>
      </c>
      <c r="AW19" s="2">
        <v>21.8</v>
      </c>
      <c r="AX19" s="2">
        <v>253.97</v>
      </c>
      <c r="AY19" s="2">
        <v>50.539000000000001</v>
      </c>
      <c r="BA19" s="2">
        <v>21.8</v>
      </c>
      <c r="BB19">
        <v>472.73</v>
      </c>
      <c r="BC19">
        <v>69.668000000000006</v>
      </c>
      <c r="BE19" s="2">
        <f>0.05*100</f>
        <v>5</v>
      </c>
      <c r="BF19">
        <v>312.17</v>
      </c>
      <c r="BG19">
        <v>62.24</v>
      </c>
      <c r="BI19" s="2">
        <v>21.8</v>
      </c>
      <c r="BJ19">
        <v>178.16</v>
      </c>
      <c r="BK19">
        <v>27.23</v>
      </c>
      <c r="BM19" s="2">
        <f>0.05*100</f>
        <v>5</v>
      </c>
      <c r="BN19">
        <v>161.62</v>
      </c>
      <c r="BO19">
        <v>37.034999999999997</v>
      </c>
      <c r="BQ19" s="2">
        <v>21.8</v>
      </c>
      <c r="BR19">
        <v>120.78</v>
      </c>
      <c r="BS19">
        <v>31.521000000000001</v>
      </c>
      <c r="BU19" s="2">
        <f>0.05*100</f>
        <v>5</v>
      </c>
      <c r="BV19">
        <v>29.963000000000001</v>
      </c>
      <c r="BW19">
        <v>8.7654999999999994</v>
      </c>
      <c r="BY19" s="2">
        <v>21.8</v>
      </c>
      <c r="BZ19">
        <v>51.026000000000003</v>
      </c>
      <c r="CA19">
        <v>12.628</v>
      </c>
      <c r="CC19" s="2">
        <f>0.05*100</f>
        <v>5</v>
      </c>
      <c r="CD19">
        <v>116.44</v>
      </c>
      <c r="CE19">
        <v>30.96</v>
      </c>
      <c r="CG19" s="2">
        <v>21.8</v>
      </c>
      <c r="CH19">
        <f t="shared" si="0"/>
        <v>325.44499999999999</v>
      </c>
      <c r="CI19">
        <f t="shared" si="1"/>
        <v>48.449000000000005</v>
      </c>
      <c r="CK19" s="2">
        <f>0.05*100</f>
        <v>5</v>
      </c>
      <c r="CL19">
        <f t="shared" si="2"/>
        <v>236.89500000000001</v>
      </c>
      <c r="CM19">
        <f t="shared" si="3"/>
        <v>49.637500000000003</v>
      </c>
      <c r="CO19" s="2">
        <v>21.8</v>
      </c>
      <c r="CP19">
        <f t="shared" si="4"/>
        <v>85.903000000000006</v>
      </c>
      <c r="CQ19">
        <f t="shared" si="5"/>
        <v>22.0745</v>
      </c>
      <c r="CS19" s="2">
        <f>0.05*100</f>
        <v>5</v>
      </c>
      <c r="CT19">
        <f t="shared" si="6"/>
        <v>73.201499999999996</v>
      </c>
      <c r="CU19">
        <f t="shared" si="7"/>
        <v>19.862749999999998</v>
      </c>
      <c r="CX19" s="2">
        <v>21.8</v>
      </c>
      <c r="CY19">
        <v>236.54</v>
      </c>
      <c r="CZ19">
        <v>43.680999999999997</v>
      </c>
      <c r="DB19" s="2">
        <f>0.05*100</f>
        <v>5</v>
      </c>
      <c r="DC19">
        <v>161.22</v>
      </c>
      <c r="DD19">
        <v>43.009</v>
      </c>
      <c r="DF19" s="2">
        <v>21.8</v>
      </c>
      <c r="DG19">
        <v>328.98</v>
      </c>
      <c r="DH19">
        <v>66.572999999999993</v>
      </c>
      <c r="DJ19" s="2">
        <f>0.05*100</f>
        <v>5</v>
      </c>
      <c r="DK19">
        <v>140.96</v>
      </c>
      <c r="DL19">
        <v>31.675000000000001</v>
      </c>
      <c r="DN19" s="2">
        <v>21.8</v>
      </c>
      <c r="DO19">
        <v>66.188000000000002</v>
      </c>
      <c r="DP19">
        <v>8.0623000000000005</v>
      </c>
      <c r="DR19" s="2">
        <f>0.05*100</f>
        <v>5</v>
      </c>
      <c r="DS19">
        <v>22.209</v>
      </c>
      <c r="DT19">
        <v>4.1367000000000003</v>
      </c>
      <c r="DV19" s="2">
        <v>21.8</v>
      </c>
      <c r="DW19">
        <v>50.51</v>
      </c>
      <c r="DX19">
        <v>6.8402000000000003</v>
      </c>
      <c r="DZ19" s="2">
        <f>0.05*100</f>
        <v>5</v>
      </c>
      <c r="EA19">
        <v>29.683</v>
      </c>
      <c r="EB19">
        <v>5.8696000000000002</v>
      </c>
      <c r="ED19" s="9">
        <v>21.8</v>
      </c>
      <c r="EE19" s="8">
        <f t="shared" si="23"/>
        <v>58.349000000000004</v>
      </c>
      <c r="EF19" s="8">
        <f t="shared" si="8"/>
        <v>7.4512499999999999</v>
      </c>
      <c r="EG19" s="8">
        <f t="shared" si="9"/>
        <v>11.086020115442642</v>
      </c>
      <c r="EH19" s="8">
        <f t="shared" si="10"/>
        <v>0.86415519728807988</v>
      </c>
      <c r="EJ19" s="9">
        <f>0.05*100</f>
        <v>5</v>
      </c>
      <c r="EK19" s="8">
        <f t="shared" si="11"/>
        <v>25.945999999999998</v>
      </c>
      <c r="EL19" s="8">
        <f t="shared" si="12"/>
        <v>5.0031499999999998</v>
      </c>
      <c r="EM19" s="8">
        <f t="shared" si="13"/>
        <v>5.2849160825882677</v>
      </c>
      <c r="EN19" s="8">
        <f t="shared" si="14"/>
        <v>1.2253453411181716</v>
      </c>
      <c r="EP19" s="9">
        <v>21.8</v>
      </c>
      <c r="EQ19" s="8">
        <f t="shared" si="15"/>
        <v>282.76</v>
      </c>
      <c r="ER19" s="8">
        <f t="shared" si="16"/>
        <v>55.126999999999995</v>
      </c>
      <c r="ES19" s="8">
        <f t="shared" si="17"/>
        <v>65.364950852884746</v>
      </c>
      <c r="ET19" s="8">
        <f t="shared" si="18"/>
        <v>16.187088434922458</v>
      </c>
      <c r="EV19" s="9">
        <f>0.05*100</f>
        <v>5</v>
      </c>
      <c r="EW19" s="8">
        <f t="shared" si="19"/>
        <v>151.09</v>
      </c>
      <c r="EX19" s="8">
        <f t="shared" si="20"/>
        <v>37.341999999999999</v>
      </c>
      <c r="EY19" s="8">
        <f t="shared" si="21"/>
        <v>14.325983386839447</v>
      </c>
      <c r="EZ19" s="8">
        <f t="shared" si="22"/>
        <v>8.0143482579683507</v>
      </c>
    </row>
    <row r="20" spans="1:156" x14ac:dyDescent="0.35">
      <c r="A20">
        <v>10</v>
      </c>
      <c r="B20">
        <v>6.8418999999999999</v>
      </c>
      <c r="C20">
        <v>3.3222</v>
      </c>
      <c r="E20" s="1">
        <v>10</v>
      </c>
      <c r="F20">
        <v>86.311999999999998</v>
      </c>
      <c r="G20">
        <v>30.957000000000001</v>
      </c>
      <c r="I20">
        <v>10</v>
      </c>
      <c r="J20">
        <v>106.16</v>
      </c>
      <c r="K20">
        <v>23.937999999999999</v>
      </c>
      <c r="M20">
        <v>31.6</v>
      </c>
      <c r="N20">
        <v>90.463999999999999</v>
      </c>
      <c r="O20">
        <v>16.603000000000002</v>
      </c>
      <c r="Q20">
        <v>31.6</v>
      </c>
      <c r="R20">
        <v>12.257999999999999</v>
      </c>
      <c r="S20">
        <v>6.1353</v>
      </c>
      <c r="U20">
        <v>31.6</v>
      </c>
      <c r="V20">
        <v>3.7094</v>
      </c>
      <c r="W20">
        <v>3.4813999999999998</v>
      </c>
      <c r="Y20" s="2">
        <v>29.9</v>
      </c>
      <c r="Z20" s="2">
        <v>79.802999999999997</v>
      </c>
      <c r="AA20" s="2">
        <v>10.866</v>
      </c>
      <c r="AC20" s="2">
        <f>0.0627*100</f>
        <v>6.2700000000000005</v>
      </c>
      <c r="AD20" s="2">
        <v>9.6943000000000001</v>
      </c>
      <c r="AE20" s="2">
        <v>1.8776999999999999</v>
      </c>
      <c r="AG20" s="2">
        <v>29.9</v>
      </c>
      <c r="AH20" s="2">
        <v>2354.1999999999998</v>
      </c>
      <c r="AI20" s="2">
        <v>881.94</v>
      </c>
      <c r="AK20" s="2">
        <v>29.9</v>
      </c>
      <c r="AL20" s="2">
        <v>142.51</v>
      </c>
      <c r="AM20" s="2">
        <v>38.408999999999999</v>
      </c>
      <c r="AO20" s="2">
        <f>0.0631*100</f>
        <v>6.3100000000000005</v>
      </c>
      <c r="AP20" s="2">
        <v>451.11</v>
      </c>
      <c r="AQ20" s="2">
        <v>98.763000000000005</v>
      </c>
      <c r="AS20" s="2">
        <f>0.0631*100</f>
        <v>6.3100000000000005</v>
      </c>
      <c r="AT20" s="2">
        <v>65.962999999999994</v>
      </c>
      <c r="AU20" s="2">
        <v>16.986999999999998</v>
      </c>
      <c r="AW20" s="2">
        <v>29.9</v>
      </c>
      <c r="AX20" s="2">
        <v>260.17</v>
      </c>
      <c r="AY20" s="2">
        <v>53.088000000000001</v>
      </c>
      <c r="BA20" s="2">
        <v>29.9</v>
      </c>
      <c r="BB20">
        <v>485.87</v>
      </c>
      <c r="BC20">
        <v>72.501000000000005</v>
      </c>
      <c r="BE20" s="2">
        <f>0.0631*100</f>
        <v>6.3100000000000005</v>
      </c>
      <c r="BF20">
        <v>269.93</v>
      </c>
      <c r="BG20">
        <v>66.296000000000006</v>
      </c>
      <c r="BI20" s="2">
        <v>29.9</v>
      </c>
      <c r="BJ20">
        <v>183.3</v>
      </c>
      <c r="BK20">
        <v>28.628</v>
      </c>
      <c r="BM20" s="2">
        <f>0.0631*100</f>
        <v>6.3100000000000005</v>
      </c>
      <c r="BN20">
        <v>137.28</v>
      </c>
      <c r="BO20">
        <v>35.118000000000002</v>
      </c>
      <c r="BQ20" s="2">
        <v>29.9</v>
      </c>
      <c r="BR20">
        <v>125.91</v>
      </c>
      <c r="BS20">
        <v>35.029000000000003</v>
      </c>
      <c r="BU20" s="2">
        <f>0.0631*100</f>
        <v>6.3100000000000005</v>
      </c>
      <c r="BV20">
        <v>27.440999999999999</v>
      </c>
      <c r="BW20">
        <v>8.4806000000000008</v>
      </c>
      <c r="BY20" s="2">
        <v>29.9</v>
      </c>
      <c r="BZ20">
        <v>54.411000000000001</v>
      </c>
      <c r="CA20">
        <v>13.992000000000001</v>
      </c>
      <c r="CC20" s="2">
        <f>0.0631*100</f>
        <v>6.3100000000000005</v>
      </c>
      <c r="CD20">
        <v>107.93</v>
      </c>
      <c r="CE20">
        <v>30.212</v>
      </c>
      <c r="CG20" s="2">
        <v>29.9</v>
      </c>
      <c r="CH20">
        <f t="shared" si="0"/>
        <v>334.58500000000004</v>
      </c>
      <c r="CI20">
        <f t="shared" si="1"/>
        <v>50.564500000000002</v>
      </c>
      <c r="CK20" s="2">
        <f>0.0631*100</f>
        <v>6.3100000000000005</v>
      </c>
      <c r="CL20">
        <f t="shared" si="2"/>
        <v>203.60500000000002</v>
      </c>
      <c r="CM20">
        <f t="shared" si="3"/>
        <v>50.707000000000008</v>
      </c>
      <c r="CO20" s="2">
        <v>29.9</v>
      </c>
      <c r="CP20">
        <f t="shared" si="4"/>
        <v>90.160499999999999</v>
      </c>
      <c r="CQ20">
        <f t="shared" si="5"/>
        <v>24.5105</v>
      </c>
      <c r="CS20" s="2">
        <f>0.0631*100</f>
        <v>6.3100000000000005</v>
      </c>
      <c r="CT20">
        <f>AVERAGE(BV20,CD20)</f>
        <v>67.685500000000005</v>
      </c>
      <c r="CU20">
        <f t="shared" si="7"/>
        <v>19.346299999999999</v>
      </c>
      <c r="CX20" s="2">
        <v>29.9</v>
      </c>
      <c r="CY20">
        <v>244.36</v>
      </c>
      <c r="CZ20">
        <v>46.6</v>
      </c>
      <c r="DB20" s="2">
        <f>0.0631*100</f>
        <v>6.3100000000000005</v>
      </c>
      <c r="DC20">
        <v>132.77000000000001</v>
      </c>
      <c r="DD20">
        <v>39.43</v>
      </c>
      <c r="DF20" s="2">
        <v>29.9</v>
      </c>
      <c r="DG20">
        <v>340.87</v>
      </c>
      <c r="DH20">
        <v>72.682000000000002</v>
      </c>
      <c r="DJ20" s="2">
        <f>0.0631*100</f>
        <v>6.3100000000000005</v>
      </c>
      <c r="DK20">
        <v>125.07</v>
      </c>
      <c r="DL20">
        <v>32.362000000000002</v>
      </c>
      <c r="DN20" s="2">
        <v>29.9</v>
      </c>
      <c r="DO20">
        <v>67.628</v>
      </c>
      <c r="DP20">
        <v>8.9556000000000004</v>
      </c>
      <c r="DR20" s="2">
        <f>0.0631*100</f>
        <v>6.3100000000000005</v>
      </c>
      <c r="DS20">
        <v>20.116</v>
      </c>
      <c r="DT20">
        <v>4.3068</v>
      </c>
      <c r="DV20" s="2">
        <v>29.9</v>
      </c>
      <c r="DW20">
        <v>50.712000000000003</v>
      </c>
      <c r="DX20">
        <v>7.5637999999999996</v>
      </c>
      <c r="DZ20" s="2">
        <f>0.0631*100</f>
        <v>6.3100000000000005</v>
      </c>
      <c r="EA20">
        <v>25.847999999999999</v>
      </c>
      <c r="EB20">
        <v>6.9840999999999998</v>
      </c>
      <c r="ED20" s="9">
        <v>29.9</v>
      </c>
      <c r="EE20" s="8">
        <f t="shared" si="23"/>
        <v>59.17</v>
      </c>
      <c r="EF20" s="8">
        <f t="shared" si="8"/>
        <v>8.2597000000000005</v>
      </c>
      <c r="EG20" s="8">
        <f t="shared" si="9"/>
        <v>11.96141831055165</v>
      </c>
      <c r="EH20" s="8">
        <f t="shared" si="10"/>
        <v>0.98415121805543737</v>
      </c>
      <c r="EJ20" s="9">
        <f>0.0631*100</f>
        <v>6.3100000000000005</v>
      </c>
      <c r="EK20" s="8">
        <f t="shared" si="11"/>
        <v>22.981999999999999</v>
      </c>
      <c r="EL20" s="8">
        <f t="shared" si="12"/>
        <v>5.6454500000000003</v>
      </c>
      <c r="EM20" s="8">
        <f t="shared" si="13"/>
        <v>4.0531360697612753</v>
      </c>
      <c r="EN20" s="8">
        <f t="shared" si="14"/>
        <v>1.893136985270744</v>
      </c>
      <c r="EP20" s="9">
        <v>29.9</v>
      </c>
      <c r="EQ20" s="8">
        <f t="shared" si="15"/>
        <v>292.61500000000001</v>
      </c>
      <c r="ER20" s="8">
        <f t="shared" si="16"/>
        <v>59.641000000000005</v>
      </c>
      <c r="ES20" s="8">
        <f t="shared" si="17"/>
        <v>68.242875452313484</v>
      </c>
      <c r="ET20" s="8">
        <f t="shared" si="18"/>
        <v>18.442759066907506</v>
      </c>
      <c r="EV20" s="9">
        <f>0.0631*100</f>
        <v>6.3100000000000005</v>
      </c>
      <c r="EW20" s="8">
        <f t="shared" si="19"/>
        <v>128.92000000000002</v>
      </c>
      <c r="EX20" s="8">
        <f t="shared" si="20"/>
        <v>35.896000000000001</v>
      </c>
      <c r="EY20" s="8">
        <f t="shared" si="21"/>
        <v>5.4447222151364283</v>
      </c>
      <c r="EZ20" s="8">
        <f t="shared" si="22"/>
        <v>4.9978307294265161</v>
      </c>
    </row>
    <row r="21" spans="1:156" x14ac:dyDescent="0.35">
      <c r="A21">
        <v>14.799999999999999</v>
      </c>
      <c r="B21">
        <v>5.8152999999999997</v>
      </c>
      <c r="C21">
        <v>3.2136999999999998</v>
      </c>
      <c r="E21" s="1">
        <v>14.7</v>
      </c>
      <c r="F21">
        <v>72.372</v>
      </c>
      <c r="G21">
        <v>28.611000000000001</v>
      </c>
      <c r="I21">
        <v>14.7</v>
      </c>
      <c r="J21">
        <v>86.918999999999997</v>
      </c>
      <c r="K21">
        <v>26.905999999999999</v>
      </c>
      <c r="M21">
        <v>38.299999999999997</v>
      </c>
      <c r="N21">
        <v>90.998000000000005</v>
      </c>
      <c r="O21">
        <v>16.472000000000001</v>
      </c>
      <c r="Q21">
        <v>38.299999999999997</v>
      </c>
      <c r="R21">
        <v>11.425000000000001</v>
      </c>
      <c r="S21">
        <v>4.8628</v>
      </c>
      <c r="U21">
        <v>38.299999999999997</v>
      </c>
      <c r="V21">
        <v>2.6890999999999998</v>
      </c>
      <c r="W21">
        <v>2.5489999999999999</v>
      </c>
      <c r="Y21" s="2">
        <v>41.1</v>
      </c>
      <c r="Z21" s="2">
        <v>80.001999999999995</v>
      </c>
      <c r="AA21" s="2">
        <v>10.847</v>
      </c>
      <c r="AC21" s="2">
        <f>0.0789*100</f>
        <v>7.89</v>
      </c>
      <c r="AD21" s="2">
        <v>8.4784000000000006</v>
      </c>
      <c r="AE21" s="2">
        <v>1.911</v>
      </c>
      <c r="AG21" s="2">
        <v>41.1</v>
      </c>
      <c r="AH21" s="2">
        <v>2133.6999999999998</v>
      </c>
      <c r="AI21" s="2">
        <v>897.98</v>
      </c>
      <c r="AK21" s="2">
        <v>41.1</v>
      </c>
      <c r="AL21" s="2">
        <v>148.33000000000001</v>
      </c>
      <c r="AM21" s="2">
        <v>41.404000000000003</v>
      </c>
      <c r="AO21" s="2">
        <f>0.0798*100</f>
        <v>7.9799999999999995</v>
      </c>
      <c r="AP21" s="2">
        <v>420.55</v>
      </c>
      <c r="AQ21" s="2">
        <v>97.257999999999996</v>
      </c>
      <c r="AS21" s="2">
        <f>0.0795*100</f>
        <v>7.95</v>
      </c>
      <c r="AT21" s="2">
        <v>54.012</v>
      </c>
      <c r="AU21" s="2">
        <v>16.218</v>
      </c>
      <c r="AW21" s="2">
        <v>41.1</v>
      </c>
      <c r="AX21" s="2">
        <v>266.26</v>
      </c>
      <c r="AY21" s="2">
        <v>55.040999999999997</v>
      </c>
      <c r="BA21" s="2">
        <v>41.1</v>
      </c>
      <c r="BB21">
        <v>499.49</v>
      </c>
      <c r="BC21">
        <v>74.33</v>
      </c>
      <c r="BE21" s="2">
        <f>0.0795*100</f>
        <v>7.95</v>
      </c>
      <c r="BF21">
        <v>214.64</v>
      </c>
      <c r="BG21">
        <v>70.974999999999994</v>
      </c>
      <c r="BI21" s="2">
        <v>41.1</v>
      </c>
      <c r="BJ21">
        <v>188.79</v>
      </c>
      <c r="BK21">
        <v>28.059000000000001</v>
      </c>
      <c r="BM21" s="2">
        <f>0.0795*100</f>
        <v>7.95</v>
      </c>
      <c r="BN21">
        <v>108.22</v>
      </c>
      <c r="BO21">
        <v>33.317</v>
      </c>
      <c r="BQ21" s="2">
        <v>41.1</v>
      </c>
      <c r="BR21">
        <v>131.72999999999999</v>
      </c>
      <c r="BS21">
        <v>37.542000000000002</v>
      </c>
      <c r="BU21" s="2">
        <f>0.0795*100</f>
        <v>7.95</v>
      </c>
      <c r="BV21">
        <v>24.413</v>
      </c>
      <c r="BW21">
        <v>8.0419</v>
      </c>
      <c r="BY21" s="2">
        <v>41.1</v>
      </c>
      <c r="BZ21">
        <v>60.234000000000002</v>
      </c>
      <c r="CA21">
        <v>13.818</v>
      </c>
      <c r="CC21" s="2">
        <f>0.0795*100</f>
        <v>7.95</v>
      </c>
      <c r="CD21">
        <v>95.995999999999995</v>
      </c>
      <c r="CE21">
        <v>28.83</v>
      </c>
      <c r="CG21" s="2">
        <v>41.1</v>
      </c>
      <c r="CH21">
        <f t="shared" si="0"/>
        <v>344.14</v>
      </c>
      <c r="CI21">
        <f t="shared" si="1"/>
        <v>51.194499999999998</v>
      </c>
      <c r="CK21" s="2">
        <f>0.0795*100</f>
        <v>7.95</v>
      </c>
      <c r="CL21">
        <f t="shared" si="2"/>
        <v>161.43</v>
      </c>
      <c r="CM21">
        <f t="shared" si="3"/>
        <v>52.146000000000001</v>
      </c>
      <c r="CO21" s="2">
        <v>41.1</v>
      </c>
      <c r="CP21">
        <f t="shared" si="4"/>
        <v>95.981999999999999</v>
      </c>
      <c r="CQ21">
        <f t="shared" si="5"/>
        <v>25.68</v>
      </c>
      <c r="CS21" s="2">
        <f>0.0795*100</f>
        <v>7.95</v>
      </c>
      <c r="CT21">
        <f t="shared" si="6"/>
        <v>60.204499999999996</v>
      </c>
      <c r="CU21">
        <f t="shared" si="7"/>
        <v>18.435949999999998</v>
      </c>
      <c r="CX21" s="2">
        <v>41.1</v>
      </c>
      <c r="CY21">
        <v>253.1</v>
      </c>
      <c r="CZ21">
        <v>48.259</v>
      </c>
      <c r="DB21" s="2">
        <f>0.0795*100</f>
        <v>7.95</v>
      </c>
      <c r="DC21">
        <v>103.21</v>
      </c>
      <c r="DD21">
        <v>34.459000000000003</v>
      </c>
      <c r="DF21" s="2">
        <v>41.1</v>
      </c>
      <c r="DG21">
        <v>354.56</v>
      </c>
      <c r="DH21">
        <v>77.591999999999999</v>
      </c>
      <c r="DJ21" s="2">
        <f>0.0795*100</f>
        <v>7.95</v>
      </c>
      <c r="DK21">
        <v>95.596999999999994</v>
      </c>
      <c r="DL21">
        <v>33.716000000000001</v>
      </c>
      <c r="DN21" s="2">
        <v>41.1</v>
      </c>
      <c r="DO21">
        <v>69.626999999999995</v>
      </c>
      <c r="DP21">
        <v>8.5925999999999991</v>
      </c>
      <c r="DR21" s="2">
        <f>0.0795*100</f>
        <v>7.95</v>
      </c>
      <c r="DS21">
        <v>17.059000000000001</v>
      </c>
      <c r="DT21">
        <v>4.5740999999999996</v>
      </c>
      <c r="DV21" s="2">
        <v>41.1</v>
      </c>
      <c r="DW21">
        <v>51.222000000000001</v>
      </c>
      <c r="DX21">
        <v>6.7519999999999998</v>
      </c>
      <c r="DZ21" s="2">
        <f>0.0795*100</f>
        <v>7.95</v>
      </c>
      <c r="EA21">
        <v>20.939</v>
      </c>
      <c r="EB21">
        <v>8.4017999999999997</v>
      </c>
      <c r="ED21" s="9">
        <v>41.1</v>
      </c>
      <c r="EE21" s="8">
        <f t="shared" si="23"/>
        <v>60.424499999999995</v>
      </c>
      <c r="EF21" s="8">
        <f t="shared" si="8"/>
        <v>7.6722999999999999</v>
      </c>
      <c r="EG21" s="8">
        <f t="shared" si="9"/>
        <v>13.014300307738406</v>
      </c>
      <c r="EH21" s="8">
        <f t="shared" si="10"/>
        <v>1.3015007414519555</v>
      </c>
      <c r="EJ21" s="9">
        <f>0.0795*100</f>
        <v>7.95</v>
      </c>
      <c r="EK21" s="8">
        <f t="shared" si="11"/>
        <v>18.999000000000002</v>
      </c>
      <c r="EL21" s="8">
        <f t="shared" si="12"/>
        <v>6.4879499999999997</v>
      </c>
      <c r="EM21" s="8">
        <f t="shared" si="13"/>
        <v>2.7435743110037825</v>
      </c>
      <c r="EN21" s="8">
        <f t="shared" si="14"/>
        <v>2.706592626347748</v>
      </c>
      <c r="EP21" s="9">
        <v>41.1</v>
      </c>
      <c r="EQ21" s="8">
        <f t="shared" si="15"/>
        <v>303.83</v>
      </c>
      <c r="ER21" s="8">
        <f t="shared" si="16"/>
        <v>62.9255</v>
      </c>
      <c r="ES21" s="8">
        <f t="shared" si="17"/>
        <v>71.743054019187397</v>
      </c>
      <c r="ET21" s="8">
        <f t="shared" si="18"/>
        <v>20.741563212544996</v>
      </c>
      <c r="EV21" s="9">
        <f>0.0795*100</f>
        <v>7.95</v>
      </c>
      <c r="EW21" s="8">
        <f t="shared" si="19"/>
        <v>99.403499999999994</v>
      </c>
      <c r="EX21" s="8">
        <f t="shared" si="20"/>
        <v>34.087500000000006</v>
      </c>
      <c r="EY21" s="8">
        <f t="shared" si="21"/>
        <v>5.383203925173186</v>
      </c>
      <c r="EZ21" s="8">
        <f t="shared" si="22"/>
        <v>0.52538033842160625</v>
      </c>
    </row>
    <row r="22" spans="1:156" x14ac:dyDescent="0.35">
      <c r="A22">
        <v>21.6</v>
      </c>
      <c r="B22">
        <v>3.4456000000000002</v>
      </c>
      <c r="C22">
        <v>2.9622999999999999</v>
      </c>
      <c r="E22" s="1">
        <v>21.6</v>
      </c>
      <c r="F22">
        <v>51.167999999999999</v>
      </c>
      <c r="G22">
        <v>23.344000000000001</v>
      </c>
      <c r="I22">
        <v>21.6</v>
      </c>
      <c r="J22">
        <v>58.347999999999999</v>
      </c>
      <c r="K22">
        <v>31.081</v>
      </c>
      <c r="M22">
        <v>46.4</v>
      </c>
      <c r="N22">
        <v>92.781000000000006</v>
      </c>
      <c r="O22">
        <v>16.141999999999999</v>
      </c>
      <c r="Q22">
        <v>46.4</v>
      </c>
      <c r="R22">
        <v>10.07</v>
      </c>
      <c r="S22">
        <v>5.7054</v>
      </c>
      <c r="U22">
        <v>46.4</v>
      </c>
      <c r="V22">
        <v>1.9221999999999999</v>
      </c>
      <c r="W22">
        <v>2.7178</v>
      </c>
      <c r="Y22" s="2">
        <v>56.3</v>
      </c>
      <c r="Z22" s="2">
        <v>78.463999999999999</v>
      </c>
      <c r="AA22" s="2">
        <v>10.77</v>
      </c>
      <c r="AC22" s="2">
        <f>0.0994*100</f>
        <v>9.94</v>
      </c>
      <c r="AD22" s="2">
        <v>7.1820000000000004</v>
      </c>
      <c r="AE22" s="2">
        <v>1.91</v>
      </c>
      <c r="AG22" s="2">
        <v>56.3</v>
      </c>
      <c r="AH22" s="2">
        <v>2108.5</v>
      </c>
      <c r="AI22" s="2">
        <v>924.92</v>
      </c>
      <c r="AK22" s="2">
        <v>56.3</v>
      </c>
      <c r="AL22" s="2">
        <v>153.87</v>
      </c>
      <c r="AM22" s="2">
        <v>44.884999999999998</v>
      </c>
      <c r="AO22" s="2">
        <f>0.101*100</f>
        <v>10.100000000000001</v>
      </c>
      <c r="AP22" s="2">
        <v>384.91</v>
      </c>
      <c r="AQ22" s="2">
        <v>94.766000000000005</v>
      </c>
      <c r="AS22" s="2">
        <f>0.1*100</f>
        <v>10</v>
      </c>
      <c r="AT22" s="2">
        <v>41.805</v>
      </c>
      <c r="AU22" s="2">
        <v>15.145</v>
      </c>
      <c r="AW22" s="2">
        <v>56.3</v>
      </c>
      <c r="AX22" s="2">
        <v>274</v>
      </c>
      <c r="AY22" s="2">
        <v>58.512999999999998</v>
      </c>
      <c r="BA22" s="2">
        <v>56.3</v>
      </c>
      <c r="BB22">
        <v>508.39</v>
      </c>
      <c r="BC22">
        <v>76.466999999999999</v>
      </c>
      <c r="BE22" s="2">
        <f>0.1*100</f>
        <v>10</v>
      </c>
      <c r="BF22">
        <v>145.19</v>
      </c>
      <c r="BG22">
        <v>75.561000000000007</v>
      </c>
      <c r="BI22" s="2">
        <v>56.3</v>
      </c>
      <c r="BJ22">
        <v>192.5</v>
      </c>
      <c r="BK22">
        <v>28.492999999999999</v>
      </c>
      <c r="BM22" s="2">
        <f>0.1*100</f>
        <v>10</v>
      </c>
      <c r="BN22">
        <v>82.046999999999997</v>
      </c>
      <c r="BO22">
        <v>30.984000000000002</v>
      </c>
      <c r="BQ22" s="2">
        <v>56.3</v>
      </c>
      <c r="BR22">
        <v>134.81</v>
      </c>
      <c r="BS22">
        <v>39.780999999999999</v>
      </c>
      <c r="BU22" s="2">
        <f>0.1*100</f>
        <v>10</v>
      </c>
      <c r="BV22">
        <v>20.890999999999998</v>
      </c>
      <c r="BW22">
        <v>7.4362000000000004</v>
      </c>
      <c r="BY22" s="2">
        <v>56.3</v>
      </c>
      <c r="BZ22">
        <v>65.295000000000002</v>
      </c>
      <c r="CA22">
        <v>14.343999999999999</v>
      </c>
      <c r="CC22" s="2">
        <f>0.1*100</f>
        <v>10</v>
      </c>
      <c r="CD22">
        <v>80.117000000000004</v>
      </c>
      <c r="CE22">
        <v>26.489000000000001</v>
      </c>
      <c r="CG22" s="2">
        <v>56.3</v>
      </c>
      <c r="CH22">
        <f t="shared" si="0"/>
        <v>350.44499999999999</v>
      </c>
      <c r="CI22">
        <f t="shared" si="1"/>
        <v>52.48</v>
      </c>
      <c r="CK22" s="2">
        <f>0.1*100</f>
        <v>10</v>
      </c>
      <c r="CL22">
        <f t="shared" si="2"/>
        <v>113.6185</v>
      </c>
      <c r="CM22">
        <f t="shared" si="3"/>
        <v>53.272500000000008</v>
      </c>
      <c r="CO22" s="2">
        <v>56.3</v>
      </c>
      <c r="CP22">
        <f t="shared" si="4"/>
        <v>100.05250000000001</v>
      </c>
      <c r="CQ22">
        <f t="shared" si="5"/>
        <v>27.0625</v>
      </c>
      <c r="CS22" s="2">
        <f>0.1*100</f>
        <v>10</v>
      </c>
      <c r="CT22">
        <f t="shared" si="6"/>
        <v>50.504000000000005</v>
      </c>
      <c r="CU22">
        <f t="shared" si="7"/>
        <v>16.962600000000002</v>
      </c>
      <c r="CX22" s="2">
        <v>56.3</v>
      </c>
      <c r="CY22">
        <v>257.98</v>
      </c>
      <c r="CZ22">
        <v>49.899000000000001</v>
      </c>
      <c r="DB22" s="2">
        <f>0.1*100</f>
        <v>10</v>
      </c>
      <c r="DC22">
        <v>76.900999999999996</v>
      </c>
      <c r="DD22">
        <v>28.777999999999999</v>
      </c>
      <c r="DF22" s="2">
        <v>56.3</v>
      </c>
      <c r="DG22">
        <v>367.14</v>
      </c>
      <c r="DH22">
        <v>82.98</v>
      </c>
      <c r="DJ22" s="2">
        <f>0.1*100</f>
        <v>10</v>
      </c>
      <c r="DK22">
        <v>61.575000000000003</v>
      </c>
      <c r="DL22">
        <v>33.255000000000003</v>
      </c>
      <c r="DN22" s="2">
        <v>56.3</v>
      </c>
      <c r="DO22">
        <v>69.796999999999997</v>
      </c>
      <c r="DP22">
        <v>7.2111999999999998</v>
      </c>
      <c r="DR22" s="2">
        <f>0.1*100</f>
        <v>10</v>
      </c>
      <c r="DS22">
        <v>13.975</v>
      </c>
      <c r="DT22">
        <v>4.74</v>
      </c>
      <c r="DV22" s="2">
        <v>56.3</v>
      </c>
      <c r="DW22">
        <v>47.594000000000001</v>
      </c>
      <c r="DX22">
        <v>5.7195999999999998</v>
      </c>
      <c r="DZ22" s="2">
        <f>0.1*100</f>
        <v>10</v>
      </c>
      <c r="EA22">
        <v>15.278</v>
      </c>
      <c r="EB22">
        <v>9.7985000000000007</v>
      </c>
      <c r="ED22" s="9">
        <v>56.3</v>
      </c>
      <c r="EE22" s="8">
        <f t="shared" si="23"/>
        <v>58.695499999999996</v>
      </c>
      <c r="EF22" s="8">
        <f t="shared" si="8"/>
        <v>6.4653999999999998</v>
      </c>
      <c r="EG22" s="8">
        <f t="shared" si="9"/>
        <v>15.69989186268494</v>
      </c>
      <c r="EH22" s="8">
        <f t="shared" si="10"/>
        <v>1.0547204748178474</v>
      </c>
      <c r="EJ22" s="9">
        <f>0.1*100</f>
        <v>10</v>
      </c>
      <c r="EK22" s="8">
        <f t="shared" si="11"/>
        <v>14.6265</v>
      </c>
      <c r="EL22" s="8">
        <f t="shared" si="12"/>
        <v>7.2692500000000004</v>
      </c>
      <c r="EM22" s="8">
        <f t="shared" si="13"/>
        <v>0.92136013588607202</v>
      </c>
      <c r="EN22" s="8">
        <f t="shared" si="14"/>
        <v>3.5768996526321533</v>
      </c>
      <c r="EP22" s="9">
        <v>56.3</v>
      </c>
      <c r="EQ22" s="8">
        <f t="shared" si="15"/>
        <v>312.56</v>
      </c>
      <c r="ER22" s="8">
        <f t="shared" si="16"/>
        <v>66.43950000000001</v>
      </c>
      <c r="ES22" s="8">
        <f t="shared" si="17"/>
        <v>77.187776234323522</v>
      </c>
      <c r="ET22" s="8">
        <f t="shared" si="18"/>
        <v>23.391799428432176</v>
      </c>
      <c r="EV22" s="9">
        <f>0.1*100</f>
        <v>10</v>
      </c>
      <c r="EW22" s="8">
        <f t="shared" si="19"/>
        <v>69.238</v>
      </c>
      <c r="EX22" s="8">
        <f t="shared" si="20"/>
        <v>31.016500000000001</v>
      </c>
      <c r="EY22" s="8">
        <f t="shared" si="21"/>
        <v>10.837118528464968</v>
      </c>
      <c r="EZ22" s="8">
        <f t="shared" si="22"/>
        <v>3.165717059372176</v>
      </c>
    </row>
    <row r="23" spans="1:156" x14ac:dyDescent="0.35">
      <c r="A23">
        <v>31.7</v>
      </c>
      <c r="B23">
        <v>1.4943</v>
      </c>
      <c r="C23">
        <v>2.1467000000000001</v>
      </c>
      <c r="E23" s="1">
        <v>31.7</v>
      </c>
      <c r="F23">
        <v>27.663</v>
      </c>
      <c r="G23">
        <v>14.901</v>
      </c>
      <c r="I23">
        <v>31.7</v>
      </c>
      <c r="J23">
        <v>28.145</v>
      </c>
      <c r="K23">
        <v>28.890999999999998</v>
      </c>
      <c r="M23">
        <v>56.2</v>
      </c>
      <c r="N23">
        <v>91.162999999999997</v>
      </c>
      <c r="O23">
        <v>16.326000000000001</v>
      </c>
      <c r="Q23">
        <v>56.2</v>
      </c>
      <c r="R23">
        <v>7.2527999999999997</v>
      </c>
      <c r="S23">
        <v>5.7691999999999997</v>
      </c>
      <c r="U23">
        <v>56.2</v>
      </c>
      <c r="V23">
        <v>4.0273000000000003E-2</v>
      </c>
      <c r="W23">
        <v>1.9369000000000001</v>
      </c>
      <c r="Y23" s="2">
        <v>77.3</v>
      </c>
      <c r="Z23" s="2">
        <v>75.399000000000001</v>
      </c>
      <c r="AA23" s="2">
        <v>11.055</v>
      </c>
      <c r="AC23" s="2">
        <f>0.125*100</f>
        <v>12.5</v>
      </c>
      <c r="AD23" s="2">
        <v>5.7877999999999998</v>
      </c>
      <c r="AE23" s="2">
        <v>1.8613</v>
      </c>
      <c r="AG23" s="2">
        <v>77.3</v>
      </c>
      <c r="AH23" s="2">
        <v>2071.6</v>
      </c>
      <c r="AI23" s="2">
        <v>958.72</v>
      </c>
      <c r="AK23" s="2">
        <v>77.3</v>
      </c>
      <c r="AL23" s="2">
        <v>157.68</v>
      </c>
      <c r="AM23" s="2">
        <v>49.895000000000003</v>
      </c>
      <c r="AO23" s="2">
        <f>0.127*100</f>
        <v>12.7</v>
      </c>
      <c r="AP23" s="2">
        <v>343.95</v>
      </c>
      <c r="AQ23" s="2">
        <v>91.177000000000007</v>
      </c>
      <c r="AS23" s="2">
        <f>0.126*100</f>
        <v>12.6</v>
      </c>
      <c r="AT23" s="2">
        <v>32.180999999999997</v>
      </c>
      <c r="AU23" s="2">
        <v>13.798</v>
      </c>
      <c r="AW23" s="2">
        <v>77.3</v>
      </c>
      <c r="AX23" s="2">
        <v>278.83</v>
      </c>
      <c r="AY23" s="2">
        <v>60.741999999999997</v>
      </c>
      <c r="BA23" s="2">
        <v>77.3</v>
      </c>
      <c r="BB23">
        <v>515.12</v>
      </c>
      <c r="BC23">
        <v>77.417000000000002</v>
      </c>
      <c r="BE23" s="2">
        <f>0.126*100</f>
        <v>12.6</v>
      </c>
      <c r="BF23">
        <v>95.474000000000004</v>
      </c>
      <c r="BG23">
        <v>73.334999999999994</v>
      </c>
      <c r="BI23" s="2">
        <v>77.3</v>
      </c>
      <c r="BJ23">
        <v>194.37</v>
      </c>
      <c r="BK23">
        <v>26.045000000000002</v>
      </c>
      <c r="BM23" s="2">
        <f>0.126*100</f>
        <v>12.6</v>
      </c>
      <c r="BN23">
        <v>53.741999999999997</v>
      </c>
      <c r="BO23">
        <v>28.722000000000001</v>
      </c>
      <c r="BQ23" s="2">
        <v>77.3</v>
      </c>
      <c r="BR23">
        <v>134.66999999999999</v>
      </c>
      <c r="BS23">
        <v>41.642000000000003</v>
      </c>
      <c r="BU23" s="2">
        <f>0.126*100</f>
        <v>12.6</v>
      </c>
      <c r="BV23">
        <v>16.763999999999999</v>
      </c>
      <c r="BW23">
        <v>6.5804</v>
      </c>
      <c r="BY23" s="2">
        <v>77.3</v>
      </c>
      <c r="BZ23">
        <v>73.322999999999993</v>
      </c>
      <c r="CA23">
        <v>12.238</v>
      </c>
      <c r="CC23" s="2">
        <f>0.126*100</f>
        <v>12.6</v>
      </c>
      <c r="CD23">
        <v>61.887999999999998</v>
      </c>
      <c r="CE23">
        <v>23.077000000000002</v>
      </c>
      <c r="CG23" s="2">
        <v>77.3</v>
      </c>
      <c r="CH23">
        <f t="shared" si="0"/>
        <v>354.745</v>
      </c>
      <c r="CI23">
        <f t="shared" si="1"/>
        <v>51.731000000000002</v>
      </c>
      <c r="CK23" s="2">
        <f>0.126*100</f>
        <v>12.6</v>
      </c>
      <c r="CL23">
        <f t="shared" si="2"/>
        <v>74.608000000000004</v>
      </c>
      <c r="CM23">
        <f t="shared" si="3"/>
        <v>51.028499999999994</v>
      </c>
      <c r="CO23" s="2">
        <v>77.3</v>
      </c>
      <c r="CP23">
        <f t="shared" si="4"/>
        <v>103.9965</v>
      </c>
      <c r="CQ23">
        <f t="shared" si="5"/>
        <v>26.94</v>
      </c>
      <c r="CS23" s="2">
        <f>0.126*100</f>
        <v>12.6</v>
      </c>
      <c r="CT23">
        <f t="shared" si="6"/>
        <v>39.326000000000001</v>
      </c>
      <c r="CU23">
        <f t="shared" si="7"/>
        <v>14.828700000000001</v>
      </c>
      <c r="CX23" s="2">
        <v>77.3</v>
      </c>
      <c r="CY23">
        <v>261.39999999999998</v>
      </c>
      <c r="CZ23">
        <v>50.831000000000003</v>
      </c>
      <c r="DB23" s="2">
        <f>0.126*100</f>
        <v>12.6</v>
      </c>
      <c r="DC23">
        <v>52.941000000000003</v>
      </c>
      <c r="DD23">
        <v>22.702000000000002</v>
      </c>
      <c r="DF23" s="2">
        <v>77.3</v>
      </c>
      <c r="DG23">
        <v>379.38</v>
      </c>
      <c r="DH23">
        <v>87.227000000000004</v>
      </c>
      <c r="DJ23" s="2">
        <f>0.126*100</f>
        <v>12.6</v>
      </c>
      <c r="DK23">
        <v>37.899000000000001</v>
      </c>
      <c r="DL23">
        <v>31.052</v>
      </c>
      <c r="DN23" s="2">
        <v>77.3</v>
      </c>
      <c r="DO23">
        <v>67.375</v>
      </c>
      <c r="DP23">
        <v>5.7851999999999997</v>
      </c>
      <c r="DR23" s="2">
        <f>0.126*100</f>
        <v>12.6</v>
      </c>
      <c r="DS23">
        <v>10.641999999999999</v>
      </c>
      <c r="DT23">
        <v>4.8174000000000001</v>
      </c>
      <c r="DV23" s="2">
        <v>77.3</v>
      </c>
      <c r="DW23">
        <v>40.332999999999998</v>
      </c>
      <c r="DX23">
        <v>4.5418000000000003</v>
      </c>
      <c r="DZ23" s="2">
        <f>0.126*100</f>
        <v>12.6</v>
      </c>
      <c r="EA23">
        <v>11.247999999999999</v>
      </c>
      <c r="EB23">
        <v>9.9314</v>
      </c>
      <c r="ED23" s="9">
        <v>77.3</v>
      </c>
      <c r="EE23" s="8">
        <f t="shared" si="23"/>
        <v>53.853999999999999</v>
      </c>
      <c r="EF23" s="8">
        <f t="shared" si="8"/>
        <v>5.1635</v>
      </c>
      <c r="EG23" s="8">
        <f t="shared" si="9"/>
        <v>19.121581576846626</v>
      </c>
      <c r="EH23" s="8">
        <f t="shared" si="10"/>
        <v>0.87921657172734946</v>
      </c>
      <c r="EJ23" s="9">
        <f>0.126*100</f>
        <v>12.6</v>
      </c>
      <c r="EK23" s="8">
        <f t="shared" si="11"/>
        <v>10.945</v>
      </c>
      <c r="EL23" s="8">
        <f t="shared" si="12"/>
        <v>7.3743999999999996</v>
      </c>
      <c r="EM23" s="8">
        <f t="shared" si="13"/>
        <v>0.42850670939904772</v>
      </c>
      <c r="EN23" s="8">
        <f t="shared" si="14"/>
        <v>3.6161440789880062</v>
      </c>
      <c r="EP23" s="9">
        <v>77.3</v>
      </c>
      <c r="EQ23" s="8">
        <f t="shared" si="15"/>
        <v>320.39</v>
      </c>
      <c r="ER23" s="8">
        <f t="shared" si="16"/>
        <v>69.028999999999996</v>
      </c>
      <c r="ES23" s="8">
        <f t="shared" si="17"/>
        <v>83.424458044388842</v>
      </c>
      <c r="ET23" s="8">
        <f t="shared" si="18"/>
        <v>25.735858408065631</v>
      </c>
      <c r="EV23" s="9">
        <f>0.126*100</f>
        <v>12.6</v>
      </c>
      <c r="EW23" s="8">
        <f t="shared" si="19"/>
        <v>45.42</v>
      </c>
      <c r="EX23" s="8">
        <f t="shared" si="20"/>
        <v>26.877000000000002</v>
      </c>
      <c r="EY23" s="8">
        <f t="shared" si="21"/>
        <v>10.636300202608066</v>
      </c>
      <c r="EZ23" s="8">
        <f t="shared" si="22"/>
        <v>5.904341622907646</v>
      </c>
    </row>
    <row r="24" spans="1:156" x14ac:dyDescent="0.35">
      <c r="A24">
        <v>46.5</v>
      </c>
      <c r="B24">
        <v>3.1136999999999997E-5</v>
      </c>
      <c r="C24">
        <v>0.62273000000000001</v>
      </c>
      <c r="E24" s="1">
        <v>46.5</v>
      </c>
      <c r="F24">
        <v>10.943</v>
      </c>
      <c r="G24">
        <v>6.3682999999999996</v>
      </c>
      <c r="I24">
        <v>46.5</v>
      </c>
      <c r="J24">
        <v>6.2809999999999997</v>
      </c>
      <c r="K24">
        <v>17.239999999999998</v>
      </c>
      <c r="M24">
        <v>68.099999999999994</v>
      </c>
      <c r="N24">
        <v>90.215999999999994</v>
      </c>
      <c r="O24">
        <v>17.327999999999999</v>
      </c>
      <c r="Q24">
        <v>68.099999999999994</v>
      </c>
      <c r="R24">
        <v>5.2775999999999996</v>
      </c>
      <c r="S24">
        <v>6.6624999999999996</v>
      </c>
      <c r="U24">
        <v>68.099999999999994</v>
      </c>
      <c r="V24">
        <v>2.1665000000000001E-4</v>
      </c>
      <c r="W24">
        <v>4.3329000000000004</v>
      </c>
      <c r="Y24" s="2">
        <v>106</v>
      </c>
      <c r="Z24" s="2">
        <v>66.817999999999998</v>
      </c>
      <c r="AA24" s="2">
        <v>6.3042999999999996</v>
      </c>
      <c r="AC24" s="2">
        <f>0.158*100</f>
        <v>15.8</v>
      </c>
      <c r="AD24" s="2">
        <v>4.4649999999999999</v>
      </c>
      <c r="AE24" s="2">
        <v>1.7445999999999999</v>
      </c>
      <c r="AG24" s="2">
        <v>106</v>
      </c>
      <c r="AH24" s="2">
        <v>2049.9</v>
      </c>
      <c r="AI24" s="2">
        <v>984.28</v>
      </c>
      <c r="AK24" s="2">
        <v>106</v>
      </c>
      <c r="AL24" s="2">
        <v>153.32</v>
      </c>
      <c r="AM24" s="2">
        <v>50.868000000000002</v>
      </c>
      <c r="AO24" s="2">
        <f>0.161*100</f>
        <v>16.100000000000001</v>
      </c>
      <c r="AP24" s="2">
        <v>298.13</v>
      </c>
      <c r="AQ24" s="2">
        <v>86.3</v>
      </c>
      <c r="AS24" s="2">
        <f>0.158*100</f>
        <v>15.8</v>
      </c>
      <c r="AT24" s="2">
        <v>22.558</v>
      </c>
      <c r="AU24" s="2">
        <v>12.148</v>
      </c>
      <c r="AW24" s="2">
        <v>106</v>
      </c>
      <c r="AX24" s="2">
        <v>281.37</v>
      </c>
      <c r="AY24" s="2">
        <v>60.936</v>
      </c>
      <c r="BA24" s="2">
        <v>106</v>
      </c>
      <c r="BB24">
        <v>512.1</v>
      </c>
      <c r="BC24">
        <v>72.754000000000005</v>
      </c>
      <c r="BE24" s="2">
        <f>0.158*100</f>
        <v>15.8</v>
      </c>
      <c r="BF24">
        <v>64.507999999999996</v>
      </c>
      <c r="BG24">
        <v>67.269000000000005</v>
      </c>
      <c r="BI24" s="2">
        <v>106</v>
      </c>
      <c r="BJ24">
        <v>192.69</v>
      </c>
      <c r="BK24">
        <v>17.026</v>
      </c>
      <c r="BM24" s="2">
        <f>0.158*100</f>
        <v>15.8</v>
      </c>
      <c r="BN24">
        <v>30.61</v>
      </c>
      <c r="BO24">
        <v>26.036999999999999</v>
      </c>
      <c r="BQ24" s="2">
        <v>106</v>
      </c>
      <c r="BR24">
        <v>127.06</v>
      </c>
      <c r="BS24">
        <v>36.753999999999998</v>
      </c>
      <c r="BU24" s="2">
        <f>0.158*100</f>
        <v>15.8</v>
      </c>
      <c r="BV24">
        <v>11.999000000000001</v>
      </c>
      <c r="BW24">
        <v>5.3855000000000004</v>
      </c>
      <c r="BY24" s="2">
        <v>106</v>
      </c>
      <c r="BZ24">
        <v>83.97</v>
      </c>
      <c r="CA24">
        <v>2.9552999999999998</v>
      </c>
      <c r="CC24" s="2">
        <f>0.158*100</f>
        <v>15.8</v>
      </c>
      <c r="CD24">
        <v>43.048999999999999</v>
      </c>
      <c r="CE24">
        <v>18.768999999999998</v>
      </c>
      <c r="CG24" s="2">
        <v>106</v>
      </c>
      <c r="CH24">
        <f t="shared" si="0"/>
        <v>352.39499999999998</v>
      </c>
      <c r="CI24">
        <f t="shared" si="1"/>
        <v>44.89</v>
      </c>
      <c r="CK24" s="5">
        <f>0.158*100</f>
        <v>15.8</v>
      </c>
      <c r="CL24" s="6">
        <f t="shared" si="2"/>
        <v>47.558999999999997</v>
      </c>
      <c r="CM24" s="6">
        <f t="shared" si="3"/>
        <v>46.653000000000006</v>
      </c>
      <c r="CN24">
        <f>AVERAGE(CL24:CM24)</f>
        <v>47.106000000000002</v>
      </c>
      <c r="CO24" s="2">
        <v>106</v>
      </c>
      <c r="CP24">
        <f t="shared" si="4"/>
        <v>105.515</v>
      </c>
      <c r="CQ24">
        <f t="shared" si="5"/>
        <v>19.854649999999999</v>
      </c>
      <c r="CS24" s="2">
        <f>0.158*100</f>
        <v>15.8</v>
      </c>
      <c r="CT24">
        <f t="shared" si="6"/>
        <v>27.524000000000001</v>
      </c>
      <c r="CU24">
        <f t="shared" si="7"/>
        <v>12.077249999999999</v>
      </c>
      <c r="CX24" s="2">
        <v>106</v>
      </c>
      <c r="CY24">
        <v>260.60000000000002</v>
      </c>
      <c r="CZ24">
        <v>46.561999999999998</v>
      </c>
      <c r="DB24" s="2">
        <f>0.158*100</f>
        <v>15.8</v>
      </c>
      <c r="DC24">
        <v>35.198999999999998</v>
      </c>
      <c r="DD24">
        <v>17.355</v>
      </c>
      <c r="DF24" s="2">
        <v>106</v>
      </c>
      <c r="DG24">
        <v>389.7</v>
      </c>
      <c r="DH24">
        <v>85.725999999999999</v>
      </c>
      <c r="DJ24" s="2">
        <f>0.158*100</f>
        <v>15.8</v>
      </c>
      <c r="DK24">
        <v>22.164999999999999</v>
      </c>
      <c r="DL24">
        <v>27.372</v>
      </c>
      <c r="DN24" s="2">
        <v>106</v>
      </c>
      <c r="DO24">
        <v>62.411999999999999</v>
      </c>
      <c r="DP24">
        <v>2.0817000000000001</v>
      </c>
      <c r="DR24" s="2">
        <f>0.158*100</f>
        <v>15.8</v>
      </c>
      <c r="DS24">
        <v>7.2751999999999999</v>
      </c>
      <c r="DT24">
        <v>4.9725999999999999</v>
      </c>
      <c r="DV24" s="2">
        <v>106</v>
      </c>
      <c r="DW24">
        <v>25.771000000000001</v>
      </c>
      <c r="DX24">
        <v>2.8672</v>
      </c>
      <c r="DZ24" s="2">
        <f>0.158*100</f>
        <v>15.8</v>
      </c>
      <c r="EA24">
        <v>8.3272999999999993</v>
      </c>
      <c r="EB24">
        <v>9.2870000000000008</v>
      </c>
      <c r="ED24" s="9">
        <v>106</v>
      </c>
      <c r="EE24" s="8">
        <f t="shared" si="23"/>
        <v>44.091499999999996</v>
      </c>
      <c r="EF24" s="8">
        <f t="shared" si="8"/>
        <v>2.47445</v>
      </c>
      <c r="EG24" s="8">
        <f t="shared" si="9"/>
        <v>25.909099569456295</v>
      </c>
      <c r="EH24" s="8">
        <f t="shared" si="10"/>
        <v>0.55543237662203304</v>
      </c>
      <c r="EJ24" s="9">
        <f>0.158*100</f>
        <v>15.8</v>
      </c>
      <c r="EK24" s="8">
        <f t="shared" si="11"/>
        <v>7.8012499999999996</v>
      </c>
      <c r="EL24" s="8">
        <f t="shared" si="12"/>
        <v>7.1298000000000004</v>
      </c>
      <c r="EM24" s="8">
        <f t="shared" si="13"/>
        <v>0.74394704448636617</v>
      </c>
      <c r="EN24" s="8">
        <f t="shared" si="14"/>
        <v>3.0507414967512405</v>
      </c>
      <c r="EP24" s="9">
        <v>106</v>
      </c>
      <c r="EQ24" s="8">
        <f t="shared" si="15"/>
        <v>325.14999999999998</v>
      </c>
      <c r="ER24" s="8">
        <f t="shared" si="16"/>
        <v>66.144000000000005</v>
      </c>
      <c r="ES24" s="8">
        <f t="shared" si="17"/>
        <v>91.287485451183443</v>
      </c>
      <c r="ET24" s="8">
        <f t="shared" si="18"/>
        <v>27.693129978389887</v>
      </c>
      <c r="EV24" s="9">
        <f>0.158*100</f>
        <v>15.8</v>
      </c>
      <c r="EW24" s="8">
        <f t="shared" si="19"/>
        <v>28.681999999999999</v>
      </c>
      <c r="EX24" s="8">
        <f t="shared" si="20"/>
        <v>22.363500000000002</v>
      </c>
      <c r="EY24" s="8">
        <f t="shared" si="21"/>
        <v>9.216429785985456</v>
      </c>
      <c r="EZ24" s="8">
        <f t="shared" si="22"/>
        <v>7.0830886271456377</v>
      </c>
    </row>
    <row r="25" spans="1:156" x14ac:dyDescent="0.35">
      <c r="A25">
        <v>68.300000000000011</v>
      </c>
      <c r="B25">
        <v>2.3026000000000001E-4</v>
      </c>
      <c r="C25">
        <v>4.6052</v>
      </c>
      <c r="E25" s="1">
        <v>68.300000000000011</v>
      </c>
      <c r="F25">
        <v>4.8701999999999996</v>
      </c>
      <c r="G25">
        <v>0.32961000000000001</v>
      </c>
      <c r="I25">
        <v>68.2</v>
      </c>
      <c r="J25">
        <v>3.6959999999999998E-4</v>
      </c>
      <c r="K25">
        <v>7.3918999999999997</v>
      </c>
      <c r="M25">
        <v>82.5</v>
      </c>
      <c r="N25">
        <v>88.335999999999999</v>
      </c>
      <c r="O25">
        <v>16.940999999999999</v>
      </c>
      <c r="Q25">
        <v>82.5</v>
      </c>
      <c r="R25">
        <v>1.1177E-4</v>
      </c>
      <c r="S25">
        <v>2.2353999999999998</v>
      </c>
      <c r="U25">
        <v>82.5</v>
      </c>
      <c r="V25">
        <v>2.5182999999999998E-4</v>
      </c>
      <c r="W25">
        <v>5.0366</v>
      </c>
      <c r="Y25" s="2">
        <v>146</v>
      </c>
      <c r="Z25" s="2">
        <v>46.103999999999999</v>
      </c>
      <c r="AA25" s="2">
        <v>3.0045000000000002</v>
      </c>
      <c r="AC25" s="2">
        <f>0.198*100</f>
        <v>19.8</v>
      </c>
      <c r="AD25" s="2">
        <v>3.3384999999999998</v>
      </c>
      <c r="AE25" s="2">
        <v>1.5710999999999999</v>
      </c>
      <c r="AG25" s="2">
        <v>146</v>
      </c>
      <c r="AH25" s="2">
        <v>1950</v>
      </c>
      <c r="AI25" s="2">
        <v>929.85</v>
      </c>
      <c r="AK25" s="2">
        <v>146</v>
      </c>
      <c r="AL25" s="2">
        <v>137.59</v>
      </c>
      <c r="AM25" s="2">
        <v>35.630000000000003</v>
      </c>
      <c r="AO25" s="2">
        <f>0.204*100</f>
        <v>20.399999999999999</v>
      </c>
      <c r="AP25" s="2">
        <v>242.95</v>
      </c>
      <c r="AQ25" s="2">
        <v>81.137</v>
      </c>
      <c r="AS25" s="2">
        <f>0.199*100</f>
        <v>19.900000000000002</v>
      </c>
      <c r="AT25" s="2">
        <v>15.147</v>
      </c>
      <c r="AU25" s="2">
        <v>10.335000000000001</v>
      </c>
      <c r="AW25" s="2">
        <v>146</v>
      </c>
      <c r="AX25" s="2">
        <v>281.39999999999998</v>
      </c>
      <c r="AY25" s="2">
        <v>63.853999999999999</v>
      </c>
      <c r="BA25" s="2">
        <v>146</v>
      </c>
      <c r="BB25">
        <v>502.02</v>
      </c>
      <c r="BC25">
        <v>62.195</v>
      </c>
      <c r="BE25" s="2">
        <f>0.199*100</f>
        <v>19.900000000000002</v>
      </c>
      <c r="BF25">
        <v>44.427</v>
      </c>
      <c r="BG25">
        <v>59.149000000000001</v>
      </c>
      <c r="BI25" s="2">
        <v>146</v>
      </c>
      <c r="BJ25">
        <v>190.87</v>
      </c>
      <c r="BK25">
        <v>0.38933000000000001</v>
      </c>
      <c r="BM25" s="2">
        <f>0.199*100</f>
        <v>19.900000000000002</v>
      </c>
      <c r="BN25">
        <v>18.902000000000001</v>
      </c>
      <c r="BO25">
        <v>22.783000000000001</v>
      </c>
      <c r="BQ25" s="2">
        <v>146</v>
      </c>
      <c r="BR25">
        <v>109.56</v>
      </c>
      <c r="BS25">
        <v>23.167000000000002</v>
      </c>
      <c r="BU25" s="2">
        <f>0.199*100</f>
        <v>19.900000000000002</v>
      </c>
      <c r="BV25">
        <v>8.3706999999999994</v>
      </c>
      <c r="BW25">
        <v>4.2342000000000004</v>
      </c>
      <c r="BY25" s="2">
        <v>146</v>
      </c>
      <c r="BZ25">
        <v>106.59</v>
      </c>
      <c r="CA25">
        <v>16.765000000000001</v>
      </c>
      <c r="CC25" s="2">
        <f>0.199*100</f>
        <v>19.900000000000002</v>
      </c>
      <c r="CD25">
        <v>27.006</v>
      </c>
      <c r="CE25">
        <v>14.103999999999999</v>
      </c>
      <c r="CG25" s="2">
        <v>146</v>
      </c>
      <c r="CH25">
        <f t="shared" si="0"/>
        <v>346.44499999999999</v>
      </c>
      <c r="CI25">
        <f t="shared" si="1"/>
        <v>31.292165000000001</v>
      </c>
      <c r="CK25" s="2">
        <f>0.199*100</f>
        <v>19.900000000000002</v>
      </c>
      <c r="CL25">
        <f t="shared" si="2"/>
        <v>31.6645</v>
      </c>
      <c r="CM25">
        <f t="shared" si="3"/>
        <v>40.966000000000001</v>
      </c>
      <c r="CO25" s="2">
        <v>146</v>
      </c>
      <c r="CP25">
        <f t="shared" si="4"/>
        <v>108.075</v>
      </c>
      <c r="CQ25">
        <f t="shared" si="5"/>
        <v>19.966000000000001</v>
      </c>
      <c r="CS25" s="2">
        <f>0.199*100</f>
        <v>19.900000000000002</v>
      </c>
      <c r="CT25">
        <f t="shared" si="6"/>
        <v>17.68835</v>
      </c>
      <c r="CU25">
        <f t="shared" si="7"/>
        <v>9.1691000000000003</v>
      </c>
      <c r="CX25" s="2">
        <v>146</v>
      </c>
      <c r="CY25">
        <v>247.63</v>
      </c>
      <c r="CZ25">
        <v>29.783999999999999</v>
      </c>
      <c r="DB25" s="2">
        <f>0.199*100</f>
        <v>19.900000000000002</v>
      </c>
      <c r="DC25">
        <v>22.608000000000001</v>
      </c>
      <c r="DD25">
        <v>12.913</v>
      </c>
      <c r="DF25" s="2">
        <v>146</v>
      </c>
      <c r="DG25">
        <v>393.99</v>
      </c>
      <c r="DH25">
        <v>68.912000000000006</v>
      </c>
      <c r="DJ25" s="2">
        <f>0.199*100</f>
        <v>19.900000000000002</v>
      </c>
      <c r="DK25">
        <v>12.541</v>
      </c>
      <c r="DL25">
        <v>23.305</v>
      </c>
      <c r="DN25" s="2">
        <v>146</v>
      </c>
      <c r="DO25">
        <v>59.761000000000003</v>
      </c>
      <c r="DP25">
        <v>20.318999999999999</v>
      </c>
      <c r="DR25" s="2">
        <f>0.199*100</f>
        <v>19.900000000000002</v>
      </c>
      <c r="DS25">
        <v>5.1459999999999999</v>
      </c>
      <c r="DT25">
        <v>4.7279999999999998</v>
      </c>
      <c r="DV25" s="2">
        <v>146</v>
      </c>
      <c r="DW25">
        <v>1.0145E-3</v>
      </c>
      <c r="DX25">
        <v>20.29</v>
      </c>
      <c r="DZ25" s="2">
        <f>0.199*100</f>
        <v>19.900000000000002</v>
      </c>
      <c r="EA25">
        <v>5.9360999999999997</v>
      </c>
      <c r="EB25">
        <v>8.2759999999999998</v>
      </c>
      <c r="ED25" s="9">
        <v>146</v>
      </c>
      <c r="EE25" s="8">
        <f t="shared" si="23"/>
        <v>29.88100725</v>
      </c>
      <c r="EF25" s="8">
        <f t="shared" si="8"/>
        <v>20.304499999999997</v>
      </c>
      <c r="EG25" s="8">
        <f t="shared" si="9"/>
        <v>42.256690990659756</v>
      </c>
      <c r="EH25" s="8">
        <f t="shared" si="10"/>
        <v>2.0506096654409816E-2</v>
      </c>
      <c r="EJ25" s="9">
        <f>0.199*100</f>
        <v>19.900000000000002</v>
      </c>
      <c r="EK25" s="8">
        <f t="shared" si="11"/>
        <v>5.5410500000000003</v>
      </c>
      <c r="EL25" s="8">
        <f t="shared" si="12"/>
        <v>6.5019999999999998</v>
      </c>
      <c r="EM25" s="8">
        <f t="shared" si="13"/>
        <v>0.5586850678154911</v>
      </c>
      <c r="EN25" s="8">
        <f t="shared" si="14"/>
        <v>2.5088148596498701</v>
      </c>
      <c r="EP25" s="9">
        <v>146</v>
      </c>
      <c r="EQ25" s="8">
        <f t="shared" si="15"/>
        <v>320.81</v>
      </c>
      <c r="ER25" s="8">
        <f t="shared" si="16"/>
        <v>49.347999999999999</v>
      </c>
      <c r="ES25" s="8">
        <f t="shared" si="17"/>
        <v>103.49214849446305</v>
      </c>
      <c r="ET25" s="8">
        <f t="shared" si="18"/>
        <v>27.667674134267255</v>
      </c>
      <c r="EV25" s="9">
        <f>0.199*100</f>
        <v>19.900000000000002</v>
      </c>
      <c r="EW25" s="8">
        <f t="shared" si="19"/>
        <v>17.5745</v>
      </c>
      <c r="EX25" s="8">
        <f t="shared" si="20"/>
        <v>18.109000000000002</v>
      </c>
      <c r="EY25" s="8">
        <f t="shared" si="21"/>
        <v>7.1184439662049765</v>
      </c>
      <c r="EZ25" s="8">
        <f t="shared" si="22"/>
        <v>7.3482536700905969</v>
      </c>
    </row>
    <row r="26" spans="1:156" x14ac:dyDescent="0.35">
      <c r="A26">
        <v>100</v>
      </c>
      <c r="B26">
        <v>5.3673000000000002E-4</v>
      </c>
      <c r="C26">
        <v>10.734999999999999</v>
      </c>
      <c r="E26" s="1">
        <v>100</v>
      </c>
      <c r="F26">
        <v>2.0814E-4</v>
      </c>
      <c r="G26">
        <v>4.1627999999999998</v>
      </c>
      <c r="I26">
        <v>100</v>
      </c>
      <c r="J26">
        <v>3.2920999999999997E-4</v>
      </c>
      <c r="K26">
        <v>6.5842000000000001</v>
      </c>
      <c r="M26">
        <v>100</v>
      </c>
      <c r="N26">
        <v>86.953000000000003</v>
      </c>
      <c r="O26">
        <v>20.513000000000002</v>
      </c>
      <c r="Q26">
        <v>100</v>
      </c>
      <c r="R26">
        <v>4.6244E-4</v>
      </c>
      <c r="S26">
        <v>9.2487999999999992</v>
      </c>
      <c r="U26">
        <v>100</v>
      </c>
      <c r="V26">
        <v>5.2156000000000001E-4</v>
      </c>
      <c r="W26">
        <v>10.430999999999999</v>
      </c>
      <c r="Y26" s="2">
        <v>200</v>
      </c>
      <c r="Z26" s="2">
        <v>16.515000000000001</v>
      </c>
      <c r="AA26" s="2">
        <v>8.8785000000000007</v>
      </c>
      <c r="AC26" s="2">
        <f>0.25*100</f>
        <v>25</v>
      </c>
      <c r="AD26" s="2">
        <v>2.4291</v>
      </c>
      <c r="AE26" s="2">
        <v>1.3452999999999999</v>
      </c>
      <c r="AG26" s="2">
        <v>200</v>
      </c>
      <c r="AH26" s="2">
        <v>1874.6</v>
      </c>
      <c r="AI26" s="2">
        <v>778.07</v>
      </c>
      <c r="AK26" s="2">
        <v>200</v>
      </c>
      <c r="AL26" s="2">
        <v>137.41999999999999</v>
      </c>
      <c r="AM26" s="2">
        <v>37.076000000000001</v>
      </c>
      <c r="AO26" s="2">
        <f>0.26*100</f>
        <v>26</v>
      </c>
      <c r="AP26" s="2">
        <v>179.94</v>
      </c>
      <c r="AQ26" s="2">
        <v>74.254000000000005</v>
      </c>
      <c r="AS26" s="2">
        <f>0.251*100</f>
        <v>25.1</v>
      </c>
      <c r="AT26" s="2">
        <v>9.5472000000000001</v>
      </c>
      <c r="AU26" s="2">
        <v>8.7091999999999992</v>
      </c>
      <c r="AW26" s="2">
        <v>200</v>
      </c>
      <c r="AX26" s="2">
        <v>272.88</v>
      </c>
      <c r="AY26" s="2">
        <v>29.103999999999999</v>
      </c>
      <c r="BA26" s="2">
        <v>200</v>
      </c>
      <c r="BB26">
        <v>459.66</v>
      </c>
      <c r="BC26">
        <v>29.024999999999999</v>
      </c>
      <c r="BE26" s="2">
        <f>0.251*100</f>
        <v>25.1</v>
      </c>
      <c r="BF26">
        <v>31.126000000000001</v>
      </c>
      <c r="BG26">
        <v>50.597999999999999</v>
      </c>
      <c r="BI26" s="2">
        <v>200</v>
      </c>
      <c r="BJ26">
        <v>176.41</v>
      </c>
      <c r="BK26">
        <v>57.162999999999997</v>
      </c>
      <c r="BM26" s="2">
        <f>0.251*100</f>
        <v>25.1</v>
      </c>
      <c r="BN26">
        <v>13.239000000000001</v>
      </c>
      <c r="BO26">
        <v>19.303000000000001</v>
      </c>
      <c r="BQ26" s="2">
        <v>200</v>
      </c>
      <c r="BR26">
        <v>66.917000000000002</v>
      </c>
      <c r="BS26">
        <v>13.034000000000001</v>
      </c>
      <c r="BU26" s="2">
        <f>0.251*100</f>
        <v>25.1</v>
      </c>
      <c r="BV26">
        <v>5.0965999999999996</v>
      </c>
      <c r="BW26">
        <v>3.0478999999999998</v>
      </c>
      <c r="BY26" s="2">
        <v>200</v>
      </c>
      <c r="BZ26">
        <v>144.28</v>
      </c>
      <c r="CA26">
        <v>71.135999999999996</v>
      </c>
      <c r="CC26" s="2">
        <f>0.251*100</f>
        <v>25.1</v>
      </c>
      <c r="CD26">
        <v>15.35</v>
      </c>
      <c r="CE26">
        <v>9.8635999999999999</v>
      </c>
      <c r="CG26" s="2">
        <v>200</v>
      </c>
      <c r="CH26">
        <f t="shared" si="0"/>
        <v>318.03500000000003</v>
      </c>
      <c r="CI26">
        <f t="shared" si="1"/>
        <v>43.093999999999994</v>
      </c>
      <c r="CK26" s="2">
        <f>0.251*100</f>
        <v>25.1</v>
      </c>
      <c r="CL26">
        <f t="shared" si="2"/>
        <v>22.182500000000001</v>
      </c>
      <c r="CM26">
        <f t="shared" si="3"/>
        <v>34.950499999999998</v>
      </c>
      <c r="CO26" s="2">
        <v>200</v>
      </c>
      <c r="CP26">
        <f t="shared" si="4"/>
        <v>105.5985</v>
      </c>
      <c r="CQ26">
        <f t="shared" si="5"/>
        <v>42.085000000000001</v>
      </c>
      <c r="CS26" s="2">
        <f>0.251*100</f>
        <v>25.1</v>
      </c>
      <c r="CT26">
        <f t="shared" si="6"/>
        <v>10.2233</v>
      </c>
      <c r="CU26">
        <f t="shared" si="7"/>
        <v>6.4557500000000001</v>
      </c>
      <c r="CX26" s="2">
        <v>200</v>
      </c>
      <c r="CY26">
        <v>213.41</v>
      </c>
      <c r="CZ26">
        <v>10.363</v>
      </c>
      <c r="DB26" s="2">
        <f>0.251*100</f>
        <v>25.1</v>
      </c>
      <c r="DC26">
        <v>13.862</v>
      </c>
      <c r="DD26">
        <v>9.4092000000000002</v>
      </c>
      <c r="DF26" s="2">
        <v>200</v>
      </c>
      <c r="DG26">
        <v>391.96</v>
      </c>
      <c r="DH26">
        <v>31.212</v>
      </c>
      <c r="DJ26" s="2">
        <f>0.251*100</f>
        <v>25.1</v>
      </c>
      <c r="DK26">
        <v>7.7256999999999998</v>
      </c>
      <c r="DL26">
        <v>19.477</v>
      </c>
      <c r="DN26" s="2">
        <v>200</v>
      </c>
      <c r="DO26">
        <v>49.204000000000001</v>
      </c>
      <c r="DP26">
        <v>67.123000000000005</v>
      </c>
      <c r="DR26" s="2">
        <f>0.251*100</f>
        <v>25.1</v>
      </c>
      <c r="DS26">
        <v>3.6324999999999998</v>
      </c>
      <c r="DT26">
        <v>4.2613000000000003</v>
      </c>
      <c r="DV26" s="2">
        <v>200</v>
      </c>
      <c r="DW26">
        <v>4.0638000000000002E-3</v>
      </c>
      <c r="DX26">
        <v>81.277000000000001</v>
      </c>
      <c r="DZ26" s="2">
        <f>0.251*100</f>
        <v>25.1</v>
      </c>
      <c r="EA26">
        <v>4.2398999999999996</v>
      </c>
      <c r="EB26">
        <v>7.2187999999999999</v>
      </c>
      <c r="ED26" s="9">
        <v>200</v>
      </c>
      <c r="EE26" s="8">
        <f t="shared" si="23"/>
        <v>24.604031899999999</v>
      </c>
      <c r="EF26" s="8">
        <f t="shared" si="8"/>
        <v>74.2</v>
      </c>
      <c r="EG26" s="8">
        <f>STDEVA(DO26,DW26)</f>
        <v>34.789608520965508</v>
      </c>
      <c r="EH26" s="8">
        <f t="shared" si="10"/>
        <v>10.008389380914391</v>
      </c>
      <c r="EJ26" s="9">
        <f>0.251*100</f>
        <v>25.1</v>
      </c>
      <c r="EK26" s="8">
        <f t="shared" si="11"/>
        <v>3.9361999999999995</v>
      </c>
      <c r="EL26" s="8">
        <f t="shared" si="12"/>
        <v>5.7400500000000001</v>
      </c>
      <c r="EM26" s="8">
        <f t="shared" si="13"/>
        <v>0.42949665889270877</v>
      </c>
      <c r="EN26" s="8">
        <f t="shared" si="14"/>
        <v>2.0912683053592134</v>
      </c>
      <c r="EP26" s="9">
        <v>200</v>
      </c>
      <c r="EQ26" s="8">
        <f t="shared" si="15"/>
        <v>302.685</v>
      </c>
      <c r="ER26" s="8">
        <f t="shared" si="16"/>
        <v>20.787500000000001</v>
      </c>
      <c r="ES26" s="8">
        <f t="shared" si="17"/>
        <v>126.25391578085791</v>
      </c>
      <c r="ET26" s="8">
        <f t="shared" si="18"/>
        <v>14.742469280958328</v>
      </c>
      <c r="EV26" s="9">
        <f>0.251*100</f>
        <v>25.1</v>
      </c>
      <c r="EW26" s="8">
        <f t="shared" si="19"/>
        <v>10.793849999999999</v>
      </c>
      <c r="EX26" s="8">
        <f t="shared" si="20"/>
        <v>14.443100000000001</v>
      </c>
      <c r="EY26" s="8">
        <f t="shared" si="21"/>
        <v>4.3390193413950175</v>
      </c>
      <c r="EZ26" s="8">
        <f t="shared" si="22"/>
        <v>7.1190096516299217</v>
      </c>
    </row>
    <row r="27" spans="1:156" x14ac:dyDescent="0.35">
      <c r="AC27" s="2">
        <f>0.315*100</f>
        <v>31.5</v>
      </c>
      <c r="AD27" s="2">
        <v>1.708</v>
      </c>
      <c r="AE27" s="2">
        <v>1.1131</v>
      </c>
      <c r="AO27" s="2">
        <f>0.327*100</f>
        <v>32.700000000000003</v>
      </c>
      <c r="AP27" s="2">
        <v>127.45</v>
      </c>
      <c r="AQ27" s="2">
        <v>66.399000000000001</v>
      </c>
      <c r="AS27" s="2">
        <f>0.315*100</f>
        <v>31.5</v>
      </c>
      <c r="AT27" s="2">
        <v>5.6074999999999999</v>
      </c>
      <c r="AU27" s="2">
        <v>7.1506999999999996</v>
      </c>
      <c r="BE27" s="2">
        <f>0.315*100</f>
        <v>31.5</v>
      </c>
      <c r="BF27">
        <v>21.805</v>
      </c>
      <c r="BG27">
        <v>42.351999999999997</v>
      </c>
      <c r="BM27" s="2">
        <f>0.315*100</f>
        <v>31.5</v>
      </c>
      <c r="BN27">
        <v>9.6860999999999997</v>
      </c>
      <c r="BO27">
        <v>16.163</v>
      </c>
      <c r="BU27" s="2">
        <f>0.315*100</f>
        <v>31.5</v>
      </c>
      <c r="BV27">
        <v>2.8866999999999998</v>
      </c>
      <c r="BW27">
        <v>2.1160000000000001</v>
      </c>
      <c r="CC27" s="2">
        <f>0.315*100</f>
        <v>31.5</v>
      </c>
      <c r="CD27">
        <v>8.4159000000000006</v>
      </c>
      <c r="CE27">
        <v>6.9336000000000002</v>
      </c>
      <c r="CK27" s="2">
        <f>0.315*100</f>
        <v>31.5</v>
      </c>
      <c r="CL27">
        <f t="shared" si="2"/>
        <v>15.74555</v>
      </c>
      <c r="CM27">
        <f t="shared" si="3"/>
        <v>29.2575</v>
      </c>
      <c r="CS27" s="2">
        <f>0.315*100</f>
        <v>31.5</v>
      </c>
      <c r="CT27">
        <f t="shared" si="6"/>
        <v>5.6513</v>
      </c>
      <c r="CU27">
        <f t="shared" si="7"/>
        <v>4.5247999999999999</v>
      </c>
      <c r="DB27" s="2">
        <f>0.315*100</f>
        <v>31.5</v>
      </c>
      <c r="DC27">
        <v>8.1943999999999999</v>
      </c>
      <c r="DD27">
        <v>6.8335999999999997</v>
      </c>
      <c r="DJ27" s="2">
        <f>0.315*100</f>
        <v>31.5</v>
      </c>
      <c r="DK27">
        <v>4.9181999999999997</v>
      </c>
      <c r="DL27">
        <v>16.085999999999999</v>
      </c>
      <c r="DR27" s="2">
        <f>0.315*100</f>
        <v>31.5</v>
      </c>
      <c r="DS27">
        <v>2.4748999999999999</v>
      </c>
      <c r="DT27">
        <v>3.7246999999999999</v>
      </c>
      <c r="DZ27" s="2">
        <f>0.315*100</f>
        <v>31.5</v>
      </c>
      <c r="EA27">
        <v>2.9741</v>
      </c>
      <c r="EB27">
        <v>6.1256000000000004</v>
      </c>
      <c r="EJ27" s="9">
        <f>0.315*100</f>
        <v>31.5</v>
      </c>
      <c r="EK27" s="8">
        <f t="shared" si="11"/>
        <v>2.7244999999999999</v>
      </c>
      <c r="EL27" s="8">
        <f t="shared" si="12"/>
        <v>4.9251500000000004</v>
      </c>
      <c r="EM27" s="8">
        <f t="shared" si="13"/>
        <v>0.35298770516832456</v>
      </c>
      <c r="EN27" s="8">
        <f t="shared" si="14"/>
        <v>1.697692670950782</v>
      </c>
      <c r="EV27" s="9">
        <f>0.315*100</f>
        <v>31.5</v>
      </c>
      <c r="EW27" s="8">
        <f t="shared" si="19"/>
        <v>6.5563000000000002</v>
      </c>
      <c r="EX27" s="8">
        <f t="shared" si="20"/>
        <v>11.4598</v>
      </c>
      <c r="EY27" s="8">
        <f t="shared" si="21"/>
        <v>2.3166232365233648</v>
      </c>
      <c r="EZ27" s="8">
        <f t="shared" si="22"/>
        <v>6.5424347822504085</v>
      </c>
    </row>
    <row r="28" spans="1:156" x14ac:dyDescent="0.35">
      <c r="AC28" s="2">
        <f>0.396*100</f>
        <v>39.6</v>
      </c>
      <c r="AD28" s="2">
        <v>1.1886000000000001</v>
      </c>
      <c r="AE28" s="2">
        <v>0.89031000000000005</v>
      </c>
      <c r="AO28" s="2">
        <f>0.413*100</f>
        <v>41.3</v>
      </c>
      <c r="AP28" s="2">
        <v>76.912999999999997</v>
      </c>
      <c r="AQ28" s="2">
        <v>56.732999999999997</v>
      </c>
      <c r="AS28" s="2">
        <f>0.397*100</f>
        <v>39.700000000000003</v>
      </c>
      <c r="AT28" s="2">
        <v>3.6181000000000001</v>
      </c>
      <c r="AU28" s="2">
        <v>5.9278000000000004</v>
      </c>
      <c r="BE28" s="2">
        <f>0.397*100</f>
        <v>39.700000000000003</v>
      </c>
      <c r="BF28">
        <v>14.977</v>
      </c>
      <c r="BG28">
        <v>34.746000000000002</v>
      </c>
      <c r="BM28" s="2">
        <f>0.397*100</f>
        <v>39.700000000000003</v>
      </c>
      <c r="BN28">
        <v>7.1074999999999999</v>
      </c>
      <c r="BO28">
        <v>13.417999999999999</v>
      </c>
      <c r="BU28" s="2">
        <f>0.397*100</f>
        <v>39.700000000000003</v>
      </c>
      <c r="BV28">
        <v>1.6311</v>
      </c>
      <c r="BW28">
        <v>1.4762999999999999</v>
      </c>
      <c r="CC28" s="2">
        <f>0.397*100</f>
        <v>39.700000000000003</v>
      </c>
      <c r="CD28">
        <v>5.2747999999999999</v>
      </c>
      <c r="CE28">
        <v>5.1913</v>
      </c>
      <c r="CK28" s="2">
        <f>0.397*100</f>
        <v>39.700000000000003</v>
      </c>
      <c r="CL28">
        <f t="shared" si="2"/>
        <v>11.042249999999999</v>
      </c>
      <c r="CM28">
        <f t="shared" si="3"/>
        <v>24.082000000000001</v>
      </c>
      <c r="CS28" s="5">
        <f>0.397*100</f>
        <v>39.700000000000003</v>
      </c>
      <c r="CT28" s="6">
        <f t="shared" si="6"/>
        <v>3.45295</v>
      </c>
      <c r="CU28" s="6">
        <f t="shared" si="7"/>
        <v>3.3338000000000001</v>
      </c>
      <c r="CV28">
        <f>AVERAGE(CT28:CU28)</f>
        <v>3.3933749999999998</v>
      </c>
      <c r="DB28" s="2">
        <f>0.397*100</f>
        <v>39.700000000000003</v>
      </c>
      <c r="DC28" s="7">
        <v>5.0217000000000001</v>
      </c>
      <c r="DD28" s="7">
        <v>5.0819000000000001</v>
      </c>
      <c r="DJ28" s="2">
        <f>0.397*100</f>
        <v>39.700000000000003</v>
      </c>
      <c r="DK28">
        <v>3.0527000000000002</v>
      </c>
      <c r="DL28">
        <v>12.962999999999999</v>
      </c>
      <c r="DR28" s="2">
        <f>0.397*100</f>
        <v>39.700000000000003</v>
      </c>
      <c r="DS28">
        <v>1.6460999999999999</v>
      </c>
      <c r="DT28">
        <v>3.1362000000000001</v>
      </c>
      <c r="DZ28" s="2">
        <f>0.397*100</f>
        <v>39.700000000000003</v>
      </c>
      <c r="EA28">
        <v>2.1315</v>
      </c>
      <c r="EB28">
        <v>5.0997000000000003</v>
      </c>
      <c r="EJ28" s="9">
        <f>0.397*100</f>
        <v>39.700000000000003</v>
      </c>
      <c r="EK28" s="8">
        <f t="shared" si="11"/>
        <v>1.8887999999999998</v>
      </c>
      <c r="EL28" s="8">
        <f t="shared" si="12"/>
        <v>4.1179500000000004</v>
      </c>
      <c r="EM28" s="8">
        <f t="shared" si="13"/>
        <v>0.34322963158795128</v>
      </c>
      <c r="EN28" s="8">
        <f t="shared" si="14"/>
        <v>1.3884041648597867</v>
      </c>
      <c r="EV28" s="9">
        <f>0.397*100</f>
        <v>39.700000000000003</v>
      </c>
      <c r="EW28" s="8">
        <f t="shared" si="19"/>
        <v>4.0372000000000003</v>
      </c>
      <c r="EX28" s="8">
        <f t="shared" si="20"/>
        <v>9.0224499999999992</v>
      </c>
      <c r="EY28" s="8">
        <f t="shared" si="21"/>
        <v>1.3922932521563112</v>
      </c>
      <c r="EZ28" s="8">
        <f t="shared" si="22"/>
        <v>5.5727792532092995</v>
      </c>
    </row>
    <row r="29" spans="1:156" x14ac:dyDescent="0.35">
      <c r="AC29" s="2">
        <f>0.498*100</f>
        <v>49.8</v>
      </c>
      <c r="AD29" s="2">
        <v>0.80789999999999995</v>
      </c>
      <c r="AE29" s="2">
        <v>0.69242000000000004</v>
      </c>
      <c r="AO29" s="2">
        <f>0.514*100</f>
        <v>51.4</v>
      </c>
      <c r="AP29" s="2">
        <v>44.762</v>
      </c>
      <c r="AQ29" s="2">
        <v>46.728999999999999</v>
      </c>
      <c r="AS29" s="2">
        <f>0.499*100</f>
        <v>49.9</v>
      </c>
      <c r="AT29" s="2">
        <v>2.5179</v>
      </c>
      <c r="AU29" s="2">
        <v>4.9741</v>
      </c>
      <c r="BE29" s="2">
        <f>0.499*100</f>
        <v>49.9</v>
      </c>
      <c r="BF29">
        <v>9.7245000000000008</v>
      </c>
      <c r="BG29">
        <v>27.754999999999999</v>
      </c>
      <c r="BM29" s="2">
        <f>0.499*100</f>
        <v>49.9</v>
      </c>
      <c r="BN29">
        <v>5.0955000000000004</v>
      </c>
      <c r="BO29">
        <v>10.958</v>
      </c>
      <c r="BU29" s="2">
        <f>0.499*100</f>
        <v>49.9</v>
      </c>
      <c r="BV29">
        <v>1.0321</v>
      </c>
      <c r="BW29">
        <v>1.0848</v>
      </c>
      <c r="CC29" s="2">
        <f>0.499*100</f>
        <v>49.9</v>
      </c>
      <c r="CD29">
        <v>3.2458</v>
      </c>
      <c r="CE29">
        <v>3.9588999999999999</v>
      </c>
      <c r="CK29" s="2">
        <f>0.499*100</f>
        <v>49.9</v>
      </c>
      <c r="CL29">
        <f t="shared" si="2"/>
        <v>7.41</v>
      </c>
      <c r="CM29">
        <f t="shared" si="3"/>
        <v>19.3565</v>
      </c>
      <c r="CS29" s="2">
        <f>0.499*100</f>
        <v>49.9</v>
      </c>
      <c r="CT29">
        <f t="shared" si="6"/>
        <v>2.1389499999999999</v>
      </c>
      <c r="CU29">
        <f t="shared" si="7"/>
        <v>2.5218499999999997</v>
      </c>
      <c r="DB29" s="2">
        <f>0.499*100</f>
        <v>49.9</v>
      </c>
      <c r="DC29">
        <v>2.9253999999999998</v>
      </c>
      <c r="DD29">
        <v>3.7755999999999998</v>
      </c>
      <c r="DJ29" s="2">
        <f>0.499*100</f>
        <v>49.9</v>
      </c>
      <c r="DK29">
        <v>1.6842999999999999</v>
      </c>
      <c r="DL29">
        <v>10.039999999999999</v>
      </c>
      <c r="DR29" s="2">
        <f>0.499*100</f>
        <v>49.9</v>
      </c>
      <c r="DS29">
        <v>1.0891</v>
      </c>
      <c r="DT29">
        <v>2.5756000000000001</v>
      </c>
      <c r="DZ29" s="2">
        <f>0.499*100</f>
        <v>49.9</v>
      </c>
      <c r="EA29">
        <v>1.4684999999999999</v>
      </c>
      <c r="EB29">
        <v>4.2107999999999999</v>
      </c>
      <c r="EJ29" s="9">
        <f>0.499*100</f>
        <v>49.9</v>
      </c>
      <c r="EK29" s="8">
        <f t="shared" si="11"/>
        <v>1.2787999999999999</v>
      </c>
      <c r="EL29" s="8">
        <f t="shared" si="12"/>
        <v>3.3932000000000002</v>
      </c>
      <c r="EM29" s="8">
        <f t="shared" si="13"/>
        <v>0.26827631278217601</v>
      </c>
      <c r="EN29" s="8">
        <f t="shared" si="14"/>
        <v>1.1562610085962415</v>
      </c>
      <c r="EV29" s="9">
        <f>0.499*100</f>
        <v>49.9</v>
      </c>
      <c r="EW29" s="8">
        <f t="shared" si="19"/>
        <v>2.3048500000000001</v>
      </c>
      <c r="EX29" s="8">
        <f t="shared" si="20"/>
        <v>6.9077999999999999</v>
      </c>
      <c r="EY29" s="8">
        <f t="shared" si="21"/>
        <v>0.87759022613062299</v>
      </c>
      <c r="EZ29" s="8">
        <f t="shared" si="22"/>
        <v>4.4295997200650064</v>
      </c>
    </row>
    <row r="30" spans="1:156" x14ac:dyDescent="0.35">
      <c r="AC30" s="2">
        <f>0.627*100</f>
        <v>62.7</v>
      </c>
      <c r="AD30" s="2">
        <v>0.53305999999999998</v>
      </c>
      <c r="AE30" s="2">
        <v>0.54096</v>
      </c>
      <c r="AO30" s="2">
        <f>0.64*100</f>
        <v>64</v>
      </c>
      <c r="AP30" s="2">
        <v>28.283999999999999</v>
      </c>
      <c r="AQ30" s="2">
        <v>38.125999999999998</v>
      </c>
      <c r="AS30" s="2">
        <f>0.628*100</f>
        <v>62.8</v>
      </c>
      <c r="AT30" s="2">
        <v>1.8326</v>
      </c>
      <c r="AU30" s="2">
        <v>4.2008000000000001</v>
      </c>
      <c r="BE30" s="2">
        <f>0.628*100</f>
        <v>62.8</v>
      </c>
      <c r="BF30">
        <v>5.7718999999999996</v>
      </c>
      <c r="BG30">
        <v>21.367999999999999</v>
      </c>
      <c r="BM30" s="2">
        <f>0.628*100</f>
        <v>62.8</v>
      </c>
      <c r="BN30">
        <v>3.6116999999999999</v>
      </c>
      <c r="BO30">
        <v>8.8915000000000006</v>
      </c>
      <c r="BU30" s="2">
        <f>0.628*100</f>
        <v>62.8</v>
      </c>
      <c r="BV30">
        <v>0.69255999999999995</v>
      </c>
      <c r="BW30">
        <v>0.82869999999999999</v>
      </c>
      <c r="CC30" s="2">
        <f>0.628*100</f>
        <v>62.8</v>
      </c>
      <c r="CD30">
        <v>1.9996</v>
      </c>
      <c r="CE30">
        <v>3.0621999999999998</v>
      </c>
      <c r="CK30" s="2">
        <f>0.628*100</f>
        <v>62.8</v>
      </c>
      <c r="CL30">
        <f t="shared" si="2"/>
        <v>4.6917999999999997</v>
      </c>
      <c r="CM30">
        <f t="shared" si="3"/>
        <v>15.12975</v>
      </c>
      <c r="CS30" s="2">
        <f>0.628*100</f>
        <v>62.8</v>
      </c>
      <c r="CT30">
        <f t="shared" si="6"/>
        <v>1.3460799999999999</v>
      </c>
      <c r="CU30">
        <f t="shared" si="7"/>
        <v>1.9454499999999999</v>
      </c>
      <c r="DB30" s="2">
        <f>0.628*100</f>
        <v>62.8</v>
      </c>
      <c r="DC30">
        <v>1.6735</v>
      </c>
      <c r="DD30">
        <v>2.8578000000000001</v>
      </c>
      <c r="DJ30" s="2">
        <f>0.628*100</f>
        <v>62.8</v>
      </c>
      <c r="DK30">
        <v>0.79696</v>
      </c>
      <c r="DL30">
        <v>7.36</v>
      </c>
      <c r="DR30" s="2">
        <f>0.628*100</f>
        <v>62.8</v>
      </c>
      <c r="DS30">
        <v>0.71997</v>
      </c>
      <c r="DT30">
        <v>2.0482999999999998</v>
      </c>
      <c r="DZ30" s="2">
        <f>0.628*100</f>
        <v>62.8</v>
      </c>
      <c r="EA30">
        <v>0.99929999999999997</v>
      </c>
      <c r="EB30">
        <v>3.3799000000000001</v>
      </c>
      <c r="EJ30" s="9">
        <f>0.628*100</f>
        <v>62.8</v>
      </c>
      <c r="EK30" s="8">
        <f t="shared" si="11"/>
        <v>0.85963499999999993</v>
      </c>
      <c r="EL30" s="8">
        <f t="shared" si="12"/>
        <v>2.7141000000000002</v>
      </c>
      <c r="EM30" s="8">
        <f t="shared" si="13"/>
        <v>0.19751613718883881</v>
      </c>
      <c r="EN30" s="8">
        <f t="shared" si="14"/>
        <v>0.94158338982800538</v>
      </c>
      <c r="EV30" s="9">
        <f>0.628*100</f>
        <v>62.8</v>
      </c>
      <c r="EW30" s="8">
        <f t="shared" si="19"/>
        <v>1.2352300000000001</v>
      </c>
      <c r="EX30" s="8">
        <f t="shared" si="20"/>
        <v>5.1089000000000002</v>
      </c>
      <c r="EY30" s="8">
        <f t="shared" si="21"/>
        <v>0.61980737798125607</v>
      </c>
      <c r="EZ30" s="8">
        <f t="shared" si="22"/>
        <v>3.1835361502580737</v>
      </c>
    </row>
    <row r="31" spans="1:156" x14ac:dyDescent="0.35">
      <c r="AC31" s="2">
        <f>0.79*100</f>
        <v>79</v>
      </c>
      <c r="AD31" s="2">
        <v>0.35272999999999999</v>
      </c>
      <c r="AE31" s="2">
        <v>0.43053999999999998</v>
      </c>
      <c r="AO31" s="2">
        <f>0.802*100</f>
        <v>80.2</v>
      </c>
      <c r="AP31" s="2">
        <v>17.981000000000002</v>
      </c>
      <c r="AQ31" s="2">
        <v>30.853000000000002</v>
      </c>
      <c r="AS31" s="2">
        <f>0.79*100</f>
        <v>79</v>
      </c>
      <c r="AT31" s="2">
        <v>1.3811</v>
      </c>
      <c r="AU31" s="2">
        <v>3.5868000000000002</v>
      </c>
      <c r="BE31" s="2">
        <f>0.79*100</f>
        <v>79</v>
      </c>
      <c r="BF31">
        <v>3.0769000000000002</v>
      </c>
      <c r="BG31">
        <v>15.782999999999999</v>
      </c>
      <c r="BM31" s="2">
        <f>0.79*100</f>
        <v>79</v>
      </c>
      <c r="BN31">
        <v>2.4674</v>
      </c>
      <c r="BO31">
        <v>7.0434999999999999</v>
      </c>
      <c r="BU31" s="2">
        <f>0.79*100</f>
        <v>79</v>
      </c>
      <c r="BV31">
        <v>0.49195</v>
      </c>
      <c r="BW31">
        <v>0.65351000000000004</v>
      </c>
      <c r="CC31" s="2">
        <f>0.79*100</f>
        <v>79</v>
      </c>
      <c r="CD31">
        <v>1.2045999999999999</v>
      </c>
      <c r="CE31">
        <v>2.3178000000000001</v>
      </c>
      <c r="CK31" s="2">
        <f>0.79*100</f>
        <v>79</v>
      </c>
      <c r="CL31">
        <f t="shared" si="2"/>
        <v>2.7721499999999999</v>
      </c>
      <c r="CM31">
        <f t="shared" si="3"/>
        <v>11.41325</v>
      </c>
      <c r="CS31" s="2">
        <f>0.79*100</f>
        <v>79</v>
      </c>
      <c r="CT31">
        <f t="shared" si="6"/>
        <v>0.84827499999999989</v>
      </c>
      <c r="CU31">
        <f t="shared" si="7"/>
        <v>1.4856549999999999</v>
      </c>
      <c r="DB31" s="2">
        <f>0.79*100</f>
        <v>79</v>
      </c>
      <c r="DC31">
        <v>1.0074000000000001</v>
      </c>
      <c r="DD31">
        <v>2.1415999999999999</v>
      </c>
      <c r="DJ31" s="2">
        <f>0.79*100</f>
        <v>79</v>
      </c>
      <c r="DK31">
        <v>0.26939999999999997</v>
      </c>
      <c r="DL31">
        <v>5.0842000000000001</v>
      </c>
      <c r="DR31" s="2">
        <f>0.79*100</f>
        <v>79</v>
      </c>
      <c r="DS31">
        <v>0.46799000000000002</v>
      </c>
      <c r="DT31">
        <v>1.6226</v>
      </c>
      <c r="DZ31" s="2">
        <f>0.79*100</f>
        <v>79</v>
      </c>
      <c r="EA31">
        <v>0.68549000000000004</v>
      </c>
      <c r="EB31">
        <v>2.7513000000000001</v>
      </c>
      <c r="EJ31" s="9">
        <f>0.79*100</f>
        <v>79</v>
      </c>
      <c r="EK31" s="8">
        <f t="shared" si="11"/>
        <v>0.57674000000000003</v>
      </c>
      <c r="EL31" s="8">
        <f t="shared" si="12"/>
        <v>2.1869499999999999</v>
      </c>
      <c r="EM31" s="8">
        <f t="shared" si="13"/>
        <v>0.15379572490807425</v>
      </c>
      <c r="EN31" s="8">
        <f t="shared" si="14"/>
        <v>0.79811142392525691</v>
      </c>
      <c r="EV31" s="9">
        <f>0.79*100</f>
        <v>79</v>
      </c>
      <c r="EW31" s="8">
        <f t="shared" si="19"/>
        <v>0.63840000000000008</v>
      </c>
      <c r="EX31" s="8">
        <f t="shared" si="20"/>
        <v>3.6128999999999998</v>
      </c>
      <c r="EY31" s="8">
        <f t="shared" si="21"/>
        <v>0.52184480451567206</v>
      </c>
      <c r="EZ31" s="8">
        <f t="shared" si="22"/>
        <v>2.0807324143195349</v>
      </c>
    </row>
    <row r="32" spans="1:156" x14ac:dyDescent="0.35">
      <c r="AC32" s="2">
        <f>0.994*100</f>
        <v>99.4</v>
      </c>
      <c r="AD32" s="2">
        <v>0.22639000000000001</v>
      </c>
      <c r="AE32" s="2">
        <v>0.35093999999999997</v>
      </c>
      <c r="AO32" s="2">
        <f>1.01*100</f>
        <v>101</v>
      </c>
      <c r="AP32" s="2">
        <v>12.038</v>
      </c>
      <c r="AQ32" s="2">
        <v>24.84</v>
      </c>
      <c r="AS32" s="2">
        <f>0.995*100</f>
        <v>99.5</v>
      </c>
      <c r="AT32" s="2">
        <v>1.0981000000000001</v>
      </c>
      <c r="AU32" s="2">
        <v>3.1533000000000002</v>
      </c>
      <c r="BE32" s="2">
        <f>0.995*100</f>
        <v>99.5</v>
      </c>
      <c r="BF32">
        <v>1.4217</v>
      </c>
      <c r="BG32">
        <v>11.145</v>
      </c>
      <c r="BM32" s="2">
        <f>0.995*100</f>
        <v>99.5</v>
      </c>
      <c r="BN32">
        <v>1.6253</v>
      </c>
      <c r="BO32">
        <v>5.5247000000000002</v>
      </c>
      <c r="BU32" s="2">
        <f>0.995*100</f>
        <v>99.5</v>
      </c>
      <c r="BV32">
        <v>0.36602000000000001</v>
      </c>
      <c r="BW32">
        <v>0.52895000000000003</v>
      </c>
      <c r="CC32" s="2">
        <f>0.995*100</f>
        <v>99.5</v>
      </c>
      <c r="CD32">
        <v>0.78717000000000004</v>
      </c>
      <c r="CE32">
        <v>1.7828999999999999</v>
      </c>
      <c r="CK32" s="2">
        <f>0.995*100</f>
        <v>99.5</v>
      </c>
      <c r="CL32">
        <f t="shared" si="2"/>
        <v>1.5234999999999999</v>
      </c>
      <c r="CM32">
        <f t="shared" si="3"/>
        <v>8.3348499999999994</v>
      </c>
      <c r="CS32" s="2">
        <f>0.995*100</f>
        <v>99.5</v>
      </c>
      <c r="CT32">
        <f t="shared" si="6"/>
        <v>0.57659499999999997</v>
      </c>
      <c r="CU32">
        <f t="shared" si="7"/>
        <v>1.1559249999999999</v>
      </c>
      <c r="DB32" s="2">
        <f>0.995*100</f>
        <v>99.5</v>
      </c>
      <c r="DC32">
        <v>0.66903999999999997</v>
      </c>
      <c r="DD32">
        <v>1.6942999999999999</v>
      </c>
      <c r="DJ32" s="2">
        <f>0.995*100</f>
        <v>99.5</v>
      </c>
      <c r="DK32">
        <v>2.3687999999999999E-3</v>
      </c>
      <c r="DL32">
        <v>3.3584000000000001</v>
      </c>
      <c r="DR32" s="2">
        <f>0.995*100</f>
        <v>99.5</v>
      </c>
      <c r="DS32">
        <v>0.30810999999999999</v>
      </c>
      <c r="DT32">
        <v>1.3258000000000001</v>
      </c>
      <c r="DZ32" s="2">
        <f>0.995*100</f>
        <v>99.5</v>
      </c>
      <c r="EA32">
        <v>0.44883000000000001</v>
      </c>
      <c r="EB32">
        <v>2.2105000000000001</v>
      </c>
      <c r="EJ32" s="9">
        <f>0.995*100</f>
        <v>99.5</v>
      </c>
      <c r="EK32" s="8">
        <f t="shared" si="11"/>
        <v>0.37846999999999997</v>
      </c>
      <c r="EL32" s="8">
        <f t="shared" si="12"/>
        <v>1.7681500000000001</v>
      </c>
      <c r="EM32" s="8">
        <f t="shared" si="13"/>
        <v>9.9504066248570999E-2</v>
      </c>
      <c r="EN32" s="8">
        <f t="shared" si="14"/>
        <v>0.62557736931573849</v>
      </c>
      <c r="EV32" s="9">
        <f>0.995*100</f>
        <v>99.5</v>
      </c>
      <c r="EW32" s="8">
        <f t="shared" si="19"/>
        <v>0.33570439999999996</v>
      </c>
      <c r="EX32" s="8">
        <f t="shared" si="20"/>
        <v>2.5263499999999999</v>
      </c>
      <c r="EY32" s="8">
        <f t="shared" si="21"/>
        <v>0.47140772634177314</v>
      </c>
      <c r="EZ32" s="8">
        <f t="shared" si="22"/>
        <v>1.1766963945725339</v>
      </c>
    </row>
    <row r="141" spans="5:8" x14ac:dyDescent="0.35">
      <c r="E141" t="e">
        <v>#N/A</v>
      </c>
      <c r="F141" t="e">
        <v>#N/A</v>
      </c>
      <c r="G141" t="e">
        <v>#N/A</v>
      </c>
      <c r="H141" t="e">
        <v>#N/A</v>
      </c>
    </row>
    <row r="142" spans="5:8" x14ac:dyDescent="0.35">
      <c r="E142" t="e">
        <v>#N/A</v>
      </c>
      <c r="F142" t="e">
        <v>#N/A</v>
      </c>
      <c r="G142" t="e">
        <v>#N/A</v>
      </c>
      <c r="H142" t="e">
        <v>#N/A</v>
      </c>
    </row>
    <row r="143" spans="5:8" x14ac:dyDescent="0.35">
      <c r="E143" t="e">
        <v>#N/A</v>
      </c>
      <c r="F143" t="e">
        <v>#N/A</v>
      </c>
      <c r="G143" t="e">
        <v>#N/A</v>
      </c>
      <c r="H143" t="e">
        <v>#N/A</v>
      </c>
    </row>
    <row r="144" spans="5:8" x14ac:dyDescent="0.35">
      <c r="E144" t="e">
        <v>#N/A</v>
      </c>
      <c r="F144" t="e">
        <v>#N/A</v>
      </c>
      <c r="G144" t="e">
        <v>#N/A</v>
      </c>
      <c r="H144" t="e">
        <v>#N/A</v>
      </c>
    </row>
    <row r="145" spans="5:8" x14ac:dyDescent="0.35">
      <c r="E145" t="e">
        <v>#N/A</v>
      </c>
      <c r="F145" t="e">
        <v>#N/A</v>
      </c>
      <c r="G145" t="e">
        <v>#N/A</v>
      </c>
      <c r="H145" t="e">
        <v>#N/A</v>
      </c>
    </row>
    <row r="146" spans="5:8" x14ac:dyDescent="0.35">
      <c r="E146" t="e">
        <v>#N/A</v>
      </c>
      <c r="F146" t="e">
        <v>#N/A</v>
      </c>
      <c r="G146" t="e">
        <v>#N/A</v>
      </c>
      <c r="H146" t="e">
        <v>#N/A</v>
      </c>
    </row>
    <row r="147" spans="5:8" x14ac:dyDescent="0.35">
      <c r="E147" t="e">
        <v>#N/A</v>
      </c>
      <c r="F147" t="e">
        <v>#N/A</v>
      </c>
      <c r="G147" t="e">
        <v>#N/A</v>
      </c>
      <c r="H147" t="e">
        <v>#N/A</v>
      </c>
    </row>
    <row r="148" spans="5:8" x14ac:dyDescent="0.35">
      <c r="E148" t="e">
        <v>#N/A</v>
      </c>
      <c r="F148" t="e">
        <v>#N/A</v>
      </c>
      <c r="G148" t="e">
        <v>#N/A</v>
      </c>
      <c r="H148" t="e">
        <v>#N/A</v>
      </c>
    </row>
    <row r="149" spans="5:8" x14ac:dyDescent="0.35">
      <c r="E149" t="e">
        <v>#N/A</v>
      </c>
      <c r="F149" t="e">
        <v>#N/A</v>
      </c>
      <c r="G149" t="e">
        <v>#N/A</v>
      </c>
      <c r="H149" t="e">
        <v>#N/A</v>
      </c>
    </row>
    <row r="150" spans="5:8" x14ac:dyDescent="0.35">
      <c r="E150" t="e">
        <v>#N/A</v>
      </c>
      <c r="F150" t="e">
        <v>#N/A</v>
      </c>
      <c r="G150" t="e">
        <v>#N/A</v>
      </c>
      <c r="H150" t="e">
        <v>#N/A</v>
      </c>
    </row>
    <row r="151" spans="5:8" x14ac:dyDescent="0.35">
      <c r="E151" t="e">
        <v>#N/A</v>
      </c>
      <c r="F151" t="e">
        <v>#N/A</v>
      </c>
      <c r="G151" t="e">
        <v>#N/A</v>
      </c>
      <c r="H151" t="e">
        <v>#N/A</v>
      </c>
    </row>
    <row r="152" spans="5:8" x14ac:dyDescent="0.35">
      <c r="E152" t="e">
        <v>#N/A</v>
      </c>
      <c r="F152" t="e">
        <v>#N/A</v>
      </c>
      <c r="G152" t="e">
        <v>#N/A</v>
      </c>
      <c r="H152" t="e">
        <v>#N/A</v>
      </c>
    </row>
    <row r="153" spans="5:8" x14ac:dyDescent="0.35">
      <c r="E153" t="e">
        <v>#N/A</v>
      </c>
      <c r="F153" t="e">
        <v>#N/A</v>
      </c>
      <c r="G153" t="e">
        <v>#N/A</v>
      </c>
      <c r="H153" t="e">
        <v>#N/A</v>
      </c>
    </row>
    <row r="154" spans="5:8" x14ac:dyDescent="0.35">
      <c r="E154" t="e">
        <v>#N/A</v>
      </c>
      <c r="F154" t="e">
        <v>#N/A</v>
      </c>
      <c r="G154" t="e">
        <v>#N/A</v>
      </c>
      <c r="H154" t="e">
        <v>#N/A</v>
      </c>
    </row>
    <row r="155" spans="5:8" x14ac:dyDescent="0.35">
      <c r="E155" t="e">
        <v>#N/A</v>
      </c>
      <c r="F155" t="e">
        <v>#N/A</v>
      </c>
      <c r="G155" t="e">
        <v>#N/A</v>
      </c>
      <c r="H155" t="e">
        <v>#N/A</v>
      </c>
    </row>
    <row r="156" spans="5:8" x14ac:dyDescent="0.35">
      <c r="E156" t="e">
        <v>#N/A</v>
      </c>
      <c r="F156" t="e">
        <v>#N/A</v>
      </c>
      <c r="G156" t="e">
        <v>#N/A</v>
      </c>
      <c r="H156" t="e">
        <v>#N/A</v>
      </c>
    </row>
    <row r="157" spans="5:8" x14ac:dyDescent="0.35">
      <c r="E157" t="e">
        <v>#N/A</v>
      </c>
      <c r="F157" t="e">
        <v>#N/A</v>
      </c>
      <c r="G157" t="e">
        <v>#N/A</v>
      </c>
      <c r="H157" t="e">
        <v>#N/A</v>
      </c>
    </row>
    <row r="158" spans="5:8" x14ac:dyDescent="0.35">
      <c r="E158" t="e">
        <v>#N/A</v>
      </c>
      <c r="F158" t="e">
        <v>#N/A</v>
      </c>
      <c r="G158" t="e">
        <v>#N/A</v>
      </c>
      <c r="H158" t="e">
        <v>#N/A</v>
      </c>
    </row>
    <row r="159" spans="5:8" x14ac:dyDescent="0.35">
      <c r="E159" t="e">
        <v>#N/A</v>
      </c>
      <c r="F159" t="e">
        <v>#N/A</v>
      </c>
      <c r="G159" t="e">
        <v>#N/A</v>
      </c>
      <c r="H159" t="e">
        <v>#N/A</v>
      </c>
    </row>
    <row r="160" spans="5:8" x14ac:dyDescent="0.35">
      <c r="E160" t="e">
        <v>#N/A</v>
      </c>
      <c r="F160" t="e">
        <v>#N/A</v>
      </c>
      <c r="G160" t="e">
        <v>#N/A</v>
      </c>
      <c r="H160" t="e">
        <v>#N/A</v>
      </c>
    </row>
    <row r="161" spans="5:8" x14ac:dyDescent="0.35">
      <c r="E161" t="e">
        <v>#N/A</v>
      </c>
      <c r="F161" t="e">
        <v>#N/A</v>
      </c>
      <c r="G161" t="e">
        <v>#N/A</v>
      </c>
      <c r="H161" t="e">
        <v>#N/A</v>
      </c>
    </row>
    <row r="162" spans="5:8" x14ac:dyDescent="0.35">
      <c r="E162" t="e">
        <v>#N/A</v>
      </c>
      <c r="F162" t="e">
        <v>#N/A</v>
      </c>
      <c r="G162" t="e">
        <v>#N/A</v>
      </c>
      <c r="H162" t="e">
        <v>#N/A</v>
      </c>
    </row>
    <row r="163" spans="5:8" x14ac:dyDescent="0.35">
      <c r="E163" t="e">
        <v>#N/A</v>
      </c>
      <c r="F163" t="e">
        <v>#N/A</v>
      </c>
      <c r="G163" t="e">
        <v>#N/A</v>
      </c>
      <c r="H163" t="e">
        <v>#N/A</v>
      </c>
    </row>
    <row r="164" spans="5:8" x14ac:dyDescent="0.35">
      <c r="E164" t="e">
        <v>#N/A</v>
      </c>
      <c r="F164" t="e">
        <v>#N/A</v>
      </c>
      <c r="G164" t="e">
        <v>#N/A</v>
      </c>
      <c r="H164" t="e">
        <v>#N/A</v>
      </c>
    </row>
    <row r="165" spans="5:8" x14ac:dyDescent="0.35">
      <c r="E165" t="e">
        <v>#N/A</v>
      </c>
      <c r="F165" t="e">
        <v>#N/A</v>
      </c>
      <c r="G165" t="e">
        <v>#N/A</v>
      </c>
      <c r="H165" t="e">
        <v>#N/A</v>
      </c>
    </row>
    <row r="166" spans="5:8" x14ac:dyDescent="0.35">
      <c r="E166" t="e">
        <v>#N/A</v>
      </c>
      <c r="F166" t="e">
        <v>#N/A</v>
      </c>
      <c r="G166" t="e">
        <v>#N/A</v>
      </c>
      <c r="H166" t="e">
        <v>#N/A</v>
      </c>
    </row>
    <row r="167" spans="5:8" x14ac:dyDescent="0.35">
      <c r="E167" t="e">
        <v>#N/A</v>
      </c>
      <c r="F167" t="e">
        <v>#N/A</v>
      </c>
      <c r="G167" t="e">
        <v>#N/A</v>
      </c>
      <c r="H167" t="e">
        <v>#N/A</v>
      </c>
    </row>
    <row r="168" spans="5:8" x14ac:dyDescent="0.35">
      <c r="E168" t="e">
        <v>#N/A</v>
      </c>
      <c r="F168" t="e">
        <v>#N/A</v>
      </c>
      <c r="G168" t="e">
        <v>#N/A</v>
      </c>
      <c r="H168" t="e">
        <v>#N/A</v>
      </c>
    </row>
    <row r="169" spans="5:8" x14ac:dyDescent="0.35">
      <c r="E169" t="e">
        <v>#N/A</v>
      </c>
      <c r="F169" t="e">
        <v>#N/A</v>
      </c>
      <c r="G169" t="e">
        <v>#N/A</v>
      </c>
      <c r="H169" t="e">
        <v>#N/A</v>
      </c>
    </row>
    <row r="170" spans="5:8" x14ac:dyDescent="0.35">
      <c r="E170" t="e">
        <v>#N/A</v>
      </c>
      <c r="F170" t="e">
        <v>#N/A</v>
      </c>
      <c r="G170" t="e">
        <v>#N/A</v>
      </c>
      <c r="H170" t="e">
        <v>#N/A</v>
      </c>
    </row>
    <row r="171" spans="5:8" x14ac:dyDescent="0.35">
      <c r="E171" t="e">
        <v>#N/A</v>
      </c>
      <c r="F171" t="e">
        <v>#N/A</v>
      </c>
      <c r="G171" t="e">
        <v>#N/A</v>
      </c>
      <c r="H171" t="e">
        <v>#N/A</v>
      </c>
    </row>
    <row r="172" spans="5:8" x14ac:dyDescent="0.35">
      <c r="E172" t="e">
        <v>#N/A</v>
      </c>
      <c r="F172" t="e">
        <v>#N/A</v>
      </c>
      <c r="G172" t="e">
        <v>#N/A</v>
      </c>
      <c r="H172" t="e">
        <v>#N/A</v>
      </c>
    </row>
    <row r="173" spans="5:8" x14ac:dyDescent="0.35">
      <c r="E173" t="e">
        <v>#N/A</v>
      </c>
      <c r="F173" t="e">
        <v>#N/A</v>
      </c>
      <c r="G173" t="e">
        <v>#N/A</v>
      </c>
      <c r="H173" t="e">
        <v>#N/A</v>
      </c>
    </row>
    <row r="174" spans="5:8" x14ac:dyDescent="0.35">
      <c r="E174" t="e">
        <v>#N/A</v>
      </c>
      <c r="F174" t="e">
        <v>#N/A</v>
      </c>
      <c r="G174" t="e">
        <v>#N/A</v>
      </c>
      <c r="H174" t="e">
        <v>#N/A</v>
      </c>
    </row>
    <row r="175" spans="5:8" x14ac:dyDescent="0.35">
      <c r="E175" t="e">
        <v>#N/A</v>
      </c>
      <c r="F175" t="e">
        <v>#N/A</v>
      </c>
      <c r="G175" t="e">
        <v>#N/A</v>
      </c>
      <c r="H175" t="e">
        <v>#N/A</v>
      </c>
    </row>
    <row r="176" spans="5:8" x14ac:dyDescent="0.35">
      <c r="E176" t="e">
        <v>#N/A</v>
      </c>
      <c r="F176" t="e">
        <v>#N/A</v>
      </c>
      <c r="G176" t="e">
        <v>#N/A</v>
      </c>
      <c r="H176" t="e">
        <v>#N/A</v>
      </c>
    </row>
    <row r="177" spans="5:8" x14ac:dyDescent="0.35">
      <c r="E177" t="e">
        <v>#N/A</v>
      </c>
      <c r="F177" t="e">
        <v>#N/A</v>
      </c>
      <c r="G177" t="e">
        <v>#N/A</v>
      </c>
      <c r="H177" t="e">
        <v>#N/A</v>
      </c>
    </row>
    <row r="178" spans="5:8" x14ac:dyDescent="0.35">
      <c r="E178" t="e">
        <v>#N/A</v>
      </c>
      <c r="F178" t="e">
        <v>#N/A</v>
      </c>
      <c r="G178" t="e">
        <v>#N/A</v>
      </c>
      <c r="H178" t="e">
        <v>#N/A</v>
      </c>
    </row>
    <row r="179" spans="5:8" x14ac:dyDescent="0.35">
      <c r="E179" t="e">
        <v>#N/A</v>
      </c>
      <c r="F179" t="e">
        <v>#N/A</v>
      </c>
      <c r="G179" t="e">
        <v>#N/A</v>
      </c>
      <c r="H179" t="e">
        <v>#N/A</v>
      </c>
    </row>
    <row r="180" spans="5:8" x14ac:dyDescent="0.35">
      <c r="E180" t="e">
        <v>#N/A</v>
      </c>
      <c r="F180" t="e">
        <v>#N/A</v>
      </c>
      <c r="G180" t="e">
        <v>#N/A</v>
      </c>
      <c r="H180" t="e">
        <v>#N/A</v>
      </c>
    </row>
    <row r="181" spans="5:8" x14ac:dyDescent="0.35">
      <c r="E181" t="e">
        <v>#N/A</v>
      </c>
      <c r="F181" t="e">
        <v>#N/A</v>
      </c>
      <c r="G181" t="e">
        <v>#N/A</v>
      </c>
      <c r="H181" t="e">
        <v>#N/A</v>
      </c>
    </row>
    <row r="182" spans="5:8" x14ac:dyDescent="0.35">
      <c r="E182" t="e">
        <v>#N/A</v>
      </c>
      <c r="F182" t="e">
        <v>#N/A</v>
      </c>
      <c r="G182" t="e">
        <v>#N/A</v>
      </c>
      <c r="H182" t="e">
        <v>#N/A</v>
      </c>
    </row>
    <row r="183" spans="5:8" x14ac:dyDescent="0.35">
      <c r="E183" t="e">
        <v>#N/A</v>
      </c>
      <c r="F183" t="e">
        <v>#N/A</v>
      </c>
      <c r="G183" t="e">
        <v>#N/A</v>
      </c>
      <c r="H183" t="e">
        <v>#N/A</v>
      </c>
    </row>
    <row r="184" spans="5:8" x14ac:dyDescent="0.35">
      <c r="E184" t="e">
        <v>#N/A</v>
      </c>
      <c r="F184" t="e">
        <v>#N/A</v>
      </c>
      <c r="G184" t="e">
        <v>#N/A</v>
      </c>
      <c r="H184" t="e">
        <v>#N/A</v>
      </c>
    </row>
    <row r="185" spans="5:8" x14ac:dyDescent="0.35">
      <c r="E185" t="e">
        <v>#N/A</v>
      </c>
      <c r="F185" t="e">
        <v>#N/A</v>
      </c>
      <c r="G185" t="e">
        <v>#N/A</v>
      </c>
      <c r="H185" t="e">
        <v>#N/A</v>
      </c>
    </row>
    <row r="186" spans="5:8" x14ac:dyDescent="0.35">
      <c r="E186" t="e">
        <v>#N/A</v>
      </c>
      <c r="F186" t="e">
        <v>#N/A</v>
      </c>
      <c r="G186" t="e">
        <v>#N/A</v>
      </c>
      <c r="H186" t="e">
        <v>#N/A</v>
      </c>
    </row>
    <row r="187" spans="5:8" x14ac:dyDescent="0.35">
      <c r="E187" t="e">
        <v>#N/A</v>
      </c>
      <c r="F187" t="e">
        <v>#N/A</v>
      </c>
      <c r="G187" t="e">
        <v>#N/A</v>
      </c>
      <c r="H187" t="e">
        <v>#N/A</v>
      </c>
    </row>
    <row r="188" spans="5:8" x14ac:dyDescent="0.35">
      <c r="E188" t="e">
        <v>#N/A</v>
      </c>
      <c r="F188" t="e">
        <v>#N/A</v>
      </c>
      <c r="G188" t="e">
        <v>#N/A</v>
      </c>
      <c r="H188" t="e">
        <v>#N/A</v>
      </c>
    </row>
    <row r="189" spans="5:8" x14ac:dyDescent="0.35">
      <c r="E189" t="e">
        <v>#N/A</v>
      </c>
      <c r="F189" t="e">
        <v>#N/A</v>
      </c>
      <c r="G189" t="e">
        <v>#N/A</v>
      </c>
      <c r="H189" t="e">
        <v>#N/A</v>
      </c>
    </row>
    <row r="190" spans="5:8" x14ac:dyDescent="0.35">
      <c r="E190" t="e">
        <v>#N/A</v>
      </c>
      <c r="F190" t="e">
        <v>#N/A</v>
      </c>
      <c r="G190" t="e">
        <v>#N/A</v>
      </c>
      <c r="H190" t="e">
        <v>#N/A</v>
      </c>
    </row>
    <row r="191" spans="5:8" x14ac:dyDescent="0.35">
      <c r="E191" t="e">
        <v>#N/A</v>
      </c>
      <c r="F191" t="e">
        <v>#N/A</v>
      </c>
      <c r="G191" t="e">
        <v>#N/A</v>
      </c>
      <c r="H191" t="e">
        <v>#N/A</v>
      </c>
    </row>
    <row r="192" spans="5:8" x14ac:dyDescent="0.35">
      <c r="E192" t="e">
        <v>#N/A</v>
      </c>
      <c r="F192" t="e">
        <v>#N/A</v>
      </c>
      <c r="G192" t="e">
        <v>#N/A</v>
      </c>
      <c r="H192" t="e">
        <v>#N/A</v>
      </c>
    </row>
    <row r="193" spans="5:8" x14ac:dyDescent="0.35">
      <c r="E193" t="e">
        <v>#N/A</v>
      </c>
      <c r="F193" t="e">
        <v>#N/A</v>
      </c>
      <c r="G193" t="e">
        <v>#N/A</v>
      </c>
      <c r="H193" t="e">
        <v>#N/A</v>
      </c>
    </row>
    <row r="194" spans="5:8" x14ac:dyDescent="0.35">
      <c r="E194" t="e">
        <v>#N/A</v>
      </c>
      <c r="F194" t="e">
        <v>#N/A</v>
      </c>
      <c r="G194" t="e">
        <v>#N/A</v>
      </c>
      <c r="H194" t="e">
        <v>#N/A</v>
      </c>
    </row>
    <row r="195" spans="5:8" x14ac:dyDescent="0.35">
      <c r="E195" t="e">
        <v>#N/A</v>
      </c>
      <c r="F195" t="e">
        <v>#N/A</v>
      </c>
      <c r="G195" t="e">
        <v>#N/A</v>
      </c>
      <c r="H195" t="e">
        <v>#N/A</v>
      </c>
    </row>
    <row r="196" spans="5:8" x14ac:dyDescent="0.35">
      <c r="E196" t="e">
        <v>#N/A</v>
      </c>
      <c r="F196" t="e">
        <v>#N/A</v>
      </c>
      <c r="G196" t="e">
        <v>#N/A</v>
      </c>
      <c r="H196" t="e">
        <v>#N/A</v>
      </c>
    </row>
    <row r="197" spans="5:8" x14ac:dyDescent="0.35">
      <c r="E197" t="e">
        <v>#N/A</v>
      </c>
      <c r="F197" t="e">
        <v>#N/A</v>
      </c>
      <c r="G197" t="e">
        <v>#N/A</v>
      </c>
      <c r="H197" t="e">
        <v>#N/A</v>
      </c>
    </row>
    <row r="198" spans="5:8" x14ac:dyDescent="0.35">
      <c r="E198" t="e">
        <v>#N/A</v>
      </c>
      <c r="F198" t="e">
        <v>#N/A</v>
      </c>
      <c r="G198" t="e">
        <v>#N/A</v>
      </c>
      <c r="H198" t="e">
        <v>#N/A</v>
      </c>
    </row>
    <row r="199" spans="5:8" x14ac:dyDescent="0.35">
      <c r="E199" t="e">
        <v>#N/A</v>
      </c>
      <c r="F199" t="e">
        <v>#N/A</v>
      </c>
      <c r="G199" t="e">
        <v>#N/A</v>
      </c>
      <c r="H199" t="e">
        <v>#N/A</v>
      </c>
    </row>
    <row r="200" spans="5:8" x14ac:dyDescent="0.35">
      <c r="E200" t="e">
        <v>#N/A</v>
      </c>
      <c r="F200" t="e">
        <v>#N/A</v>
      </c>
      <c r="G200" t="e">
        <v>#N/A</v>
      </c>
      <c r="H200" t="e">
        <v>#N/A</v>
      </c>
    </row>
    <row r="201" spans="5:8" x14ac:dyDescent="0.35">
      <c r="E201" t="e">
        <v>#N/A</v>
      </c>
      <c r="F201" t="e">
        <v>#N/A</v>
      </c>
      <c r="G201" t="e">
        <v>#N/A</v>
      </c>
      <c r="H201" t="e">
        <v>#N/A</v>
      </c>
    </row>
    <row r="202" spans="5:8" x14ac:dyDescent="0.35">
      <c r="E202" t="e">
        <v>#N/A</v>
      </c>
      <c r="F202" t="e">
        <v>#N/A</v>
      </c>
      <c r="G202" t="e">
        <v>#N/A</v>
      </c>
      <c r="H202" t="e">
        <v>#N/A</v>
      </c>
    </row>
    <row r="203" spans="5:8" x14ac:dyDescent="0.35">
      <c r="E203" t="e">
        <v>#N/A</v>
      </c>
      <c r="F203" t="e">
        <v>#N/A</v>
      </c>
      <c r="G203" t="e">
        <v>#N/A</v>
      </c>
      <c r="H203" t="e">
        <v>#N/A</v>
      </c>
    </row>
    <row r="204" spans="5:8" x14ac:dyDescent="0.35">
      <c r="E204" t="e">
        <v>#N/A</v>
      </c>
      <c r="F204" t="e">
        <v>#N/A</v>
      </c>
      <c r="G204" t="e">
        <v>#N/A</v>
      </c>
      <c r="H204" t="e">
        <v>#N/A</v>
      </c>
    </row>
    <row r="205" spans="5:8" x14ac:dyDescent="0.35">
      <c r="E205" t="e">
        <v>#N/A</v>
      </c>
      <c r="F205" t="e">
        <v>#N/A</v>
      </c>
      <c r="G205" t="e">
        <v>#N/A</v>
      </c>
      <c r="H205" t="e">
        <v>#N/A</v>
      </c>
    </row>
    <row r="206" spans="5:8" x14ac:dyDescent="0.35">
      <c r="E206" t="e">
        <v>#N/A</v>
      </c>
      <c r="F206" t="e">
        <v>#N/A</v>
      </c>
      <c r="G206" t="e">
        <v>#N/A</v>
      </c>
      <c r="H206" t="e">
        <v>#N/A</v>
      </c>
    </row>
    <row r="207" spans="5:8" x14ac:dyDescent="0.35">
      <c r="E207" t="e">
        <v>#N/A</v>
      </c>
      <c r="F207" t="e">
        <v>#N/A</v>
      </c>
      <c r="G207" t="e">
        <v>#N/A</v>
      </c>
      <c r="H207" t="e">
        <v>#N/A</v>
      </c>
    </row>
    <row r="208" spans="5:8" x14ac:dyDescent="0.35">
      <c r="E208" t="e">
        <v>#N/A</v>
      </c>
      <c r="F208" t="e">
        <v>#N/A</v>
      </c>
      <c r="G208" t="e">
        <v>#N/A</v>
      </c>
      <c r="H208" t="e">
        <v>#N/A</v>
      </c>
    </row>
    <row r="209" spans="5:8" x14ac:dyDescent="0.35">
      <c r="E209" t="e">
        <v>#N/A</v>
      </c>
      <c r="F209" t="e">
        <v>#N/A</v>
      </c>
      <c r="G209" t="e">
        <v>#N/A</v>
      </c>
      <c r="H209" t="e">
        <v>#N/A</v>
      </c>
    </row>
    <row r="210" spans="5:8" x14ac:dyDescent="0.35">
      <c r="E210" t="e">
        <v>#N/A</v>
      </c>
      <c r="F210" t="e">
        <v>#N/A</v>
      </c>
      <c r="G210" t="e">
        <v>#N/A</v>
      </c>
      <c r="H210" t="e">
        <v>#N/A</v>
      </c>
    </row>
    <row r="211" spans="5:8" x14ac:dyDescent="0.35">
      <c r="E211" t="e">
        <v>#N/A</v>
      </c>
      <c r="F211" t="e">
        <v>#N/A</v>
      </c>
      <c r="G211" t="e">
        <v>#N/A</v>
      </c>
      <c r="H211" t="e">
        <v>#N/A</v>
      </c>
    </row>
    <row r="212" spans="5:8" x14ac:dyDescent="0.35">
      <c r="E212" t="e">
        <v>#N/A</v>
      </c>
      <c r="F212" t="e">
        <v>#N/A</v>
      </c>
      <c r="G212" t="e">
        <v>#N/A</v>
      </c>
      <c r="H212" t="e">
        <v>#N/A</v>
      </c>
    </row>
    <row r="213" spans="5:8" x14ac:dyDescent="0.35">
      <c r="E213" t="e">
        <v>#N/A</v>
      </c>
      <c r="F213" t="e">
        <v>#N/A</v>
      </c>
      <c r="G213" t="e">
        <v>#N/A</v>
      </c>
      <c r="H213" t="e">
        <v>#N/A</v>
      </c>
    </row>
    <row r="214" spans="5:8" x14ac:dyDescent="0.35">
      <c r="E214" t="e">
        <v>#N/A</v>
      </c>
      <c r="F214" t="e">
        <v>#N/A</v>
      </c>
      <c r="G214" t="e">
        <v>#N/A</v>
      </c>
      <c r="H214" t="e">
        <v>#N/A</v>
      </c>
    </row>
    <row r="215" spans="5:8" x14ac:dyDescent="0.35">
      <c r="E215" t="e">
        <v>#N/A</v>
      </c>
      <c r="F215" t="e">
        <v>#N/A</v>
      </c>
      <c r="G215" t="e">
        <v>#N/A</v>
      </c>
      <c r="H215" t="e">
        <v>#N/A</v>
      </c>
    </row>
    <row r="216" spans="5:8" x14ac:dyDescent="0.35">
      <c r="E216" t="e">
        <v>#N/A</v>
      </c>
      <c r="F216" t="e">
        <v>#N/A</v>
      </c>
      <c r="G216" t="e">
        <v>#N/A</v>
      </c>
      <c r="H216" t="e">
        <v>#N/A</v>
      </c>
    </row>
    <row r="217" spans="5:8" x14ac:dyDescent="0.35">
      <c r="E217" t="e">
        <v>#N/A</v>
      </c>
      <c r="F217" t="e">
        <v>#N/A</v>
      </c>
      <c r="G217" t="e">
        <v>#N/A</v>
      </c>
      <c r="H217" t="e">
        <v>#N/A</v>
      </c>
    </row>
    <row r="218" spans="5:8" x14ac:dyDescent="0.35">
      <c r="E218" t="e">
        <v>#N/A</v>
      </c>
      <c r="F218" t="e">
        <v>#N/A</v>
      </c>
      <c r="G218" t="e">
        <v>#N/A</v>
      </c>
      <c r="H218" t="e">
        <v>#N/A</v>
      </c>
    </row>
    <row r="219" spans="5:8" x14ac:dyDescent="0.35">
      <c r="E219" t="e">
        <v>#N/A</v>
      </c>
      <c r="F219" t="e">
        <v>#N/A</v>
      </c>
      <c r="G219" t="e">
        <v>#N/A</v>
      </c>
      <c r="H219" t="e">
        <v>#N/A</v>
      </c>
    </row>
    <row r="220" spans="5:8" x14ac:dyDescent="0.35">
      <c r="E220" t="e">
        <v>#N/A</v>
      </c>
      <c r="F220" t="e">
        <v>#N/A</v>
      </c>
      <c r="G220" t="e">
        <v>#N/A</v>
      </c>
      <c r="H220" t="e">
        <v>#N/A</v>
      </c>
    </row>
    <row r="221" spans="5:8" x14ac:dyDescent="0.35">
      <c r="E221" t="e">
        <v>#N/A</v>
      </c>
      <c r="F221" t="e">
        <v>#N/A</v>
      </c>
      <c r="G221" t="e">
        <v>#N/A</v>
      </c>
      <c r="H221" t="e">
        <v>#N/A</v>
      </c>
    </row>
    <row r="222" spans="5:8" x14ac:dyDescent="0.35">
      <c r="E222" t="e">
        <v>#N/A</v>
      </c>
      <c r="F222" t="e">
        <v>#N/A</v>
      </c>
      <c r="G222" t="e">
        <v>#N/A</v>
      </c>
      <c r="H222" t="e">
        <v>#N/A</v>
      </c>
    </row>
    <row r="223" spans="5:8" x14ac:dyDescent="0.35">
      <c r="E223" t="e">
        <v>#N/A</v>
      </c>
      <c r="F223" t="e">
        <v>#N/A</v>
      </c>
      <c r="G223" t="e">
        <v>#N/A</v>
      </c>
      <c r="H223" t="e">
        <v>#N/A</v>
      </c>
    </row>
    <row r="224" spans="5:8" x14ac:dyDescent="0.35">
      <c r="E224" t="e">
        <v>#N/A</v>
      </c>
      <c r="F224" t="e">
        <v>#N/A</v>
      </c>
      <c r="G224" t="e">
        <v>#N/A</v>
      </c>
      <c r="H224" t="e">
        <v>#N/A</v>
      </c>
    </row>
    <row r="225" spans="5:8" x14ac:dyDescent="0.35">
      <c r="E225" t="e">
        <v>#N/A</v>
      </c>
      <c r="F225" t="e">
        <v>#N/A</v>
      </c>
      <c r="G225" t="e">
        <v>#N/A</v>
      </c>
      <c r="H225" t="e">
        <v>#N/A</v>
      </c>
    </row>
    <row r="226" spans="5:8" x14ac:dyDescent="0.35">
      <c r="E226" t="e">
        <v>#N/A</v>
      </c>
      <c r="F226" t="e">
        <v>#N/A</v>
      </c>
      <c r="G226" t="e">
        <v>#N/A</v>
      </c>
      <c r="H226" t="e">
        <v>#N/A</v>
      </c>
    </row>
    <row r="227" spans="5:8" x14ac:dyDescent="0.35">
      <c r="E227" t="e">
        <v>#N/A</v>
      </c>
      <c r="F227" t="e">
        <v>#N/A</v>
      </c>
      <c r="G227" t="e">
        <v>#N/A</v>
      </c>
      <c r="H227" t="e">
        <v>#N/A</v>
      </c>
    </row>
    <row r="228" spans="5:8" x14ac:dyDescent="0.35">
      <c r="E228" t="e">
        <v>#N/A</v>
      </c>
      <c r="F228" t="e">
        <v>#N/A</v>
      </c>
      <c r="G228" t="e">
        <v>#N/A</v>
      </c>
      <c r="H228" t="e">
        <v>#N/A</v>
      </c>
    </row>
    <row r="229" spans="5:8" x14ac:dyDescent="0.35">
      <c r="E229" t="e">
        <v>#N/A</v>
      </c>
      <c r="F229" t="e">
        <v>#N/A</v>
      </c>
      <c r="G229" t="e">
        <v>#N/A</v>
      </c>
      <c r="H229" t="e">
        <v>#N/A</v>
      </c>
    </row>
    <row r="230" spans="5:8" x14ac:dyDescent="0.35">
      <c r="E230" t="e">
        <v>#N/A</v>
      </c>
      <c r="F230" t="e">
        <v>#N/A</v>
      </c>
      <c r="G230" t="e">
        <v>#N/A</v>
      </c>
      <c r="H230" t="e">
        <v>#N/A</v>
      </c>
    </row>
    <row r="231" spans="5:8" x14ac:dyDescent="0.35">
      <c r="E231" t="e">
        <v>#N/A</v>
      </c>
      <c r="F231" t="e">
        <v>#N/A</v>
      </c>
      <c r="G231" t="e">
        <v>#N/A</v>
      </c>
      <c r="H231" t="e">
        <v>#N/A</v>
      </c>
    </row>
    <row r="232" spans="5:8" x14ac:dyDescent="0.35">
      <c r="E232" t="e">
        <v>#N/A</v>
      </c>
      <c r="F232" t="e">
        <v>#N/A</v>
      </c>
      <c r="G232" t="e">
        <v>#N/A</v>
      </c>
      <c r="H232" t="e">
        <v>#N/A</v>
      </c>
    </row>
    <row r="233" spans="5:8" x14ac:dyDescent="0.35">
      <c r="E233" t="e">
        <v>#N/A</v>
      </c>
      <c r="F233" t="e">
        <v>#N/A</v>
      </c>
      <c r="G233" t="e">
        <v>#N/A</v>
      </c>
      <c r="H233" t="e">
        <v>#N/A</v>
      </c>
    </row>
    <row r="234" spans="5:8" x14ac:dyDescent="0.35">
      <c r="E234" t="e">
        <v>#N/A</v>
      </c>
      <c r="F234" t="e">
        <v>#N/A</v>
      </c>
      <c r="G234" t="e">
        <v>#N/A</v>
      </c>
      <c r="H234" t="e">
        <v>#N/A</v>
      </c>
    </row>
    <row r="235" spans="5:8" x14ac:dyDescent="0.35">
      <c r="E235" t="e">
        <v>#N/A</v>
      </c>
      <c r="F235" t="e">
        <v>#N/A</v>
      </c>
      <c r="G235" t="e">
        <v>#N/A</v>
      </c>
      <c r="H235" t="e">
        <v>#N/A</v>
      </c>
    </row>
    <row r="236" spans="5:8" x14ac:dyDescent="0.35">
      <c r="E236" t="e">
        <v>#N/A</v>
      </c>
      <c r="F236" t="e">
        <v>#N/A</v>
      </c>
      <c r="G236" t="e">
        <v>#N/A</v>
      </c>
      <c r="H236" t="e">
        <v>#N/A</v>
      </c>
    </row>
    <row r="237" spans="5:8" x14ac:dyDescent="0.35">
      <c r="E237" t="e">
        <v>#N/A</v>
      </c>
      <c r="F237" t="e">
        <v>#N/A</v>
      </c>
      <c r="G237" t="e">
        <v>#N/A</v>
      </c>
      <c r="H237" t="e">
        <v>#N/A</v>
      </c>
    </row>
    <row r="238" spans="5:8" x14ac:dyDescent="0.35">
      <c r="E238" t="e">
        <v>#N/A</v>
      </c>
      <c r="F238" t="e">
        <v>#N/A</v>
      </c>
      <c r="G238" t="e">
        <v>#N/A</v>
      </c>
      <c r="H238" t="e">
        <v>#N/A</v>
      </c>
    </row>
    <row r="239" spans="5:8" x14ac:dyDescent="0.35">
      <c r="E239" t="e">
        <v>#N/A</v>
      </c>
      <c r="F239" t="e">
        <v>#N/A</v>
      </c>
      <c r="G239" t="e">
        <v>#N/A</v>
      </c>
      <c r="H239" t="e">
        <v>#N/A</v>
      </c>
    </row>
    <row r="240" spans="5:8" x14ac:dyDescent="0.35">
      <c r="E240" t="e">
        <v>#N/A</v>
      </c>
      <c r="F240" t="e">
        <v>#N/A</v>
      </c>
      <c r="G240" t="e">
        <v>#N/A</v>
      </c>
      <c r="H240" t="e">
        <v>#N/A</v>
      </c>
    </row>
    <row r="241" spans="5:8" x14ac:dyDescent="0.35">
      <c r="E241" t="e">
        <v>#N/A</v>
      </c>
      <c r="F241" t="e">
        <v>#N/A</v>
      </c>
      <c r="G241" t="e">
        <v>#N/A</v>
      </c>
      <c r="H241" t="e">
        <v>#N/A</v>
      </c>
    </row>
    <row r="242" spans="5:8" x14ac:dyDescent="0.35">
      <c r="E242" t="e">
        <v>#N/A</v>
      </c>
      <c r="F242" t="e">
        <v>#N/A</v>
      </c>
      <c r="G242" t="e">
        <v>#N/A</v>
      </c>
      <c r="H242" t="e">
        <v>#N/A</v>
      </c>
    </row>
    <row r="243" spans="5:8" x14ac:dyDescent="0.35">
      <c r="E243" t="e">
        <v>#N/A</v>
      </c>
      <c r="F243" t="e">
        <v>#N/A</v>
      </c>
      <c r="G243" t="e">
        <v>#N/A</v>
      </c>
      <c r="H243" t="e">
        <v>#N/A</v>
      </c>
    </row>
    <row r="244" spans="5:8" x14ac:dyDescent="0.35">
      <c r="E244" t="e">
        <v>#N/A</v>
      </c>
      <c r="F244" t="e">
        <v>#N/A</v>
      </c>
      <c r="G244" t="e">
        <v>#N/A</v>
      </c>
      <c r="H244" t="e">
        <v>#N/A</v>
      </c>
    </row>
    <row r="245" spans="5:8" x14ac:dyDescent="0.35">
      <c r="E245" t="e">
        <v>#N/A</v>
      </c>
      <c r="F245" t="e">
        <v>#N/A</v>
      </c>
      <c r="G245" t="e">
        <v>#N/A</v>
      </c>
      <c r="H245" t="e">
        <v>#N/A</v>
      </c>
    </row>
    <row r="246" spans="5:8" x14ac:dyDescent="0.35">
      <c r="E246" t="e">
        <v>#N/A</v>
      </c>
      <c r="F246" t="e">
        <v>#N/A</v>
      </c>
      <c r="G246" t="e">
        <v>#N/A</v>
      </c>
      <c r="H246" t="e">
        <v>#N/A</v>
      </c>
    </row>
    <row r="247" spans="5:8" x14ac:dyDescent="0.35">
      <c r="E247" t="e">
        <v>#N/A</v>
      </c>
      <c r="F247" t="e">
        <v>#N/A</v>
      </c>
      <c r="G247" t="e">
        <v>#N/A</v>
      </c>
      <c r="H247" t="e">
        <v>#N/A</v>
      </c>
    </row>
    <row r="248" spans="5:8" x14ac:dyDescent="0.35">
      <c r="E248" t="e">
        <v>#N/A</v>
      </c>
      <c r="F248" t="e">
        <v>#N/A</v>
      </c>
      <c r="G248" t="e">
        <v>#N/A</v>
      </c>
      <c r="H248" t="e">
        <v>#N/A</v>
      </c>
    </row>
    <row r="249" spans="5:8" x14ac:dyDescent="0.35">
      <c r="E249" t="e">
        <v>#N/A</v>
      </c>
      <c r="F249" t="e">
        <v>#N/A</v>
      </c>
      <c r="G249" t="e">
        <v>#N/A</v>
      </c>
      <c r="H249" t="e">
        <v>#N/A</v>
      </c>
    </row>
    <row r="250" spans="5:8" x14ac:dyDescent="0.35">
      <c r="E250" t="e">
        <v>#N/A</v>
      </c>
      <c r="F250" t="e">
        <v>#N/A</v>
      </c>
      <c r="G250" t="e">
        <v>#N/A</v>
      </c>
      <c r="H250" t="e">
        <v>#N/A</v>
      </c>
    </row>
    <row r="251" spans="5:8" x14ac:dyDescent="0.35">
      <c r="E251" t="e">
        <v>#N/A</v>
      </c>
      <c r="F251" t="e">
        <v>#N/A</v>
      </c>
      <c r="G251" t="e">
        <v>#N/A</v>
      </c>
      <c r="H251" t="e">
        <v>#N/A</v>
      </c>
    </row>
    <row r="252" spans="5:8" x14ac:dyDescent="0.35">
      <c r="E252" t="e">
        <v>#N/A</v>
      </c>
      <c r="F252" t="e">
        <v>#N/A</v>
      </c>
      <c r="G252" t="e">
        <v>#N/A</v>
      </c>
      <c r="H252" t="e">
        <v>#N/A</v>
      </c>
    </row>
    <row r="253" spans="5:8" x14ac:dyDescent="0.35">
      <c r="E253" t="e">
        <v>#N/A</v>
      </c>
      <c r="F253" t="e">
        <v>#N/A</v>
      </c>
      <c r="G253" t="e">
        <v>#N/A</v>
      </c>
      <c r="H253" t="e">
        <v>#N/A</v>
      </c>
    </row>
    <row r="254" spans="5:8" x14ac:dyDescent="0.35">
      <c r="E254" t="e">
        <v>#N/A</v>
      </c>
      <c r="F254" t="e">
        <v>#N/A</v>
      </c>
      <c r="G254" t="e">
        <v>#N/A</v>
      </c>
      <c r="H254" t="e">
        <v>#N/A</v>
      </c>
    </row>
    <row r="255" spans="5:8" x14ac:dyDescent="0.35">
      <c r="E255" t="e">
        <v>#N/A</v>
      </c>
      <c r="F255" t="e">
        <v>#N/A</v>
      </c>
      <c r="G255" t="e">
        <v>#N/A</v>
      </c>
      <c r="H255" t="e">
        <v>#N/A</v>
      </c>
    </row>
    <row r="256" spans="5:8" x14ac:dyDescent="0.35">
      <c r="E256" t="e">
        <v>#N/A</v>
      </c>
      <c r="F256" t="e">
        <v>#N/A</v>
      </c>
      <c r="G256" t="e">
        <v>#N/A</v>
      </c>
      <c r="H256" t="e">
        <v>#N/A</v>
      </c>
    </row>
    <row r="257" spans="5:8" x14ac:dyDescent="0.35">
      <c r="E257" t="e">
        <v>#N/A</v>
      </c>
      <c r="F257" t="e">
        <v>#N/A</v>
      </c>
      <c r="G257" t="e">
        <v>#N/A</v>
      </c>
      <c r="H257" t="e">
        <v>#N/A</v>
      </c>
    </row>
    <row r="258" spans="5:8" x14ac:dyDescent="0.35">
      <c r="E258" t="e">
        <v>#N/A</v>
      </c>
      <c r="F258" t="e">
        <v>#N/A</v>
      </c>
      <c r="G258" t="e">
        <v>#N/A</v>
      </c>
      <c r="H258" t="e">
        <v>#N/A</v>
      </c>
    </row>
    <row r="259" spans="5:8" x14ac:dyDescent="0.35">
      <c r="E259" t="e">
        <v>#N/A</v>
      </c>
      <c r="F259" t="e">
        <v>#N/A</v>
      </c>
      <c r="G259" t="e">
        <v>#N/A</v>
      </c>
      <c r="H259" t="e">
        <v>#N/A</v>
      </c>
    </row>
    <row r="260" spans="5:8" x14ac:dyDescent="0.35">
      <c r="E260" t="e">
        <v>#N/A</v>
      </c>
      <c r="F260" t="e">
        <v>#N/A</v>
      </c>
      <c r="G260" t="e">
        <v>#N/A</v>
      </c>
      <c r="H260" t="e">
        <v>#N/A</v>
      </c>
    </row>
    <row r="261" spans="5:8" x14ac:dyDescent="0.35">
      <c r="E261" t="e">
        <v>#N/A</v>
      </c>
      <c r="F261" t="e">
        <v>#N/A</v>
      </c>
      <c r="G261" t="e">
        <v>#N/A</v>
      </c>
      <c r="H261" t="e">
        <v>#N/A</v>
      </c>
    </row>
    <row r="262" spans="5:8" x14ac:dyDescent="0.35">
      <c r="E262" t="e">
        <v>#N/A</v>
      </c>
      <c r="F262" t="e">
        <v>#N/A</v>
      </c>
      <c r="G262" t="e">
        <v>#N/A</v>
      </c>
      <c r="H262" t="e">
        <v>#N/A</v>
      </c>
    </row>
    <row r="263" spans="5:8" x14ac:dyDescent="0.35">
      <c r="E263" t="e">
        <v>#N/A</v>
      </c>
      <c r="F263" t="e">
        <v>#N/A</v>
      </c>
      <c r="G263" t="e">
        <v>#N/A</v>
      </c>
      <c r="H263" t="e">
        <v>#N/A</v>
      </c>
    </row>
    <row r="264" spans="5:8" x14ac:dyDescent="0.35">
      <c r="E264" t="e">
        <v>#N/A</v>
      </c>
      <c r="F264" t="e">
        <v>#N/A</v>
      </c>
      <c r="G264" t="e">
        <v>#N/A</v>
      </c>
      <c r="H264" t="e">
        <v>#N/A</v>
      </c>
    </row>
    <row r="265" spans="5:8" x14ac:dyDescent="0.35">
      <c r="E265" t="e">
        <v>#N/A</v>
      </c>
      <c r="F265" t="e">
        <v>#N/A</v>
      </c>
      <c r="G265" t="e">
        <v>#N/A</v>
      </c>
      <c r="H265" t="e">
        <v>#N/A</v>
      </c>
    </row>
    <row r="266" spans="5:8" x14ac:dyDescent="0.35">
      <c r="E266" t="e">
        <v>#N/A</v>
      </c>
      <c r="F266" t="e">
        <v>#N/A</v>
      </c>
      <c r="G266" t="e">
        <v>#N/A</v>
      </c>
      <c r="H266" t="e">
        <v>#N/A</v>
      </c>
    </row>
    <row r="267" spans="5:8" x14ac:dyDescent="0.35">
      <c r="E267" t="e">
        <v>#N/A</v>
      </c>
      <c r="F267" t="e">
        <v>#N/A</v>
      </c>
      <c r="G267" t="e">
        <v>#N/A</v>
      </c>
      <c r="H267" t="e">
        <v>#N/A</v>
      </c>
    </row>
    <row r="268" spans="5:8" x14ac:dyDescent="0.35">
      <c r="E268" t="e">
        <v>#N/A</v>
      </c>
      <c r="F268" t="e">
        <v>#N/A</v>
      </c>
      <c r="G268" t="e">
        <v>#N/A</v>
      </c>
      <c r="H268" t="e">
        <v>#N/A</v>
      </c>
    </row>
    <row r="269" spans="5:8" x14ac:dyDescent="0.35">
      <c r="E269" t="e">
        <v>#N/A</v>
      </c>
      <c r="F269" t="e">
        <v>#N/A</v>
      </c>
      <c r="G269" t="e">
        <v>#N/A</v>
      </c>
      <c r="H269" t="e">
        <v>#N/A</v>
      </c>
    </row>
    <row r="270" spans="5:8" x14ac:dyDescent="0.35">
      <c r="E270" t="e">
        <v>#N/A</v>
      </c>
      <c r="F270" t="e">
        <v>#N/A</v>
      </c>
      <c r="G270" t="e">
        <v>#N/A</v>
      </c>
      <c r="H270" t="e">
        <v>#N/A</v>
      </c>
    </row>
    <row r="271" spans="5:8" x14ac:dyDescent="0.35">
      <c r="E271" t="e">
        <v>#N/A</v>
      </c>
      <c r="F271" t="e">
        <v>#N/A</v>
      </c>
      <c r="G271" t="e">
        <v>#N/A</v>
      </c>
      <c r="H271" t="e">
        <v>#N/A</v>
      </c>
    </row>
    <row r="272" spans="5:8" x14ac:dyDescent="0.35">
      <c r="E272" t="e">
        <v>#N/A</v>
      </c>
      <c r="F272" t="e">
        <v>#N/A</v>
      </c>
      <c r="G272" t="e">
        <v>#N/A</v>
      </c>
      <c r="H272" t="e">
        <v>#N/A</v>
      </c>
    </row>
    <row r="273" spans="5:8" x14ac:dyDescent="0.35">
      <c r="E273" t="e">
        <v>#N/A</v>
      </c>
      <c r="F273" t="e">
        <v>#N/A</v>
      </c>
      <c r="G273" t="e">
        <v>#N/A</v>
      </c>
      <c r="H273" t="e">
        <v>#N/A</v>
      </c>
    </row>
    <row r="274" spans="5:8" x14ac:dyDescent="0.35">
      <c r="E274" t="e">
        <v>#N/A</v>
      </c>
      <c r="F274" t="e">
        <v>#N/A</v>
      </c>
      <c r="G274" t="e">
        <v>#N/A</v>
      </c>
      <c r="H274" t="e">
        <v>#N/A</v>
      </c>
    </row>
    <row r="275" spans="5:8" x14ac:dyDescent="0.35">
      <c r="E275" t="e">
        <v>#N/A</v>
      </c>
      <c r="F275" t="e">
        <v>#N/A</v>
      </c>
      <c r="G275" t="e">
        <v>#N/A</v>
      </c>
      <c r="H275" t="e">
        <v>#N/A</v>
      </c>
    </row>
    <row r="276" spans="5:8" x14ac:dyDescent="0.35">
      <c r="E276" t="e">
        <v>#N/A</v>
      </c>
      <c r="F276" t="e">
        <v>#N/A</v>
      </c>
      <c r="G276" t="e">
        <v>#N/A</v>
      </c>
      <c r="H276" t="e">
        <v>#N/A</v>
      </c>
    </row>
    <row r="277" spans="5:8" x14ac:dyDescent="0.35">
      <c r="E277" t="e">
        <v>#N/A</v>
      </c>
      <c r="F277" t="e">
        <v>#N/A</v>
      </c>
      <c r="G277" t="e">
        <v>#N/A</v>
      </c>
      <c r="H277" t="e">
        <v>#N/A</v>
      </c>
    </row>
    <row r="278" spans="5:8" x14ac:dyDescent="0.35">
      <c r="E278" t="e">
        <v>#N/A</v>
      </c>
      <c r="F278" t="e">
        <v>#N/A</v>
      </c>
      <c r="G278" t="e">
        <v>#N/A</v>
      </c>
      <c r="H278" t="e">
        <v>#N/A</v>
      </c>
    </row>
    <row r="279" spans="5:8" x14ac:dyDescent="0.35">
      <c r="E279" t="e">
        <v>#N/A</v>
      </c>
      <c r="F279" t="e">
        <v>#N/A</v>
      </c>
      <c r="G279" t="e">
        <v>#N/A</v>
      </c>
      <c r="H279" t="e">
        <v>#N/A</v>
      </c>
    </row>
    <row r="280" spans="5:8" x14ac:dyDescent="0.35">
      <c r="E280" t="e">
        <v>#N/A</v>
      </c>
      <c r="F280" t="e">
        <v>#N/A</v>
      </c>
      <c r="G280" t="e">
        <v>#N/A</v>
      </c>
      <c r="H280" t="e">
        <v>#N/A</v>
      </c>
    </row>
    <row r="281" spans="5:8" x14ac:dyDescent="0.35">
      <c r="E281" t="e">
        <v>#N/A</v>
      </c>
      <c r="F281" t="e">
        <v>#N/A</v>
      </c>
      <c r="G281" t="e">
        <v>#N/A</v>
      </c>
      <c r="H281" t="e">
        <v>#N/A</v>
      </c>
    </row>
    <row r="282" spans="5:8" x14ac:dyDescent="0.35">
      <c r="E282" t="e">
        <v>#N/A</v>
      </c>
      <c r="F282" t="e">
        <v>#N/A</v>
      </c>
      <c r="G282" t="e">
        <v>#N/A</v>
      </c>
      <c r="H282" t="e">
        <v>#N/A</v>
      </c>
    </row>
    <row r="283" spans="5:8" x14ac:dyDescent="0.35">
      <c r="E283" t="e">
        <v>#N/A</v>
      </c>
      <c r="F283" t="e">
        <v>#N/A</v>
      </c>
      <c r="G283" t="e">
        <v>#N/A</v>
      </c>
      <c r="H283" t="e">
        <v>#N/A</v>
      </c>
    </row>
    <row r="284" spans="5:8" x14ac:dyDescent="0.35">
      <c r="E284" t="e">
        <v>#N/A</v>
      </c>
      <c r="F284" t="e">
        <v>#N/A</v>
      </c>
      <c r="G284" t="e">
        <v>#N/A</v>
      </c>
      <c r="H284" t="e">
        <v>#N/A</v>
      </c>
    </row>
    <row r="285" spans="5:8" x14ac:dyDescent="0.35">
      <c r="E285" t="e">
        <v>#N/A</v>
      </c>
      <c r="F285" t="e">
        <v>#N/A</v>
      </c>
      <c r="G285" t="e">
        <v>#N/A</v>
      </c>
      <c r="H285" t="e">
        <v>#N/A</v>
      </c>
    </row>
    <row r="286" spans="5:8" x14ac:dyDescent="0.35">
      <c r="E286" t="e">
        <v>#N/A</v>
      </c>
      <c r="F286" t="e">
        <v>#N/A</v>
      </c>
      <c r="G286" t="e">
        <v>#N/A</v>
      </c>
      <c r="H286" t="e">
        <v>#N/A</v>
      </c>
    </row>
    <row r="287" spans="5:8" x14ac:dyDescent="0.35">
      <c r="E287" t="e">
        <v>#N/A</v>
      </c>
      <c r="F287" t="e">
        <v>#N/A</v>
      </c>
      <c r="G287" t="e">
        <v>#N/A</v>
      </c>
      <c r="H287" t="e">
        <v>#N/A</v>
      </c>
    </row>
    <row r="288" spans="5:8" x14ac:dyDescent="0.35">
      <c r="E288" t="e">
        <v>#N/A</v>
      </c>
      <c r="F288" t="e">
        <v>#N/A</v>
      </c>
      <c r="G288" t="e">
        <v>#N/A</v>
      </c>
      <c r="H288" t="e">
        <v>#N/A</v>
      </c>
    </row>
    <row r="289" spans="5:8" x14ac:dyDescent="0.35">
      <c r="E289" t="e">
        <v>#N/A</v>
      </c>
      <c r="F289" t="e">
        <v>#N/A</v>
      </c>
      <c r="G289" t="e">
        <v>#N/A</v>
      </c>
      <c r="H289" t="e">
        <v>#N/A</v>
      </c>
    </row>
    <row r="290" spans="5:8" x14ac:dyDescent="0.35">
      <c r="E290" t="e">
        <v>#N/A</v>
      </c>
      <c r="F290" t="e">
        <v>#N/A</v>
      </c>
      <c r="G290" t="e">
        <v>#N/A</v>
      </c>
      <c r="H290" t="e">
        <v>#N/A</v>
      </c>
    </row>
    <row r="291" spans="5:8" x14ac:dyDescent="0.35">
      <c r="E291" t="e">
        <v>#N/A</v>
      </c>
      <c r="F291" t="e">
        <v>#N/A</v>
      </c>
      <c r="G291" t="e">
        <v>#N/A</v>
      </c>
      <c r="H291" t="e">
        <v>#N/A</v>
      </c>
    </row>
    <row r="292" spans="5:8" x14ac:dyDescent="0.35">
      <c r="E292" t="e">
        <v>#N/A</v>
      </c>
      <c r="F292" t="e">
        <v>#N/A</v>
      </c>
      <c r="G292" t="e">
        <v>#N/A</v>
      </c>
      <c r="H292" t="e">
        <v>#N/A</v>
      </c>
    </row>
    <row r="293" spans="5:8" x14ac:dyDescent="0.35">
      <c r="E293" t="e">
        <v>#N/A</v>
      </c>
      <c r="F293" t="e">
        <v>#N/A</v>
      </c>
      <c r="G293" t="e">
        <v>#N/A</v>
      </c>
      <c r="H293" t="e">
        <v>#N/A</v>
      </c>
    </row>
    <row r="294" spans="5:8" x14ac:dyDescent="0.35">
      <c r="E294" t="e">
        <v>#N/A</v>
      </c>
      <c r="F294" t="e">
        <v>#N/A</v>
      </c>
      <c r="G294" t="e">
        <v>#N/A</v>
      </c>
      <c r="H294" t="e">
        <v>#N/A</v>
      </c>
    </row>
    <row r="295" spans="5:8" x14ac:dyDescent="0.35">
      <c r="E295" t="e">
        <v>#N/A</v>
      </c>
      <c r="F295" t="e">
        <v>#N/A</v>
      </c>
      <c r="G295" t="e">
        <v>#N/A</v>
      </c>
      <c r="H295" t="e">
        <v>#N/A</v>
      </c>
    </row>
    <row r="296" spans="5:8" x14ac:dyDescent="0.35">
      <c r="E296" t="e">
        <v>#N/A</v>
      </c>
      <c r="F296" t="e">
        <v>#N/A</v>
      </c>
      <c r="G296" t="e">
        <v>#N/A</v>
      </c>
      <c r="H296" t="e">
        <v>#N/A</v>
      </c>
    </row>
    <row r="297" spans="5:8" x14ac:dyDescent="0.35">
      <c r="E297" t="e">
        <v>#N/A</v>
      </c>
      <c r="F297" t="e">
        <v>#N/A</v>
      </c>
      <c r="G297" t="e">
        <v>#N/A</v>
      </c>
      <c r="H297" t="e">
        <v>#N/A</v>
      </c>
    </row>
    <row r="298" spans="5:8" x14ac:dyDescent="0.35">
      <c r="E298" t="e">
        <v>#N/A</v>
      </c>
      <c r="F298" t="e">
        <v>#N/A</v>
      </c>
      <c r="G298" t="e">
        <v>#N/A</v>
      </c>
      <c r="H298" t="e">
        <v>#N/A</v>
      </c>
    </row>
    <row r="299" spans="5:8" x14ac:dyDescent="0.35">
      <c r="E299" t="e">
        <v>#N/A</v>
      </c>
      <c r="F299" t="e">
        <v>#N/A</v>
      </c>
      <c r="G299" t="e">
        <v>#N/A</v>
      </c>
      <c r="H299" t="e">
        <v>#N/A</v>
      </c>
    </row>
    <row r="300" spans="5:8" x14ac:dyDescent="0.35">
      <c r="E300" t="e">
        <v>#N/A</v>
      </c>
      <c r="F300" t="e">
        <v>#N/A</v>
      </c>
      <c r="G300" t="e">
        <v>#N/A</v>
      </c>
      <c r="H300" t="e">
        <v>#N/A</v>
      </c>
    </row>
    <row r="301" spans="5:8" x14ac:dyDescent="0.35">
      <c r="E301" t="e">
        <v>#N/A</v>
      </c>
      <c r="F301" t="e">
        <v>#N/A</v>
      </c>
      <c r="G301" t="e">
        <v>#N/A</v>
      </c>
      <c r="H301" t="e">
        <v>#N/A</v>
      </c>
    </row>
    <row r="302" spans="5:8" x14ac:dyDescent="0.35">
      <c r="E302" t="e">
        <v>#N/A</v>
      </c>
      <c r="F302" t="e">
        <v>#N/A</v>
      </c>
      <c r="G302" t="e">
        <v>#N/A</v>
      </c>
      <c r="H302" t="e">
        <v>#N/A</v>
      </c>
    </row>
    <row r="303" spans="5:8" x14ac:dyDescent="0.35">
      <c r="E303" t="e">
        <v>#N/A</v>
      </c>
      <c r="F303" t="e">
        <v>#N/A</v>
      </c>
      <c r="G303" t="e">
        <v>#N/A</v>
      </c>
      <c r="H303" t="e">
        <v>#N/A</v>
      </c>
    </row>
    <row r="304" spans="5:8" x14ac:dyDescent="0.35">
      <c r="E304" t="e">
        <v>#N/A</v>
      </c>
      <c r="F304" t="e">
        <v>#N/A</v>
      </c>
      <c r="G304" t="e">
        <v>#N/A</v>
      </c>
      <c r="H304" t="e">
        <v>#N/A</v>
      </c>
    </row>
    <row r="305" spans="5:8" x14ac:dyDescent="0.35">
      <c r="E305" t="e">
        <v>#N/A</v>
      </c>
      <c r="F305" t="e">
        <v>#N/A</v>
      </c>
      <c r="G305" t="e">
        <v>#N/A</v>
      </c>
      <c r="H305" t="e">
        <v>#N/A</v>
      </c>
    </row>
    <row r="306" spans="5:8" x14ac:dyDescent="0.35">
      <c r="E306" t="e">
        <v>#N/A</v>
      </c>
      <c r="F306" t="e">
        <v>#N/A</v>
      </c>
      <c r="G306" t="e">
        <v>#N/A</v>
      </c>
      <c r="H306" t="e">
        <v>#N/A</v>
      </c>
    </row>
    <row r="307" spans="5:8" x14ac:dyDescent="0.35">
      <c r="E307" t="e">
        <v>#N/A</v>
      </c>
      <c r="F307" t="e">
        <v>#N/A</v>
      </c>
      <c r="G307" t="e">
        <v>#N/A</v>
      </c>
      <c r="H307" t="e">
        <v>#N/A</v>
      </c>
    </row>
    <row r="308" spans="5:8" x14ac:dyDescent="0.35">
      <c r="E308" t="e">
        <v>#N/A</v>
      </c>
      <c r="F308" t="e">
        <v>#N/A</v>
      </c>
      <c r="G308" t="e">
        <v>#N/A</v>
      </c>
      <c r="H308" t="e">
        <v>#N/A</v>
      </c>
    </row>
    <row r="309" spans="5:8" x14ac:dyDescent="0.35">
      <c r="E309" t="e">
        <v>#N/A</v>
      </c>
      <c r="F309" t="e">
        <v>#N/A</v>
      </c>
      <c r="G309" t="e">
        <v>#N/A</v>
      </c>
      <c r="H309" t="e">
        <v>#N/A</v>
      </c>
    </row>
    <row r="310" spans="5:8" x14ac:dyDescent="0.35">
      <c r="E310" t="e">
        <v>#N/A</v>
      </c>
      <c r="F310" t="e">
        <v>#N/A</v>
      </c>
      <c r="G310" t="e">
        <v>#N/A</v>
      </c>
      <c r="H310" t="e">
        <v>#N/A</v>
      </c>
    </row>
    <row r="311" spans="5:8" x14ac:dyDescent="0.35">
      <c r="E311" t="e">
        <v>#N/A</v>
      </c>
      <c r="F311" t="e">
        <v>#N/A</v>
      </c>
      <c r="G311" t="e">
        <v>#N/A</v>
      </c>
      <c r="H311" t="e">
        <v>#N/A</v>
      </c>
    </row>
    <row r="312" spans="5:8" x14ac:dyDescent="0.35">
      <c r="E312" t="e">
        <v>#N/A</v>
      </c>
      <c r="F312" t="e">
        <v>#N/A</v>
      </c>
      <c r="G312" t="e">
        <v>#N/A</v>
      </c>
      <c r="H312" t="e">
        <v>#N/A</v>
      </c>
    </row>
    <row r="313" spans="5:8" x14ac:dyDescent="0.35">
      <c r="E313" t="e">
        <v>#N/A</v>
      </c>
      <c r="F313" t="e">
        <v>#N/A</v>
      </c>
      <c r="G313" t="e">
        <v>#N/A</v>
      </c>
      <c r="H313" t="e">
        <v>#N/A</v>
      </c>
    </row>
    <row r="314" spans="5:8" x14ac:dyDescent="0.35">
      <c r="E314" t="e">
        <v>#N/A</v>
      </c>
      <c r="F314" t="e">
        <v>#N/A</v>
      </c>
      <c r="G314" t="e">
        <v>#N/A</v>
      </c>
      <c r="H314" t="e">
        <v>#N/A</v>
      </c>
    </row>
    <row r="315" spans="5:8" x14ac:dyDescent="0.35">
      <c r="E315" t="e">
        <v>#N/A</v>
      </c>
      <c r="F315" t="e">
        <v>#N/A</v>
      </c>
      <c r="G315" t="e">
        <v>#N/A</v>
      </c>
      <c r="H315" t="e">
        <v>#N/A</v>
      </c>
    </row>
    <row r="316" spans="5:8" x14ac:dyDescent="0.35">
      <c r="E316" t="e">
        <v>#N/A</v>
      </c>
      <c r="F316" t="e">
        <v>#N/A</v>
      </c>
      <c r="G316" t="e">
        <v>#N/A</v>
      </c>
      <c r="H316" t="e">
        <v>#N/A</v>
      </c>
    </row>
    <row r="317" spans="5:8" x14ac:dyDescent="0.35">
      <c r="E317" t="e">
        <v>#N/A</v>
      </c>
      <c r="F317" t="e">
        <v>#N/A</v>
      </c>
      <c r="G317" t="e">
        <v>#N/A</v>
      </c>
      <c r="H317" t="e">
        <v>#N/A</v>
      </c>
    </row>
    <row r="318" spans="5:8" x14ac:dyDescent="0.35">
      <c r="E318" t="e">
        <v>#N/A</v>
      </c>
      <c r="F318" t="e">
        <v>#N/A</v>
      </c>
      <c r="G318" t="e">
        <v>#N/A</v>
      </c>
      <c r="H318" t="e">
        <v>#N/A</v>
      </c>
    </row>
    <row r="319" spans="5:8" x14ac:dyDescent="0.35">
      <c r="E319" t="e">
        <v>#N/A</v>
      </c>
      <c r="F319" t="e">
        <v>#N/A</v>
      </c>
      <c r="G319" t="e">
        <v>#N/A</v>
      </c>
      <c r="H319" t="e">
        <v>#N/A</v>
      </c>
    </row>
    <row r="320" spans="5:8" x14ac:dyDescent="0.35">
      <c r="E320" t="e">
        <v>#N/A</v>
      </c>
      <c r="F320" t="e">
        <v>#N/A</v>
      </c>
      <c r="G320" t="e">
        <v>#N/A</v>
      </c>
      <c r="H320" t="e">
        <v>#N/A</v>
      </c>
    </row>
    <row r="321" spans="5:8" x14ac:dyDescent="0.35">
      <c r="E321" t="e">
        <v>#N/A</v>
      </c>
      <c r="F321" t="e">
        <v>#N/A</v>
      </c>
      <c r="G321" t="e">
        <v>#N/A</v>
      </c>
      <c r="H321" t="e">
        <v>#N/A</v>
      </c>
    </row>
    <row r="322" spans="5:8" x14ac:dyDescent="0.35">
      <c r="E322" t="e">
        <v>#N/A</v>
      </c>
      <c r="F322" t="e">
        <v>#N/A</v>
      </c>
      <c r="G322" t="e">
        <v>#N/A</v>
      </c>
      <c r="H322" t="e">
        <v>#N/A</v>
      </c>
    </row>
    <row r="323" spans="5:8" x14ac:dyDescent="0.35">
      <c r="E323" t="e">
        <v>#N/A</v>
      </c>
      <c r="F323" t="e">
        <v>#N/A</v>
      </c>
      <c r="G323" t="e">
        <v>#N/A</v>
      </c>
      <c r="H323" t="e">
        <v>#N/A</v>
      </c>
    </row>
    <row r="324" spans="5:8" x14ac:dyDescent="0.35">
      <c r="E324" t="e">
        <v>#N/A</v>
      </c>
      <c r="F324" t="e">
        <v>#N/A</v>
      </c>
      <c r="G324" t="e">
        <v>#N/A</v>
      </c>
      <c r="H324" t="e">
        <v>#N/A</v>
      </c>
    </row>
    <row r="325" spans="5:8" x14ac:dyDescent="0.35">
      <c r="E325" t="e">
        <v>#N/A</v>
      </c>
      <c r="F325" t="e">
        <v>#N/A</v>
      </c>
      <c r="G325" t="e">
        <v>#N/A</v>
      </c>
      <c r="H325" t="e">
        <v>#N/A</v>
      </c>
    </row>
    <row r="326" spans="5:8" x14ac:dyDescent="0.35">
      <c r="E326" t="e">
        <v>#N/A</v>
      </c>
      <c r="F326" t="e">
        <v>#N/A</v>
      </c>
      <c r="G326" t="e">
        <v>#N/A</v>
      </c>
      <c r="H326" t="e">
        <v>#N/A</v>
      </c>
    </row>
    <row r="327" spans="5:8" x14ac:dyDescent="0.35">
      <c r="E327" t="e">
        <v>#N/A</v>
      </c>
      <c r="F327" t="e">
        <v>#N/A</v>
      </c>
      <c r="G327" t="e">
        <v>#N/A</v>
      </c>
      <c r="H327" t="e">
        <v>#N/A</v>
      </c>
    </row>
    <row r="328" spans="5:8" x14ac:dyDescent="0.35">
      <c r="E328" t="e">
        <v>#N/A</v>
      </c>
      <c r="F328" t="e">
        <v>#N/A</v>
      </c>
      <c r="G328" t="e">
        <v>#N/A</v>
      </c>
      <c r="H328" t="e">
        <v>#N/A</v>
      </c>
    </row>
    <row r="329" spans="5:8" x14ac:dyDescent="0.35">
      <c r="E329" t="e">
        <v>#N/A</v>
      </c>
      <c r="F329" t="e">
        <v>#N/A</v>
      </c>
      <c r="G329" t="e">
        <v>#N/A</v>
      </c>
      <c r="H329" t="e">
        <v>#N/A</v>
      </c>
    </row>
    <row r="330" spans="5:8" x14ac:dyDescent="0.35">
      <c r="E330" t="e">
        <v>#N/A</v>
      </c>
      <c r="F330" t="e">
        <v>#N/A</v>
      </c>
      <c r="G330" t="e">
        <v>#N/A</v>
      </c>
      <c r="H330" t="e">
        <v>#N/A</v>
      </c>
    </row>
    <row r="331" spans="5:8" x14ac:dyDescent="0.35">
      <c r="E331" t="e">
        <v>#N/A</v>
      </c>
      <c r="F331" t="e">
        <v>#N/A</v>
      </c>
      <c r="G331" t="e">
        <v>#N/A</v>
      </c>
      <c r="H331" t="e">
        <v>#N/A</v>
      </c>
    </row>
    <row r="332" spans="5:8" x14ac:dyDescent="0.35">
      <c r="E332" t="e">
        <v>#N/A</v>
      </c>
      <c r="F332" t="e">
        <v>#N/A</v>
      </c>
      <c r="G332" t="e">
        <v>#N/A</v>
      </c>
      <c r="H332" t="e">
        <v>#N/A</v>
      </c>
    </row>
    <row r="333" spans="5:8" x14ac:dyDescent="0.35">
      <c r="E333" t="e">
        <v>#N/A</v>
      </c>
      <c r="F333" t="e">
        <v>#N/A</v>
      </c>
      <c r="G333" t="e">
        <v>#N/A</v>
      </c>
      <c r="H333" t="e">
        <v>#N/A</v>
      </c>
    </row>
    <row r="334" spans="5:8" x14ac:dyDescent="0.35">
      <c r="E334" t="e">
        <v>#N/A</v>
      </c>
      <c r="F334" t="e">
        <v>#N/A</v>
      </c>
      <c r="G334" t="e">
        <v>#N/A</v>
      </c>
      <c r="H334" t="e">
        <v>#N/A</v>
      </c>
    </row>
    <row r="335" spans="5:8" x14ac:dyDescent="0.35">
      <c r="E335" t="e">
        <v>#N/A</v>
      </c>
      <c r="F335" t="e">
        <v>#N/A</v>
      </c>
      <c r="G335" t="e">
        <v>#N/A</v>
      </c>
      <c r="H335" t="e">
        <v>#N/A</v>
      </c>
    </row>
    <row r="336" spans="5:8" x14ac:dyDescent="0.35">
      <c r="E336" t="e">
        <v>#N/A</v>
      </c>
      <c r="F336" t="e">
        <v>#N/A</v>
      </c>
      <c r="G336" t="e">
        <v>#N/A</v>
      </c>
      <c r="H336" t="e">
        <v>#N/A</v>
      </c>
    </row>
    <row r="337" spans="5:8" x14ac:dyDescent="0.35">
      <c r="E337" t="e">
        <v>#N/A</v>
      </c>
      <c r="F337" t="e">
        <v>#N/A</v>
      </c>
      <c r="G337" t="e">
        <v>#N/A</v>
      </c>
      <c r="H337" t="e">
        <v>#N/A</v>
      </c>
    </row>
    <row r="338" spans="5:8" x14ac:dyDescent="0.35">
      <c r="E338" t="e">
        <v>#N/A</v>
      </c>
      <c r="F338" t="e">
        <v>#N/A</v>
      </c>
      <c r="G338" t="e">
        <v>#N/A</v>
      </c>
      <c r="H338" t="e">
        <v>#N/A</v>
      </c>
    </row>
    <row r="339" spans="5:8" x14ac:dyDescent="0.35">
      <c r="E339" t="e">
        <v>#N/A</v>
      </c>
      <c r="F339" t="e">
        <v>#N/A</v>
      </c>
      <c r="G339" t="e">
        <v>#N/A</v>
      </c>
      <c r="H339" t="e">
        <v>#N/A</v>
      </c>
    </row>
    <row r="340" spans="5:8" x14ac:dyDescent="0.35">
      <c r="E340" t="e">
        <v>#N/A</v>
      </c>
      <c r="F340" t="e">
        <v>#N/A</v>
      </c>
      <c r="G340" t="e">
        <v>#N/A</v>
      </c>
      <c r="H340" t="e">
        <v>#N/A</v>
      </c>
    </row>
    <row r="341" spans="5:8" x14ac:dyDescent="0.35">
      <c r="E341" t="e">
        <v>#N/A</v>
      </c>
      <c r="F341" t="e">
        <v>#N/A</v>
      </c>
      <c r="G341" t="e">
        <v>#N/A</v>
      </c>
      <c r="H341" t="e">
        <v>#N/A</v>
      </c>
    </row>
    <row r="342" spans="5:8" x14ac:dyDescent="0.35">
      <c r="E342" t="e">
        <v>#N/A</v>
      </c>
      <c r="F342" t="e">
        <v>#N/A</v>
      </c>
      <c r="G342" t="e">
        <v>#N/A</v>
      </c>
      <c r="H342" t="e">
        <v>#N/A</v>
      </c>
    </row>
    <row r="343" spans="5:8" x14ac:dyDescent="0.35">
      <c r="E343" t="e">
        <v>#N/A</v>
      </c>
      <c r="F343" t="e">
        <v>#N/A</v>
      </c>
      <c r="G343" t="e">
        <v>#N/A</v>
      </c>
      <c r="H343" t="e">
        <v>#N/A</v>
      </c>
    </row>
    <row r="344" spans="5:8" x14ac:dyDescent="0.35">
      <c r="E344" t="e">
        <v>#N/A</v>
      </c>
      <c r="F344" t="e">
        <v>#N/A</v>
      </c>
      <c r="G344" t="e">
        <v>#N/A</v>
      </c>
      <c r="H344" t="e">
        <v>#N/A</v>
      </c>
    </row>
    <row r="345" spans="5:8" x14ac:dyDescent="0.35">
      <c r="E345" t="e">
        <v>#N/A</v>
      </c>
      <c r="F345" t="e">
        <v>#N/A</v>
      </c>
      <c r="G345" t="e">
        <v>#N/A</v>
      </c>
      <c r="H345" t="e">
        <v>#N/A</v>
      </c>
    </row>
    <row r="346" spans="5:8" x14ac:dyDescent="0.35">
      <c r="E346" t="e">
        <v>#N/A</v>
      </c>
      <c r="F346" t="e">
        <v>#N/A</v>
      </c>
      <c r="G346" t="e">
        <v>#N/A</v>
      </c>
      <c r="H346" t="e">
        <v>#N/A</v>
      </c>
    </row>
    <row r="347" spans="5:8" x14ac:dyDescent="0.35">
      <c r="E347" t="e">
        <v>#N/A</v>
      </c>
      <c r="F347" t="e">
        <v>#N/A</v>
      </c>
      <c r="G347" t="e">
        <v>#N/A</v>
      </c>
      <c r="H347" t="e">
        <v>#N/A</v>
      </c>
    </row>
    <row r="348" spans="5:8" x14ac:dyDescent="0.35">
      <c r="E348" t="e">
        <v>#N/A</v>
      </c>
      <c r="F348" t="e">
        <v>#N/A</v>
      </c>
      <c r="G348" t="e">
        <v>#N/A</v>
      </c>
      <c r="H348" t="e">
        <v>#N/A</v>
      </c>
    </row>
    <row r="349" spans="5:8" x14ac:dyDescent="0.35">
      <c r="E349" t="e">
        <v>#N/A</v>
      </c>
      <c r="F349" t="e">
        <v>#N/A</v>
      </c>
      <c r="G349" t="e">
        <v>#N/A</v>
      </c>
      <c r="H349" t="e">
        <v>#N/A</v>
      </c>
    </row>
    <row r="350" spans="5:8" x14ac:dyDescent="0.35">
      <c r="E350" t="e">
        <v>#N/A</v>
      </c>
      <c r="F350" t="e">
        <v>#N/A</v>
      </c>
      <c r="G350" t="e">
        <v>#N/A</v>
      </c>
      <c r="H350" t="e">
        <v>#N/A</v>
      </c>
    </row>
    <row r="351" spans="5:8" x14ac:dyDescent="0.35">
      <c r="E351" t="e">
        <v>#N/A</v>
      </c>
      <c r="F351" t="e">
        <v>#N/A</v>
      </c>
      <c r="G351" t="e">
        <v>#N/A</v>
      </c>
      <c r="H351" t="e">
        <v>#N/A</v>
      </c>
    </row>
    <row r="352" spans="5:8" x14ac:dyDescent="0.35">
      <c r="E352" t="e">
        <v>#N/A</v>
      </c>
      <c r="F352" t="e">
        <v>#N/A</v>
      </c>
      <c r="G352" t="e">
        <v>#N/A</v>
      </c>
      <c r="H352" t="e">
        <v>#N/A</v>
      </c>
    </row>
    <row r="353" spans="5:8" x14ac:dyDescent="0.35">
      <c r="E353" t="e">
        <v>#N/A</v>
      </c>
      <c r="F353" t="e">
        <v>#N/A</v>
      </c>
      <c r="G353" t="e">
        <v>#N/A</v>
      </c>
      <c r="H353" t="e">
        <v>#N/A</v>
      </c>
    </row>
    <row r="354" spans="5:8" x14ac:dyDescent="0.35">
      <c r="E354" t="e">
        <v>#N/A</v>
      </c>
      <c r="F354" t="e">
        <v>#N/A</v>
      </c>
      <c r="G354" t="e">
        <v>#N/A</v>
      </c>
      <c r="H354" t="e">
        <v>#N/A</v>
      </c>
    </row>
    <row r="355" spans="5:8" x14ac:dyDescent="0.35">
      <c r="E355" t="e">
        <v>#N/A</v>
      </c>
      <c r="F355" t="e">
        <v>#N/A</v>
      </c>
      <c r="G355" t="e">
        <v>#N/A</v>
      </c>
      <c r="H355" t="e">
        <v>#N/A</v>
      </c>
    </row>
    <row r="356" spans="5:8" x14ac:dyDescent="0.35">
      <c r="E356" t="e">
        <v>#N/A</v>
      </c>
      <c r="F356" t="e">
        <v>#N/A</v>
      </c>
      <c r="G356" t="e">
        <v>#N/A</v>
      </c>
      <c r="H356" t="e">
        <v>#N/A</v>
      </c>
    </row>
    <row r="357" spans="5:8" x14ac:dyDescent="0.35">
      <c r="E357" t="e">
        <v>#N/A</v>
      </c>
      <c r="F357" t="e">
        <v>#N/A</v>
      </c>
      <c r="G357" t="e">
        <v>#N/A</v>
      </c>
      <c r="H357" t="e">
        <v>#N/A</v>
      </c>
    </row>
    <row r="358" spans="5:8" x14ac:dyDescent="0.35">
      <c r="E358" t="e">
        <v>#N/A</v>
      </c>
      <c r="F358" t="e">
        <v>#N/A</v>
      </c>
      <c r="G358" t="e">
        <v>#N/A</v>
      </c>
      <c r="H358" t="e">
        <v>#N/A</v>
      </c>
    </row>
    <row r="359" spans="5:8" x14ac:dyDescent="0.35">
      <c r="E359" t="e">
        <v>#N/A</v>
      </c>
      <c r="F359" t="e">
        <v>#N/A</v>
      </c>
      <c r="G359" t="e">
        <v>#N/A</v>
      </c>
      <c r="H359" t="e">
        <v>#N/A</v>
      </c>
    </row>
    <row r="360" spans="5:8" x14ac:dyDescent="0.35">
      <c r="E360" t="e">
        <v>#N/A</v>
      </c>
      <c r="F360" t="e">
        <v>#N/A</v>
      </c>
      <c r="G360" t="e">
        <v>#N/A</v>
      </c>
      <c r="H360" t="e">
        <v>#N/A</v>
      </c>
    </row>
    <row r="361" spans="5:8" x14ac:dyDescent="0.35">
      <c r="E361" t="e">
        <v>#N/A</v>
      </c>
      <c r="F361" t="e">
        <v>#N/A</v>
      </c>
      <c r="G361" t="e">
        <v>#N/A</v>
      </c>
      <c r="H361" t="e">
        <v>#N/A</v>
      </c>
    </row>
    <row r="362" spans="5:8" x14ac:dyDescent="0.35">
      <c r="E362" t="e">
        <v>#N/A</v>
      </c>
      <c r="F362" t="e">
        <v>#N/A</v>
      </c>
      <c r="G362" t="e">
        <v>#N/A</v>
      </c>
      <c r="H362" t="e">
        <v>#N/A</v>
      </c>
    </row>
    <row r="363" spans="5:8" x14ac:dyDescent="0.35">
      <c r="E363" t="e">
        <v>#N/A</v>
      </c>
      <c r="F363" t="e">
        <v>#N/A</v>
      </c>
      <c r="G363" t="e">
        <v>#N/A</v>
      </c>
      <c r="H363" t="e">
        <v>#N/A</v>
      </c>
    </row>
    <row r="364" spans="5:8" x14ac:dyDescent="0.35">
      <c r="E364" t="e">
        <v>#N/A</v>
      </c>
      <c r="F364" t="e">
        <v>#N/A</v>
      </c>
      <c r="G364" t="e">
        <v>#N/A</v>
      </c>
      <c r="H364" t="e">
        <v>#N/A</v>
      </c>
    </row>
    <row r="365" spans="5:8" x14ac:dyDescent="0.35">
      <c r="E365" t="e">
        <v>#N/A</v>
      </c>
      <c r="F365" t="e">
        <v>#N/A</v>
      </c>
      <c r="G365" t="e">
        <v>#N/A</v>
      </c>
      <c r="H365" t="e">
        <v>#N/A</v>
      </c>
    </row>
    <row r="366" spans="5:8" x14ac:dyDescent="0.35">
      <c r="E366" t="e">
        <v>#N/A</v>
      </c>
      <c r="F366" t="e">
        <v>#N/A</v>
      </c>
      <c r="G366" t="e">
        <v>#N/A</v>
      </c>
      <c r="H366" t="e">
        <v>#N/A</v>
      </c>
    </row>
    <row r="367" spans="5:8" x14ac:dyDescent="0.35">
      <c r="E367" t="e">
        <v>#N/A</v>
      </c>
      <c r="F367" t="e">
        <v>#N/A</v>
      </c>
      <c r="G367" t="e">
        <v>#N/A</v>
      </c>
      <c r="H367" t="e">
        <v>#N/A</v>
      </c>
    </row>
    <row r="368" spans="5:8" x14ac:dyDescent="0.35">
      <c r="E368" t="e">
        <v>#N/A</v>
      </c>
      <c r="F368" t="e">
        <v>#N/A</v>
      </c>
      <c r="G368" t="e">
        <v>#N/A</v>
      </c>
      <c r="H368" t="e">
        <v>#N/A</v>
      </c>
    </row>
    <row r="369" spans="5:8" x14ac:dyDescent="0.35">
      <c r="E369" t="e">
        <v>#N/A</v>
      </c>
      <c r="F369" t="e">
        <v>#N/A</v>
      </c>
      <c r="G369" t="e">
        <v>#N/A</v>
      </c>
      <c r="H369" t="e">
        <v>#N/A</v>
      </c>
    </row>
    <row r="370" spans="5:8" x14ac:dyDescent="0.35">
      <c r="E370" t="e">
        <v>#N/A</v>
      </c>
      <c r="F370" t="e">
        <v>#N/A</v>
      </c>
      <c r="G370" t="e">
        <v>#N/A</v>
      </c>
      <c r="H370" t="e">
        <v>#N/A</v>
      </c>
    </row>
    <row r="371" spans="5:8" x14ac:dyDescent="0.35">
      <c r="E371" t="e">
        <v>#N/A</v>
      </c>
      <c r="F371" t="e">
        <v>#N/A</v>
      </c>
      <c r="G371" t="e">
        <v>#N/A</v>
      </c>
      <c r="H371" t="e">
        <v>#N/A</v>
      </c>
    </row>
    <row r="372" spans="5:8" x14ac:dyDescent="0.35">
      <c r="E372" t="e">
        <v>#N/A</v>
      </c>
      <c r="F372" t="e">
        <v>#N/A</v>
      </c>
      <c r="G372" t="e">
        <v>#N/A</v>
      </c>
      <c r="H372" t="e">
        <v>#N/A</v>
      </c>
    </row>
    <row r="373" spans="5:8" x14ac:dyDescent="0.35">
      <c r="E373" t="e">
        <v>#N/A</v>
      </c>
      <c r="F373" t="e">
        <v>#N/A</v>
      </c>
      <c r="G373" t="e">
        <v>#N/A</v>
      </c>
      <c r="H373" t="e">
        <v>#N/A</v>
      </c>
    </row>
    <row r="374" spans="5:8" x14ac:dyDescent="0.35">
      <c r="E374" t="e">
        <v>#N/A</v>
      </c>
      <c r="F374" t="e">
        <v>#N/A</v>
      </c>
      <c r="G374" t="e">
        <v>#N/A</v>
      </c>
      <c r="H374" t="e">
        <v>#N/A</v>
      </c>
    </row>
    <row r="375" spans="5:8" x14ac:dyDescent="0.35">
      <c r="E375" t="e">
        <v>#N/A</v>
      </c>
      <c r="F375" t="e">
        <v>#N/A</v>
      </c>
      <c r="G375" t="e">
        <v>#N/A</v>
      </c>
      <c r="H375" t="e">
        <v>#N/A</v>
      </c>
    </row>
    <row r="376" spans="5:8" x14ac:dyDescent="0.35">
      <c r="E376" t="e">
        <v>#N/A</v>
      </c>
      <c r="F376" t="e">
        <v>#N/A</v>
      </c>
      <c r="G376" t="e">
        <v>#N/A</v>
      </c>
      <c r="H376" t="e">
        <v>#N/A</v>
      </c>
    </row>
    <row r="377" spans="5:8" x14ac:dyDescent="0.35">
      <c r="E377" t="e">
        <v>#N/A</v>
      </c>
      <c r="F377" t="e">
        <v>#N/A</v>
      </c>
      <c r="G377" t="e">
        <v>#N/A</v>
      </c>
      <c r="H377" t="e">
        <v>#N/A</v>
      </c>
    </row>
    <row r="378" spans="5:8" x14ac:dyDescent="0.35">
      <c r="E378" t="e">
        <v>#N/A</v>
      </c>
      <c r="F378" t="e">
        <v>#N/A</v>
      </c>
      <c r="G378" t="e">
        <v>#N/A</v>
      </c>
      <c r="H378" t="e">
        <v>#N/A</v>
      </c>
    </row>
    <row r="379" spans="5:8" x14ac:dyDescent="0.35">
      <c r="E379" t="e">
        <v>#N/A</v>
      </c>
      <c r="F379" t="e">
        <v>#N/A</v>
      </c>
      <c r="G379" t="e">
        <v>#N/A</v>
      </c>
      <c r="H379" t="e">
        <v>#N/A</v>
      </c>
    </row>
    <row r="380" spans="5:8" x14ac:dyDescent="0.35">
      <c r="E380" t="e">
        <v>#N/A</v>
      </c>
      <c r="F380" t="e">
        <v>#N/A</v>
      </c>
      <c r="G380" t="e">
        <v>#N/A</v>
      </c>
      <c r="H380" t="e">
        <v>#N/A</v>
      </c>
    </row>
    <row r="381" spans="5:8" x14ac:dyDescent="0.35">
      <c r="E381" t="e">
        <v>#N/A</v>
      </c>
      <c r="F381" t="e">
        <v>#N/A</v>
      </c>
      <c r="G381" t="e">
        <v>#N/A</v>
      </c>
      <c r="H381" t="e">
        <v>#N/A</v>
      </c>
    </row>
    <row r="382" spans="5:8" x14ac:dyDescent="0.35">
      <c r="E382" t="e">
        <v>#N/A</v>
      </c>
      <c r="F382" t="e">
        <v>#N/A</v>
      </c>
      <c r="G382" t="e">
        <v>#N/A</v>
      </c>
      <c r="H382" t="e">
        <v>#N/A</v>
      </c>
    </row>
    <row r="383" spans="5:8" x14ac:dyDescent="0.35">
      <c r="E383" t="e">
        <v>#N/A</v>
      </c>
      <c r="F383" t="e">
        <v>#N/A</v>
      </c>
      <c r="G383" t="e">
        <v>#N/A</v>
      </c>
      <c r="H383" t="e">
        <v>#N/A</v>
      </c>
    </row>
    <row r="384" spans="5:8" x14ac:dyDescent="0.35">
      <c r="E384" t="e">
        <v>#N/A</v>
      </c>
      <c r="F384" t="e">
        <v>#N/A</v>
      </c>
      <c r="G384" t="e">
        <v>#N/A</v>
      </c>
      <c r="H384" t="e">
        <v>#N/A</v>
      </c>
    </row>
    <row r="385" spans="5:8" x14ac:dyDescent="0.35">
      <c r="E385" t="e">
        <v>#N/A</v>
      </c>
      <c r="F385" t="e">
        <v>#N/A</v>
      </c>
      <c r="G385" t="e">
        <v>#N/A</v>
      </c>
      <c r="H385" t="e">
        <v>#N/A</v>
      </c>
    </row>
    <row r="386" spans="5:8" x14ac:dyDescent="0.35">
      <c r="E386" t="e">
        <v>#N/A</v>
      </c>
      <c r="F386" t="e">
        <v>#N/A</v>
      </c>
      <c r="G386" t="e">
        <v>#N/A</v>
      </c>
      <c r="H386" t="e">
        <v>#N/A</v>
      </c>
    </row>
    <row r="387" spans="5:8" x14ac:dyDescent="0.35">
      <c r="E387" t="e">
        <v>#N/A</v>
      </c>
      <c r="F387" t="e">
        <v>#N/A</v>
      </c>
      <c r="G387" t="e">
        <v>#N/A</v>
      </c>
      <c r="H387" t="e">
        <v>#N/A</v>
      </c>
    </row>
    <row r="388" spans="5:8" x14ac:dyDescent="0.35">
      <c r="E388" t="e">
        <v>#N/A</v>
      </c>
      <c r="F388" t="e">
        <v>#N/A</v>
      </c>
      <c r="G388" t="e">
        <v>#N/A</v>
      </c>
      <c r="H388" t="e">
        <v>#N/A</v>
      </c>
    </row>
    <row r="389" spans="5:8" x14ac:dyDescent="0.35">
      <c r="E389" t="e">
        <v>#N/A</v>
      </c>
      <c r="F389" t="e">
        <v>#N/A</v>
      </c>
      <c r="G389" t="e">
        <v>#N/A</v>
      </c>
      <c r="H389" t="e">
        <v>#N/A</v>
      </c>
    </row>
    <row r="390" spans="5:8" x14ac:dyDescent="0.35">
      <c r="E390" t="e">
        <v>#N/A</v>
      </c>
      <c r="F390" t="e">
        <v>#N/A</v>
      </c>
      <c r="G390" t="e">
        <v>#N/A</v>
      </c>
      <c r="H390" t="e">
        <v>#N/A</v>
      </c>
    </row>
    <row r="391" spans="5:8" x14ac:dyDescent="0.35">
      <c r="E391" t="e">
        <v>#N/A</v>
      </c>
      <c r="F391" t="e">
        <v>#N/A</v>
      </c>
      <c r="G391" t="e">
        <v>#N/A</v>
      </c>
      <c r="H391" t="e">
        <v>#N/A</v>
      </c>
    </row>
    <row r="392" spans="5:8" x14ac:dyDescent="0.35">
      <c r="E392" t="e">
        <v>#N/A</v>
      </c>
      <c r="F392" t="e">
        <v>#N/A</v>
      </c>
      <c r="G392" t="e">
        <v>#N/A</v>
      </c>
      <c r="H392" t="e">
        <v>#N/A</v>
      </c>
    </row>
    <row r="393" spans="5:8" x14ac:dyDescent="0.35">
      <c r="E393" t="e">
        <v>#N/A</v>
      </c>
      <c r="F393" t="e">
        <v>#N/A</v>
      </c>
      <c r="G393" t="e">
        <v>#N/A</v>
      </c>
      <c r="H393" t="e">
        <v>#N/A</v>
      </c>
    </row>
    <row r="394" spans="5:8" x14ac:dyDescent="0.35">
      <c r="E394" t="e">
        <v>#N/A</v>
      </c>
      <c r="F394" t="e">
        <v>#N/A</v>
      </c>
      <c r="G394" t="e">
        <v>#N/A</v>
      </c>
      <c r="H394" t="e">
        <v>#N/A</v>
      </c>
    </row>
    <row r="395" spans="5:8" x14ac:dyDescent="0.35">
      <c r="E395" t="e">
        <v>#N/A</v>
      </c>
      <c r="F395" t="e">
        <v>#N/A</v>
      </c>
      <c r="G395" t="e">
        <v>#N/A</v>
      </c>
      <c r="H395" t="e">
        <v>#N/A</v>
      </c>
    </row>
    <row r="396" spans="5:8" x14ac:dyDescent="0.35">
      <c r="E396" t="e">
        <v>#N/A</v>
      </c>
      <c r="F396" t="e">
        <v>#N/A</v>
      </c>
      <c r="G396" t="e">
        <v>#N/A</v>
      </c>
      <c r="H396" t="e">
        <v>#N/A</v>
      </c>
    </row>
    <row r="397" spans="5:8" x14ac:dyDescent="0.35">
      <c r="E397" t="e">
        <v>#N/A</v>
      </c>
      <c r="F397" t="e">
        <v>#N/A</v>
      </c>
      <c r="G397" t="e">
        <v>#N/A</v>
      </c>
      <c r="H397" t="e">
        <v>#N/A</v>
      </c>
    </row>
    <row r="398" spans="5:8" x14ac:dyDescent="0.35">
      <c r="E398" t="e">
        <v>#N/A</v>
      </c>
      <c r="F398" t="e">
        <v>#N/A</v>
      </c>
      <c r="G398" t="e">
        <v>#N/A</v>
      </c>
      <c r="H398" t="e">
        <v>#N/A</v>
      </c>
    </row>
    <row r="399" spans="5:8" x14ac:dyDescent="0.35">
      <c r="E399" t="e">
        <v>#N/A</v>
      </c>
      <c r="F399" t="e">
        <v>#N/A</v>
      </c>
      <c r="G399" t="e">
        <v>#N/A</v>
      </c>
      <c r="H399" t="e">
        <v>#N/A</v>
      </c>
    </row>
    <row r="400" spans="5:8" x14ac:dyDescent="0.35">
      <c r="E400" t="e">
        <v>#N/A</v>
      </c>
      <c r="F400" t="e">
        <v>#N/A</v>
      </c>
      <c r="G400" t="e">
        <v>#N/A</v>
      </c>
      <c r="H400" t="e">
        <v>#N/A</v>
      </c>
    </row>
    <row r="401" spans="5:8" x14ac:dyDescent="0.35">
      <c r="E401" t="e">
        <v>#N/A</v>
      </c>
      <c r="F401" t="e">
        <v>#N/A</v>
      </c>
      <c r="G401" t="e">
        <v>#N/A</v>
      </c>
      <c r="H401" t="e">
        <v>#N/A</v>
      </c>
    </row>
    <row r="402" spans="5:8" x14ac:dyDescent="0.35">
      <c r="E402" t="e">
        <v>#N/A</v>
      </c>
      <c r="F402" t="e">
        <v>#N/A</v>
      </c>
      <c r="G402" t="e">
        <v>#N/A</v>
      </c>
      <c r="H402" t="e">
        <v>#N/A</v>
      </c>
    </row>
    <row r="403" spans="5:8" x14ac:dyDescent="0.35">
      <c r="E403" t="e">
        <v>#N/A</v>
      </c>
      <c r="F403" t="e">
        <v>#N/A</v>
      </c>
      <c r="G403" t="e">
        <v>#N/A</v>
      </c>
      <c r="H403" t="e">
        <v>#N/A</v>
      </c>
    </row>
    <row r="404" spans="5:8" x14ac:dyDescent="0.35">
      <c r="E404" t="e">
        <v>#N/A</v>
      </c>
      <c r="F404" t="e">
        <v>#N/A</v>
      </c>
      <c r="G404" t="e">
        <v>#N/A</v>
      </c>
      <c r="H404" t="e">
        <v>#N/A</v>
      </c>
    </row>
    <row r="405" spans="5:8" x14ac:dyDescent="0.35">
      <c r="E405" t="e">
        <v>#N/A</v>
      </c>
      <c r="F405" t="e">
        <v>#N/A</v>
      </c>
      <c r="G405" t="e">
        <v>#N/A</v>
      </c>
      <c r="H405" t="e">
        <v>#N/A</v>
      </c>
    </row>
    <row r="406" spans="5:8" x14ac:dyDescent="0.35">
      <c r="E406" t="e">
        <v>#N/A</v>
      </c>
      <c r="F406" t="e">
        <v>#N/A</v>
      </c>
      <c r="G406" t="e">
        <v>#N/A</v>
      </c>
      <c r="H406" t="e">
        <v>#N/A</v>
      </c>
    </row>
    <row r="407" spans="5:8" x14ac:dyDescent="0.35">
      <c r="E407" t="e">
        <v>#N/A</v>
      </c>
      <c r="F407" t="e">
        <v>#N/A</v>
      </c>
      <c r="G407" t="e">
        <v>#N/A</v>
      </c>
      <c r="H407" t="e">
        <v>#N/A</v>
      </c>
    </row>
    <row r="408" spans="5:8" x14ac:dyDescent="0.35">
      <c r="E408" t="e">
        <v>#N/A</v>
      </c>
      <c r="F408" t="e">
        <v>#N/A</v>
      </c>
      <c r="G408" t="e">
        <v>#N/A</v>
      </c>
      <c r="H408" t="e">
        <v>#N/A</v>
      </c>
    </row>
    <row r="409" spans="5:8" x14ac:dyDescent="0.35">
      <c r="E409" t="e">
        <v>#N/A</v>
      </c>
      <c r="F409" t="e">
        <v>#N/A</v>
      </c>
      <c r="G409" t="e">
        <v>#N/A</v>
      </c>
      <c r="H409" t="e">
        <v>#N/A</v>
      </c>
    </row>
    <row r="410" spans="5:8" x14ac:dyDescent="0.35">
      <c r="E410" t="e">
        <v>#N/A</v>
      </c>
      <c r="F410" t="e">
        <v>#N/A</v>
      </c>
      <c r="G410" t="e">
        <v>#N/A</v>
      </c>
      <c r="H410" t="e">
        <v>#N/A</v>
      </c>
    </row>
    <row r="411" spans="5:8" x14ac:dyDescent="0.35">
      <c r="E411" t="e">
        <v>#N/A</v>
      </c>
      <c r="F411" t="e">
        <v>#N/A</v>
      </c>
      <c r="G411" t="e">
        <v>#N/A</v>
      </c>
      <c r="H411" t="e">
        <v>#N/A</v>
      </c>
    </row>
    <row r="412" spans="5:8" x14ac:dyDescent="0.35">
      <c r="E412" t="e">
        <v>#N/A</v>
      </c>
      <c r="F412" t="e">
        <v>#N/A</v>
      </c>
      <c r="G412" t="e">
        <v>#N/A</v>
      </c>
      <c r="H412" t="e">
        <v>#N/A</v>
      </c>
    </row>
    <row r="413" spans="5:8" x14ac:dyDescent="0.35">
      <c r="E413" t="e">
        <v>#N/A</v>
      </c>
      <c r="F413" t="e">
        <v>#N/A</v>
      </c>
      <c r="G413" t="e">
        <v>#N/A</v>
      </c>
      <c r="H413" t="e">
        <v>#N/A</v>
      </c>
    </row>
    <row r="414" spans="5:8" x14ac:dyDescent="0.35">
      <c r="E414" t="e">
        <v>#N/A</v>
      </c>
      <c r="F414" t="e">
        <v>#N/A</v>
      </c>
      <c r="G414" t="e">
        <v>#N/A</v>
      </c>
      <c r="H414" t="e">
        <v>#N/A</v>
      </c>
    </row>
    <row r="415" spans="5:8" x14ac:dyDescent="0.35">
      <c r="E415" t="e">
        <v>#N/A</v>
      </c>
      <c r="F415" t="e">
        <v>#N/A</v>
      </c>
      <c r="G415" t="e">
        <v>#N/A</v>
      </c>
      <c r="H415" t="e">
        <v>#N/A</v>
      </c>
    </row>
    <row r="416" spans="5:8" x14ac:dyDescent="0.35">
      <c r="E416" t="e">
        <v>#N/A</v>
      </c>
      <c r="F416" t="e">
        <v>#N/A</v>
      </c>
      <c r="G416" t="e">
        <v>#N/A</v>
      </c>
      <c r="H416" t="e">
        <v>#N/A</v>
      </c>
    </row>
    <row r="417" spans="5:8" x14ac:dyDescent="0.35">
      <c r="E417" t="e">
        <v>#N/A</v>
      </c>
      <c r="F417" t="e">
        <v>#N/A</v>
      </c>
      <c r="G417" t="e">
        <v>#N/A</v>
      </c>
      <c r="H417" t="e">
        <v>#N/A</v>
      </c>
    </row>
    <row r="418" spans="5:8" x14ac:dyDescent="0.35">
      <c r="E418" t="e">
        <v>#N/A</v>
      </c>
      <c r="F418" t="e">
        <v>#N/A</v>
      </c>
      <c r="G418" t="e">
        <v>#N/A</v>
      </c>
      <c r="H418" t="e">
        <v>#N/A</v>
      </c>
    </row>
    <row r="419" spans="5:8" x14ac:dyDescent="0.35">
      <c r="E419" t="e">
        <v>#N/A</v>
      </c>
      <c r="F419" t="e">
        <v>#N/A</v>
      </c>
      <c r="G419" t="e">
        <v>#N/A</v>
      </c>
      <c r="H419" t="e">
        <v>#N/A</v>
      </c>
    </row>
    <row r="420" spans="5:8" x14ac:dyDescent="0.35">
      <c r="E420" t="e">
        <v>#N/A</v>
      </c>
      <c r="F420" t="e">
        <v>#N/A</v>
      </c>
      <c r="G420" t="e">
        <v>#N/A</v>
      </c>
      <c r="H420" t="e">
        <v>#N/A</v>
      </c>
    </row>
    <row r="421" spans="5:8" x14ac:dyDescent="0.35">
      <c r="E421" t="e">
        <v>#N/A</v>
      </c>
      <c r="F421" t="e">
        <v>#N/A</v>
      </c>
      <c r="G421" t="e">
        <v>#N/A</v>
      </c>
      <c r="H421" t="e">
        <v>#N/A</v>
      </c>
    </row>
    <row r="422" spans="5:8" x14ac:dyDescent="0.35">
      <c r="E422" t="e">
        <v>#N/A</v>
      </c>
      <c r="F422" t="e">
        <v>#N/A</v>
      </c>
      <c r="G422" t="e">
        <v>#N/A</v>
      </c>
      <c r="H422" t="e">
        <v>#N/A</v>
      </c>
    </row>
    <row r="423" spans="5:8" x14ac:dyDescent="0.35">
      <c r="E423" t="e">
        <v>#N/A</v>
      </c>
      <c r="F423" t="e">
        <v>#N/A</v>
      </c>
      <c r="G423" t="e">
        <v>#N/A</v>
      </c>
      <c r="H423" t="e">
        <v>#N/A</v>
      </c>
    </row>
    <row r="424" spans="5:8" x14ac:dyDescent="0.35">
      <c r="E424" t="e">
        <v>#N/A</v>
      </c>
      <c r="F424" t="e">
        <v>#N/A</v>
      </c>
      <c r="G424" t="e">
        <v>#N/A</v>
      </c>
      <c r="H424" t="e">
        <v>#N/A</v>
      </c>
    </row>
    <row r="425" spans="5:8" x14ac:dyDescent="0.35">
      <c r="E425" t="e">
        <v>#N/A</v>
      </c>
      <c r="F425" t="e">
        <v>#N/A</v>
      </c>
      <c r="G425" t="e">
        <v>#N/A</v>
      </c>
      <c r="H425" t="e">
        <v>#N/A</v>
      </c>
    </row>
    <row r="426" spans="5:8" x14ac:dyDescent="0.35">
      <c r="E426" t="e">
        <v>#N/A</v>
      </c>
      <c r="F426" t="e">
        <v>#N/A</v>
      </c>
      <c r="G426" t="e">
        <v>#N/A</v>
      </c>
      <c r="H426" t="e">
        <v>#N/A</v>
      </c>
    </row>
    <row r="427" spans="5:8" x14ac:dyDescent="0.35">
      <c r="E427" t="e">
        <v>#N/A</v>
      </c>
      <c r="F427" t="e">
        <v>#N/A</v>
      </c>
      <c r="G427" t="e">
        <v>#N/A</v>
      </c>
      <c r="H427" t="e">
        <v>#N/A</v>
      </c>
    </row>
    <row r="428" spans="5:8" x14ac:dyDescent="0.35">
      <c r="E428" t="e">
        <v>#N/A</v>
      </c>
      <c r="F428" t="e">
        <v>#N/A</v>
      </c>
      <c r="G428" t="e">
        <v>#N/A</v>
      </c>
      <c r="H428" t="e">
        <v>#N/A</v>
      </c>
    </row>
    <row r="429" spans="5:8" x14ac:dyDescent="0.35">
      <c r="E429" t="e">
        <v>#N/A</v>
      </c>
      <c r="F429" t="e">
        <v>#N/A</v>
      </c>
      <c r="G429" t="e">
        <v>#N/A</v>
      </c>
      <c r="H429" t="e">
        <v>#N/A</v>
      </c>
    </row>
    <row r="430" spans="5:8" x14ac:dyDescent="0.35">
      <c r="E430" t="e">
        <v>#N/A</v>
      </c>
      <c r="F430" t="e">
        <v>#N/A</v>
      </c>
      <c r="G430" t="e">
        <v>#N/A</v>
      </c>
      <c r="H430" t="e">
        <v>#N/A</v>
      </c>
    </row>
    <row r="431" spans="5:8" x14ac:dyDescent="0.35">
      <c r="E431" t="e">
        <v>#N/A</v>
      </c>
      <c r="F431" t="e">
        <v>#N/A</v>
      </c>
      <c r="G431" t="e">
        <v>#N/A</v>
      </c>
      <c r="H431" t="e">
        <v>#N/A</v>
      </c>
    </row>
    <row r="432" spans="5:8" x14ac:dyDescent="0.35">
      <c r="E432" t="e">
        <v>#N/A</v>
      </c>
      <c r="F432" t="e">
        <v>#N/A</v>
      </c>
      <c r="G432" t="e">
        <v>#N/A</v>
      </c>
      <c r="H432" t="e">
        <v>#N/A</v>
      </c>
    </row>
    <row r="433" spans="5:8" x14ac:dyDescent="0.35">
      <c r="E433" t="e">
        <v>#N/A</v>
      </c>
      <c r="F433" t="e">
        <v>#N/A</v>
      </c>
      <c r="G433" t="e">
        <v>#N/A</v>
      </c>
      <c r="H433" t="e">
        <v>#N/A</v>
      </c>
    </row>
    <row r="434" spans="5:8" x14ac:dyDescent="0.35">
      <c r="E434" t="e">
        <v>#N/A</v>
      </c>
      <c r="F434" t="e">
        <v>#N/A</v>
      </c>
      <c r="G434" t="e">
        <v>#N/A</v>
      </c>
      <c r="H434" t="e">
        <v>#N/A</v>
      </c>
    </row>
    <row r="435" spans="5:8" x14ac:dyDescent="0.35">
      <c r="E435" t="e">
        <v>#N/A</v>
      </c>
      <c r="F435" t="e">
        <v>#N/A</v>
      </c>
      <c r="G435" t="e">
        <v>#N/A</v>
      </c>
      <c r="H435" t="e">
        <v>#N/A</v>
      </c>
    </row>
    <row r="436" spans="5:8" x14ac:dyDescent="0.35">
      <c r="E436" t="e">
        <v>#N/A</v>
      </c>
      <c r="F436" t="e">
        <v>#N/A</v>
      </c>
      <c r="G436" t="e">
        <v>#N/A</v>
      </c>
      <c r="H436" t="e">
        <v>#N/A</v>
      </c>
    </row>
    <row r="437" spans="5:8" x14ac:dyDescent="0.35">
      <c r="E437" t="e">
        <v>#N/A</v>
      </c>
      <c r="F437" t="e">
        <v>#N/A</v>
      </c>
      <c r="G437" t="e">
        <v>#N/A</v>
      </c>
      <c r="H437" t="e">
        <v>#N/A</v>
      </c>
    </row>
    <row r="438" spans="5:8" x14ac:dyDescent="0.35">
      <c r="E438" t="e">
        <v>#N/A</v>
      </c>
      <c r="F438" t="e">
        <v>#N/A</v>
      </c>
      <c r="G438" t="e">
        <v>#N/A</v>
      </c>
      <c r="H438" t="e">
        <v>#N/A</v>
      </c>
    </row>
    <row r="439" spans="5:8" x14ac:dyDescent="0.35">
      <c r="E439" t="e">
        <v>#N/A</v>
      </c>
      <c r="F439" t="e">
        <v>#N/A</v>
      </c>
      <c r="G439" t="e">
        <v>#N/A</v>
      </c>
      <c r="H439" t="e">
        <v>#N/A</v>
      </c>
    </row>
    <row r="440" spans="5:8" x14ac:dyDescent="0.35">
      <c r="E440" t="e">
        <v>#N/A</v>
      </c>
      <c r="F440" t="e">
        <v>#N/A</v>
      </c>
      <c r="G440" t="e">
        <v>#N/A</v>
      </c>
      <c r="H440" t="e">
        <v>#N/A</v>
      </c>
    </row>
    <row r="441" spans="5:8" x14ac:dyDescent="0.35">
      <c r="E441" t="e">
        <v>#N/A</v>
      </c>
      <c r="F441" t="e">
        <v>#N/A</v>
      </c>
      <c r="G441" t="e">
        <v>#N/A</v>
      </c>
      <c r="H441" t="e">
        <v>#N/A</v>
      </c>
    </row>
    <row r="442" spans="5:8" x14ac:dyDescent="0.35">
      <c r="E442" t="e">
        <v>#N/A</v>
      </c>
      <c r="F442" t="e">
        <v>#N/A</v>
      </c>
      <c r="G442" t="e">
        <v>#N/A</v>
      </c>
      <c r="H442" t="e">
        <v>#N/A</v>
      </c>
    </row>
    <row r="443" spans="5:8" x14ac:dyDescent="0.35">
      <c r="E443" t="e">
        <v>#N/A</v>
      </c>
      <c r="F443" t="e">
        <v>#N/A</v>
      </c>
      <c r="G443" t="e">
        <v>#N/A</v>
      </c>
      <c r="H443" t="e">
        <v>#N/A</v>
      </c>
    </row>
    <row r="444" spans="5:8" x14ac:dyDescent="0.35">
      <c r="E444" t="e">
        <v>#N/A</v>
      </c>
      <c r="F444" t="e">
        <v>#N/A</v>
      </c>
      <c r="G444" t="e">
        <v>#N/A</v>
      </c>
      <c r="H444" t="e">
        <v>#N/A</v>
      </c>
    </row>
    <row r="445" spans="5:8" x14ac:dyDescent="0.35">
      <c r="E445" t="e">
        <v>#N/A</v>
      </c>
      <c r="F445" t="e">
        <v>#N/A</v>
      </c>
      <c r="G445" t="e">
        <v>#N/A</v>
      </c>
      <c r="H445" t="e">
        <v>#N/A</v>
      </c>
    </row>
    <row r="446" spans="5:8" x14ac:dyDescent="0.35">
      <c r="E446" t="e">
        <v>#N/A</v>
      </c>
      <c r="F446" t="e">
        <v>#N/A</v>
      </c>
      <c r="G446" t="e">
        <v>#N/A</v>
      </c>
      <c r="H446" t="e">
        <v>#N/A</v>
      </c>
    </row>
    <row r="447" spans="5:8" x14ac:dyDescent="0.35">
      <c r="E447" t="e">
        <v>#N/A</v>
      </c>
      <c r="F447" t="e">
        <v>#N/A</v>
      </c>
      <c r="G447" t="e">
        <v>#N/A</v>
      </c>
      <c r="H447" t="e">
        <v>#N/A</v>
      </c>
    </row>
    <row r="448" spans="5:8" x14ac:dyDescent="0.35">
      <c r="E448" t="e">
        <v>#N/A</v>
      </c>
      <c r="F448" t="e">
        <v>#N/A</v>
      </c>
      <c r="G448" t="e">
        <v>#N/A</v>
      </c>
      <c r="H448" t="e">
        <v>#N/A</v>
      </c>
    </row>
    <row r="449" spans="5:8" x14ac:dyDescent="0.35">
      <c r="E449" t="e">
        <v>#N/A</v>
      </c>
      <c r="F449" t="e">
        <v>#N/A</v>
      </c>
      <c r="G449" t="e">
        <v>#N/A</v>
      </c>
      <c r="H449" t="e">
        <v>#N/A</v>
      </c>
    </row>
    <row r="450" spans="5:8" x14ac:dyDescent="0.35">
      <c r="E450" t="e">
        <v>#N/A</v>
      </c>
      <c r="F450" t="e">
        <v>#N/A</v>
      </c>
      <c r="G450" t="e">
        <v>#N/A</v>
      </c>
      <c r="H450" t="e">
        <v>#N/A</v>
      </c>
    </row>
    <row r="451" spans="5:8" x14ac:dyDescent="0.35">
      <c r="E451" t="e">
        <v>#N/A</v>
      </c>
      <c r="F451" t="e">
        <v>#N/A</v>
      </c>
      <c r="G451" t="e">
        <v>#N/A</v>
      </c>
      <c r="H451" t="e">
        <v>#N/A</v>
      </c>
    </row>
    <row r="452" spans="5:8" x14ac:dyDescent="0.35">
      <c r="E452" t="e">
        <v>#N/A</v>
      </c>
      <c r="F452" t="e">
        <v>#N/A</v>
      </c>
      <c r="G452" t="e">
        <v>#N/A</v>
      </c>
      <c r="H452" t="e">
        <v>#N/A</v>
      </c>
    </row>
    <row r="453" spans="5:8" x14ac:dyDescent="0.35">
      <c r="E453" t="e">
        <v>#N/A</v>
      </c>
      <c r="F453" t="e">
        <v>#N/A</v>
      </c>
      <c r="G453" t="e">
        <v>#N/A</v>
      </c>
      <c r="H453" t="e">
        <v>#N/A</v>
      </c>
    </row>
    <row r="454" spans="5:8" x14ac:dyDescent="0.35">
      <c r="E454" t="e">
        <v>#N/A</v>
      </c>
      <c r="F454" t="e">
        <v>#N/A</v>
      </c>
      <c r="G454" t="e">
        <v>#N/A</v>
      </c>
      <c r="H454" t="e">
        <v>#N/A</v>
      </c>
    </row>
    <row r="455" spans="5:8" x14ac:dyDescent="0.35">
      <c r="E455" t="e">
        <v>#N/A</v>
      </c>
      <c r="F455" t="e">
        <v>#N/A</v>
      </c>
      <c r="G455" t="e">
        <v>#N/A</v>
      </c>
      <c r="H455" t="e">
        <v>#N/A</v>
      </c>
    </row>
    <row r="456" spans="5:8" x14ac:dyDescent="0.35">
      <c r="E456" t="e">
        <v>#N/A</v>
      </c>
      <c r="F456" t="e">
        <v>#N/A</v>
      </c>
      <c r="G456" t="e">
        <v>#N/A</v>
      </c>
      <c r="H456" t="e">
        <v>#N/A</v>
      </c>
    </row>
    <row r="457" spans="5:8" x14ac:dyDescent="0.35">
      <c r="E457" t="e">
        <v>#N/A</v>
      </c>
      <c r="F457" t="e">
        <v>#N/A</v>
      </c>
      <c r="G457" t="e">
        <v>#N/A</v>
      </c>
      <c r="H457" t="e">
        <v>#N/A</v>
      </c>
    </row>
    <row r="458" spans="5:8" x14ac:dyDescent="0.35">
      <c r="E458" t="e">
        <v>#N/A</v>
      </c>
      <c r="F458" t="e">
        <v>#N/A</v>
      </c>
      <c r="G458" t="e">
        <v>#N/A</v>
      </c>
      <c r="H458" t="e">
        <v>#N/A</v>
      </c>
    </row>
    <row r="459" spans="5:8" x14ac:dyDescent="0.35">
      <c r="E459" t="e">
        <v>#N/A</v>
      </c>
      <c r="F459" t="e">
        <v>#N/A</v>
      </c>
      <c r="G459" t="e">
        <v>#N/A</v>
      </c>
      <c r="H459" t="e">
        <v>#N/A</v>
      </c>
    </row>
    <row r="460" spans="5:8" x14ac:dyDescent="0.35">
      <c r="E460" t="e">
        <v>#N/A</v>
      </c>
      <c r="F460" t="e">
        <v>#N/A</v>
      </c>
      <c r="G460" t="e">
        <v>#N/A</v>
      </c>
      <c r="H460" t="e">
        <v>#N/A</v>
      </c>
    </row>
    <row r="461" spans="5:8" x14ac:dyDescent="0.35">
      <c r="E461" t="e">
        <v>#N/A</v>
      </c>
      <c r="F461" t="e">
        <v>#N/A</v>
      </c>
      <c r="G461" t="e">
        <v>#N/A</v>
      </c>
      <c r="H461" t="e">
        <v>#N/A</v>
      </c>
    </row>
    <row r="462" spans="5:8" x14ac:dyDescent="0.35">
      <c r="E462" t="e">
        <v>#N/A</v>
      </c>
      <c r="F462" t="e">
        <v>#N/A</v>
      </c>
      <c r="G462" t="e">
        <v>#N/A</v>
      </c>
      <c r="H462" t="e">
        <v>#N/A</v>
      </c>
    </row>
    <row r="463" spans="5:8" x14ac:dyDescent="0.35">
      <c r="E463" t="e">
        <v>#N/A</v>
      </c>
      <c r="F463" t="e">
        <v>#N/A</v>
      </c>
      <c r="G463" t="e">
        <v>#N/A</v>
      </c>
      <c r="H463" t="e">
        <v>#N/A</v>
      </c>
    </row>
    <row r="464" spans="5:8" x14ac:dyDescent="0.35">
      <c r="E464" t="e">
        <v>#N/A</v>
      </c>
      <c r="F464" t="e">
        <v>#N/A</v>
      </c>
      <c r="G464" t="e">
        <v>#N/A</v>
      </c>
      <c r="H464" t="e">
        <v>#N/A</v>
      </c>
    </row>
    <row r="465" spans="5:8" x14ac:dyDescent="0.35">
      <c r="E465" t="e">
        <v>#N/A</v>
      </c>
      <c r="F465" t="e">
        <v>#N/A</v>
      </c>
      <c r="G465" t="e">
        <v>#N/A</v>
      </c>
      <c r="H465" t="e">
        <v>#N/A</v>
      </c>
    </row>
    <row r="466" spans="5:8" x14ac:dyDescent="0.35">
      <c r="E466" t="e">
        <v>#N/A</v>
      </c>
      <c r="F466" t="e">
        <v>#N/A</v>
      </c>
      <c r="G466" t="e">
        <v>#N/A</v>
      </c>
      <c r="H466" t="e">
        <v>#N/A</v>
      </c>
    </row>
    <row r="467" spans="5:8" x14ac:dyDescent="0.35">
      <c r="E467" t="e">
        <v>#N/A</v>
      </c>
      <c r="F467" t="e">
        <v>#N/A</v>
      </c>
      <c r="G467" t="e">
        <v>#N/A</v>
      </c>
      <c r="H467" t="e">
        <v>#N/A</v>
      </c>
    </row>
    <row r="468" spans="5:8" x14ac:dyDescent="0.35">
      <c r="E468" t="e">
        <v>#N/A</v>
      </c>
      <c r="F468" t="e">
        <v>#N/A</v>
      </c>
      <c r="G468" t="e">
        <v>#N/A</v>
      </c>
      <c r="H468" t="e">
        <v>#N/A</v>
      </c>
    </row>
    <row r="469" spans="5:8" x14ac:dyDescent="0.35">
      <c r="E469" t="e">
        <v>#N/A</v>
      </c>
      <c r="F469" t="e">
        <v>#N/A</v>
      </c>
      <c r="G469" t="e">
        <v>#N/A</v>
      </c>
      <c r="H469" t="e">
        <v>#N/A</v>
      </c>
    </row>
    <row r="470" spans="5:8" x14ac:dyDescent="0.35">
      <c r="E470" t="e">
        <v>#N/A</v>
      </c>
      <c r="F470" t="e">
        <v>#N/A</v>
      </c>
      <c r="G470" t="e">
        <v>#N/A</v>
      </c>
      <c r="H470" t="e">
        <v>#N/A</v>
      </c>
    </row>
    <row r="471" spans="5:8" x14ac:dyDescent="0.35">
      <c r="E471" t="e">
        <v>#N/A</v>
      </c>
      <c r="F471" t="e">
        <v>#N/A</v>
      </c>
      <c r="G471" t="e">
        <v>#N/A</v>
      </c>
      <c r="H471" t="e">
        <v>#N/A</v>
      </c>
    </row>
    <row r="472" spans="5:8" x14ac:dyDescent="0.35">
      <c r="E472" t="e">
        <v>#N/A</v>
      </c>
      <c r="F472" t="e">
        <v>#N/A</v>
      </c>
      <c r="G472" t="e">
        <v>#N/A</v>
      </c>
      <c r="H472" t="e">
        <v>#N/A</v>
      </c>
    </row>
    <row r="473" spans="5:8" x14ac:dyDescent="0.35">
      <c r="E473" t="e">
        <v>#N/A</v>
      </c>
      <c r="F473" t="e">
        <v>#N/A</v>
      </c>
      <c r="G473" t="e">
        <v>#N/A</v>
      </c>
      <c r="H473" t="e">
        <v>#N/A</v>
      </c>
    </row>
    <row r="474" spans="5:8" x14ac:dyDescent="0.35">
      <c r="E474" t="e">
        <v>#N/A</v>
      </c>
      <c r="F474" t="e">
        <v>#N/A</v>
      </c>
      <c r="G474" t="e">
        <v>#N/A</v>
      </c>
      <c r="H474" t="e">
        <v>#N/A</v>
      </c>
    </row>
    <row r="475" spans="5:8" x14ac:dyDescent="0.35">
      <c r="E475" t="e">
        <v>#N/A</v>
      </c>
      <c r="F475" t="e">
        <v>#N/A</v>
      </c>
      <c r="G475" t="e">
        <v>#N/A</v>
      </c>
      <c r="H475" t="e">
        <v>#N/A</v>
      </c>
    </row>
    <row r="476" spans="5:8" x14ac:dyDescent="0.35">
      <c r="E476" t="e">
        <v>#N/A</v>
      </c>
      <c r="F476" t="e">
        <v>#N/A</v>
      </c>
      <c r="G476" t="e">
        <v>#N/A</v>
      </c>
      <c r="H476" t="e">
        <v>#N/A</v>
      </c>
    </row>
    <row r="477" spans="5:8" x14ac:dyDescent="0.35">
      <c r="E477" t="e">
        <v>#N/A</v>
      </c>
      <c r="F477" t="e">
        <v>#N/A</v>
      </c>
      <c r="G477" t="e">
        <v>#N/A</v>
      </c>
      <c r="H477" t="e">
        <v>#N/A</v>
      </c>
    </row>
    <row r="478" spans="5:8" x14ac:dyDescent="0.35">
      <c r="E478" t="e">
        <v>#N/A</v>
      </c>
      <c r="F478" t="e">
        <v>#N/A</v>
      </c>
      <c r="G478" t="e">
        <v>#N/A</v>
      </c>
      <c r="H478" t="e">
        <v>#N/A</v>
      </c>
    </row>
    <row r="479" spans="5:8" x14ac:dyDescent="0.35">
      <c r="E479" t="e">
        <v>#N/A</v>
      </c>
      <c r="F479" t="e">
        <v>#N/A</v>
      </c>
      <c r="G479" t="e">
        <v>#N/A</v>
      </c>
      <c r="H479" t="e">
        <v>#N/A</v>
      </c>
    </row>
    <row r="480" spans="5:8" x14ac:dyDescent="0.35">
      <c r="E480" t="e">
        <v>#N/A</v>
      </c>
      <c r="F480" t="e">
        <v>#N/A</v>
      </c>
      <c r="G480" t="e">
        <v>#N/A</v>
      </c>
      <c r="H480" t="e">
        <v>#N/A</v>
      </c>
    </row>
    <row r="481" spans="5:8" x14ac:dyDescent="0.35">
      <c r="E481" t="e">
        <v>#N/A</v>
      </c>
      <c r="F481" t="e">
        <v>#N/A</v>
      </c>
      <c r="G481" t="e">
        <v>#N/A</v>
      </c>
      <c r="H481" t="e">
        <v>#N/A</v>
      </c>
    </row>
    <row r="482" spans="5:8" x14ac:dyDescent="0.35">
      <c r="E482" t="e">
        <v>#N/A</v>
      </c>
      <c r="F482" t="e">
        <v>#N/A</v>
      </c>
      <c r="G482" t="e">
        <v>#N/A</v>
      </c>
      <c r="H482" t="e">
        <v>#N/A</v>
      </c>
    </row>
    <row r="483" spans="5:8" x14ac:dyDescent="0.35">
      <c r="E483" t="e">
        <v>#N/A</v>
      </c>
      <c r="F483" t="e">
        <v>#N/A</v>
      </c>
      <c r="G483" t="e">
        <v>#N/A</v>
      </c>
      <c r="H483" t="e">
        <v>#N/A</v>
      </c>
    </row>
    <row r="484" spans="5:8" x14ac:dyDescent="0.35">
      <c r="E484" t="e">
        <v>#N/A</v>
      </c>
      <c r="F484" t="e">
        <v>#N/A</v>
      </c>
      <c r="G484" t="e">
        <v>#N/A</v>
      </c>
      <c r="H484" t="e">
        <v>#N/A</v>
      </c>
    </row>
    <row r="485" spans="5:8" x14ac:dyDescent="0.35">
      <c r="E485" t="e">
        <v>#N/A</v>
      </c>
      <c r="F485" t="e">
        <v>#N/A</v>
      </c>
      <c r="G485" t="e">
        <v>#N/A</v>
      </c>
      <c r="H485" t="e">
        <v>#N/A</v>
      </c>
    </row>
    <row r="486" spans="5:8" x14ac:dyDescent="0.35">
      <c r="E486" t="e">
        <v>#N/A</v>
      </c>
      <c r="F486" t="e">
        <v>#N/A</v>
      </c>
      <c r="G486" t="e">
        <v>#N/A</v>
      </c>
      <c r="H486" t="e">
        <v>#N/A</v>
      </c>
    </row>
    <row r="487" spans="5:8" x14ac:dyDescent="0.35">
      <c r="E487" t="e">
        <v>#N/A</v>
      </c>
      <c r="F487" t="e">
        <v>#N/A</v>
      </c>
      <c r="G487" t="e">
        <v>#N/A</v>
      </c>
      <c r="H487" t="e">
        <v>#N/A</v>
      </c>
    </row>
    <row r="488" spans="5:8" x14ac:dyDescent="0.35">
      <c r="E488" t="e">
        <v>#N/A</v>
      </c>
      <c r="F488" t="e">
        <v>#N/A</v>
      </c>
      <c r="G488" t="e">
        <v>#N/A</v>
      </c>
      <c r="H488" t="e">
        <v>#N/A</v>
      </c>
    </row>
    <row r="489" spans="5:8" x14ac:dyDescent="0.35">
      <c r="E489" t="e">
        <v>#N/A</v>
      </c>
      <c r="F489" t="e">
        <v>#N/A</v>
      </c>
      <c r="G489" t="e">
        <v>#N/A</v>
      </c>
      <c r="H489" t="e">
        <v>#N/A</v>
      </c>
    </row>
    <row r="490" spans="5:8" x14ac:dyDescent="0.35">
      <c r="E490" t="e">
        <v>#N/A</v>
      </c>
      <c r="F490" t="e">
        <v>#N/A</v>
      </c>
      <c r="G490" t="e">
        <v>#N/A</v>
      </c>
      <c r="H490" t="e">
        <v>#N/A</v>
      </c>
    </row>
    <row r="491" spans="5:8" x14ac:dyDescent="0.35">
      <c r="E491" t="e">
        <v>#N/A</v>
      </c>
      <c r="F491" t="e">
        <v>#N/A</v>
      </c>
      <c r="G491" t="e">
        <v>#N/A</v>
      </c>
      <c r="H491" t="e">
        <v>#N/A</v>
      </c>
    </row>
    <row r="492" spans="5:8" x14ac:dyDescent="0.35">
      <c r="E492" t="e">
        <v>#N/A</v>
      </c>
      <c r="F492" t="e">
        <v>#N/A</v>
      </c>
      <c r="G492" t="e">
        <v>#N/A</v>
      </c>
      <c r="H492" t="e">
        <v>#N/A</v>
      </c>
    </row>
    <row r="493" spans="5:8" x14ac:dyDescent="0.35">
      <c r="E493" t="e">
        <v>#N/A</v>
      </c>
      <c r="F493" t="e">
        <v>#N/A</v>
      </c>
      <c r="G493" t="e">
        <v>#N/A</v>
      </c>
      <c r="H493" t="e">
        <v>#N/A</v>
      </c>
    </row>
    <row r="494" spans="5:8" x14ac:dyDescent="0.35">
      <c r="E494" t="e">
        <v>#N/A</v>
      </c>
      <c r="F494" t="e">
        <v>#N/A</v>
      </c>
      <c r="G494" t="e">
        <v>#N/A</v>
      </c>
      <c r="H494" t="e">
        <v>#N/A</v>
      </c>
    </row>
    <row r="495" spans="5:8" x14ac:dyDescent="0.35">
      <c r="E495" t="e">
        <v>#N/A</v>
      </c>
      <c r="F495" t="e">
        <v>#N/A</v>
      </c>
      <c r="G495" t="e">
        <v>#N/A</v>
      </c>
      <c r="H495" t="e">
        <v>#N/A</v>
      </c>
    </row>
    <row r="496" spans="5:8" x14ac:dyDescent="0.35">
      <c r="E496" t="e">
        <v>#N/A</v>
      </c>
      <c r="F496" t="e">
        <v>#N/A</v>
      </c>
      <c r="G496" t="e">
        <v>#N/A</v>
      </c>
      <c r="H496" t="e">
        <v>#N/A</v>
      </c>
    </row>
    <row r="497" spans="5:8" x14ac:dyDescent="0.35">
      <c r="E497" t="e">
        <v>#N/A</v>
      </c>
      <c r="F497" t="e">
        <v>#N/A</v>
      </c>
      <c r="G497" t="e">
        <v>#N/A</v>
      </c>
      <c r="H497" t="e">
        <v>#N/A</v>
      </c>
    </row>
    <row r="498" spans="5:8" x14ac:dyDescent="0.35">
      <c r="E498" t="e">
        <v>#N/A</v>
      </c>
      <c r="F498" t="e">
        <v>#N/A</v>
      </c>
      <c r="G498" t="e">
        <v>#N/A</v>
      </c>
      <c r="H498" t="e">
        <v>#N/A</v>
      </c>
    </row>
    <row r="499" spans="5:8" x14ac:dyDescent="0.35">
      <c r="E499" t="e">
        <v>#N/A</v>
      </c>
      <c r="F499" t="e">
        <v>#N/A</v>
      </c>
      <c r="G499" t="e">
        <v>#N/A</v>
      </c>
      <c r="H499" t="e">
        <v>#N/A</v>
      </c>
    </row>
    <row r="500" spans="5:8" x14ac:dyDescent="0.35">
      <c r="E500" t="e">
        <v>#N/A</v>
      </c>
      <c r="F500" t="e">
        <v>#N/A</v>
      </c>
      <c r="G500" t="e">
        <v>#N/A</v>
      </c>
      <c r="H500" t="e">
        <v>#N/A</v>
      </c>
    </row>
    <row r="501" spans="5:8" x14ac:dyDescent="0.35">
      <c r="E501" t="e">
        <v>#N/A</v>
      </c>
      <c r="F501" t="e">
        <v>#N/A</v>
      </c>
      <c r="G501" t="e">
        <v>#N/A</v>
      </c>
      <c r="H501" t="e">
        <v>#N/A</v>
      </c>
    </row>
    <row r="502" spans="5:8" x14ac:dyDescent="0.35">
      <c r="E502" t="e">
        <v>#N/A</v>
      </c>
      <c r="F502" t="e">
        <v>#N/A</v>
      </c>
      <c r="G502" t="e">
        <v>#N/A</v>
      </c>
      <c r="H502" t="e">
        <v>#N/A</v>
      </c>
    </row>
    <row r="503" spans="5:8" x14ac:dyDescent="0.35">
      <c r="E503" t="e">
        <v>#N/A</v>
      </c>
      <c r="F503" t="e">
        <v>#N/A</v>
      </c>
      <c r="G503" t="e">
        <v>#N/A</v>
      </c>
      <c r="H503" t="e">
        <v>#N/A</v>
      </c>
    </row>
    <row r="504" spans="5:8" x14ac:dyDescent="0.35">
      <c r="E504" t="e">
        <v>#N/A</v>
      </c>
      <c r="F504" t="e">
        <v>#N/A</v>
      </c>
      <c r="G504" t="e">
        <v>#N/A</v>
      </c>
      <c r="H504" t="e">
        <v>#N/A</v>
      </c>
    </row>
    <row r="505" spans="5:8" x14ac:dyDescent="0.35">
      <c r="E505" t="e">
        <v>#N/A</v>
      </c>
      <c r="F505" t="e">
        <v>#N/A</v>
      </c>
      <c r="G505" t="e">
        <v>#N/A</v>
      </c>
      <c r="H505" t="e">
        <v>#N/A</v>
      </c>
    </row>
    <row r="506" spans="5:8" x14ac:dyDescent="0.35">
      <c r="E506" t="e">
        <v>#N/A</v>
      </c>
      <c r="F506" t="e">
        <v>#N/A</v>
      </c>
      <c r="G506" t="e">
        <v>#N/A</v>
      </c>
      <c r="H506" t="e">
        <v>#N/A</v>
      </c>
    </row>
    <row r="507" spans="5:8" x14ac:dyDescent="0.35">
      <c r="E507" t="e">
        <v>#N/A</v>
      </c>
      <c r="F507" t="e">
        <v>#N/A</v>
      </c>
      <c r="G507" t="e">
        <v>#N/A</v>
      </c>
      <c r="H507" t="e">
        <v>#N/A</v>
      </c>
    </row>
    <row r="508" spans="5:8" x14ac:dyDescent="0.35">
      <c r="E508" t="e">
        <v>#N/A</v>
      </c>
      <c r="F508" t="e">
        <v>#N/A</v>
      </c>
      <c r="G508" t="e">
        <v>#N/A</v>
      </c>
      <c r="H508" t="e">
        <v>#N/A</v>
      </c>
    </row>
    <row r="509" spans="5:8" x14ac:dyDescent="0.35">
      <c r="E509" t="e">
        <v>#N/A</v>
      </c>
      <c r="F509" t="e">
        <v>#N/A</v>
      </c>
      <c r="G509" t="e">
        <v>#N/A</v>
      </c>
      <c r="H509" t="e">
        <v>#N/A</v>
      </c>
    </row>
    <row r="510" spans="5:8" x14ac:dyDescent="0.35">
      <c r="E510" t="e">
        <v>#N/A</v>
      </c>
      <c r="F510" t="e">
        <v>#N/A</v>
      </c>
      <c r="G510" t="e">
        <v>#N/A</v>
      </c>
      <c r="H510" t="e">
        <v>#N/A</v>
      </c>
    </row>
    <row r="511" spans="5:8" x14ac:dyDescent="0.35">
      <c r="E511" t="e">
        <v>#N/A</v>
      </c>
      <c r="F511" t="e">
        <v>#N/A</v>
      </c>
      <c r="G511" t="e">
        <v>#N/A</v>
      </c>
      <c r="H511" t="e">
        <v>#N/A</v>
      </c>
    </row>
    <row r="512" spans="5:8" x14ac:dyDescent="0.35">
      <c r="E512" t="e">
        <v>#N/A</v>
      </c>
      <c r="F512" t="e">
        <v>#N/A</v>
      </c>
      <c r="G512" t="e">
        <v>#N/A</v>
      </c>
      <c r="H512" t="e">
        <v>#N/A</v>
      </c>
    </row>
    <row r="513" spans="5:8" x14ac:dyDescent="0.35">
      <c r="E513" t="e">
        <v>#N/A</v>
      </c>
      <c r="F513" t="e">
        <v>#N/A</v>
      </c>
      <c r="G513" t="e">
        <v>#N/A</v>
      </c>
      <c r="H513" t="e">
        <v>#N/A</v>
      </c>
    </row>
    <row r="514" spans="5:8" x14ac:dyDescent="0.35">
      <c r="E514" t="e">
        <v>#N/A</v>
      </c>
      <c r="F514" t="e">
        <v>#N/A</v>
      </c>
      <c r="G514" t="e">
        <v>#N/A</v>
      </c>
      <c r="H514" t="e">
        <v>#N/A</v>
      </c>
    </row>
    <row r="515" spans="5:8" x14ac:dyDescent="0.35">
      <c r="E515" t="e">
        <v>#N/A</v>
      </c>
      <c r="F515" t="e">
        <v>#N/A</v>
      </c>
      <c r="G515" t="e">
        <v>#N/A</v>
      </c>
      <c r="H515" t="e">
        <v>#N/A</v>
      </c>
    </row>
    <row r="516" spans="5:8" x14ac:dyDescent="0.35">
      <c r="E516" t="e">
        <v>#N/A</v>
      </c>
      <c r="F516" t="e">
        <v>#N/A</v>
      </c>
      <c r="G516" t="e">
        <v>#N/A</v>
      </c>
      <c r="H516" t="e">
        <v>#N/A</v>
      </c>
    </row>
    <row r="517" spans="5:8" x14ac:dyDescent="0.35">
      <c r="E517" t="e">
        <v>#N/A</v>
      </c>
      <c r="F517" t="e">
        <v>#N/A</v>
      </c>
      <c r="G517" t="e">
        <v>#N/A</v>
      </c>
      <c r="H517" t="e">
        <v>#N/A</v>
      </c>
    </row>
    <row r="518" spans="5:8" x14ac:dyDescent="0.35">
      <c r="E518" t="e">
        <v>#N/A</v>
      </c>
      <c r="F518" t="e">
        <v>#N/A</v>
      </c>
      <c r="G518" t="e">
        <v>#N/A</v>
      </c>
      <c r="H518" t="e">
        <v>#N/A</v>
      </c>
    </row>
    <row r="519" spans="5:8" x14ac:dyDescent="0.35">
      <c r="E519" t="e">
        <v>#N/A</v>
      </c>
      <c r="F519" t="e">
        <v>#N/A</v>
      </c>
      <c r="G519" t="e">
        <v>#N/A</v>
      </c>
      <c r="H519" t="e">
        <v>#N/A</v>
      </c>
    </row>
    <row r="520" spans="5:8" x14ac:dyDescent="0.35">
      <c r="E520" t="e">
        <v>#N/A</v>
      </c>
      <c r="F520" t="e">
        <v>#N/A</v>
      </c>
      <c r="G520" t="e">
        <v>#N/A</v>
      </c>
      <c r="H520" t="e">
        <v>#N/A</v>
      </c>
    </row>
    <row r="521" spans="5:8" x14ac:dyDescent="0.35">
      <c r="E521" t="e">
        <v>#N/A</v>
      </c>
      <c r="F521" t="e">
        <v>#N/A</v>
      </c>
      <c r="G521" t="e">
        <v>#N/A</v>
      </c>
      <c r="H521" t="e">
        <v>#N/A</v>
      </c>
    </row>
    <row r="522" spans="5:8" x14ac:dyDescent="0.35">
      <c r="E522" t="e">
        <v>#N/A</v>
      </c>
      <c r="F522" t="e">
        <v>#N/A</v>
      </c>
      <c r="G522" t="e">
        <v>#N/A</v>
      </c>
      <c r="H522" t="e">
        <v>#N/A</v>
      </c>
    </row>
    <row r="523" spans="5:8" x14ac:dyDescent="0.35">
      <c r="E523" t="e">
        <v>#N/A</v>
      </c>
      <c r="F523" t="e">
        <v>#N/A</v>
      </c>
      <c r="G523" t="e">
        <v>#N/A</v>
      </c>
      <c r="H523" t="e">
        <v>#N/A</v>
      </c>
    </row>
    <row r="524" spans="5:8" x14ac:dyDescent="0.35">
      <c r="E524" t="e">
        <v>#N/A</v>
      </c>
      <c r="F524" t="e">
        <v>#N/A</v>
      </c>
      <c r="G524" t="e">
        <v>#N/A</v>
      </c>
      <c r="H524" t="e">
        <v>#N/A</v>
      </c>
    </row>
    <row r="525" spans="5:8" x14ac:dyDescent="0.35">
      <c r="E525" t="e">
        <v>#N/A</v>
      </c>
      <c r="F525" t="e">
        <v>#N/A</v>
      </c>
      <c r="G525" t="e">
        <v>#N/A</v>
      </c>
      <c r="H525" t="e">
        <v>#N/A</v>
      </c>
    </row>
    <row r="526" spans="5:8" x14ac:dyDescent="0.35">
      <c r="E526" t="e">
        <v>#N/A</v>
      </c>
      <c r="F526" t="e">
        <v>#N/A</v>
      </c>
      <c r="G526" t="e">
        <v>#N/A</v>
      </c>
      <c r="H526" t="e">
        <v>#N/A</v>
      </c>
    </row>
    <row r="527" spans="5:8" x14ac:dyDescent="0.35">
      <c r="E527" t="e">
        <v>#N/A</v>
      </c>
      <c r="F527" t="e">
        <v>#N/A</v>
      </c>
      <c r="G527" t="e">
        <v>#N/A</v>
      </c>
      <c r="H527" t="e">
        <v>#N/A</v>
      </c>
    </row>
    <row r="528" spans="5:8" x14ac:dyDescent="0.35">
      <c r="E528" t="e">
        <v>#N/A</v>
      </c>
      <c r="F528" t="e">
        <v>#N/A</v>
      </c>
      <c r="G528" t="e">
        <v>#N/A</v>
      </c>
      <c r="H528" t="e">
        <v>#N/A</v>
      </c>
    </row>
    <row r="529" spans="5:8" x14ac:dyDescent="0.35">
      <c r="E529" t="e">
        <v>#N/A</v>
      </c>
      <c r="F529" t="e">
        <v>#N/A</v>
      </c>
      <c r="G529" t="e">
        <v>#N/A</v>
      </c>
      <c r="H529" t="e">
        <v>#N/A</v>
      </c>
    </row>
    <row r="530" spans="5:8" x14ac:dyDescent="0.35">
      <c r="E530" t="e">
        <v>#N/A</v>
      </c>
      <c r="F530" t="e">
        <v>#N/A</v>
      </c>
      <c r="G530" t="e">
        <v>#N/A</v>
      </c>
      <c r="H530" t="e">
        <v>#N/A</v>
      </c>
    </row>
    <row r="531" spans="5:8" x14ac:dyDescent="0.35">
      <c r="E531" t="e">
        <v>#N/A</v>
      </c>
      <c r="F531" t="e">
        <v>#N/A</v>
      </c>
      <c r="G531" t="e">
        <v>#N/A</v>
      </c>
      <c r="H531" t="e">
        <v>#N/A</v>
      </c>
    </row>
    <row r="532" spans="5:8" x14ac:dyDescent="0.35">
      <c r="E532" t="e">
        <v>#N/A</v>
      </c>
      <c r="F532" t="e">
        <v>#N/A</v>
      </c>
      <c r="G532" t="e">
        <v>#N/A</v>
      </c>
      <c r="H532" t="e">
        <v>#N/A</v>
      </c>
    </row>
    <row r="533" spans="5:8" x14ac:dyDescent="0.35">
      <c r="E533" t="e">
        <v>#N/A</v>
      </c>
      <c r="F533" t="e">
        <v>#N/A</v>
      </c>
      <c r="G533" t="e">
        <v>#N/A</v>
      </c>
      <c r="H533" t="e">
        <v>#N/A</v>
      </c>
    </row>
    <row r="534" spans="5:8" x14ac:dyDescent="0.35">
      <c r="E534" t="e">
        <v>#N/A</v>
      </c>
      <c r="F534" t="e">
        <v>#N/A</v>
      </c>
      <c r="G534" t="e">
        <v>#N/A</v>
      </c>
      <c r="H534" t="e">
        <v>#N/A</v>
      </c>
    </row>
    <row r="535" spans="5:8" x14ac:dyDescent="0.35">
      <c r="E535" t="e">
        <v>#N/A</v>
      </c>
      <c r="F535" t="e">
        <v>#N/A</v>
      </c>
      <c r="G535" t="e">
        <v>#N/A</v>
      </c>
      <c r="H535" t="e">
        <v>#N/A</v>
      </c>
    </row>
    <row r="536" spans="5:8" x14ac:dyDescent="0.35">
      <c r="E536" t="e">
        <v>#N/A</v>
      </c>
      <c r="F536" t="e">
        <v>#N/A</v>
      </c>
      <c r="G536" t="e">
        <v>#N/A</v>
      </c>
      <c r="H536" t="e">
        <v>#N/A</v>
      </c>
    </row>
    <row r="537" spans="5:8" x14ac:dyDescent="0.35">
      <c r="E537" t="e">
        <v>#N/A</v>
      </c>
      <c r="F537" t="e">
        <v>#N/A</v>
      </c>
      <c r="G537" t="e">
        <v>#N/A</v>
      </c>
      <c r="H537" t="e">
        <v>#N/A</v>
      </c>
    </row>
    <row r="538" spans="5:8" x14ac:dyDescent="0.35">
      <c r="E538" t="e">
        <v>#N/A</v>
      </c>
      <c r="F538" t="e">
        <v>#N/A</v>
      </c>
      <c r="G538" t="e">
        <v>#N/A</v>
      </c>
      <c r="H538" t="e">
        <v>#N/A</v>
      </c>
    </row>
    <row r="539" spans="5:8" x14ac:dyDescent="0.35">
      <c r="E539" t="e">
        <v>#N/A</v>
      </c>
      <c r="F539" t="e">
        <v>#N/A</v>
      </c>
      <c r="G539" t="e">
        <v>#N/A</v>
      </c>
      <c r="H539" t="e">
        <v>#N/A</v>
      </c>
    </row>
    <row r="540" spans="5:8" x14ac:dyDescent="0.35">
      <c r="E540" t="e">
        <v>#N/A</v>
      </c>
      <c r="F540" t="e">
        <v>#N/A</v>
      </c>
      <c r="G540" t="e">
        <v>#N/A</v>
      </c>
      <c r="H540" t="e">
        <v>#N/A</v>
      </c>
    </row>
    <row r="541" spans="5:8" x14ac:dyDescent="0.35">
      <c r="E541" t="e">
        <v>#N/A</v>
      </c>
      <c r="F541" t="e">
        <v>#N/A</v>
      </c>
      <c r="G541" t="e">
        <v>#N/A</v>
      </c>
      <c r="H541" t="e">
        <v>#N/A</v>
      </c>
    </row>
    <row r="542" spans="5:8" x14ac:dyDescent="0.35">
      <c r="E542" t="e">
        <v>#N/A</v>
      </c>
      <c r="F542" t="e">
        <v>#N/A</v>
      </c>
      <c r="G542" t="e">
        <v>#N/A</v>
      </c>
      <c r="H542" t="e">
        <v>#N/A</v>
      </c>
    </row>
    <row r="543" spans="5:8" x14ac:dyDescent="0.35">
      <c r="E543" t="e">
        <v>#N/A</v>
      </c>
      <c r="F543" t="e">
        <v>#N/A</v>
      </c>
      <c r="G543" t="e">
        <v>#N/A</v>
      </c>
      <c r="H543" t="e">
        <v>#N/A</v>
      </c>
    </row>
    <row r="544" spans="5:8" x14ac:dyDescent="0.35">
      <c r="E544" t="e">
        <v>#N/A</v>
      </c>
      <c r="F544" t="e">
        <v>#N/A</v>
      </c>
      <c r="G544" t="e">
        <v>#N/A</v>
      </c>
      <c r="H544" t="e">
        <v>#N/A</v>
      </c>
    </row>
    <row r="545" spans="5:8" x14ac:dyDescent="0.35">
      <c r="E545" t="e">
        <v>#N/A</v>
      </c>
      <c r="F545" t="e">
        <v>#N/A</v>
      </c>
      <c r="G545" t="e">
        <v>#N/A</v>
      </c>
      <c r="H545" t="e">
        <v>#N/A</v>
      </c>
    </row>
    <row r="546" spans="5:8" x14ac:dyDescent="0.35">
      <c r="E546" t="e">
        <v>#N/A</v>
      </c>
      <c r="F546" t="e">
        <v>#N/A</v>
      </c>
      <c r="G546" t="e">
        <v>#N/A</v>
      </c>
      <c r="H546" t="e">
        <v>#N/A</v>
      </c>
    </row>
    <row r="547" spans="5:8" x14ac:dyDescent="0.35">
      <c r="E547" t="e">
        <v>#N/A</v>
      </c>
      <c r="F547" t="e">
        <v>#N/A</v>
      </c>
      <c r="G547" t="e">
        <v>#N/A</v>
      </c>
      <c r="H547" t="e">
        <v>#N/A</v>
      </c>
    </row>
    <row r="548" spans="5:8" x14ac:dyDescent="0.35">
      <c r="E548" t="e">
        <v>#N/A</v>
      </c>
      <c r="F548" t="e">
        <v>#N/A</v>
      </c>
      <c r="G548" t="e">
        <v>#N/A</v>
      </c>
      <c r="H548" t="e">
        <v>#N/A</v>
      </c>
    </row>
    <row r="549" spans="5:8" x14ac:dyDescent="0.35">
      <c r="E549" t="e">
        <v>#N/A</v>
      </c>
      <c r="F549" t="e">
        <v>#N/A</v>
      </c>
      <c r="G549" t="e">
        <v>#N/A</v>
      </c>
      <c r="H549" t="e">
        <v>#N/A</v>
      </c>
    </row>
    <row r="550" spans="5:8" x14ac:dyDescent="0.35">
      <c r="E550" t="e">
        <v>#N/A</v>
      </c>
      <c r="F550" t="e">
        <v>#N/A</v>
      </c>
      <c r="G550" t="e">
        <v>#N/A</v>
      </c>
      <c r="H550" t="e">
        <v>#N/A</v>
      </c>
    </row>
    <row r="551" spans="5:8" x14ac:dyDescent="0.35">
      <c r="E551" t="e">
        <v>#N/A</v>
      </c>
      <c r="F551" t="e">
        <v>#N/A</v>
      </c>
      <c r="G551" t="e">
        <v>#N/A</v>
      </c>
      <c r="H551" t="e">
        <v>#N/A</v>
      </c>
    </row>
    <row r="552" spans="5:8" x14ac:dyDescent="0.35">
      <c r="E552" t="e">
        <v>#N/A</v>
      </c>
      <c r="F552" t="e">
        <v>#N/A</v>
      </c>
      <c r="G552" t="e">
        <v>#N/A</v>
      </c>
      <c r="H552" t="e">
        <v>#N/A</v>
      </c>
    </row>
    <row r="553" spans="5:8" x14ac:dyDescent="0.35">
      <c r="E553" t="e">
        <v>#N/A</v>
      </c>
      <c r="F553" t="e">
        <v>#N/A</v>
      </c>
      <c r="G553" t="e">
        <v>#N/A</v>
      </c>
      <c r="H553" t="e">
        <v>#N/A</v>
      </c>
    </row>
    <row r="554" spans="5:8" x14ac:dyDescent="0.35">
      <c r="E554" t="e">
        <v>#N/A</v>
      </c>
      <c r="F554" t="e">
        <v>#N/A</v>
      </c>
      <c r="G554" t="e">
        <v>#N/A</v>
      </c>
      <c r="H554" t="e">
        <v>#N/A</v>
      </c>
    </row>
    <row r="555" spans="5:8" x14ac:dyDescent="0.35">
      <c r="E555" t="e">
        <v>#N/A</v>
      </c>
      <c r="F555" t="e">
        <v>#N/A</v>
      </c>
      <c r="G555" t="e">
        <v>#N/A</v>
      </c>
      <c r="H555" t="e">
        <v>#N/A</v>
      </c>
    </row>
    <row r="556" spans="5:8" x14ac:dyDescent="0.35">
      <c r="E556" t="e">
        <v>#N/A</v>
      </c>
      <c r="F556" t="e">
        <v>#N/A</v>
      </c>
      <c r="G556" t="e">
        <v>#N/A</v>
      </c>
      <c r="H556" t="e">
        <v>#N/A</v>
      </c>
    </row>
    <row r="557" spans="5:8" x14ac:dyDescent="0.35">
      <c r="E557" t="e">
        <v>#N/A</v>
      </c>
      <c r="F557" t="e">
        <v>#N/A</v>
      </c>
      <c r="G557" t="e">
        <v>#N/A</v>
      </c>
      <c r="H557" t="e">
        <v>#N/A</v>
      </c>
    </row>
    <row r="558" spans="5:8" x14ac:dyDescent="0.35">
      <c r="E558" t="e">
        <v>#N/A</v>
      </c>
      <c r="F558" t="e">
        <v>#N/A</v>
      </c>
      <c r="G558" t="e">
        <v>#N/A</v>
      </c>
      <c r="H558" t="e">
        <v>#N/A</v>
      </c>
    </row>
    <row r="559" spans="5:8" x14ac:dyDescent="0.35">
      <c r="E559" t="e">
        <v>#N/A</v>
      </c>
      <c r="F559" t="e">
        <v>#N/A</v>
      </c>
      <c r="G559" t="e">
        <v>#N/A</v>
      </c>
      <c r="H559" t="e">
        <v>#N/A</v>
      </c>
    </row>
    <row r="560" spans="5:8" x14ac:dyDescent="0.35">
      <c r="E560" t="e">
        <v>#N/A</v>
      </c>
      <c r="F560" t="e">
        <v>#N/A</v>
      </c>
      <c r="G560" t="e">
        <v>#N/A</v>
      </c>
      <c r="H560" t="e">
        <v>#N/A</v>
      </c>
    </row>
    <row r="561" spans="5:8" x14ac:dyDescent="0.35">
      <c r="E561" t="e">
        <v>#N/A</v>
      </c>
      <c r="F561" t="e">
        <v>#N/A</v>
      </c>
      <c r="G561" t="e">
        <v>#N/A</v>
      </c>
      <c r="H561" t="e">
        <v>#N/A</v>
      </c>
    </row>
    <row r="562" spans="5:8" x14ac:dyDescent="0.35">
      <c r="E562" t="e">
        <v>#N/A</v>
      </c>
      <c r="F562" t="e">
        <v>#N/A</v>
      </c>
      <c r="G562" t="e">
        <v>#N/A</v>
      </c>
      <c r="H562" t="e">
        <v>#N/A</v>
      </c>
    </row>
    <row r="563" spans="5:8" x14ac:dyDescent="0.35">
      <c r="E563" t="e">
        <v>#N/A</v>
      </c>
      <c r="F563" t="e">
        <v>#N/A</v>
      </c>
      <c r="G563" t="e">
        <v>#N/A</v>
      </c>
      <c r="H563" t="e">
        <v>#N/A</v>
      </c>
    </row>
    <row r="564" spans="5:8" x14ac:dyDescent="0.35">
      <c r="E564" t="e">
        <v>#N/A</v>
      </c>
      <c r="F564" t="e">
        <v>#N/A</v>
      </c>
      <c r="G564" t="e">
        <v>#N/A</v>
      </c>
      <c r="H564" t="e">
        <v>#N/A</v>
      </c>
    </row>
    <row r="565" spans="5:8" x14ac:dyDescent="0.35">
      <c r="E565" t="e">
        <v>#N/A</v>
      </c>
      <c r="F565" t="e">
        <v>#N/A</v>
      </c>
      <c r="G565" t="e">
        <v>#N/A</v>
      </c>
      <c r="H565" t="e">
        <v>#N/A</v>
      </c>
    </row>
    <row r="566" spans="5:8" x14ac:dyDescent="0.35">
      <c r="E566" t="e">
        <v>#N/A</v>
      </c>
      <c r="F566" t="e">
        <v>#N/A</v>
      </c>
      <c r="G566" t="e">
        <v>#N/A</v>
      </c>
      <c r="H566" t="e">
        <v>#N/A</v>
      </c>
    </row>
    <row r="567" spans="5:8" x14ac:dyDescent="0.35">
      <c r="E567" t="e">
        <v>#N/A</v>
      </c>
      <c r="F567" t="e">
        <v>#N/A</v>
      </c>
      <c r="G567" t="e">
        <v>#N/A</v>
      </c>
      <c r="H567" t="e">
        <v>#N/A</v>
      </c>
    </row>
    <row r="568" spans="5:8" x14ac:dyDescent="0.35">
      <c r="E568" t="e">
        <v>#N/A</v>
      </c>
      <c r="F568" t="e">
        <v>#N/A</v>
      </c>
      <c r="G568" t="e">
        <v>#N/A</v>
      </c>
      <c r="H568" t="e">
        <v>#N/A</v>
      </c>
    </row>
    <row r="569" spans="5:8" x14ac:dyDescent="0.35">
      <c r="E569" t="e">
        <v>#N/A</v>
      </c>
      <c r="F569" t="e">
        <v>#N/A</v>
      </c>
      <c r="G569" t="e">
        <v>#N/A</v>
      </c>
      <c r="H569" t="e">
        <v>#N/A</v>
      </c>
    </row>
    <row r="570" spans="5:8" x14ac:dyDescent="0.35">
      <c r="E570" t="e">
        <v>#N/A</v>
      </c>
      <c r="F570" t="e">
        <v>#N/A</v>
      </c>
      <c r="G570" t="e">
        <v>#N/A</v>
      </c>
      <c r="H570" t="e">
        <v>#N/A</v>
      </c>
    </row>
    <row r="571" spans="5:8" x14ac:dyDescent="0.35">
      <c r="E571" t="e">
        <v>#N/A</v>
      </c>
      <c r="F571" t="e">
        <v>#N/A</v>
      </c>
      <c r="G571" t="e">
        <v>#N/A</v>
      </c>
      <c r="H571" t="e">
        <v>#N/A</v>
      </c>
    </row>
    <row r="572" spans="5:8" x14ac:dyDescent="0.35">
      <c r="E572" t="e">
        <v>#N/A</v>
      </c>
      <c r="F572" t="e">
        <v>#N/A</v>
      </c>
      <c r="G572" t="e">
        <v>#N/A</v>
      </c>
      <c r="H572" t="e">
        <v>#N/A</v>
      </c>
    </row>
    <row r="573" spans="5:8" x14ac:dyDescent="0.35">
      <c r="E573" t="e">
        <v>#N/A</v>
      </c>
      <c r="F573" t="e">
        <v>#N/A</v>
      </c>
      <c r="G573" t="e">
        <v>#N/A</v>
      </c>
      <c r="H573" t="e">
        <v>#N/A</v>
      </c>
    </row>
    <row r="574" spans="5:8" x14ac:dyDescent="0.35">
      <c r="E574" t="e">
        <v>#N/A</v>
      </c>
      <c r="F574" t="e">
        <v>#N/A</v>
      </c>
      <c r="G574" t="e">
        <v>#N/A</v>
      </c>
      <c r="H574" t="e">
        <v>#N/A</v>
      </c>
    </row>
    <row r="575" spans="5:8" x14ac:dyDescent="0.35">
      <c r="E575" t="e">
        <v>#N/A</v>
      </c>
      <c r="F575" t="e">
        <v>#N/A</v>
      </c>
      <c r="G575" t="e">
        <v>#N/A</v>
      </c>
      <c r="H575" t="e">
        <v>#N/A</v>
      </c>
    </row>
    <row r="576" spans="5:8" x14ac:dyDescent="0.35">
      <c r="E576" t="e">
        <v>#N/A</v>
      </c>
      <c r="F576" t="e">
        <v>#N/A</v>
      </c>
      <c r="G576" t="e">
        <v>#N/A</v>
      </c>
      <c r="H576" t="e">
        <v>#N/A</v>
      </c>
    </row>
    <row r="577" spans="5:8" x14ac:dyDescent="0.35">
      <c r="E577" t="e">
        <v>#N/A</v>
      </c>
      <c r="F577" t="e">
        <v>#N/A</v>
      </c>
      <c r="G577" t="e">
        <v>#N/A</v>
      </c>
      <c r="H577" t="e">
        <v>#N/A</v>
      </c>
    </row>
    <row r="578" spans="5:8" x14ac:dyDescent="0.35">
      <c r="E578" t="e">
        <v>#N/A</v>
      </c>
      <c r="F578" t="e">
        <v>#N/A</v>
      </c>
      <c r="G578" t="e">
        <v>#N/A</v>
      </c>
      <c r="H578" t="e">
        <v>#N/A</v>
      </c>
    </row>
    <row r="579" spans="5:8" x14ac:dyDescent="0.35">
      <c r="E579" t="e">
        <v>#N/A</v>
      </c>
      <c r="F579" t="e">
        <v>#N/A</v>
      </c>
      <c r="G579" t="e">
        <v>#N/A</v>
      </c>
      <c r="H579" t="e">
        <v>#N/A</v>
      </c>
    </row>
    <row r="580" spans="5:8" x14ac:dyDescent="0.35">
      <c r="E580" t="e">
        <v>#N/A</v>
      </c>
      <c r="F580" t="e">
        <v>#N/A</v>
      </c>
      <c r="G580" t="e">
        <v>#N/A</v>
      </c>
      <c r="H580" t="e">
        <v>#N/A</v>
      </c>
    </row>
    <row r="581" spans="5:8" x14ac:dyDescent="0.35">
      <c r="E581" t="e">
        <v>#N/A</v>
      </c>
      <c r="F581" t="e">
        <v>#N/A</v>
      </c>
      <c r="G581" t="e">
        <v>#N/A</v>
      </c>
      <c r="H581" t="e">
        <v>#N/A</v>
      </c>
    </row>
    <row r="582" spans="5:8" x14ac:dyDescent="0.35">
      <c r="E582" t="e">
        <v>#N/A</v>
      </c>
      <c r="F582" t="e">
        <v>#N/A</v>
      </c>
      <c r="G582" t="e">
        <v>#N/A</v>
      </c>
      <c r="H582" t="e">
        <v>#N/A</v>
      </c>
    </row>
    <row r="583" spans="5:8" x14ac:dyDescent="0.35">
      <c r="E583" t="e">
        <v>#N/A</v>
      </c>
      <c r="F583" t="e">
        <v>#N/A</v>
      </c>
      <c r="G583" t="e">
        <v>#N/A</v>
      </c>
      <c r="H583" t="e">
        <v>#N/A</v>
      </c>
    </row>
    <row r="584" spans="5:8" x14ac:dyDescent="0.35">
      <c r="E584" t="e">
        <v>#N/A</v>
      </c>
      <c r="F584" t="e">
        <v>#N/A</v>
      </c>
      <c r="G584" t="e">
        <v>#N/A</v>
      </c>
      <c r="H584" t="e">
        <v>#N/A</v>
      </c>
    </row>
    <row r="585" spans="5:8" x14ac:dyDescent="0.35">
      <c r="E585" t="e">
        <v>#N/A</v>
      </c>
      <c r="F585" t="e">
        <v>#N/A</v>
      </c>
      <c r="G585" t="e">
        <v>#N/A</v>
      </c>
      <c r="H585" t="e">
        <v>#N/A</v>
      </c>
    </row>
    <row r="586" spans="5:8" x14ac:dyDescent="0.35">
      <c r="E586" t="e">
        <v>#N/A</v>
      </c>
      <c r="F586" t="e">
        <v>#N/A</v>
      </c>
      <c r="G586" t="e">
        <v>#N/A</v>
      </c>
      <c r="H586" t="e">
        <v>#N/A</v>
      </c>
    </row>
    <row r="587" spans="5:8" x14ac:dyDescent="0.35">
      <c r="E587" t="e">
        <v>#N/A</v>
      </c>
      <c r="F587" t="e">
        <v>#N/A</v>
      </c>
      <c r="G587" t="e">
        <v>#N/A</v>
      </c>
      <c r="H587" t="e">
        <v>#N/A</v>
      </c>
    </row>
    <row r="588" spans="5:8" x14ac:dyDescent="0.35">
      <c r="E588" t="e">
        <v>#N/A</v>
      </c>
      <c r="F588" t="e">
        <v>#N/A</v>
      </c>
      <c r="G588" t="e">
        <v>#N/A</v>
      </c>
      <c r="H588" t="e">
        <v>#N/A</v>
      </c>
    </row>
    <row r="589" spans="5:8" x14ac:dyDescent="0.35">
      <c r="E589" t="e">
        <v>#N/A</v>
      </c>
      <c r="F589" t="e">
        <v>#N/A</v>
      </c>
      <c r="G589" t="e">
        <v>#N/A</v>
      </c>
      <c r="H589" t="e">
        <v>#N/A</v>
      </c>
    </row>
    <row r="590" spans="5:8" x14ac:dyDescent="0.35">
      <c r="E590" t="e">
        <v>#N/A</v>
      </c>
      <c r="F590" t="e">
        <v>#N/A</v>
      </c>
      <c r="G590" t="e">
        <v>#N/A</v>
      </c>
      <c r="H590" t="e">
        <v>#N/A</v>
      </c>
    </row>
    <row r="591" spans="5:8" x14ac:dyDescent="0.35">
      <c r="E591" t="e">
        <v>#N/A</v>
      </c>
      <c r="F591" t="e">
        <v>#N/A</v>
      </c>
      <c r="G591" t="e">
        <v>#N/A</v>
      </c>
      <c r="H591" t="e">
        <v>#N/A</v>
      </c>
    </row>
    <row r="592" spans="5:8" x14ac:dyDescent="0.35">
      <c r="E592" t="e">
        <v>#N/A</v>
      </c>
      <c r="F592" t="e">
        <v>#N/A</v>
      </c>
      <c r="G592" t="e">
        <v>#N/A</v>
      </c>
      <c r="H592" t="e">
        <v>#N/A</v>
      </c>
    </row>
    <row r="593" spans="5:8" x14ac:dyDescent="0.35">
      <c r="E593" t="e">
        <v>#N/A</v>
      </c>
      <c r="F593" t="e">
        <v>#N/A</v>
      </c>
      <c r="G593" t="e">
        <v>#N/A</v>
      </c>
      <c r="H593" t="e">
        <v>#N/A</v>
      </c>
    </row>
    <row r="594" spans="5:8" x14ac:dyDescent="0.35">
      <c r="E594" t="e">
        <v>#N/A</v>
      </c>
      <c r="F594" t="e">
        <v>#N/A</v>
      </c>
      <c r="G594" t="e">
        <v>#N/A</v>
      </c>
      <c r="H594" t="e">
        <v>#N/A</v>
      </c>
    </row>
    <row r="595" spans="5:8" x14ac:dyDescent="0.35">
      <c r="E595" t="e">
        <v>#N/A</v>
      </c>
      <c r="F595" t="e">
        <v>#N/A</v>
      </c>
      <c r="G595" t="e">
        <v>#N/A</v>
      </c>
      <c r="H595" t="e">
        <v>#N/A</v>
      </c>
    </row>
    <row r="596" spans="5:8" x14ac:dyDescent="0.35">
      <c r="E596" t="e">
        <v>#N/A</v>
      </c>
      <c r="F596" t="e">
        <v>#N/A</v>
      </c>
      <c r="G596" t="e">
        <v>#N/A</v>
      </c>
      <c r="H596" t="e">
        <v>#N/A</v>
      </c>
    </row>
    <row r="597" spans="5:8" x14ac:dyDescent="0.35">
      <c r="E597" t="e">
        <v>#N/A</v>
      </c>
      <c r="F597" t="e">
        <v>#N/A</v>
      </c>
      <c r="G597" t="e">
        <v>#N/A</v>
      </c>
      <c r="H597" t="e">
        <v>#N/A</v>
      </c>
    </row>
    <row r="598" spans="5:8" x14ac:dyDescent="0.35">
      <c r="E598" t="e">
        <v>#N/A</v>
      </c>
      <c r="F598" t="e">
        <v>#N/A</v>
      </c>
      <c r="G598" t="e">
        <v>#N/A</v>
      </c>
      <c r="H598" t="e">
        <v>#N/A</v>
      </c>
    </row>
    <row r="599" spans="5:8" x14ac:dyDescent="0.35">
      <c r="E599" t="e">
        <v>#N/A</v>
      </c>
      <c r="F599" t="e">
        <v>#N/A</v>
      </c>
      <c r="G599" t="e">
        <v>#N/A</v>
      </c>
      <c r="H599" t="e">
        <v>#N/A</v>
      </c>
    </row>
    <row r="600" spans="5:8" x14ac:dyDescent="0.35">
      <c r="E600" t="e">
        <v>#N/A</v>
      </c>
      <c r="F600" t="e">
        <v>#N/A</v>
      </c>
      <c r="G600" t="e">
        <v>#N/A</v>
      </c>
      <c r="H600" t="e">
        <v>#N/A</v>
      </c>
    </row>
    <row r="601" spans="5:8" x14ac:dyDescent="0.35">
      <c r="E601" t="e">
        <v>#N/A</v>
      </c>
      <c r="F601" t="e">
        <v>#N/A</v>
      </c>
      <c r="G601" t="e">
        <v>#N/A</v>
      </c>
      <c r="H601" t="e">
        <v>#N/A</v>
      </c>
    </row>
    <row r="602" spans="5:8" x14ac:dyDescent="0.35">
      <c r="E602" t="e">
        <v>#N/A</v>
      </c>
      <c r="F602" t="e">
        <v>#N/A</v>
      </c>
      <c r="G602" t="e">
        <v>#N/A</v>
      </c>
      <c r="H602" t="e">
        <v>#N/A</v>
      </c>
    </row>
    <row r="603" spans="5:8" x14ac:dyDescent="0.35">
      <c r="E603" t="e">
        <v>#N/A</v>
      </c>
      <c r="F603" t="e">
        <v>#N/A</v>
      </c>
      <c r="G603" t="e">
        <v>#N/A</v>
      </c>
      <c r="H603" t="e">
        <v>#N/A</v>
      </c>
    </row>
    <row r="604" spans="5:8" x14ac:dyDescent="0.35">
      <c r="E604" t="e">
        <v>#N/A</v>
      </c>
      <c r="F604" t="e">
        <v>#N/A</v>
      </c>
      <c r="G604" t="e">
        <v>#N/A</v>
      </c>
      <c r="H604" t="e">
        <v>#N/A</v>
      </c>
    </row>
    <row r="605" spans="5:8" x14ac:dyDescent="0.35">
      <c r="E605" t="e">
        <v>#N/A</v>
      </c>
      <c r="F605" t="e">
        <v>#N/A</v>
      </c>
      <c r="G605" t="e">
        <v>#N/A</v>
      </c>
      <c r="H605" t="e">
        <v>#N/A</v>
      </c>
    </row>
    <row r="606" spans="5:8" x14ac:dyDescent="0.35">
      <c r="E606" t="e">
        <v>#N/A</v>
      </c>
      <c r="F606" t="e">
        <v>#N/A</v>
      </c>
      <c r="G606" t="e">
        <v>#N/A</v>
      </c>
      <c r="H606" t="e">
        <v>#N/A</v>
      </c>
    </row>
    <row r="607" spans="5:8" x14ac:dyDescent="0.35">
      <c r="E607" t="e">
        <v>#N/A</v>
      </c>
      <c r="F607" t="e">
        <v>#N/A</v>
      </c>
      <c r="G607" t="e">
        <v>#N/A</v>
      </c>
      <c r="H607" t="e">
        <v>#N/A</v>
      </c>
    </row>
    <row r="608" spans="5:8" x14ac:dyDescent="0.35">
      <c r="E608" t="e">
        <v>#N/A</v>
      </c>
      <c r="F608" t="e">
        <v>#N/A</v>
      </c>
      <c r="G608" t="e">
        <v>#N/A</v>
      </c>
      <c r="H608" t="e">
        <v>#N/A</v>
      </c>
    </row>
    <row r="609" spans="5:8" x14ac:dyDescent="0.35">
      <c r="E609" t="e">
        <v>#N/A</v>
      </c>
      <c r="F609" t="e">
        <v>#N/A</v>
      </c>
      <c r="G609" t="e">
        <v>#N/A</v>
      </c>
      <c r="H609" t="e">
        <v>#N/A</v>
      </c>
    </row>
    <row r="610" spans="5:8" x14ac:dyDescent="0.35">
      <c r="E610" t="e">
        <v>#N/A</v>
      </c>
      <c r="F610" t="e">
        <v>#N/A</v>
      </c>
      <c r="G610" t="e">
        <v>#N/A</v>
      </c>
      <c r="H610" t="e">
        <v>#N/A</v>
      </c>
    </row>
    <row r="611" spans="5:8" x14ac:dyDescent="0.35">
      <c r="E611" t="e">
        <v>#N/A</v>
      </c>
      <c r="F611" t="e">
        <v>#N/A</v>
      </c>
      <c r="G611" t="e">
        <v>#N/A</v>
      </c>
      <c r="H611" t="e">
        <v>#N/A</v>
      </c>
    </row>
    <row r="612" spans="5:8" x14ac:dyDescent="0.35">
      <c r="E612" t="e">
        <v>#N/A</v>
      </c>
      <c r="F612" t="e">
        <v>#N/A</v>
      </c>
      <c r="G612" t="e">
        <v>#N/A</v>
      </c>
      <c r="H612" t="e">
        <v>#N/A</v>
      </c>
    </row>
    <row r="613" spans="5:8" x14ac:dyDescent="0.35">
      <c r="E613" t="e">
        <v>#N/A</v>
      </c>
      <c r="F613" t="e">
        <v>#N/A</v>
      </c>
      <c r="G613" t="e">
        <v>#N/A</v>
      </c>
      <c r="H613" t="e">
        <v>#N/A</v>
      </c>
    </row>
    <row r="614" spans="5:8" x14ac:dyDescent="0.35">
      <c r="E614" t="e">
        <v>#N/A</v>
      </c>
      <c r="F614" t="e">
        <v>#N/A</v>
      </c>
      <c r="G614" t="e">
        <v>#N/A</v>
      </c>
      <c r="H614" t="e">
        <v>#N/A</v>
      </c>
    </row>
    <row r="615" spans="5:8" x14ac:dyDescent="0.35">
      <c r="E615" t="e">
        <v>#N/A</v>
      </c>
      <c r="F615" t="e">
        <v>#N/A</v>
      </c>
      <c r="G615" t="e">
        <v>#N/A</v>
      </c>
      <c r="H615" t="e">
        <v>#N/A</v>
      </c>
    </row>
    <row r="616" spans="5:8" x14ac:dyDescent="0.35">
      <c r="E616" t="e">
        <v>#N/A</v>
      </c>
      <c r="F616" t="e">
        <v>#N/A</v>
      </c>
      <c r="G616" t="e">
        <v>#N/A</v>
      </c>
      <c r="H616" t="e">
        <v>#N/A</v>
      </c>
    </row>
    <row r="617" spans="5:8" x14ac:dyDescent="0.35">
      <c r="E617" t="e">
        <v>#N/A</v>
      </c>
      <c r="F617" t="e">
        <v>#N/A</v>
      </c>
      <c r="G617" t="e">
        <v>#N/A</v>
      </c>
      <c r="H617" t="e">
        <v>#N/A</v>
      </c>
    </row>
    <row r="618" spans="5:8" x14ac:dyDescent="0.35">
      <c r="E618" t="e">
        <v>#N/A</v>
      </c>
      <c r="F618" t="e">
        <v>#N/A</v>
      </c>
      <c r="G618" t="e">
        <v>#N/A</v>
      </c>
      <c r="H618" t="e">
        <v>#N/A</v>
      </c>
    </row>
    <row r="619" spans="5:8" x14ac:dyDescent="0.35">
      <c r="E619" t="e">
        <v>#N/A</v>
      </c>
      <c r="F619" t="e">
        <v>#N/A</v>
      </c>
      <c r="G619" t="e">
        <v>#N/A</v>
      </c>
      <c r="H619" t="e">
        <v>#N/A</v>
      </c>
    </row>
    <row r="620" spans="5:8" x14ac:dyDescent="0.35">
      <c r="E620" t="e">
        <v>#N/A</v>
      </c>
      <c r="F620" t="e">
        <v>#N/A</v>
      </c>
      <c r="G620" t="e">
        <v>#N/A</v>
      </c>
      <c r="H620" t="e">
        <v>#N/A</v>
      </c>
    </row>
    <row r="621" spans="5:8" x14ac:dyDescent="0.35">
      <c r="E621" t="e">
        <v>#N/A</v>
      </c>
      <c r="F621" t="e">
        <v>#N/A</v>
      </c>
      <c r="G621" t="e">
        <v>#N/A</v>
      </c>
      <c r="H621" t="e">
        <v>#N/A</v>
      </c>
    </row>
    <row r="622" spans="5:8" x14ac:dyDescent="0.35">
      <c r="E622" t="e">
        <v>#N/A</v>
      </c>
      <c r="F622" t="e">
        <v>#N/A</v>
      </c>
      <c r="G622" t="e">
        <v>#N/A</v>
      </c>
      <c r="H622" t="e">
        <v>#N/A</v>
      </c>
    </row>
    <row r="623" spans="5:8" x14ac:dyDescent="0.35">
      <c r="E623" t="e">
        <v>#N/A</v>
      </c>
      <c r="F623" t="e">
        <v>#N/A</v>
      </c>
      <c r="G623" t="e">
        <v>#N/A</v>
      </c>
      <c r="H623" t="e">
        <v>#N/A</v>
      </c>
    </row>
    <row r="624" spans="5:8" x14ac:dyDescent="0.35">
      <c r="E624" t="e">
        <v>#N/A</v>
      </c>
      <c r="F624" t="e">
        <v>#N/A</v>
      </c>
      <c r="G624" t="e">
        <v>#N/A</v>
      </c>
      <c r="H624" t="e">
        <v>#N/A</v>
      </c>
    </row>
    <row r="625" spans="5:8" x14ac:dyDescent="0.35">
      <c r="E625" t="e">
        <v>#N/A</v>
      </c>
      <c r="F625" t="e">
        <v>#N/A</v>
      </c>
      <c r="G625" t="e">
        <v>#N/A</v>
      </c>
      <c r="H625" t="e">
        <v>#N/A</v>
      </c>
    </row>
    <row r="626" spans="5:8" x14ac:dyDescent="0.35">
      <c r="E626" t="e">
        <v>#N/A</v>
      </c>
      <c r="F626" t="e">
        <v>#N/A</v>
      </c>
      <c r="G626" t="e">
        <v>#N/A</v>
      </c>
      <c r="H626" t="e">
        <v>#N/A</v>
      </c>
    </row>
    <row r="627" spans="5:8" x14ac:dyDescent="0.35">
      <c r="E627" t="e">
        <v>#N/A</v>
      </c>
      <c r="F627" t="e">
        <v>#N/A</v>
      </c>
      <c r="G627" t="e">
        <v>#N/A</v>
      </c>
      <c r="H627" t="e">
        <v>#N/A</v>
      </c>
    </row>
    <row r="628" spans="5:8" x14ac:dyDescent="0.35">
      <c r="E628" t="e">
        <v>#N/A</v>
      </c>
      <c r="F628" t="e">
        <v>#N/A</v>
      </c>
      <c r="G628" t="e">
        <v>#N/A</v>
      </c>
      <c r="H628" t="e">
        <v>#N/A</v>
      </c>
    </row>
    <row r="629" spans="5:8" x14ac:dyDescent="0.35">
      <c r="E629" t="e">
        <v>#N/A</v>
      </c>
      <c r="F629" t="e">
        <v>#N/A</v>
      </c>
      <c r="G629" t="e">
        <v>#N/A</v>
      </c>
      <c r="H629" t="e">
        <v>#N/A</v>
      </c>
    </row>
    <row r="630" spans="5:8" x14ac:dyDescent="0.35">
      <c r="E630" t="e">
        <v>#N/A</v>
      </c>
      <c r="F630" t="e">
        <v>#N/A</v>
      </c>
      <c r="G630" t="e">
        <v>#N/A</v>
      </c>
      <c r="H630" t="e">
        <v>#N/A</v>
      </c>
    </row>
    <row r="631" spans="5:8" x14ac:dyDescent="0.35">
      <c r="E631" t="e">
        <v>#N/A</v>
      </c>
      <c r="F631" t="e">
        <v>#N/A</v>
      </c>
      <c r="G631" t="e">
        <v>#N/A</v>
      </c>
      <c r="H631" t="e">
        <v>#N/A</v>
      </c>
    </row>
    <row r="632" spans="5:8" x14ac:dyDescent="0.35">
      <c r="E632" t="e">
        <v>#N/A</v>
      </c>
      <c r="F632" t="e">
        <v>#N/A</v>
      </c>
      <c r="G632" t="e">
        <v>#N/A</v>
      </c>
      <c r="H632" t="e">
        <v>#N/A</v>
      </c>
    </row>
    <row r="633" spans="5:8" x14ac:dyDescent="0.35">
      <c r="E633" t="e">
        <v>#N/A</v>
      </c>
      <c r="F633" t="e">
        <v>#N/A</v>
      </c>
      <c r="G633" t="e">
        <v>#N/A</v>
      </c>
      <c r="H633" t="e">
        <v>#N/A</v>
      </c>
    </row>
    <row r="634" spans="5:8" x14ac:dyDescent="0.35">
      <c r="E634" t="e">
        <v>#N/A</v>
      </c>
      <c r="F634" t="e">
        <v>#N/A</v>
      </c>
      <c r="G634" t="e">
        <v>#N/A</v>
      </c>
      <c r="H634" t="e">
        <v>#N/A</v>
      </c>
    </row>
    <row r="635" spans="5:8" x14ac:dyDescent="0.35">
      <c r="E635" t="e">
        <v>#N/A</v>
      </c>
      <c r="F635" t="e">
        <v>#N/A</v>
      </c>
      <c r="G635" t="e">
        <v>#N/A</v>
      </c>
      <c r="H635" t="e">
        <v>#N/A</v>
      </c>
    </row>
    <row r="636" spans="5:8" x14ac:dyDescent="0.35">
      <c r="E636" t="e">
        <v>#N/A</v>
      </c>
      <c r="F636" t="e">
        <v>#N/A</v>
      </c>
      <c r="G636" t="e">
        <v>#N/A</v>
      </c>
      <c r="H636" t="e">
        <v>#N/A</v>
      </c>
    </row>
    <row r="637" spans="5:8" x14ac:dyDescent="0.35">
      <c r="E637" t="e">
        <v>#N/A</v>
      </c>
      <c r="F637" t="e">
        <v>#N/A</v>
      </c>
      <c r="G637" t="e">
        <v>#N/A</v>
      </c>
      <c r="H637" t="e">
        <v>#N/A</v>
      </c>
    </row>
    <row r="638" spans="5:8" x14ac:dyDescent="0.35">
      <c r="E638" t="e">
        <v>#N/A</v>
      </c>
      <c r="F638" t="e">
        <v>#N/A</v>
      </c>
      <c r="G638" t="e">
        <v>#N/A</v>
      </c>
      <c r="H638" t="e">
        <v>#N/A</v>
      </c>
    </row>
    <row r="639" spans="5:8" x14ac:dyDescent="0.35">
      <c r="E639" t="e">
        <v>#N/A</v>
      </c>
      <c r="F639" t="e">
        <v>#N/A</v>
      </c>
      <c r="G639" t="e">
        <v>#N/A</v>
      </c>
      <c r="H639" t="e">
        <v>#N/A</v>
      </c>
    </row>
    <row r="640" spans="5:8" x14ac:dyDescent="0.35">
      <c r="E640" t="e">
        <v>#N/A</v>
      </c>
      <c r="F640" t="e">
        <v>#N/A</v>
      </c>
      <c r="G640" t="e">
        <v>#N/A</v>
      </c>
      <c r="H640" t="e">
        <v>#N/A</v>
      </c>
    </row>
    <row r="641" spans="5:8" x14ac:dyDescent="0.35">
      <c r="E641" t="e">
        <v>#N/A</v>
      </c>
      <c r="F641" t="e">
        <v>#N/A</v>
      </c>
      <c r="G641" t="e">
        <v>#N/A</v>
      </c>
      <c r="H641" t="e">
        <v>#N/A</v>
      </c>
    </row>
    <row r="642" spans="5:8" x14ac:dyDescent="0.35">
      <c r="E642" t="e">
        <v>#N/A</v>
      </c>
      <c r="F642" t="e">
        <v>#N/A</v>
      </c>
      <c r="G642" t="e">
        <v>#N/A</v>
      </c>
      <c r="H642" t="e">
        <v>#N/A</v>
      </c>
    </row>
    <row r="643" spans="5:8" x14ac:dyDescent="0.35">
      <c r="E643" t="e">
        <v>#N/A</v>
      </c>
      <c r="F643" t="e">
        <v>#N/A</v>
      </c>
      <c r="G643" t="e">
        <v>#N/A</v>
      </c>
      <c r="H643" t="e">
        <v>#N/A</v>
      </c>
    </row>
    <row r="644" spans="5:8" x14ac:dyDescent="0.35">
      <c r="E644" t="e">
        <v>#N/A</v>
      </c>
      <c r="F644" t="e">
        <v>#N/A</v>
      </c>
      <c r="G644" t="e">
        <v>#N/A</v>
      </c>
      <c r="H644" t="e">
        <v>#N/A</v>
      </c>
    </row>
    <row r="645" spans="5:8" x14ac:dyDescent="0.35">
      <c r="E645" t="e">
        <v>#N/A</v>
      </c>
      <c r="F645" t="e">
        <v>#N/A</v>
      </c>
      <c r="G645" t="e">
        <v>#N/A</v>
      </c>
      <c r="H645" t="e">
        <v>#N/A</v>
      </c>
    </row>
    <row r="646" spans="5:8" x14ac:dyDescent="0.35">
      <c r="E646" t="e">
        <v>#N/A</v>
      </c>
      <c r="F646" t="e">
        <v>#N/A</v>
      </c>
      <c r="G646" t="e">
        <v>#N/A</v>
      </c>
      <c r="H646" t="e">
        <v>#N/A</v>
      </c>
    </row>
    <row r="647" spans="5:8" x14ac:dyDescent="0.35">
      <c r="E647" t="e">
        <v>#N/A</v>
      </c>
      <c r="F647" t="e">
        <v>#N/A</v>
      </c>
      <c r="G647" t="e">
        <v>#N/A</v>
      </c>
      <c r="H647" t="e">
        <v>#N/A</v>
      </c>
    </row>
    <row r="648" spans="5:8" x14ac:dyDescent="0.35">
      <c r="E648" t="e">
        <v>#N/A</v>
      </c>
      <c r="F648" t="e">
        <v>#N/A</v>
      </c>
      <c r="G648" t="e">
        <v>#N/A</v>
      </c>
      <c r="H648" t="e">
        <v>#N/A</v>
      </c>
    </row>
    <row r="649" spans="5:8" x14ac:dyDescent="0.35">
      <c r="E649" t="e">
        <v>#N/A</v>
      </c>
      <c r="F649" t="e">
        <v>#N/A</v>
      </c>
      <c r="G649" t="e">
        <v>#N/A</v>
      </c>
      <c r="H649" t="e">
        <v>#N/A</v>
      </c>
    </row>
    <row r="650" spans="5:8" x14ac:dyDescent="0.35">
      <c r="E650" t="e">
        <v>#N/A</v>
      </c>
      <c r="F650" t="e">
        <v>#N/A</v>
      </c>
      <c r="G650" t="e">
        <v>#N/A</v>
      </c>
      <c r="H650" t="e">
        <v>#N/A</v>
      </c>
    </row>
    <row r="651" spans="5:8" x14ac:dyDescent="0.35">
      <c r="E651" t="e">
        <v>#N/A</v>
      </c>
      <c r="F651" t="e">
        <v>#N/A</v>
      </c>
      <c r="G651" t="e">
        <v>#N/A</v>
      </c>
      <c r="H651" t="e">
        <v>#N/A</v>
      </c>
    </row>
    <row r="652" spans="5:8" x14ac:dyDescent="0.35">
      <c r="E652" t="e">
        <v>#N/A</v>
      </c>
      <c r="F652" t="e">
        <v>#N/A</v>
      </c>
      <c r="G652" t="e">
        <v>#N/A</v>
      </c>
      <c r="H652" t="e">
        <v>#N/A</v>
      </c>
    </row>
    <row r="653" spans="5:8" x14ac:dyDescent="0.35">
      <c r="E653" t="e">
        <v>#N/A</v>
      </c>
      <c r="F653" t="e">
        <v>#N/A</v>
      </c>
      <c r="G653" t="e">
        <v>#N/A</v>
      </c>
      <c r="H653" t="e">
        <v>#N/A</v>
      </c>
    </row>
    <row r="654" spans="5:8" x14ac:dyDescent="0.35">
      <c r="E654" t="e">
        <v>#N/A</v>
      </c>
      <c r="F654" t="e">
        <v>#N/A</v>
      </c>
      <c r="G654" t="e">
        <v>#N/A</v>
      </c>
      <c r="H654" t="e">
        <v>#N/A</v>
      </c>
    </row>
    <row r="655" spans="5:8" x14ac:dyDescent="0.35">
      <c r="E655" t="e">
        <v>#N/A</v>
      </c>
      <c r="F655" t="e">
        <v>#N/A</v>
      </c>
      <c r="G655" t="e">
        <v>#N/A</v>
      </c>
      <c r="H655" t="e">
        <v>#N/A</v>
      </c>
    </row>
    <row r="656" spans="5:8" x14ac:dyDescent="0.35">
      <c r="E656" t="e">
        <v>#N/A</v>
      </c>
      <c r="F656" t="e">
        <v>#N/A</v>
      </c>
      <c r="G656" t="e">
        <v>#N/A</v>
      </c>
      <c r="H656" t="e">
        <v>#N/A</v>
      </c>
    </row>
    <row r="657" spans="5:8" x14ac:dyDescent="0.35">
      <c r="E657" t="e">
        <v>#N/A</v>
      </c>
      <c r="F657" t="e">
        <v>#N/A</v>
      </c>
      <c r="G657" t="e">
        <v>#N/A</v>
      </c>
      <c r="H657" t="e">
        <v>#N/A</v>
      </c>
    </row>
    <row r="658" spans="5:8" x14ac:dyDescent="0.35">
      <c r="E658" t="e">
        <v>#N/A</v>
      </c>
      <c r="F658" t="e">
        <v>#N/A</v>
      </c>
      <c r="G658" t="e">
        <v>#N/A</v>
      </c>
      <c r="H658" t="e">
        <v>#N/A</v>
      </c>
    </row>
    <row r="659" spans="5:8" x14ac:dyDescent="0.35">
      <c r="E659" t="e">
        <v>#N/A</v>
      </c>
      <c r="F659" t="e">
        <v>#N/A</v>
      </c>
      <c r="G659" t="e">
        <v>#N/A</v>
      </c>
      <c r="H659" t="e">
        <v>#N/A</v>
      </c>
    </row>
    <row r="660" spans="5:8" x14ac:dyDescent="0.35">
      <c r="E660" t="e">
        <v>#N/A</v>
      </c>
      <c r="F660" t="e">
        <v>#N/A</v>
      </c>
      <c r="G660" t="e">
        <v>#N/A</v>
      </c>
      <c r="H660" t="e">
        <v>#N/A</v>
      </c>
    </row>
    <row r="661" spans="5:8" x14ac:dyDescent="0.35">
      <c r="E661" t="e">
        <v>#N/A</v>
      </c>
      <c r="F661" t="e">
        <v>#N/A</v>
      </c>
      <c r="G661" t="e">
        <v>#N/A</v>
      </c>
      <c r="H661" t="e">
        <v>#N/A</v>
      </c>
    </row>
    <row r="662" spans="5:8" x14ac:dyDescent="0.35">
      <c r="E662" t="e">
        <v>#N/A</v>
      </c>
      <c r="F662" t="e">
        <v>#N/A</v>
      </c>
      <c r="G662" t="e">
        <v>#N/A</v>
      </c>
      <c r="H662" t="e">
        <v>#N/A</v>
      </c>
    </row>
    <row r="663" spans="5:8" x14ac:dyDescent="0.35">
      <c r="E663" t="e">
        <v>#N/A</v>
      </c>
      <c r="F663" t="e">
        <v>#N/A</v>
      </c>
      <c r="G663" t="e">
        <v>#N/A</v>
      </c>
      <c r="H663" t="e">
        <v>#N/A</v>
      </c>
    </row>
    <row r="664" spans="5:8" x14ac:dyDescent="0.35">
      <c r="E664" t="e">
        <v>#N/A</v>
      </c>
      <c r="F664" t="e">
        <v>#N/A</v>
      </c>
      <c r="G664" t="e">
        <v>#N/A</v>
      </c>
      <c r="H664" t="e">
        <v>#N/A</v>
      </c>
    </row>
    <row r="665" spans="5:8" x14ac:dyDescent="0.35">
      <c r="E665" t="e">
        <v>#N/A</v>
      </c>
      <c r="F665" t="e">
        <v>#N/A</v>
      </c>
      <c r="G665" t="e">
        <v>#N/A</v>
      </c>
      <c r="H665" t="e">
        <v>#N/A</v>
      </c>
    </row>
    <row r="666" spans="5:8" x14ac:dyDescent="0.35">
      <c r="E666" t="e">
        <v>#N/A</v>
      </c>
      <c r="F666" t="e">
        <v>#N/A</v>
      </c>
      <c r="G666" t="e">
        <v>#N/A</v>
      </c>
      <c r="H666" t="e">
        <v>#N/A</v>
      </c>
    </row>
    <row r="667" spans="5:8" x14ac:dyDescent="0.35">
      <c r="E667" t="e">
        <v>#N/A</v>
      </c>
      <c r="F667" t="e">
        <v>#N/A</v>
      </c>
      <c r="G667" t="e">
        <v>#N/A</v>
      </c>
      <c r="H667" t="e">
        <v>#N/A</v>
      </c>
    </row>
    <row r="668" spans="5:8" x14ac:dyDescent="0.35">
      <c r="E668" t="e">
        <v>#N/A</v>
      </c>
      <c r="F668" t="e">
        <v>#N/A</v>
      </c>
      <c r="G668" t="e">
        <v>#N/A</v>
      </c>
      <c r="H668" t="e">
        <v>#N/A</v>
      </c>
    </row>
    <row r="669" spans="5:8" x14ac:dyDescent="0.35">
      <c r="E669" t="e">
        <v>#N/A</v>
      </c>
      <c r="F669" t="e">
        <v>#N/A</v>
      </c>
      <c r="G669" t="e">
        <v>#N/A</v>
      </c>
      <c r="H669" t="e">
        <v>#N/A</v>
      </c>
    </row>
    <row r="670" spans="5:8" x14ac:dyDescent="0.35">
      <c r="E670" t="e">
        <v>#N/A</v>
      </c>
      <c r="F670" t="e">
        <v>#N/A</v>
      </c>
      <c r="G670" t="e">
        <v>#N/A</v>
      </c>
      <c r="H670" t="e">
        <v>#N/A</v>
      </c>
    </row>
    <row r="671" spans="5:8" x14ac:dyDescent="0.35">
      <c r="E671" t="e">
        <v>#N/A</v>
      </c>
      <c r="F671" t="e">
        <v>#N/A</v>
      </c>
      <c r="G671" t="e">
        <v>#N/A</v>
      </c>
      <c r="H671" t="e">
        <v>#N/A</v>
      </c>
    </row>
    <row r="672" spans="5:8" x14ac:dyDescent="0.35">
      <c r="E672" t="e">
        <v>#N/A</v>
      </c>
      <c r="F672" t="e">
        <v>#N/A</v>
      </c>
      <c r="G672" t="e">
        <v>#N/A</v>
      </c>
      <c r="H672" t="e">
        <v>#N/A</v>
      </c>
    </row>
    <row r="673" spans="5:8" x14ac:dyDescent="0.35">
      <c r="E673" t="e">
        <v>#N/A</v>
      </c>
      <c r="F673" t="e">
        <v>#N/A</v>
      </c>
      <c r="G673" t="e">
        <v>#N/A</v>
      </c>
      <c r="H673" t="e">
        <v>#N/A</v>
      </c>
    </row>
    <row r="674" spans="5:8" x14ac:dyDescent="0.35">
      <c r="E674" t="e">
        <v>#N/A</v>
      </c>
      <c r="F674" t="e">
        <v>#N/A</v>
      </c>
      <c r="G674" t="e">
        <v>#N/A</v>
      </c>
      <c r="H674" t="e">
        <v>#N/A</v>
      </c>
    </row>
    <row r="675" spans="5:8" x14ac:dyDescent="0.35">
      <c r="E675" t="e">
        <v>#N/A</v>
      </c>
      <c r="F675" t="e">
        <v>#N/A</v>
      </c>
      <c r="G675" t="e">
        <v>#N/A</v>
      </c>
      <c r="H675" t="e">
        <v>#N/A</v>
      </c>
    </row>
    <row r="676" spans="5:8" x14ac:dyDescent="0.35">
      <c r="E676" t="e">
        <v>#N/A</v>
      </c>
      <c r="F676" t="e">
        <v>#N/A</v>
      </c>
      <c r="G676" t="e">
        <v>#N/A</v>
      </c>
      <c r="H676" t="e">
        <v>#N/A</v>
      </c>
    </row>
    <row r="677" spans="5:8" x14ac:dyDescent="0.35">
      <c r="E677" t="e">
        <v>#N/A</v>
      </c>
      <c r="F677" t="e">
        <v>#N/A</v>
      </c>
      <c r="G677" t="e">
        <v>#N/A</v>
      </c>
      <c r="H677" t="e">
        <v>#N/A</v>
      </c>
    </row>
    <row r="678" spans="5:8" x14ac:dyDescent="0.35">
      <c r="E678" t="e">
        <v>#N/A</v>
      </c>
      <c r="F678" t="e">
        <v>#N/A</v>
      </c>
      <c r="G678" t="e">
        <v>#N/A</v>
      </c>
      <c r="H678" t="e">
        <v>#N/A</v>
      </c>
    </row>
    <row r="679" spans="5:8" x14ac:dyDescent="0.35">
      <c r="E679" t="e">
        <v>#N/A</v>
      </c>
      <c r="F679" t="e">
        <v>#N/A</v>
      </c>
      <c r="G679" t="e">
        <v>#N/A</v>
      </c>
      <c r="H679" t="e">
        <v>#N/A</v>
      </c>
    </row>
    <row r="680" spans="5:8" x14ac:dyDescent="0.35">
      <c r="E680" t="e">
        <v>#N/A</v>
      </c>
      <c r="F680" t="e">
        <v>#N/A</v>
      </c>
      <c r="G680" t="e">
        <v>#N/A</v>
      </c>
      <c r="H680" t="e">
        <v>#N/A</v>
      </c>
    </row>
    <row r="681" spans="5:8" x14ac:dyDescent="0.35">
      <c r="E681" t="e">
        <v>#N/A</v>
      </c>
      <c r="F681" t="e">
        <v>#N/A</v>
      </c>
      <c r="G681" t="e">
        <v>#N/A</v>
      </c>
      <c r="H681" t="e">
        <v>#N/A</v>
      </c>
    </row>
    <row r="682" spans="5:8" x14ac:dyDescent="0.35">
      <c r="E682" t="e">
        <v>#N/A</v>
      </c>
      <c r="F682" t="e">
        <v>#N/A</v>
      </c>
      <c r="G682" t="e">
        <v>#N/A</v>
      </c>
      <c r="H682" t="e">
        <v>#N/A</v>
      </c>
    </row>
    <row r="683" spans="5:8" x14ac:dyDescent="0.35">
      <c r="E683" t="e">
        <v>#N/A</v>
      </c>
      <c r="F683" t="e">
        <v>#N/A</v>
      </c>
      <c r="G683" t="e">
        <v>#N/A</v>
      </c>
      <c r="H683" t="e">
        <v>#N/A</v>
      </c>
    </row>
    <row r="684" spans="5:8" x14ac:dyDescent="0.35">
      <c r="E684" t="e">
        <v>#N/A</v>
      </c>
      <c r="F684" t="e">
        <v>#N/A</v>
      </c>
      <c r="G684" t="e">
        <v>#N/A</v>
      </c>
      <c r="H684" t="e">
        <v>#N/A</v>
      </c>
    </row>
    <row r="685" spans="5:8" x14ac:dyDescent="0.35">
      <c r="E685" t="e">
        <v>#N/A</v>
      </c>
      <c r="F685" t="e">
        <v>#N/A</v>
      </c>
      <c r="G685" t="e">
        <v>#N/A</v>
      </c>
      <c r="H685" t="e">
        <v>#N/A</v>
      </c>
    </row>
    <row r="686" spans="5:8" x14ac:dyDescent="0.35">
      <c r="E686" t="e">
        <v>#N/A</v>
      </c>
      <c r="F686" t="e">
        <v>#N/A</v>
      </c>
      <c r="G686" t="e">
        <v>#N/A</v>
      </c>
      <c r="H686" t="e">
        <v>#N/A</v>
      </c>
    </row>
    <row r="687" spans="5:8" x14ac:dyDescent="0.35">
      <c r="E687" t="e">
        <v>#N/A</v>
      </c>
      <c r="F687" t="e">
        <v>#N/A</v>
      </c>
      <c r="G687" t="e">
        <v>#N/A</v>
      </c>
      <c r="H687" t="e">
        <v>#N/A</v>
      </c>
    </row>
    <row r="688" spans="5:8" x14ac:dyDescent="0.35">
      <c r="E688" t="e">
        <v>#N/A</v>
      </c>
      <c r="F688" t="e">
        <v>#N/A</v>
      </c>
      <c r="G688" t="e">
        <v>#N/A</v>
      </c>
      <c r="H688" t="e">
        <v>#N/A</v>
      </c>
    </row>
    <row r="689" spans="5:8" x14ac:dyDescent="0.35">
      <c r="E689" t="e">
        <v>#N/A</v>
      </c>
      <c r="F689" t="e">
        <v>#N/A</v>
      </c>
      <c r="G689" t="e">
        <v>#N/A</v>
      </c>
      <c r="H689" t="e">
        <v>#N/A</v>
      </c>
    </row>
    <row r="690" spans="5:8" x14ac:dyDescent="0.35">
      <c r="E690" t="e">
        <v>#N/A</v>
      </c>
      <c r="F690" t="e">
        <v>#N/A</v>
      </c>
      <c r="G690" t="e">
        <v>#N/A</v>
      </c>
      <c r="H690" t="e">
        <v>#N/A</v>
      </c>
    </row>
    <row r="691" spans="5:8" x14ac:dyDescent="0.35">
      <c r="E691" t="e">
        <v>#N/A</v>
      </c>
      <c r="F691" t="e">
        <v>#N/A</v>
      </c>
      <c r="G691" t="e">
        <v>#N/A</v>
      </c>
      <c r="H691" t="e">
        <v>#N/A</v>
      </c>
    </row>
    <row r="692" spans="5:8" x14ac:dyDescent="0.35">
      <c r="E692" t="e">
        <v>#N/A</v>
      </c>
      <c r="F692" t="e">
        <v>#N/A</v>
      </c>
      <c r="G692" t="e">
        <v>#N/A</v>
      </c>
      <c r="H692" t="e">
        <v>#N/A</v>
      </c>
    </row>
    <row r="693" spans="5:8" x14ac:dyDescent="0.35">
      <c r="E693" t="e">
        <v>#N/A</v>
      </c>
      <c r="F693" t="e">
        <v>#N/A</v>
      </c>
      <c r="G693" t="e">
        <v>#N/A</v>
      </c>
      <c r="H693" t="e">
        <v>#N/A</v>
      </c>
    </row>
    <row r="694" spans="5:8" x14ac:dyDescent="0.35">
      <c r="E694" t="e">
        <v>#N/A</v>
      </c>
      <c r="F694" t="e">
        <v>#N/A</v>
      </c>
      <c r="G694" t="e">
        <v>#N/A</v>
      </c>
      <c r="H694" t="e">
        <v>#N/A</v>
      </c>
    </row>
    <row r="695" spans="5:8" x14ac:dyDescent="0.35">
      <c r="E695" t="e">
        <v>#N/A</v>
      </c>
      <c r="F695" t="e">
        <v>#N/A</v>
      </c>
      <c r="G695" t="e">
        <v>#N/A</v>
      </c>
      <c r="H695" t="e">
        <v>#N/A</v>
      </c>
    </row>
    <row r="696" spans="5:8" x14ac:dyDescent="0.35">
      <c r="E696" t="e">
        <v>#N/A</v>
      </c>
      <c r="F696" t="e">
        <v>#N/A</v>
      </c>
      <c r="G696" t="e">
        <v>#N/A</v>
      </c>
      <c r="H696" t="e">
        <v>#N/A</v>
      </c>
    </row>
    <row r="697" spans="5:8" x14ac:dyDescent="0.35">
      <c r="E697" t="e">
        <v>#N/A</v>
      </c>
      <c r="F697" t="e">
        <v>#N/A</v>
      </c>
      <c r="G697" t="e">
        <v>#N/A</v>
      </c>
      <c r="H697" t="e">
        <v>#N/A</v>
      </c>
    </row>
    <row r="698" spans="5:8" x14ac:dyDescent="0.35">
      <c r="E698" t="e">
        <v>#N/A</v>
      </c>
      <c r="F698" t="e">
        <v>#N/A</v>
      </c>
      <c r="G698" t="e">
        <v>#N/A</v>
      </c>
      <c r="H698" t="e">
        <v>#N/A</v>
      </c>
    </row>
    <row r="699" spans="5:8" x14ac:dyDescent="0.35">
      <c r="E699" t="e">
        <v>#N/A</v>
      </c>
      <c r="F699" t="e">
        <v>#N/A</v>
      </c>
      <c r="G699" t="e">
        <v>#N/A</v>
      </c>
      <c r="H699" t="e">
        <v>#N/A</v>
      </c>
    </row>
    <row r="700" spans="5:8" x14ac:dyDescent="0.35">
      <c r="E700" t="e">
        <v>#N/A</v>
      </c>
      <c r="F700" t="e">
        <v>#N/A</v>
      </c>
      <c r="G700" t="e">
        <v>#N/A</v>
      </c>
      <c r="H700" t="e">
        <v>#N/A</v>
      </c>
    </row>
    <row r="701" spans="5:8" x14ac:dyDescent="0.35">
      <c r="E701" t="e">
        <v>#N/A</v>
      </c>
      <c r="F701" t="e">
        <v>#N/A</v>
      </c>
      <c r="G701" t="e">
        <v>#N/A</v>
      </c>
      <c r="H701" t="e">
        <v>#N/A</v>
      </c>
    </row>
    <row r="702" spans="5:8" x14ac:dyDescent="0.35">
      <c r="E702" t="e">
        <v>#N/A</v>
      </c>
      <c r="F702" t="e">
        <v>#N/A</v>
      </c>
      <c r="G702" t="e">
        <v>#N/A</v>
      </c>
      <c r="H702" t="e">
        <v>#N/A</v>
      </c>
    </row>
    <row r="703" spans="5:8" x14ac:dyDescent="0.35">
      <c r="E703" t="e">
        <v>#N/A</v>
      </c>
      <c r="F703" t="e">
        <v>#N/A</v>
      </c>
      <c r="G703" t="e">
        <v>#N/A</v>
      </c>
      <c r="H703" t="e">
        <v>#N/A</v>
      </c>
    </row>
    <row r="704" spans="5:8" x14ac:dyDescent="0.35">
      <c r="E704" t="e">
        <v>#N/A</v>
      </c>
      <c r="F704" t="e">
        <v>#N/A</v>
      </c>
      <c r="G704" t="e">
        <v>#N/A</v>
      </c>
      <c r="H704" t="e">
        <v>#N/A</v>
      </c>
    </row>
    <row r="705" spans="5:8" x14ac:dyDescent="0.35">
      <c r="E705" t="e">
        <v>#N/A</v>
      </c>
      <c r="F705" t="e">
        <v>#N/A</v>
      </c>
      <c r="G705" t="e">
        <v>#N/A</v>
      </c>
      <c r="H705" t="e">
        <v>#N/A</v>
      </c>
    </row>
    <row r="706" spans="5:8" x14ac:dyDescent="0.35">
      <c r="E706" t="e">
        <v>#N/A</v>
      </c>
      <c r="F706" t="e">
        <v>#N/A</v>
      </c>
      <c r="G706" t="e">
        <v>#N/A</v>
      </c>
      <c r="H706" t="e">
        <v>#N/A</v>
      </c>
    </row>
    <row r="707" spans="5:8" x14ac:dyDescent="0.35">
      <c r="E707" t="e">
        <v>#N/A</v>
      </c>
      <c r="F707" t="e">
        <v>#N/A</v>
      </c>
      <c r="G707" t="e">
        <v>#N/A</v>
      </c>
      <c r="H707" t="e">
        <v>#N/A</v>
      </c>
    </row>
    <row r="708" spans="5:8" x14ac:dyDescent="0.35">
      <c r="E708" t="e">
        <v>#N/A</v>
      </c>
      <c r="F708" t="e">
        <v>#N/A</v>
      </c>
      <c r="G708" t="e">
        <v>#N/A</v>
      </c>
      <c r="H708" t="e">
        <v>#N/A</v>
      </c>
    </row>
    <row r="709" spans="5:8" x14ac:dyDescent="0.35">
      <c r="E709" t="e">
        <v>#N/A</v>
      </c>
      <c r="F709" t="e">
        <v>#N/A</v>
      </c>
      <c r="G709" t="e">
        <v>#N/A</v>
      </c>
      <c r="H709" t="e">
        <v>#N/A</v>
      </c>
    </row>
    <row r="710" spans="5:8" x14ac:dyDescent="0.35">
      <c r="E710" t="e">
        <v>#N/A</v>
      </c>
      <c r="F710" t="e">
        <v>#N/A</v>
      </c>
      <c r="G710" t="e">
        <v>#N/A</v>
      </c>
      <c r="H710" t="e">
        <v>#N/A</v>
      </c>
    </row>
    <row r="711" spans="5:8" x14ac:dyDescent="0.35">
      <c r="E711" t="e">
        <v>#N/A</v>
      </c>
      <c r="F711" t="e">
        <v>#N/A</v>
      </c>
      <c r="G711" t="e">
        <v>#N/A</v>
      </c>
      <c r="H711" t="e">
        <v>#N/A</v>
      </c>
    </row>
    <row r="712" spans="5:8" x14ac:dyDescent="0.35">
      <c r="E712" t="e">
        <v>#N/A</v>
      </c>
      <c r="F712" t="e">
        <v>#N/A</v>
      </c>
      <c r="G712" t="e">
        <v>#N/A</v>
      </c>
      <c r="H712" t="e">
        <v>#N/A</v>
      </c>
    </row>
    <row r="713" spans="5:8" x14ac:dyDescent="0.35">
      <c r="E713" t="e">
        <v>#N/A</v>
      </c>
      <c r="F713" t="e">
        <v>#N/A</v>
      </c>
      <c r="G713" t="e">
        <v>#N/A</v>
      </c>
      <c r="H713" t="e">
        <v>#N/A</v>
      </c>
    </row>
    <row r="714" spans="5:8" x14ac:dyDescent="0.35">
      <c r="E714" t="e">
        <v>#N/A</v>
      </c>
      <c r="F714" t="e">
        <v>#N/A</v>
      </c>
      <c r="G714" t="e">
        <v>#N/A</v>
      </c>
      <c r="H714" t="e">
        <v>#N/A</v>
      </c>
    </row>
    <row r="715" spans="5:8" x14ac:dyDescent="0.35">
      <c r="E715" t="e">
        <v>#N/A</v>
      </c>
      <c r="F715" t="e">
        <v>#N/A</v>
      </c>
      <c r="G715" t="e">
        <v>#N/A</v>
      </c>
      <c r="H715" t="e">
        <v>#N/A</v>
      </c>
    </row>
    <row r="716" spans="5:8" x14ac:dyDescent="0.35">
      <c r="E716" t="e">
        <v>#N/A</v>
      </c>
      <c r="F716" t="e">
        <v>#N/A</v>
      </c>
      <c r="G716" t="e">
        <v>#N/A</v>
      </c>
      <c r="H716" t="e">
        <v>#N/A</v>
      </c>
    </row>
    <row r="717" spans="5:8" x14ac:dyDescent="0.35">
      <c r="E717" t="e">
        <v>#N/A</v>
      </c>
      <c r="F717" t="e">
        <v>#N/A</v>
      </c>
      <c r="G717" t="e">
        <v>#N/A</v>
      </c>
      <c r="H717" t="e">
        <v>#N/A</v>
      </c>
    </row>
    <row r="718" spans="5:8" x14ac:dyDescent="0.35">
      <c r="E718" t="e">
        <v>#N/A</v>
      </c>
      <c r="F718" t="e">
        <v>#N/A</v>
      </c>
      <c r="G718" t="e">
        <v>#N/A</v>
      </c>
      <c r="H718" t="e">
        <v>#N/A</v>
      </c>
    </row>
    <row r="719" spans="5:8" x14ac:dyDescent="0.35">
      <c r="E719" t="e">
        <v>#N/A</v>
      </c>
      <c r="F719" t="e">
        <v>#N/A</v>
      </c>
      <c r="G719" t="e">
        <v>#N/A</v>
      </c>
      <c r="H719" t="e">
        <v>#N/A</v>
      </c>
    </row>
    <row r="720" spans="5:8" x14ac:dyDescent="0.35">
      <c r="E720" t="e">
        <v>#N/A</v>
      </c>
      <c r="F720" t="e">
        <v>#N/A</v>
      </c>
      <c r="G720" t="e">
        <v>#N/A</v>
      </c>
      <c r="H720" t="e">
        <v>#N/A</v>
      </c>
    </row>
    <row r="721" spans="5:8" x14ac:dyDescent="0.35">
      <c r="E721" t="e">
        <v>#N/A</v>
      </c>
      <c r="F721" t="e">
        <v>#N/A</v>
      </c>
      <c r="G721" t="e">
        <v>#N/A</v>
      </c>
      <c r="H721" t="e">
        <v>#N/A</v>
      </c>
    </row>
    <row r="722" spans="5:8" x14ac:dyDescent="0.35">
      <c r="E722" t="e">
        <v>#N/A</v>
      </c>
      <c r="F722" t="e">
        <v>#N/A</v>
      </c>
      <c r="G722" t="e">
        <v>#N/A</v>
      </c>
      <c r="H722" t="e">
        <v>#N/A</v>
      </c>
    </row>
    <row r="723" spans="5:8" x14ac:dyDescent="0.35">
      <c r="E723" t="e">
        <v>#N/A</v>
      </c>
      <c r="F723" t="e">
        <v>#N/A</v>
      </c>
      <c r="G723" t="e">
        <v>#N/A</v>
      </c>
      <c r="H723" t="e">
        <v>#N/A</v>
      </c>
    </row>
    <row r="724" spans="5:8" x14ac:dyDescent="0.35">
      <c r="E724" t="e">
        <v>#N/A</v>
      </c>
      <c r="F724" t="e">
        <v>#N/A</v>
      </c>
      <c r="G724" t="e">
        <v>#N/A</v>
      </c>
      <c r="H724" t="e">
        <v>#N/A</v>
      </c>
    </row>
    <row r="725" spans="5:8" x14ac:dyDescent="0.35">
      <c r="E725" t="e">
        <v>#N/A</v>
      </c>
      <c r="F725" t="e">
        <v>#N/A</v>
      </c>
      <c r="G725" t="e">
        <v>#N/A</v>
      </c>
      <c r="H725" t="e">
        <v>#N/A</v>
      </c>
    </row>
    <row r="726" spans="5:8" x14ac:dyDescent="0.35">
      <c r="E726" t="e">
        <v>#N/A</v>
      </c>
      <c r="F726" t="e">
        <v>#N/A</v>
      </c>
      <c r="G726" t="e">
        <v>#N/A</v>
      </c>
      <c r="H726" t="e">
        <v>#N/A</v>
      </c>
    </row>
    <row r="727" spans="5:8" x14ac:dyDescent="0.35">
      <c r="E727" t="e">
        <v>#N/A</v>
      </c>
      <c r="F727" t="e">
        <v>#N/A</v>
      </c>
      <c r="G727" t="e">
        <v>#N/A</v>
      </c>
      <c r="H727" t="e">
        <v>#N/A</v>
      </c>
    </row>
    <row r="728" spans="5:8" x14ac:dyDescent="0.35">
      <c r="E728" t="e">
        <v>#N/A</v>
      </c>
      <c r="F728" t="e">
        <v>#N/A</v>
      </c>
      <c r="G728" t="e">
        <v>#N/A</v>
      </c>
      <c r="H728" t="e">
        <v>#N/A</v>
      </c>
    </row>
    <row r="729" spans="5:8" x14ac:dyDescent="0.35">
      <c r="E729" t="e">
        <v>#N/A</v>
      </c>
      <c r="F729" t="e">
        <v>#N/A</v>
      </c>
      <c r="G729" t="e">
        <v>#N/A</v>
      </c>
      <c r="H729" t="e">
        <v>#N/A</v>
      </c>
    </row>
    <row r="730" spans="5:8" x14ac:dyDescent="0.35">
      <c r="E730" t="e">
        <v>#N/A</v>
      </c>
      <c r="F730" t="e">
        <v>#N/A</v>
      </c>
      <c r="G730" t="e">
        <v>#N/A</v>
      </c>
      <c r="H730" t="e">
        <v>#N/A</v>
      </c>
    </row>
    <row r="731" spans="5:8" x14ac:dyDescent="0.35">
      <c r="E731" t="e">
        <v>#N/A</v>
      </c>
      <c r="F731" t="e">
        <v>#N/A</v>
      </c>
      <c r="G731" t="e">
        <v>#N/A</v>
      </c>
      <c r="H731" t="e">
        <v>#N/A</v>
      </c>
    </row>
    <row r="732" spans="5:8" x14ac:dyDescent="0.35">
      <c r="E732" t="e">
        <v>#N/A</v>
      </c>
      <c r="F732" t="e">
        <v>#N/A</v>
      </c>
      <c r="G732" t="e">
        <v>#N/A</v>
      </c>
      <c r="H732" t="e">
        <v>#N/A</v>
      </c>
    </row>
    <row r="733" spans="5:8" x14ac:dyDescent="0.35">
      <c r="E733" t="e">
        <v>#N/A</v>
      </c>
      <c r="F733" t="e">
        <v>#N/A</v>
      </c>
      <c r="G733" t="e">
        <v>#N/A</v>
      </c>
      <c r="H733" t="e">
        <v>#N/A</v>
      </c>
    </row>
    <row r="734" spans="5:8" x14ac:dyDescent="0.35">
      <c r="E734" t="e">
        <v>#N/A</v>
      </c>
      <c r="F734" t="e">
        <v>#N/A</v>
      </c>
      <c r="G734" t="e">
        <v>#N/A</v>
      </c>
      <c r="H734" t="e">
        <v>#N/A</v>
      </c>
    </row>
    <row r="735" spans="5:8" x14ac:dyDescent="0.35">
      <c r="E735" t="e">
        <v>#N/A</v>
      </c>
      <c r="F735" t="e">
        <v>#N/A</v>
      </c>
      <c r="G735" t="e">
        <v>#N/A</v>
      </c>
      <c r="H735" t="e">
        <v>#N/A</v>
      </c>
    </row>
    <row r="736" spans="5:8" x14ac:dyDescent="0.35">
      <c r="E736" t="e">
        <v>#N/A</v>
      </c>
      <c r="F736" t="e">
        <v>#N/A</v>
      </c>
      <c r="G736" t="e">
        <v>#N/A</v>
      </c>
      <c r="H736" t="e">
        <v>#N/A</v>
      </c>
    </row>
    <row r="737" spans="5:8" x14ac:dyDescent="0.35">
      <c r="E737" t="e">
        <v>#N/A</v>
      </c>
      <c r="F737" t="e">
        <v>#N/A</v>
      </c>
      <c r="G737" t="e">
        <v>#N/A</v>
      </c>
      <c r="H737" t="e">
        <v>#N/A</v>
      </c>
    </row>
    <row r="738" spans="5:8" x14ac:dyDescent="0.35">
      <c r="E738" t="e">
        <v>#N/A</v>
      </c>
      <c r="F738" t="e">
        <v>#N/A</v>
      </c>
      <c r="G738" t="e">
        <v>#N/A</v>
      </c>
      <c r="H738" t="e">
        <v>#N/A</v>
      </c>
    </row>
    <row r="739" spans="5:8" x14ac:dyDescent="0.35">
      <c r="E739" t="e">
        <v>#N/A</v>
      </c>
      <c r="F739" t="e">
        <v>#N/A</v>
      </c>
      <c r="G739" t="e">
        <v>#N/A</v>
      </c>
      <c r="H739" t="e">
        <v>#N/A</v>
      </c>
    </row>
    <row r="740" spans="5:8" x14ac:dyDescent="0.35">
      <c r="E740" t="e">
        <v>#N/A</v>
      </c>
      <c r="F740" t="e">
        <v>#N/A</v>
      </c>
      <c r="G740" t="e">
        <v>#N/A</v>
      </c>
      <c r="H740" t="e">
        <v>#N/A</v>
      </c>
    </row>
    <row r="741" spans="5:8" x14ac:dyDescent="0.35">
      <c r="E741" t="e">
        <v>#N/A</v>
      </c>
      <c r="F741" t="e">
        <v>#N/A</v>
      </c>
      <c r="G741" t="e">
        <v>#N/A</v>
      </c>
      <c r="H741" t="e">
        <v>#N/A</v>
      </c>
    </row>
    <row r="742" spans="5:8" x14ac:dyDescent="0.35">
      <c r="E742" t="e">
        <v>#N/A</v>
      </c>
      <c r="F742" t="e">
        <v>#N/A</v>
      </c>
      <c r="G742" t="e">
        <v>#N/A</v>
      </c>
      <c r="H742" t="e">
        <v>#N/A</v>
      </c>
    </row>
    <row r="743" spans="5:8" x14ac:dyDescent="0.35">
      <c r="E743" t="e">
        <v>#N/A</v>
      </c>
      <c r="F743" t="e">
        <v>#N/A</v>
      </c>
      <c r="G743" t="e">
        <v>#N/A</v>
      </c>
      <c r="H743" t="e">
        <v>#N/A</v>
      </c>
    </row>
    <row r="744" spans="5:8" x14ac:dyDescent="0.35">
      <c r="E744" t="e">
        <v>#N/A</v>
      </c>
      <c r="F744" t="e">
        <v>#N/A</v>
      </c>
      <c r="G744" t="e">
        <v>#N/A</v>
      </c>
      <c r="H744" t="e">
        <v>#N/A</v>
      </c>
    </row>
    <row r="745" spans="5:8" x14ac:dyDescent="0.35">
      <c r="E745" t="e">
        <v>#N/A</v>
      </c>
      <c r="F745" t="e">
        <v>#N/A</v>
      </c>
      <c r="G745" t="e">
        <v>#N/A</v>
      </c>
      <c r="H745" t="e">
        <v>#N/A</v>
      </c>
    </row>
    <row r="746" spans="5:8" x14ac:dyDescent="0.35">
      <c r="E746" t="e">
        <v>#N/A</v>
      </c>
      <c r="F746" t="e">
        <v>#N/A</v>
      </c>
      <c r="G746" t="e">
        <v>#N/A</v>
      </c>
      <c r="H746" t="e">
        <v>#N/A</v>
      </c>
    </row>
    <row r="747" spans="5:8" x14ac:dyDescent="0.35">
      <c r="E747" t="e">
        <v>#N/A</v>
      </c>
      <c r="F747" t="e">
        <v>#N/A</v>
      </c>
      <c r="G747" t="e">
        <v>#N/A</v>
      </c>
      <c r="H747" t="e">
        <v>#N/A</v>
      </c>
    </row>
    <row r="748" spans="5:8" x14ac:dyDescent="0.35">
      <c r="E748" t="e">
        <v>#N/A</v>
      </c>
      <c r="F748" t="e">
        <v>#N/A</v>
      </c>
      <c r="G748" t="e">
        <v>#N/A</v>
      </c>
      <c r="H748" t="e">
        <v>#N/A</v>
      </c>
    </row>
    <row r="749" spans="5:8" x14ac:dyDescent="0.35">
      <c r="E749" t="e">
        <v>#N/A</v>
      </c>
      <c r="F749" t="e">
        <v>#N/A</v>
      </c>
      <c r="G749" t="e">
        <v>#N/A</v>
      </c>
      <c r="H749" t="e">
        <v>#N/A</v>
      </c>
    </row>
    <row r="750" spans="5:8" x14ac:dyDescent="0.35">
      <c r="E750" t="e">
        <v>#N/A</v>
      </c>
      <c r="F750" t="e">
        <v>#N/A</v>
      </c>
      <c r="G750" t="e">
        <v>#N/A</v>
      </c>
      <c r="H750" t="e">
        <v>#N/A</v>
      </c>
    </row>
    <row r="751" spans="5:8" x14ac:dyDescent="0.35">
      <c r="E751" t="e">
        <v>#N/A</v>
      </c>
      <c r="F751" t="e">
        <v>#N/A</v>
      </c>
      <c r="G751" t="e">
        <v>#N/A</v>
      </c>
      <c r="H751" t="e">
        <v>#N/A</v>
      </c>
    </row>
    <row r="752" spans="5:8" x14ac:dyDescent="0.35">
      <c r="E752" t="e">
        <v>#N/A</v>
      </c>
      <c r="F752" t="e">
        <v>#N/A</v>
      </c>
      <c r="G752" t="e">
        <v>#N/A</v>
      </c>
      <c r="H752" t="e">
        <v>#N/A</v>
      </c>
    </row>
    <row r="753" spans="5:8" x14ac:dyDescent="0.35">
      <c r="E753" t="e">
        <v>#N/A</v>
      </c>
      <c r="F753" t="e">
        <v>#N/A</v>
      </c>
      <c r="G753" t="e">
        <v>#N/A</v>
      </c>
      <c r="H753" t="e">
        <v>#N/A</v>
      </c>
    </row>
    <row r="754" spans="5:8" x14ac:dyDescent="0.35">
      <c r="E754" t="e">
        <v>#N/A</v>
      </c>
      <c r="F754" t="e">
        <v>#N/A</v>
      </c>
      <c r="G754" t="e">
        <v>#N/A</v>
      </c>
      <c r="H754" t="e">
        <v>#N/A</v>
      </c>
    </row>
    <row r="755" spans="5:8" x14ac:dyDescent="0.35">
      <c r="E755" t="e">
        <v>#N/A</v>
      </c>
      <c r="F755" t="e">
        <v>#N/A</v>
      </c>
      <c r="G755" t="e">
        <v>#N/A</v>
      </c>
      <c r="H755" t="e">
        <v>#N/A</v>
      </c>
    </row>
    <row r="756" spans="5:8" x14ac:dyDescent="0.35">
      <c r="E756" t="e">
        <v>#N/A</v>
      </c>
      <c r="F756" t="e">
        <v>#N/A</v>
      </c>
      <c r="G756" t="e">
        <v>#N/A</v>
      </c>
      <c r="H756" t="e">
        <v>#N/A</v>
      </c>
    </row>
    <row r="757" spans="5:8" x14ac:dyDescent="0.35">
      <c r="E757" t="e">
        <v>#N/A</v>
      </c>
      <c r="F757" t="e">
        <v>#N/A</v>
      </c>
      <c r="G757" t="e">
        <v>#N/A</v>
      </c>
      <c r="H757" t="e">
        <v>#N/A</v>
      </c>
    </row>
    <row r="758" spans="5:8" x14ac:dyDescent="0.35">
      <c r="E758" t="e">
        <v>#N/A</v>
      </c>
      <c r="F758" t="e">
        <v>#N/A</v>
      </c>
      <c r="G758" t="e">
        <v>#N/A</v>
      </c>
      <c r="H758" t="e">
        <v>#N/A</v>
      </c>
    </row>
    <row r="759" spans="5:8" x14ac:dyDescent="0.35">
      <c r="E759" t="e">
        <v>#N/A</v>
      </c>
      <c r="F759" t="e">
        <v>#N/A</v>
      </c>
      <c r="G759" t="e">
        <v>#N/A</v>
      </c>
      <c r="H759" t="e">
        <v>#N/A</v>
      </c>
    </row>
    <row r="760" spans="5:8" x14ac:dyDescent="0.35">
      <c r="E760" t="e">
        <v>#N/A</v>
      </c>
      <c r="F760" t="e">
        <v>#N/A</v>
      </c>
      <c r="G760" t="e">
        <v>#N/A</v>
      </c>
      <c r="H760" t="e">
        <v>#N/A</v>
      </c>
    </row>
    <row r="761" spans="5:8" x14ac:dyDescent="0.35">
      <c r="E761" t="e">
        <v>#N/A</v>
      </c>
      <c r="F761" t="e">
        <v>#N/A</v>
      </c>
      <c r="G761" t="e">
        <v>#N/A</v>
      </c>
      <c r="H761" t="e">
        <v>#N/A</v>
      </c>
    </row>
    <row r="762" spans="5:8" x14ac:dyDescent="0.35">
      <c r="E762" t="e">
        <v>#N/A</v>
      </c>
      <c r="F762" t="e">
        <v>#N/A</v>
      </c>
      <c r="G762" t="e">
        <v>#N/A</v>
      </c>
      <c r="H762" t="e">
        <v>#N/A</v>
      </c>
    </row>
    <row r="763" spans="5:8" x14ac:dyDescent="0.35">
      <c r="E763" t="e">
        <v>#N/A</v>
      </c>
      <c r="F763" t="e">
        <v>#N/A</v>
      </c>
      <c r="G763" t="e">
        <v>#N/A</v>
      </c>
      <c r="H763" t="e">
        <v>#N/A</v>
      </c>
    </row>
    <row r="764" spans="5:8" x14ac:dyDescent="0.35">
      <c r="E764" t="e">
        <v>#N/A</v>
      </c>
      <c r="F764" t="e">
        <v>#N/A</v>
      </c>
      <c r="G764" t="e">
        <v>#N/A</v>
      </c>
      <c r="H764" t="e">
        <v>#N/A</v>
      </c>
    </row>
    <row r="765" spans="5:8" x14ac:dyDescent="0.35">
      <c r="E765" t="e">
        <v>#N/A</v>
      </c>
      <c r="F765" t="e">
        <v>#N/A</v>
      </c>
      <c r="G765" t="e">
        <v>#N/A</v>
      </c>
      <c r="H765" t="e">
        <v>#N/A</v>
      </c>
    </row>
    <row r="766" spans="5:8" x14ac:dyDescent="0.35">
      <c r="E766" t="e">
        <v>#N/A</v>
      </c>
      <c r="F766" t="e">
        <v>#N/A</v>
      </c>
      <c r="G766" t="e">
        <v>#N/A</v>
      </c>
      <c r="H766" t="e">
        <v>#N/A</v>
      </c>
    </row>
    <row r="767" spans="5:8" x14ac:dyDescent="0.35">
      <c r="E767" t="e">
        <v>#N/A</v>
      </c>
      <c r="F767" t="e">
        <v>#N/A</v>
      </c>
      <c r="G767" t="e">
        <v>#N/A</v>
      </c>
      <c r="H767" t="e">
        <v>#N/A</v>
      </c>
    </row>
    <row r="768" spans="5:8" x14ac:dyDescent="0.35">
      <c r="E768" t="e">
        <v>#N/A</v>
      </c>
      <c r="F768" t="e">
        <v>#N/A</v>
      </c>
      <c r="G768" t="e">
        <v>#N/A</v>
      </c>
      <c r="H768" t="e">
        <v>#N/A</v>
      </c>
    </row>
    <row r="769" spans="5:8" x14ac:dyDescent="0.35">
      <c r="E769" t="e">
        <v>#N/A</v>
      </c>
      <c r="F769" t="e">
        <v>#N/A</v>
      </c>
      <c r="G769" t="e">
        <v>#N/A</v>
      </c>
      <c r="H769" t="e">
        <v>#N/A</v>
      </c>
    </row>
    <row r="770" spans="5:8" x14ac:dyDescent="0.35">
      <c r="E770" t="e">
        <v>#N/A</v>
      </c>
      <c r="F770" t="e">
        <v>#N/A</v>
      </c>
      <c r="G770" t="e">
        <v>#N/A</v>
      </c>
      <c r="H770" t="e">
        <v>#N/A</v>
      </c>
    </row>
    <row r="771" spans="5:8" x14ac:dyDescent="0.35">
      <c r="E771" t="e">
        <v>#N/A</v>
      </c>
      <c r="F771" t="e">
        <v>#N/A</v>
      </c>
      <c r="G771" t="e">
        <v>#N/A</v>
      </c>
      <c r="H771" t="e">
        <v>#N/A</v>
      </c>
    </row>
    <row r="772" spans="5:8" x14ac:dyDescent="0.35">
      <c r="E772" t="e">
        <v>#N/A</v>
      </c>
      <c r="F772" t="e">
        <v>#N/A</v>
      </c>
      <c r="G772" t="e">
        <v>#N/A</v>
      </c>
      <c r="H772" t="e">
        <v>#N/A</v>
      </c>
    </row>
    <row r="773" spans="5:8" x14ac:dyDescent="0.35">
      <c r="E773" t="e">
        <v>#N/A</v>
      </c>
      <c r="F773" t="e">
        <v>#N/A</v>
      </c>
      <c r="G773" t="e">
        <v>#N/A</v>
      </c>
      <c r="H773" t="e">
        <v>#N/A</v>
      </c>
    </row>
    <row r="774" spans="5:8" x14ac:dyDescent="0.35">
      <c r="E774" t="e">
        <v>#N/A</v>
      </c>
      <c r="F774" t="e">
        <v>#N/A</v>
      </c>
      <c r="G774" t="e">
        <v>#N/A</v>
      </c>
      <c r="H774" t="e">
        <v>#N/A</v>
      </c>
    </row>
    <row r="775" spans="5:8" x14ac:dyDescent="0.35">
      <c r="E775" t="e">
        <v>#N/A</v>
      </c>
      <c r="F775" t="e">
        <v>#N/A</v>
      </c>
      <c r="G775" t="e">
        <v>#N/A</v>
      </c>
      <c r="H775" t="e">
        <v>#N/A</v>
      </c>
    </row>
    <row r="776" spans="5:8" x14ac:dyDescent="0.35">
      <c r="E776" t="e">
        <v>#N/A</v>
      </c>
      <c r="F776" t="e">
        <v>#N/A</v>
      </c>
      <c r="G776" t="e">
        <v>#N/A</v>
      </c>
      <c r="H776" t="e">
        <v>#N/A</v>
      </c>
    </row>
    <row r="777" spans="5:8" x14ac:dyDescent="0.35">
      <c r="E777" t="e">
        <v>#N/A</v>
      </c>
      <c r="F777" t="e">
        <v>#N/A</v>
      </c>
      <c r="G777" t="e">
        <v>#N/A</v>
      </c>
      <c r="H777" t="e">
        <v>#N/A</v>
      </c>
    </row>
    <row r="778" spans="5:8" x14ac:dyDescent="0.35">
      <c r="E778" t="e">
        <v>#N/A</v>
      </c>
      <c r="F778" t="e">
        <v>#N/A</v>
      </c>
      <c r="G778" t="e">
        <v>#N/A</v>
      </c>
      <c r="H778" t="e">
        <v>#N/A</v>
      </c>
    </row>
    <row r="779" spans="5:8" x14ac:dyDescent="0.35">
      <c r="E779" t="e">
        <v>#N/A</v>
      </c>
      <c r="F779" t="e">
        <v>#N/A</v>
      </c>
      <c r="G779" t="e">
        <v>#N/A</v>
      </c>
      <c r="H779" t="e">
        <v>#N/A</v>
      </c>
    </row>
    <row r="780" spans="5:8" x14ac:dyDescent="0.35">
      <c r="E780" t="e">
        <v>#N/A</v>
      </c>
      <c r="F780" t="e">
        <v>#N/A</v>
      </c>
      <c r="G780" t="e">
        <v>#N/A</v>
      </c>
      <c r="H780" t="e">
        <v>#N/A</v>
      </c>
    </row>
    <row r="781" spans="5:8" x14ac:dyDescent="0.35">
      <c r="E781" t="e">
        <v>#N/A</v>
      </c>
      <c r="F781" t="e">
        <v>#N/A</v>
      </c>
      <c r="G781" t="e">
        <v>#N/A</v>
      </c>
      <c r="H781" t="e">
        <v>#N/A</v>
      </c>
    </row>
    <row r="782" spans="5:8" x14ac:dyDescent="0.35">
      <c r="E782" t="e">
        <v>#N/A</v>
      </c>
      <c r="F782" t="e">
        <v>#N/A</v>
      </c>
      <c r="G782" t="e">
        <v>#N/A</v>
      </c>
      <c r="H782" t="e">
        <v>#N/A</v>
      </c>
    </row>
    <row r="783" spans="5:8" x14ac:dyDescent="0.35">
      <c r="E783" t="e">
        <v>#N/A</v>
      </c>
      <c r="F783" t="e">
        <v>#N/A</v>
      </c>
      <c r="G783" t="e">
        <v>#N/A</v>
      </c>
      <c r="H783" t="e">
        <v>#N/A</v>
      </c>
    </row>
    <row r="784" spans="5:8" x14ac:dyDescent="0.35">
      <c r="E784" t="e">
        <v>#N/A</v>
      </c>
      <c r="F784" t="e">
        <v>#N/A</v>
      </c>
      <c r="G784" t="e">
        <v>#N/A</v>
      </c>
      <c r="H784" t="e">
        <v>#N/A</v>
      </c>
    </row>
    <row r="785" spans="5:8" x14ac:dyDescent="0.35">
      <c r="E785" t="e">
        <v>#N/A</v>
      </c>
      <c r="F785" t="e">
        <v>#N/A</v>
      </c>
      <c r="G785" t="e">
        <v>#N/A</v>
      </c>
      <c r="H785" t="e">
        <v>#N/A</v>
      </c>
    </row>
    <row r="786" spans="5:8" x14ac:dyDescent="0.35">
      <c r="E786" t="e">
        <v>#N/A</v>
      </c>
      <c r="F786" t="e">
        <v>#N/A</v>
      </c>
      <c r="G786" t="e">
        <v>#N/A</v>
      </c>
      <c r="H786" t="e">
        <v>#N/A</v>
      </c>
    </row>
    <row r="787" spans="5:8" x14ac:dyDescent="0.35">
      <c r="E787" t="e">
        <v>#N/A</v>
      </c>
      <c r="F787" t="e">
        <v>#N/A</v>
      </c>
      <c r="G787" t="e">
        <v>#N/A</v>
      </c>
      <c r="H787" t="e">
        <v>#N/A</v>
      </c>
    </row>
    <row r="788" spans="5:8" x14ac:dyDescent="0.35">
      <c r="E788" t="e">
        <v>#N/A</v>
      </c>
      <c r="F788" t="e">
        <v>#N/A</v>
      </c>
      <c r="G788" t="e">
        <v>#N/A</v>
      </c>
      <c r="H788" t="e">
        <v>#N/A</v>
      </c>
    </row>
    <row r="789" spans="5:8" x14ac:dyDescent="0.35">
      <c r="E789" t="e">
        <v>#N/A</v>
      </c>
      <c r="F789" t="e">
        <v>#N/A</v>
      </c>
      <c r="G789" t="e">
        <v>#N/A</v>
      </c>
      <c r="H789" t="e">
        <v>#N/A</v>
      </c>
    </row>
    <row r="790" spans="5:8" x14ac:dyDescent="0.35">
      <c r="E790" t="e">
        <v>#N/A</v>
      </c>
      <c r="F790" t="e">
        <v>#N/A</v>
      </c>
      <c r="G790" t="e">
        <v>#N/A</v>
      </c>
      <c r="H790" t="e">
        <v>#N/A</v>
      </c>
    </row>
    <row r="791" spans="5:8" x14ac:dyDescent="0.35">
      <c r="E791" t="e">
        <v>#N/A</v>
      </c>
      <c r="F791" t="e">
        <v>#N/A</v>
      </c>
      <c r="G791" t="e">
        <v>#N/A</v>
      </c>
      <c r="H791" t="e">
        <v>#N/A</v>
      </c>
    </row>
    <row r="792" spans="5:8" x14ac:dyDescent="0.35">
      <c r="E792" t="e">
        <v>#N/A</v>
      </c>
      <c r="F792" t="e">
        <v>#N/A</v>
      </c>
      <c r="G792" t="e">
        <v>#N/A</v>
      </c>
      <c r="H792" t="e">
        <v>#N/A</v>
      </c>
    </row>
    <row r="793" spans="5:8" x14ac:dyDescent="0.35">
      <c r="E793" t="e">
        <v>#N/A</v>
      </c>
      <c r="F793" t="e">
        <v>#N/A</v>
      </c>
      <c r="G793" t="e">
        <v>#N/A</v>
      </c>
      <c r="H793" t="e">
        <v>#N/A</v>
      </c>
    </row>
    <row r="794" spans="5:8" x14ac:dyDescent="0.35">
      <c r="E794" t="e">
        <v>#N/A</v>
      </c>
      <c r="F794" t="e">
        <v>#N/A</v>
      </c>
      <c r="G794" t="e">
        <v>#N/A</v>
      </c>
      <c r="H794" t="e">
        <v>#N/A</v>
      </c>
    </row>
    <row r="795" spans="5:8" x14ac:dyDescent="0.35">
      <c r="E795" t="e">
        <v>#N/A</v>
      </c>
      <c r="F795" t="e">
        <v>#N/A</v>
      </c>
      <c r="G795" t="e">
        <v>#N/A</v>
      </c>
      <c r="H795" t="e">
        <v>#N/A</v>
      </c>
    </row>
    <row r="796" spans="5:8" x14ac:dyDescent="0.35">
      <c r="E796" t="e">
        <v>#N/A</v>
      </c>
      <c r="F796" t="e">
        <v>#N/A</v>
      </c>
      <c r="G796" t="e">
        <v>#N/A</v>
      </c>
      <c r="H796" t="e">
        <v>#N/A</v>
      </c>
    </row>
    <row r="797" spans="5:8" x14ac:dyDescent="0.35">
      <c r="E797" t="e">
        <v>#N/A</v>
      </c>
      <c r="F797" t="e">
        <v>#N/A</v>
      </c>
      <c r="G797" t="e">
        <v>#N/A</v>
      </c>
      <c r="H797" t="e">
        <v>#N/A</v>
      </c>
    </row>
    <row r="798" spans="5:8" x14ac:dyDescent="0.35">
      <c r="E798" t="e">
        <v>#N/A</v>
      </c>
      <c r="F798" t="e">
        <v>#N/A</v>
      </c>
      <c r="G798" t="e">
        <v>#N/A</v>
      </c>
      <c r="H798" t="e">
        <v>#N/A</v>
      </c>
    </row>
    <row r="799" spans="5:8" x14ac:dyDescent="0.35">
      <c r="E799" t="e">
        <v>#N/A</v>
      </c>
      <c r="F799" t="e">
        <v>#N/A</v>
      </c>
      <c r="G799" t="e">
        <v>#N/A</v>
      </c>
      <c r="H799" t="e">
        <v>#N/A</v>
      </c>
    </row>
    <row r="800" spans="5:8" x14ac:dyDescent="0.35">
      <c r="E800" t="e">
        <v>#N/A</v>
      </c>
      <c r="F800" t="e">
        <v>#N/A</v>
      </c>
      <c r="G800" t="e">
        <v>#N/A</v>
      </c>
      <c r="H800" t="e">
        <v>#N/A</v>
      </c>
    </row>
    <row r="801" spans="5:8" x14ac:dyDescent="0.35">
      <c r="E801" t="e">
        <v>#N/A</v>
      </c>
      <c r="F801" t="e">
        <v>#N/A</v>
      </c>
      <c r="G801" t="e">
        <v>#N/A</v>
      </c>
      <c r="H801" t="e">
        <v>#N/A</v>
      </c>
    </row>
    <row r="802" spans="5:8" x14ac:dyDescent="0.35">
      <c r="E802" t="e">
        <v>#N/A</v>
      </c>
      <c r="F802" t="e">
        <v>#N/A</v>
      </c>
      <c r="G802" t="e">
        <v>#N/A</v>
      </c>
      <c r="H802" t="e">
        <v>#N/A</v>
      </c>
    </row>
    <row r="803" spans="5:8" x14ac:dyDescent="0.35">
      <c r="E803" t="e">
        <v>#N/A</v>
      </c>
      <c r="F803" t="e">
        <v>#N/A</v>
      </c>
      <c r="G803" t="e">
        <v>#N/A</v>
      </c>
      <c r="H803" t="e">
        <v>#N/A</v>
      </c>
    </row>
    <row r="804" spans="5:8" x14ac:dyDescent="0.35">
      <c r="E804" t="e">
        <v>#N/A</v>
      </c>
      <c r="F804" t="e">
        <v>#N/A</v>
      </c>
      <c r="G804" t="e">
        <v>#N/A</v>
      </c>
      <c r="H804" t="e">
        <v>#N/A</v>
      </c>
    </row>
    <row r="805" spans="5:8" x14ac:dyDescent="0.35">
      <c r="E805" t="e">
        <v>#N/A</v>
      </c>
      <c r="F805" t="e">
        <v>#N/A</v>
      </c>
      <c r="G805" t="e">
        <v>#N/A</v>
      </c>
      <c r="H805" t="e">
        <v>#N/A</v>
      </c>
    </row>
    <row r="806" spans="5:8" x14ac:dyDescent="0.35">
      <c r="E806" t="e">
        <v>#N/A</v>
      </c>
      <c r="F806" t="e">
        <v>#N/A</v>
      </c>
      <c r="G806" t="e">
        <v>#N/A</v>
      </c>
      <c r="H806" t="e">
        <v>#N/A</v>
      </c>
    </row>
    <row r="807" spans="5:8" x14ac:dyDescent="0.35">
      <c r="E807" t="e">
        <v>#N/A</v>
      </c>
      <c r="F807" t="e">
        <v>#N/A</v>
      </c>
      <c r="G807" t="e">
        <v>#N/A</v>
      </c>
      <c r="H807" t="e">
        <v>#N/A</v>
      </c>
    </row>
    <row r="808" spans="5:8" x14ac:dyDescent="0.35">
      <c r="E808" t="e">
        <v>#N/A</v>
      </c>
      <c r="F808" t="e">
        <v>#N/A</v>
      </c>
      <c r="G808" t="e">
        <v>#N/A</v>
      </c>
      <c r="H808" t="e">
        <v>#N/A</v>
      </c>
    </row>
    <row r="809" spans="5:8" x14ac:dyDescent="0.35">
      <c r="E809" t="e">
        <v>#N/A</v>
      </c>
      <c r="F809" t="e">
        <v>#N/A</v>
      </c>
      <c r="G809" t="e">
        <v>#N/A</v>
      </c>
      <c r="H809" t="e">
        <v>#N/A</v>
      </c>
    </row>
    <row r="810" spans="5:8" x14ac:dyDescent="0.35">
      <c r="E810" t="e">
        <v>#N/A</v>
      </c>
      <c r="F810" t="e">
        <v>#N/A</v>
      </c>
      <c r="G810" t="e">
        <v>#N/A</v>
      </c>
      <c r="H810" t="e">
        <v>#N/A</v>
      </c>
    </row>
    <row r="811" spans="5:8" x14ac:dyDescent="0.35">
      <c r="E811" t="e">
        <v>#N/A</v>
      </c>
      <c r="F811" t="e">
        <v>#N/A</v>
      </c>
      <c r="G811" t="e">
        <v>#N/A</v>
      </c>
      <c r="H811" t="e">
        <v>#N/A</v>
      </c>
    </row>
    <row r="812" spans="5:8" x14ac:dyDescent="0.35">
      <c r="E812" t="e">
        <v>#N/A</v>
      </c>
      <c r="F812" t="e">
        <v>#N/A</v>
      </c>
      <c r="G812" t="e">
        <v>#N/A</v>
      </c>
      <c r="H812" t="e">
        <v>#N/A</v>
      </c>
    </row>
    <row r="813" spans="5:8" x14ac:dyDescent="0.35">
      <c r="E813" t="e">
        <v>#N/A</v>
      </c>
      <c r="F813" t="e">
        <v>#N/A</v>
      </c>
      <c r="G813" t="e">
        <v>#N/A</v>
      </c>
      <c r="H813" t="e">
        <v>#N/A</v>
      </c>
    </row>
    <row r="814" spans="5:8" x14ac:dyDescent="0.35">
      <c r="E814" t="e">
        <v>#N/A</v>
      </c>
      <c r="F814" t="e">
        <v>#N/A</v>
      </c>
      <c r="G814" t="e">
        <v>#N/A</v>
      </c>
      <c r="H814" t="e">
        <v>#N/A</v>
      </c>
    </row>
    <row r="815" spans="5:8" x14ac:dyDescent="0.35">
      <c r="E815" t="e">
        <v>#N/A</v>
      </c>
      <c r="F815" t="e">
        <v>#N/A</v>
      </c>
      <c r="G815" t="e">
        <v>#N/A</v>
      </c>
      <c r="H815" t="e">
        <v>#N/A</v>
      </c>
    </row>
    <row r="816" spans="5:8" x14ac:dyDescent="0.35">
      <c r="E816" t="e">
        <v>#N/A</v>
      </c>
      <c r="F816" t="e">
        <v>#N/A</v>
      </c>
      <c r="G816" t="e">
        <v>#N/A</v>
      </c>
      <c r="H816" t="e">
        <v>#N/A</v>
      </c>
    </row>
    <row r="817" spans="5:8" x14ac:dyDescent="0.35">
      <c r="E817" t="e">
        <v>#N/A</v>
      </c>
      <c r="F817" t="e">
        <v>#N/A</v>
      </c>
      <c r="G817" t="e">
        <v>#N/A</v>
      </c>
      <c r="H817" t="e">
        <v>#N/A</v>
      </c>
    </row>
    <row r="818" spans="5:8" x14ac:dyDescent="0.35">
      <c r="E818" t="e">
        <v>#N/A</v>
      </c>
      <c r="F818" t="e">
        <v>#N/A</v>
      </c>
      <c r="G818" t="e">
        <v>#N/A</v>
      </c>
      <c r="H818" t="e">
        <v>#N/A</v>
      </c>
    </row>
    <row r="819" spans="5:8" x14ac:dyDescent="0.35">
      <c r="E819" t="e">
        <v>#N/A</v>
      </c>
      <c r="F819" t="e">
        <v>#N/A</v>
      </c>
      <c r="G819" t="e">
        <v>#N/A</v>
      </c>
      <c r="H819" t="e">
        <v>#N/A</v>
      </c>
    </row>
    <row r="820" spans="5:8" x14ac:dyDescent="0.35">
      <c r="E820" t="e">
        <v>#N/A</v>
      </c>
      <c r="F820" t="e">
        <v>#N/A</v>
      </c>
      <c r="G820" t="e">
        <v>#N/A</v>
      </c>
      <c r="H820" t="e">
        <v>#N/A</v>
      </c>
    </row>
    <row r="821" spans="5:8" x14ac:dyDescent="0.35">
      <c r="E821" t="e">
        <v>#N/A</v>
      </c>
      <c r="F821" t="e">
        <v>#N/A</v>
      </c>
      <c r="G821" t="e">
        <v>#N/A</v>
      </c>
      <c r="H821" t="e">
        <v>#N/A</v>
      </c>
    </row>
    <row r="822" spans="5:8" x14ac:dyDescent="0.35">
      <c r="E822" t="e">
        <v>#N/A</v>
      </c>
      <c r="F822" t="e">
        <v>#N/A</v>
      </c>
      <c r="G822" t="e">
        <v>#N/A</v>
      </c>
      <c r="H822" t="e">
        <v>#N/A</v>
      </c>
    </row>
    <row r="823" spans="5:8" x14ac:dyDescent="0.35">
      <c r="E823" t="e">
        <v>#N/A</v>
      </c>
      <c r="F823" t="e">
        <v>#N/A</v>
      </c>
      <c r="G823" t="e">
        <v>#N/A</v>
      </c>
      <c r="H823" t="e">
        <v>#N/A</v>
      </c>
    </row>
    <row r="824" spans="5:8" x14ac:dyDescent="0.35">
      <c r="E824" t="e">
        <v>#N/A</v>
      </c>
      <c r="F824" t="e">
        <v>#N/A</v>
      </c>
      <c r="G824" t="e">
        <v>#N/A</v>
      </c>
      <c r="H824" t="e">
        <v>#N/A</v>
      </c>
    </row>
    <row r="825" spans="5:8" x14ac:dyDescent="0.35">
      <c r="E825" t="e">
        <v>#N/A</v>
      </c>
      <c r="F825" t="e">
        <v>#N/A</v>
      </c>
      <c r="G825" t="e">
        <v>#N/A</v>
      </c>
      <c r="H825" t="e">
        <v>#N/A</v>
      </c>
    </row>
    <row r="826" spans="5:8" x14ac:dyDescent="0.35">
      <c r="E826" t="e">
        <v>#N/A</v>
      </c>
      <c r="F826" t="e">
        <v>#N/A</v>
      </c>
      <c r="G826" t="e">
        <v>#N/A</v>
      </c>
      <c r="H826" t="e">
        <v>#N/A</v>
      </c>
    </row>
    <row r="827" spans="5:8" x14ac:dyDescent="0.35">
      <c r="E827" t="e">
        <v>#N/A</v>
      </c>
      <c r="F827" t="e">
        <v>#N/A</v>
      </c>
      <c r="G827" t="e">
        <v>#N/A</v>
      </c>
      <c r="H827" t="e">
        <v>#N/A</v>
      </c>
    </row>
    <row r="828" spans="5:8" x14ac:dyDescent="0.35">
      <c r="E828" t="e">
        <v>#N/A</v>
      </c>
      <c r="F828" t="e">
        <v>#N/A</v>
      </c>
      <c r="G828" t="e">
        <v>#N/A</v>
      </c>
      <c r="H828" t="e">
        <v>#N/A</v>
      </c>
    </row>
    <row r="829" spans="5:8" x14ac:dyDescent="0.35">
      <c r="E829" t="e">
        <v>#N/A</v>
      </c>
      <c r="F829" t="e">
        <v>#N/A</v>
      </c>
      <c r="G829" t="e">
        <v>#N/A</v>
      </c>
      <c r="H829" t="e">
        <v>#N/A</v>
      </c>
    </row>
    <row r="830" spans="5:8" x14ac:dyDescent="0.35">
      <c r="E830" t="e">
        <v>#N/A</v>
      </c>
      <c r="F830" t="e">
        <v>#N/A</v>
      </c>
      <c r="G830" t="e">
        <v>#N/A</v>
      </c>
      <c r="H830" t="e">
        <v>#N/A</v>
      </c>
    </row>
    <row r="831" spans="5:8" x14ac:dyDescent="0.35">
      <c r="E831" t="e">
        <v>#N/A</v>
      </c>
      <c r="F831" t="e">
        <v>#N/A</v>
      </c>
      <c r="G831" t="e">
        <v>#N/A</v>
      </c>
      <c r="H831" t="e">
        <v>#N/A</v>
      </c>
    </row>
    <row r="832" spans="5:8" x14ac:dyDescent="0.35">
      <c r="E832" t="e">
        <v>#N/A</v>
      </c>
      <c r="F832" t="e">
        <v>#N/A</v>
      </c>
      <c r="G832" t="e">
        <v>#N/A</v>
      </c>
      <c r="H832" t="e">
        <v>#N/A</v>
      </c>
    </row>
    <row r="833" spans="5:8" x14ac:dyDescent="0.35">
      <c r="E833" t="e">
        <v>#N/A</v>
      </c>
      <c r="F833" t="e">
        <v>#N/A</v>
      </c>
      <c r="G833" t="e">
        <v>#N/A</v>
      </c>
      <c r="H833" t="e">
        <v>#N/A</v>
      </c>
    </row>
    <row r="834" spans="5:8" x14ac:dyDescent="0.35">
      <c r="E834" t="e">
        <v>#N/A</v>
      </c>
      <c r="F834" t="e">
        <v>#N/A</v>
      </c>
      <c r="G834" t="e">
        <v>#N/A</v>
      </c>
      <c r="H834" t="e">
        <v>#N/A</v>
      </c>
    </row>
    <row r="835" spans="5:8" x14ac:dyDescent="0.35">
      <c r="E835" t="e">
        <v>#N/A</v>
      </c>
      <c r="F835" t="e">
        <v>#N/A</v>
      </c>
      <c r="G835" t="e">
        <v>#N/A</v>
      </c>
      <c r="H835" t="e">
        <v>#N/A</v>
      </c>
    </row>
    <row r="836" spans="5:8" x14ac:dyDescent="0.35">
      <c r="E836" t="e">
        <v>#N/A</v>
      </c>
      <c r="F836" t="e">
        <v>#N/A</v>
      </c>
      <c r="G836" t="e">
        <v>#N/A</v>
      </c>
      <c r="H836" t="e">
        <v>#N/A</v>
      </c>
    </row>
    <row r="837" spans="5:8" x14ac:dyDescent="0.35">
      <c r="E837" t="e">
        <v>#N/A</v>
      </c>
      <c r="F837" t="e">
        <v>#N/A</v>
      </c>
      <c r="G837" t="e">
        <v>#N/A</v>
      </c>
      <c r="H837" t="e">
        <v>#N/A</v>
      </c>
    </row>
    <row r="838" spans="5:8" x14ac:dyDescent="0.35">
      <c r="E838" t="e">
        <v>#N/A</v>
      </c>
      <c r="F838" t="e">
        <v>#N/A</v>
      </c>
      <c r="G838" t="e">
        <v>#N/A</v>
      </c>
      <c r="H838" t="e">
        <v>#N/A</v>
      </c>
    </row>
    <row r="839" spans="5:8" x14ac:dyDescent="0.35">
      <c r="E839" t="e">
        <v>#N/A</v>
      </c>
      <c r="F839" t="e">
        <v>#N/A</v>
      </c>
      <c r="G839" t="e">
        <v>#N/A</v>
      </c>
      <c r="H839" t="e">
        <v>#N/A</v>
      </c>
    </row>
    <row r="840" spans="5:8" x14ac:dyDescent="0.35">
      <c r="E840" t="e">
        <v>#N/A</v>
      </c>
      <c r="F840" t="e">
        <v>#N/A</v>
      </c>
      <c r="G840" t="e">
        <v>#N/A</v>
      </c>
      <c r="H840" t="e">
        <v>#N/A</v>
      </c>
    </row>
    <row r="841" spans="5:8" x14ac:dyDescent="0.35">
      <c r="E841" t="e">
        <v>#N/A</v>
      </c>
      <c r="F841" t="e">
        <v>#N/A</v>
      </c>
      <c r="G841" t="e">
        <v>#N/A</v>
      </c>
      <c r="H841" t="e">
        <v>#N/A</v>
      </c>
    </row>
    <row r="842" spans="5:8" x14ac:dyDescent="0.35">
      <c r="E842" t="e">
        <v>#N/A</v>
      </c>
      <c r="F842" t="e">
        <v>#N/A</v>
      </c>
      <c r="G842" t="e">
        <v>#N/A</v>
      </c>
      <c r="H842" t="e">
        <v>#N/A</v>
      </c>
    </row>
    <row r="843" spans="5:8" x14ac:dyDescent="0.35">
      <c r="E843" t="e">
        <v>#N/A</v>
      </c>
      <c r="F843" t="e">
        <v>#N/A</v>
      </c>
      <c r="G843" t="e">
        <v>#N/A</v>
      </c>
      <c r="H843" t="e">
        <v>#N/A</v>
      </c>
    </row>
    <row r="844" spans="5:8" x14ac:dyDescent="0.35">
      <c r="E844" t="e">
        <v>#N/A</v>
      </c>
      <c r="F844" t="e">
        <v>#N/A</v>
      </c>
      <c r="G844" t="e">
        <v>#N/A</v>
      </c>
      <c r="H844" t="e">
        <v>#N/A</v>
      </c>
    </row>
    <row r="845" spans="5:8" x14ac:dyDescent="0.35">
      <c r="E845" t="e">
        <v>#N/A</v>
      </c>
      <c r="F845" t="e">
        <v>#N/A</v>
      </c>
      <c r="G845" t="e">
        <v>#N/A</v>
      </c>
      <c r="H845" t="e">
        <v>#N/A</v>
      </c>
    </row>
    <row r="846" spans="5:8" x14ac:dyDescent="0.35">
      <c r="E846" t="e">
        <v>#N/A</v>
      </c>
      <c r="F846" t="e">
        <v>#N/A</v>
      </c>
      <c r="G846" t="e">
        <v>#N/A</v>
      </c>
      <c r="H846" t="e">
        <v>#N/A</v>
      </c>
    </row>
    <row r="847" spans="5:8" x14ac:dyDescent="0.35">
      <c r="E847" t="e">
        <v>#N/A</v>
      </c>
      <c r="F847" t="e">
        <v>#N/A</v>
      </c>
      <c r="G847" t="e">
        <v>#N/A</v>
      </c>
      <c r="H847" t="e">
        <v>#N/A</v>
      </c>
    </row>
    <row r="848" spans="5:8" x14ac:dyDescent="0.35">
      <c r="E848" t="e">
        <v>#N/A</v>
      </c>
      <c r="F848" t="e">
        <v>#N/A</v>
      </c>
      <c r="G848" t="e">
        <v>#N/A</v>
      </c>
      <c r="H848" t="e">
        <v>#N/A</v>
      </c>
    </row>
    <row r="849" spans="5:8" x14ac:dyDescent="0.35">
      <c r="E849" t="e">
        <v>#N/A</v>
      </c>
      <c r="F849" t="e">
        <v>#N/A</v>
      </c>
      <c r="G849" t="e">
        <v>#N/A</v>
      </c>
      <c r="H849" t="e">
        <v>#N/A</v>
      </c>
    </row>
    <row r="850" spans="5:8" x14ac:dyDescent="0.35">
      <c r="E850" t="e">
        <v>#N/A</v>
      </c>
      <c r="F850" t="e">
        <v>#N/A</v>
      </c>
      <c r="G850" t="e">
        <v>#N/A</v>
      </c>
      <c r="H850" t="e">
        <v>#N/A</v>
      </c>
    </row>
    <row r="851" spans="5:8" x14ac:dyDescent="0.35">
      <c r="E851" t="e">
        <v>#N/A</v>
      </c>
      <c r="F851" t="e">
        <v>#N/A</v>
      </c>
      <c r="G851" t="e">
        <v>#N/A</v>
      </c>
      <c r="H851" t="e">
        <v>#N/A</v>
      </c>
    </row>
    <row r="852" spans="5:8" x14ac:dyDescent="0.35">
      <c r="E852" t="e">
        <v>#N/A</v>
      </c>
      <c r="F852" t="e">
        <v>#N/A</v>
      </c>
      <c r="G852" t="e">
        <v>#N/A</v>
      </c>
      <c r="H852" t="e">
        <v>#N/A</v>
      </c>
    </row>
    <row r="853" spans="5:8" x14ac:dyDescent="0.35">
      <c r="E853" t="e">
        <v>#N/A</v>
      </c>
      <c r="F853" t="e">
        <v>#N/A</v>
      </c>
      <c r="G853" t="e">
        <v>#N/A</v>
      </c>
      <c r="H853" t="e">
        <v>#N/A</v>
      </c>
    </row>
    <row r="854" spans="5:8" x14ac:dyDescent="0.35">
      <c r="E854" t="e">
        <v>#N/A</v>
      </c>
      <c r="F854" t="e">
        <v>#N/A</v>
      </c>
      <c r="G854" t="e">
        <v>#N/A</v>
      </c>
      <c r="H854" t="e">
        <v>#N/A</v>
      </c>
    </row>
    <row r="855" spans="5:8" x14ac:dyDescent="0.35">
      <c r="E855" t="e">
        <v>#N/A</v>
      </c>
      <c r="F855" t="e">
        <v>#N/A</v>
      </c>
      <c r="G855" t="e">
        <v>#N/A</v>
      </c>
      <c r="H855" t="e">
        <v>#N/A</v>
      </c>
    </row>
    <row r="856" spans="5:8" x14ac:dyDescent="0.35">
      <c r="E856" t="e">
        <v>#N/A</v>
      </c>
      <c r="F856" t="e">
        <v>#N/A</v>
      </c>
      <c r="G856" t="e">
        <v>#N/A</v>
      </c>
      <c r="H856" t="e">
        <v>#N/A</v>
      </c>
    </row>
    <row r="857" spans="5:8" x14ac:dyDescent="0.35">
      <c r="E857" t="e">
        <v>#N/A</v>
      </c>
      <c r="F857" t="e">
        <v>#N/A</v>
      </c>
      <c r="G857" t="e">
        <v>#N/A</v>
      </c>
      <c r="H857" t="e">
        <v>#N/A</v>
      </c>
    </row>
    <row r="858" spans="5:8" x14ac:dyDescent="0.35">
      <c r="E858" t="e">
        <v>#N/A</v>
      </c>
      <c r="F858" t="e">
        <v>#N/A</v>
      </c>
      <c r="G858" t="e">
        <v>#N/A</v>
      </c>
      <c r="H858" t="e">
        <v>#N/A</v>
      </c>
    </row>
    <row r="859" spans="5:8" x14ac:dyDescent="0.35">
      <c r="E859" t="e">
        <v>#N/A</v>
      </c>
      <c r="F859" t="e">
        <v>#N/A</v>
      </c>
      <c r="G859" t="e">
        <v>#N/A</v>
      </c>
      <c r="H859" t="e">
        <v>#N/A</v>
      </c>
    </row>
    <row r="860" spans="5:8" x14ac:dyDescent="0.35">
      <c r="E860" t="e">
        <v>#N/A</v>
      </c>
      <c r="F860" t="e">
        <v>#N/A</v>
      </c>
      <c r="G860" t="e">
        <v>#N/A</v>
      </c>
      <c r="H860" t="e">
        <v>#N/A</v>
      </c>
    </row>
    <row r="861" spans="5:8" x14ac:dyDescent="0.35">
      <c r="E861" t="e">
        <v>#N/A</v>
      </c>
      <c r="F861" t="e">
        <v>#N/A</v>
      </c>
      <c r="G861" t="e">
        <v>#N/A</v>
      </c>
      <c r="H861" t="e">
        <v>#N/A</v>
      </c>
    </row>
    <row r="862" spans="5:8" x14ac:dyDescent="0.35">
      <c r="E862" t="e">
        <v>#N/A</v>
      </c>
      <c r="F862" t="e">
        <v>#N/A</v>
      </c>
      <c r="G862" t="e">
        <v>#N/A</v>
      </c>
      <c r="H862" t="e">
        <v>#N/A</v>
      </c>
    </row>
    <row r="863" spans="5:8" x14ac:dyDescent="0.35">
      <c r="E863" t="e">
        <v>#N/A</v>
      </c>
      <c r="F863" t="e">
        <v>#N/A</v>
      </c>
      <c r="G863" t="e">
        <v>#N/A</v>
      </c>
      <c r="H863" t="e">
        <v>#N/A</v>
      </c>
    </row>
    <row r="864" spans="5:8" x14ac:dyDescent="0.35">
      <c r="E864" t="e">
        <v>#N/A</v>
      </c>
      <c r="F864" t="e">
        <v>#N/A</v>
      </c>
      <c r="G864" t="e">
        <v>#N/A</v>
      </c>
      <c r="H864" t="e">
        <v>#N/A</v>
      </c>
    </row>
    <row r="865" spans="5:8" x14ac:dyDescent="0.35">
      <c r="E865" t="e">
        <v>#N/A</v>
      </c>
      <c r="F865" t="e">
        <v>#N/A</v>
      </c>
      <c r="G865" t="e">
        <v>#N/A</v>
      </c>
      <c r="H865" t="e">
        <v>#N/A</v>
      </c>
    </row>
    <row r="866" spans="5:8" x14ac:dyDescent="0.35">
      <c r="E866" t="e">
        <v>#N/A</v>
      </c>
      <c r="F866" t="e">
        <v>#N/A</v>
      </c>
      <c r="G866" t="e">
        <v>#N/A</v>
      </c>
      <c r="H866" t="e">
        <v>#N/A</v>
      </c>
    </row>
    <row r="867" spans="5:8" x14ac:dyDescent="0.35">
      <c r="E867" t="e">
        <v>#N/A</v>
      </c>
      <c r="F867" t="e">
        <v>#N/A</v>
      </c>
      <c r="G867" t="e">
        <v>#N/A</v>
      </c>
      <c r="H867" t="e">
        <v>#N/A</v>
      </c>
    </row>
    <row r="868" spans="5:8" x14ac:dyDescent="0.35">
      <c r="E868" t="e">
        <v>#N/A</v>
      </c>
      <c r="F868" t="e">
        <v>#N/A</v>
      </c>
      <c r="G868" t="e">
        <v>#N/A</v>
      </c>
      <c r="H868" t="e">
        <v>#N/A</v>
      </c>
    </row>
    <row r="869" spans="5:8" x14ac:dyDescent="0.35">
      <c r="E869" t="e">
        <v>#N/A</v>
      </c>
      <c r="F869" t="e">
        <v>#N/A</v>
      </c>
      <c r="G869" t="e">
        <v>#N/A</v>
      </c>
      <c r="H869" t="e">
        <v>#N/A</v>
      </c>
    </row>
    <row r="870" spans="5:8" x14ac:dyDescent="0.35">
      <c r="E870" t="e">
        <v>#N/A</v>
      </c>
      <c r="F870" t="e">
        <v>#N/A</v>
      </c>
      <c r="G870" t="e">
        <v>#N/A</v>
      </c>
      <c r="H870" t="e">
        <v>#N/A</v>
      </c>
    </row>
    <row r="871" spans="5:8" x14ac:dyDescent="0.35">
      <c r="E871" t="e">
        <v>#N/A</v>
      </c>
      <c r="F871" t="e">
        <v>#N/A</v>
      </c>
      <c r="G871" t="e">
        <v>#N/A</v>
      </c>
      <c r="H871" t="e">
        <v>#N/A</v>
      </c>
    </row>
    <row r="872" spans="5:8" x14ac:dyDescent="0.35">
      <c r="E872" t="e">
        <v>#N/A</v>
      </c>
      <c r="F872" t="e">
        <v>#N/A</v>
      </c>
      <c r="G872" t="e">
        <v>#N/A</v>
      </c>
      <c r="H872" t="e">
        <v>#N/A</v>
      </c>
    </row>
    <row r="873" spans="5:8" x14ac:dyDescent="0.35">
      <c r="E873" t="e">
        <v>#N/A</v>
      </c>
      <c r="F873" t="e">
        <v>#N/A</v>
      </c>
      <c r="G873" t="e">
        <v>#N/A</v>
      </c>
      <c r="H873" t="e">
        <v>#N/A</v>
      </c>
    </row>
    <row r="874" spans="5:8" x14ac:dyDescent="0.35">
      <c r="E874" t="e">
        <v>#N/A</v>
      </c>
      <c r="F874" t="e">
        <v>#N/A</v>
      </c>
      <c r="G874" t="e">
        <v>#N/A</v>
      </c>
      <c r="H874" t="e">
        <v>#N/A</v>
      </c>
    </row>
    <row r="875" spans="5:8" x14ac:dyDescent="0.35">
      <c r="E875" t="e">
        <v>#N/A</v>
      </c>
      <c r="F875" t="e">
        <v>#N/A</v>
      </c>
      <c r="G875" t="e">
        <v>#N/A</v>
      </c>
      <c r="H875" t="e">
        <v>#N/A</v>
      </c>
    </row>
    <row r="876" spans="5:8" x14ac:dyDescent="0.35">
      <c r="E876" t="e">
        <v>#N/A</v>
      </c>
      <c r="F876" t="e">
        <v>#N/A</v>
      </c>
      <c r="G876" t="e">
        <v>#N/A</v>
      </c>
      <c r="H876" t="e">
        <v>#N/A</v>
      </c>
    </row>
    <row r="877" spans="5:8" x14ac:dyDescent="0.35">
      <c r="E877" t="e">
        <v>#N/A</v>
      </c>
      <c r="F877" t="e">
        <v>#N/A</v>
      </c>
      <c r="G877" t="e">
        <v>#N/A</v>
      </c>
      <c r="H877" t="e">
        <v>#N/A</v>
      </c>
    </row>
    <row r="878" spans="5:8" x14ac:dyDescent="0.35">
      <c r="E878" t="e">
        <v>#N/A</v>
      </c>
      <c r="F878" t="e">
        <v>#N/A</v>
      </c>
      <c r="G878" t="e">
        <v>#N/A</v>
      </c>
      <c r="H878" t="e">
        <v>#N/A</v>
      </c>
    </row>
    <row r="879" spans="5:8" x14ac:dyDescent="0.35">
      <c r="E879" t="e">
        <v>#N/A</v>
      </c>
      <c r="F879" t="e">
        <v>#N/A</v>
      </c>
      <c r="G879" t="e">
        <v>#N/A</v>
      </c>
      <c r="H879" t="e">
        <v>#N/A</v>
      </c>
    </row>
    <row r="880" spans="5:8" x14ac:dyDescent="0.35">
      <c r="E880" t="e">
        <v>#N/A</v>
      </c>
      <c r="F880" t="e">
        <v>#N/A</v>
      </c>
      <c r="G880" t="e">
        <v>#N/A</v>
      </c>
      <c r="H880" t="e">
        <v>#N/A</v>
      </c>
    </row>
    <row r="881" spans="5:8" x14ac:dyDescent="0.35">
      <c r="E881" t="e">
        <v>#N/A</v>
      </c>
      <c r="F881" t="e">
        <v>#N/A</v>
      </c>
      <c r="G881" t="e">
        <v>#N/A</v>
      </c>
      <c r="H881" t="e">
        <v>#N/A</v>
      </c>
    </row>
    <row r="882" spans="5:8" x14ac:dyDescent="0.35">
      <c r="E882" t="e">
        <v>#N/A</v>
      </c>
      <c r="F882" t="e">
        <v>#N/A</v>
      </c>
      <c r="G882" t="e">
        <v>#N/A</v>
      </c>
      <c r="H882" t="e">
        <v>#N/A</v>
      </c>
    </row>
    <row r="883" spans="5:8" x14ac:dyDescent="0.35">
      <c r="E883" t="e">
        <v>#N/A</v>
      </c>
      <c r="F883" t="e">
        <v>#N/A</v>
      </c>
      <c r="G883" t="e">
        <v>#N/A</v>
      </c>
      <c r="H883" t="e">
        <v>#N/A</v>
      </c>
    </row>
    <row r="884" spans="5:8" x14ac:dyDescent="0.35">
      <c r="E884" t="e">
        <v>#N/A</v>
      </c>
      <c r="F884" t="e">
        <v>#N/A</v>
      </c>
      <c r="G884" t="e">
        <v>#N/A</v>
      </c>
      <c r="H884" t="e">
        <v>#N/A</v>
      </c>
    </row>
    <row r="885" spans="5:8" x14ac:dyDescent="0.35">
      <c r="E885" t="e">
        <v>#N/A</v>
      </c>
      <c r="F885" t="e">
        <v>#N/A</v>
      </c>
      <c r="G885" t="e">
        <v>#N/A</v>
      </c>
      <c r="H885" t="e">
        <v>#N/A</v>
      </c>
    </row>
    <row r="886" spans="5:8" x14ac:dyDescent="0.35">
      <c r="E886" t="e">
        <v>#N/A</v>
      </c>
      <c r="F886" t="e">
        <v>#N/A</v>
      </c>
      <c r="G886" t="e">
        <v>#N/A</v>
      </c>
      <c r="H886" t="e">
        <v>#N/A</v>
      </c>
    </row>
    <row r="887" spans="5:8" x14ac:dyDescent="0.35">
      <c r="E887" t="e">
        <v>#N/A</v>
      </c>
      <c r="F887" t="e">
        <v>#N/A</v>
      </c>
      <c r="G887" t="e">
        <v>#N/A</v>
      </c>
      <c r="H887" t="e">
        <v>#N/A</v>
      </c>
    </row>
    <row r="888" spans="5:8" x14ac:dyDescent="0.35">
      <c r="E888" t="e">
        <v>#N/A</v>
      </c>
      <c r="F888" t="e">
        <v>#N/A</v>
      </c>
      <c r="G888" t="e">
        <v>#N/A</v>
      </c>
      <c r="H888" t="e">
        <v>#N/A</v>
      </c>
    </row>
    <row r="889" spans="5:8" x14ac:dyDescent="0.35">
      <c r="E889" t="e">
        <v>#N/A</v>
      </c>
      <c r="F889" t="e">
        <v>#N/A</v>
      </c>
      <c r="G889" t="e">
        <v>#N/A</v>
      </c>
      <c r="H889" t="e">
        <v>#N/A</v>
      </c>
    </row>
    <row r="890" spans="5:8" x14ac:dyDescent="0.35">
      <c r="E890" t="e">
        <v>#N/A</v>
      </c>
      <c r="F890" t="e">
        <v>#N/A</v>
      </c>
      <c r="G890" t="e">
        <v>#N/A</v>
      </c>
      <c r="H890" t="e">
        <v>#N/A</v>
      </c>
    </row>
    <row r="891" spans="5:8" x14ac:dyDescent="0.35">
      <c r="E891" t="e">
        <v>#N/A</v>
      </c>
      <c r="F891" t="e">
        <v>#N/A</v>
      </c>
      <c r="G891" t="e">
        <v>#N/A</v>
      </c>
      <c r="H891" t="e">
        <v>#N/A</v>
      </c>
    </row>
    <row r="892" spans="5:8" x14ac:dyDescent="0.35">
      <c r="E892" t="e">
        <v>#N/A</v>
      </c>
      <c r="F892" t="e">
        <v>#N/A</v>
      </c>
      <c r="G892" t="e">
        <v>#N/A</v>
      </c>
      <c r="H892" t="e">
        <v>#N/A</v>
      </c>
    </row>
    <row r="893" spans="5:8" x14ac:dyDescent="0.35">
      <c r="E893" t="e">
        <v>#N/A</v>
      </c>
      <c r="F893" t="e">
        <v>#N/A</v>
      </c>
      <c r="G893" t="e">
        <v>#N/A</v>
      </c>
      <c r="H893" t="e">
        <v>#N/A</v>
      </c>
    </row>
    <row r="894" spans="5:8" x14ac:dyDescent="0.35">
      <c r="E894" t="e">
        <v>#N/A</v>
      </c>
      <c r="F894" t="e">
        <v>#N/A</v>
      </c>
      <c r="G894" t="e">
        <v>#N/A</v>
      </c>
      <c r="H894" t="e">
        <v>#N/A</v>
      </c>
    </row>
    <row r="895" spans="5:8" x14ac:dyDescent="0.35">
      <c r="E895" t="e">
        <v>#N/A</v>
      </c>
      <c r="F895" t="e">
        <v>#N/A</v>
      </c>
      <c r="G895" t="e">
        <v>#N/A</v>
      </c>
      <c r="H895" t="e">
        <v>#N/A</v>
      </c>
    </row>
    <row r="896" spans="5:8" x14ac:dyDescent="0.35">
      <c r="E896" t="e">
        <v>#N/A</v>
      </c>
      <c r="F896" t="e">
        <v>#N/A</v>
      </c>
      <c r="G896" t="e">
        <v>#N/A</v>
      </c>
      <c r="H896" t="e">
        <v>#N/A</v>
      </c>
    </row>
    <row r="897" spans="5:8" x14ac:dyDescent="0.35">
      <c r="E897" t="e">
        <v>#N/A</v>
      </c>
      <c r="F897" t="e">
        <v>#N/A</v>
      </c>
      <c r="G897" t="e">
        <v>#N/A</v>
      </c>
      <c r="H897" t="e">
        <v>#N/A</v>
      </c>
    </row>
    <row r="898" spans="5:8" x14ac:dyDescent="0.35">
      <c r="E898" t="e">
        <v>#N/A</v>
      </c>
      <c r="F898" t="e">
        <v>#N/A</v>
      </c>
      <c r="G898" t="e">
        <v>#N/A</v>
      </c>
      <c r="H898" t="e">
        <v>#N/A</v>
      </c>
    </row>
    <row r="899" spans="5:8" x14ac:dyDescent="0.35">
      <c r="E899" t="e">
        <v>#N/A</v>
      </c>
      <c r="F899" t="e">
        <v>#N/A</v>
      </c>
      <c r="G899" t="e">
        <v>#N/A</v>
      </c>
      <c r="H899" t="e">
        <v>#N/A</v>
      </c>
    </row>
    <row r="900" spans="5:8" x14ac:dyDescent="0.35">
      <c r="E900" t="e">
        <v>#N/A</v>
      </c>
      <c r="F900" t="e">
        <v>#N/A</v>
      </c>
      <c r="G900" t="e">
        <v>#N/A</v>
      </c>
      <c r="H900" t="e">
        <v>#N/A</v>
      </c>
    </row>
    <row r="901" spans="5:8" x14ac:dyDescent="0.35">
      <c r="E901" t="e">
        <v>#N/A</v>
      </c>
      <c r="F901" t="e">
        <v>#N/A</v>
      </c>
      <c r="G901" t="e">
        <v>#N/A</v>
      </c>
      <c r="H901" t="e">
        <v>#N/A</v>
      </c>
    </row>
    <row r="902" spans="5:8" x14ac:dyDescent="0.35">
      <c r="E902" t="e">
        <v>#N/A</v>
      </c>
      <c r="F902" t="e">
        <v>#N/A</v>
      </c>
      <c r="G902" t="e">
        <v>#N/A</v>
      </c>
      <c r="H902" t="e">
        <v>#N/A</v>
      </c>
    </row>
    <row r="903" spans="5:8" x14ac:dyDescent="0.35">
      <c r="E903" t="e">
        <v>#N/A</v>
      </c>
      <c r="F903" t="e">
        <v>#N/A</v>
      </c>
      <c r="G903" t="e">
        <v>#N/A</v>
      </c>
      <c r="H903" t="e">
        <v>#N/A</v>
      </c>
    </row>
    <row r="904" spans="5:8" x14ac:dyDescent="0.35">
      <c r="E904" t="e">
        <v>#N/A</v>
      </c>
      <c r="F904" t="e">
        <v>#N/A</v>
      </c>
      <c r="G904" t="e">
        <v>#N/A</v>
      </c>
      <c r="H904" t="e">
        <v>#N/A</v>
      </c>
    </row>
    <row r="905" spans="5:8" x14ac:dyDescent="0.35">
      <c r="E905" t="e">
        <v>#N/A</v>
      </c>
      <c r="F905" t="e">
        <v>#N/A</v>
      </c>
      <c r="G905" t="e">
        <v>#N/A</v>
      </c>
      <c r="H905" t="e">
        <v>#N/A</v>
      </c>
    </row>
    <row r="906" spans="5:8" x14ac:dyDescent="0.35">
      <c r="E906" t="e">
        <v>#N/A</v>
      </c>
      <c r="F906" t="e">
        <v>#N/A</v>
      </c>
      <c r="G906" t="e">
        <v>#N/A</v>
      </c>
      <c r="H906" t="e">
        <v>#N/A</v>
      </c>
    </row>
    <row r="907" spans="5:8" x14ac:dyDescent="0.35">
      <c r="E907" t="e">
        <v>#N/A</v>
      </c>
      <c r="F907" t="e">
        <v>#N/A</v>
      </c>
      <c r="G907" t="e">
        <v>#N/A</v>
      </c>
      <c r="H907" t="e">
        <v>#N/A</v>
      </c>
    </row>
    <row r="908" spans="5:8" x14ac:dyDescent="0.35">
      <c r="E908" t="e">
        <v>#N/A</v>
      </c>
      <c r="F908" t="e">
        <v>#N/A</v>
      </c>
      <c r="G908" t="e">
        <v>#N/A</v>
      </c>
      <c r="H908" t="e">
        <v>#N/A</v>
      </c>
    </row>
    <row r="909" spans="5:8" x14ac:dyDescent="0.35">
      <c r="E909" t="e">
        <v>#N/A</v>
      </c>
      <c r="F909" t="e">
        <v>#N/A</v>
      </c>
      <c r="G909" t="e">
        <v>#N/A</v>
      </c>
      <c r="H909" t="e">
        <v>#N/A</v>
      </c>
    </row>
    <row r="910" spans="5:8" x14ac:dyDescent="0.35">
      <c r="E910" t="e">
        <v>#N/A</v>
      </c>
      <c r="F910" t="e">
        <v>#N/A</v>
      </c>
      <c r="G910" t="e">
        <v>#N/A</v>
      </c>
      <c r="H910" t="e">
        <v>#N/A</v>
      </c>
    </row>
    <row r="911" spans="5:8" x14ac:dyDescent="0.35">
      <c r="E911" t="e">
        <v>#N/A</v>
      </c>
      <c r="F911" t="e">
        <v>#N/A</v>
      </c>
      <c r="G911" t="e">
        <v>#N/A</v>
      </c>
      <c r="H911" t="e">
        <v>#N/A</v>
      </c>
    </row>
    <row r="912" spans="5:8" x14ac:dyDescent="0.35">
      <c r="E912" t="e">
        <v>#N/A</v>
      </c>
      <c r="F912" t="e">
        <v>#N/A</v>
      </c>
      <c r="G912" t="e">
        <v>#N/A</v>
      </c>
      <c r="H912" t="e">
        <v>#N/A</v>
      </c>
    </row>
    <row r="913" spans="5:8" x14ac:dyDescent="0.35">
      <c r="E913" t="e">
        <v>#N/A</v>
      </c>
      <c r="F913" t="e">
        <v>#N/A</v>
      </c>
      <c r="G913" t="e">
        <v>#N/A</v>
      </c>
      <c r="H913" t="e">
        <v>#N/A</v>
      </c>
    </row>
    <row r="914" spans="5:8" x14ac:dyDescent="0.35">
      <c r="E914" t="e">
        <v>#N/A</v>
      </c>
      <c r="F914" t="e">
        <v>#N/A</v>
      </c>
      <c r="G914" t="e">
        <v>#N/A</v>
      </c>
      <c r="H914" t="e">
        <v>#N/A</v>
      </c>
    </row>
    <row r="915" spans="5:8" x14ac:dyDescent="0.35">
      <c r="E915" t="e">
        <v>#N/A</v>
      </c>
      <c r="F915" t="e">
        <v>#N/A</v>
      </c>
      <c r="G915" t="e">
        <v>#N/A</v>
      </c>
      <c r="H915" t="e">
        <v>#N/A</v>
      </c>
    </row>
    <row r="916" spans="5:8" x14ac:dyDescent="0.35">
      <c r="E916" t="e">
        <v>#N/A</v>
      </c>
      <c r="F916" t="e">
        <v>#N/A</v>
      </c>
      <c r="G916" t="e">
        <v>#N/A</v>
      </c>
      <c r="H916" t="e">
        <v>#N/A</v>
      </c>
    </row>
    <row r="917" spans="5:8" x14ac:dyDescent="0.35">
      <c r="E917" t="e">
        <v>#N/A</v>
      </c>
      <c r="F917" t="e">
        <v>#N/A</v>
      </c>
      <c r="G917" t="e">
        <v>#N/A</v>
      </c>
      <c r="H917" t="e">
        <v>#N/A</v>
      </c>
    </row>
    <row r="918" spans="5:8" x14ac:dyDescent="0.35">
      <c r="E918" t="e">
        <v>#N/A</v>
      </c>
      <c r="F918" t="e">
        <v>#N/A</v>
      </c>
      <c r="G918" t="e">
        <v>#N/A</v>
      </c>
      <c r="H918" t="e">
        <v>#N/A</v>
      </c>
    </row>
    <row r="919" spans="5:8" x14ac:dyDescent="0.35">
      <c r="E919" t="e">
        <v>#N/A</v>
      </c>
      <c r="F919" t="e">
        <v>#N/A</v>
      </c>
      <c r="G919" t="e">
        <v>#N/A</v>
      </c>
      <c r="H919" t="e">
        <v>#N/A</v>
      </c>
    </row>
    <row r="920" spans="5:8" x14ac:dyDescent="0.35">
      <c r="E920" t="e">
        <v>#N/A</v>
      </c>
      <c r="F920" t="e">
        <v>#N/A</v>
      </c>
      <c r="G920" t="e">
        <v>#N/A</v>
      </c>
      <c r="H920" t="e">
        <v>#N/A</v>
      </c>
    </row>
    <row r="921" spans="5:8" x14ac:dyDescent="0.35">
      <c r="E921" t="e">
        <v>#N/A</v>
      </c>
      <c r="F921" t="e">
        <v>#N/A</v>
      </c>
      <c r="G921" t="e">
        <v>#N/A</v>
      </c>
      <c r="H921" t="e">
        <v>#N/A</v>
      </c>
    </row>
    <row r="922" spans="5:8" x14ac:dyDescent="0.35">
      <c r="E922" t="e">
        <v>#N/A</v>
      </c>
      <c r="F922" t="e">
        <v>#N/A</v>
      </c>
      <c r="G922" t="e">
        <v>#N/A</v>
      </c>
      <c r="H922" t="e">
        <v>#N/A</v>
      </c>
    </row>
    <row r="923" spans="5:8" x14ac:dyDescent="0.35">
      <c r="E923" t="e">
        <v>#N/A</v>
      </c>
      <c r="F923" t="e">
        <v>#N/A</v>
      </c>
      <c r="G923" t="e">
        <v>#N/A</v>
      </c>
      <c r="H923" t="e">
        <v>#N/A</v>
      </c>
    </row>
    <row r="924" spans="5:8" x14ac:dyDescent="0.35">
      <c r="E924" t="e">
        <v>#N/A</v>
      </c>
      <c r="F924" t="e">
        <v>#N/A</v>
      </c>
      <c r="G924" t="e">
        <v>#N/A</v>
      </c>
      <c r="H924" t="e">
        <v>#N/A</v>
      </c>
    </row>
    <row r="925" spans="5:8" x14ac:dyDescent="0.35">
      <c r="E925" t="e">
        <v>#N/A</v>
      </c>
      <c r="F925" t="e">
        <v>#N/A</v>
      </c>
      <c r="G925" t="e">
        <v>#N/A</v>
      </c>
      <c r="H925" t="e">
        <v>#N/A</v>
      </c>
    </row>
    <row r="926" spans="5:8" x14ac:dyDescent="0.35">
      <c r="E926" t="e">
        <v>#N/A</v>
      </c>
      <c r="F926" t="e">
        <v>#N/A</v>
      </c>
      <c r="G926" t="e">
        <v>#N/A</v>
      </c>
      <c r="H926" t="e">
        <v>#N/A</v>
      </c>
    </row>
    <row r="927" spans="5:8" x14ac:dyDescent="0.35">
      <c r="E927" t="e">
        <v>#N/A</v>
      </c>
      <c r="F927" t="e">
        <v>#N/A</v>
      </c>
      <c r="G927" t="e">
        <v>#N/A</v>
      </c>
      <c r="H927" t="e">
        <v>#N/A</v>
      </c>
    </row>
    <row r="928" spans="5:8" x14ac:dyDescent="0.35">
      <c r="E928" t="e">
        <v>#N/A</v>
      </c>
      <c r="F928" t="e">
        <v>#N/A</v>
      </c>
      <c r="G928" t="e">
        <v>#N/A</v>
      </c>
      <c r="H928" t="e">
        <v>#N/A</v>
      </c>
    </row>
    <row r="929" spans="5:8" x14ac:dyDescent="0.35">
      <c r="E929" t="e">
        <v>#N/A</v>
      </c>
      <c r="F929" t="e">
        <v>#N/A</v>
      </c>
      <c r="G929" t="e">
        <v>#N/A</v>
      </c>
      <c r="H929" t="e">
        <v>#N/A</v>
      </c>
    </row>
    <row r="930" spans="5:8" x14ac:dyDescent="0.35">
      <c r="E930" t="e">
        <v>#N/A</v>
      </c>
      <c r="F930" t="e">
        <v>#N/A</v>
      </c>
      <c r="G930" t="e">
        <v>#N/A</v>
      </c>
      <c r="H930" t="e">
        <v>#N/A</v>
      </c>
    </row>
    <row r="931" spans="5:8" x14ac:dyDescent="0.35">
      <c r="E931" t="e">
        <v>#N/A</v>
      </c>
      <c r="F931" t="e">
        <v>#N/A</v>
      </c>
      <c r="G931" t="e">
        <v>#N/A</v>
      </c>
      <c r="H931" t="e">
        <v>#N/A</v>
      </c>
    </row>
    <row r="932" spans="5:8" x14ac:dyDescent="0.35">
      <c r="E932" t="e">
        <v>#N/A</v>
      </c>
      <c r="F932" t="e">
        <v>#N/A</v>
      </c>
      <c r="G932" t="e">
        <v>#N/A</v>
      </c>
      <c r="H932" t="e">
        <v>#N/A</v>
      </c>
    </row>
    <row r="933" spans="5:8" x14ac:dyDescent="0.35">
      <c r="E933" t="e">
        <v>#N/A</v>
      </c>
      <c r="F933" t="e">
        <v>#N/A</v>
      </c>
      <c r="G933" t="e">
        <v>#N/A</v>
      </c>
      <c r="H933" t="e">
        <v>#N/A</v>
      </c>
    </row>
    <row r="934" spans="5:8" x14ac:dyDescent="0.35">
      <c r="E934" t="e">
        <v>#N/A</v>
      </c>
      <c r="F934" t="e">
        <v>#N/A</v>
      </c>
      <c r="G934" t="e">
        <v>#N/A</v>
      </c>
      <c r="H934" t="e">
        <v>#N/A</v>
      </c>
    </row>
    <row r="935" spans="5:8" x14ac:dyDescent="0.35">
      <c r="E935" t="e">
        <v>#N/A</v>
      </c>
      <c r="F935" t="e">
        <v>#N/A</v>
      </c>
      <c r="G935" t="e">
        <v>#N/A</v>
      </c>
      <c r="H935" t="e">
        <v>#N/A</v>
      </c>
    </row>
    <row r="936" spans="5:8" x14ac:dyDescent="0.35">
      <c r="E936" t="e">
        <v>#N/A</v>
      </c>
      <c r="F936" t="e">
        <v>#N/A</v>
      </c>
      <c r="G936" t="e">
        <v>#N/A</v>
      </c>
      <c r="H936" t="e">
        <v>#N/A</v>
      </c>
    </row>
    <row r="937" spans="5:8" x14ac:dyDescent="0.35">
      <c r="E937" t="e">
        <v>#N/A</v>
      </c>
      <c r="F937" t="e">
        <v>#N/A</v>
      </c>
      <c r="G937" t="e">
        <v>#N/A</v>
      </c>
      <c r="H937" t="e">
        <v>#N/A</v>
      </c>
    </row>
    <row r="938" spans="5:8" x14ac:dyDescent="0.35">
      <c r="E938" t="e">
        <v>#N/A</v>
      </c>
      <c r="F938" t="e">
        <v>#N/A</v>
      </c>
      <c r="G938" t="e">
        <v>#N/A</v>
      </c>
      <c r="H938" t="e">
        <v>#N/A</v>
      </c>
    </row>
    <row r="939" spans="5:8" x14ac:dyDescent="0.35">
      <c r="E939" t="e">
        <v>#N/A</v>
      </c>
      <c r="F939" t="e">
        <v>#N/A</v>
      </c>
      <c r="G939" t="e">
        <v>#N/A</v>
      </c>
      <c r="H939" t="e">
        <v>#N/A</v>
      </c>
    </row>
    <row r="940" spans="5:8" x14ac:dyDescent="0.35">
      <c r="E940" t="e">
        <v>#N/A</v>
      </c>
      <c r="F940" t="e">
        <v>#N/A</v>
      </c>
      <c r="G940" t="e">
        <v>#N/A</v>
      </c>
      <c r="H940" t="e">
        <v>#N/A</v>
      </c>
    </row>
    <row r="941" spans="5:8" x14ac:dyDescent="0.35">
      <c r="E941" t="e">
        <v>#N/A</v>
      </c>
      <c r="F941" t="e">
        <v>#N/A</v>
      </c>
      <c r="G941" t="e">
        <v>#N/A</v>
      </c>
      <c r="H941" t="e">
        <v>#N/A</v>
      </c>
    </row>
    <row r="942" spans="5:8" x14ac:dyDescent="0.35">
      <c r="E942" t="e">
        <v>#N/A</v>
      </c>
      <c r="F942" t="e">
        <v>#N/A</v>
      </c>
      <c r="G942" t="e">
        <v>#N/A</v>
      </c>
      <c r="H942" t="e">
        <v>#N/A</v>
      </c>
    </row>
    <row r="943" spans="5:8" x14ac:dyDescent="0.35">
      <c r="E943" t="e">
        <v>#N/A</v>
      </c>
      <c r="F943" t="e">
        <v>#N/A</v>
      </c>
      <c r="G943" t="e">
        <v>#N/A</v>
      </c>
      <c r="H943" t="e">
        <v>#N/A</v>
      </c>
    </row>
    <row r="944" spans="5:8" x14ac:dyDescent="0.35">
      <c r="E944" t="e">
        <v>#N/A</v>
      </c>
      <c r="F944" t="e">
        <v>#N/A</v>
      </c>
      <c r="G944" t="e">
        <v>#N/A</v>
      </c>
      <c r="H944" t="e">
        <v>#N/A</v>
      </c>
    </row>
    <row r="945" spans="5:8" x14ac:dyDescent="0.35">
      <c r="E945" t="e">
        <v>#N/A</v>
      </c>
      <c r="F945" t="e">
        <v>#N/A</v>
      </c>
      <c r="G945" t="e">
        <v>#N/A</v>
      </c>
      <c r="H945" t="e">
        <v>#N/A</v>
      </c>
    </row>
    <row r="946" spans="5:8" x14ac:dyDescent="0.35">
      <c r="E946" t="e">
        <v>#N/A</v>
      </c>
      <c r="F946" t="e">
        <v>#N/A</v>
      </c>
      <c r="G946" t="e">
        <v>#N/A</v>
      </c>
      <c r="H946" t="e">
        <v>#N/A</v>
      </c>
    </row>
    <row r="947" spans="5:8" x14ac:dyDescent="0.35">
      <c r="E947" t="e">
        <v>#N/A</v>
      </c>
      <c r="F947" t="e">
        <v>#N/A</v>
      </c>
      <c r="G947" t="e">
        <v>#N/A</v>
      </c>
      <c r="H947" t="e">
        <v>#N/A</v>
      </c>
    </row>
    <row r="948" spans="5:8" x14ac:dyDescent="0.35">
      <c r="E948" t="e">
        <v>#N/A</v>
      </c>
      <c r="F948" t="e">
        <v>#N/A</v>
      </c>
      <c r="G948" t="e">
        <v>#N/A</v>
      </c>
      <c r="H948" t="e">
        <v>#N/A</v>
      </c>
    </row>
    <row r="949" spans="5:8" x14ac:dyDescent="0.35">
      <c r="E949" t="e">
        <v>#N/A</v>
      </c>
      <c r="F949" t="e">
        <v>#N/A</v>
      </c>
      <c r="G949" t="e">
        <v>#N/A</v>
      </c>
      <c r="H949" t="e">
        <v>#N/A</v>
      </c>
    </row>
    <row r="950" spans="5:8" x14ac:dyDescent="0.35">
      <c r="E950" t="e">
        <v>#N/A</v>
      </c>
      <c r="F950" t="e">
        <v>#N/A</v>
      </c>
      <c r="G950" t="e">
        <v>#N/A</v>
      </c>
      <c r="H950" t="e">
        <v>#N/A</v>
      </c>
    </row>
    <row r="951" spans="5:8" x14ac:dyDescent="0.35">
      <c r="E951" t="e">
        <v>#N/A</v>
      </c>
      <c r="F951" t="e">
        <v>#N/A</v>
      </c>
      <c r="G951" t="e">
        <v>#N/A</v>
      </c>
      <c r="H951" t="e">
        <v>#N/A</v>
      </c>
    </row>
    <row r="952" spans="5:8" x14ac:dyDescent="0.35">
      <c r="E952" t="e">
        <v>#N/A</v>
      </c>
      <c r="F952" t="e">
        <v>#N/A</v>
      </c>
      <c r="G952" t="e">
        <v>#N/A</v>
      </c>
      <c r="H952" t="e">
        <v>#N/A</v>
      </c>
    </row>
    <row r="953" spans="5:8" x14ac:dyDescent="0.35">
      <c r="E953" t="e">
        <v>#N/A</v>
      </c>
      <c r="F953" t="e">
        <v>#N/A</v>
      </c>
      <c r="G953" t="e">
        <v>#N/A</v>
      </c>
      <c r="H953" t="e">
        <v>#N/A</v>
      </c>
    </row>
    <row r="954" spans="5:8" x14ac:dyDescent="0.35">
      <c r="E954" t="e">
        <v>#N/A</v>
      </c>
      <c r="F954" t="e">
        <v>#N/A</v>
      </c>
      <c r="G954" t="e">
        <v>#N/A</v>
      </c>
      <c r="H954" t="e">
        <v>#N/A</v>
      </c>
    </row>
    <row r="955" spans="5:8" x14ac:dyDescent="0.35">
      <c r="E955" t="e">
        <v>#N/A</v>
      </c>
      <c r="F955" t="e">
        <v>#N/A</v>
      </c>
      <c r="G955" t="e">
        <v>#N/A</v>
      </c>
      <c r="H955" t="e">
        <v>#N/A</v>
      </c>
    </row>
    <row r="956" spans="5:8" x14ac:dyDescent="0.35">
      <c r="E956" t="e">
        <v>#N/A</v>
      </c>
      <c r="F956" t="e">
        <v>#N/A</v>
      </c>
      <c r="G956" t="e">
        <v>#N/A</v>
      </c>
      <c r="H956" t="e">
        <v>#N/A</v>
      </c>
    </row>
    <row r="957" spans="5:8" x14ac:dyDescent="0.35">
      <c r="E957" t="e">
        <v>#N/A</v>
      </c>
      <c r="F957" t="e">
        <v>#N/A</v>
      </c>
      <c r="G957" t="e">
        <v>#N/A</v>
      </c>
      <c r="H957" t="e">
        <v>#N/A</v>
      </c>
    </row>
    <row r="958" spans="5:8" x14ac:dyDescent="0.35">
      <c r="E958" t="e">
        <v>#N/A</v>
      </c>
      <c r="F958" t="e">
        <v>#N/A</v>
      </c>
      <c r="G958" t="e">
        <v>#N/A</v>
      </c>
      <c r="H958" t="e">
        <v>#N/A</v>
      </c>
    </row>
    <row r="959" spans="5:8" x14ac:dyDescent="0.35">
      <c r="E959" t="e">
        <v>#N/A</v>
      </c>
      <c r="F959" t="e">
        <v>#N/A</v>
      </c>
      <c r="G959" t="e">
        <v>#N/A</v>
      </c>
      <c r="H959" t="e">
        <v>#N/A</v>
      </c>
    </row>
    <row r="960" spans="5:8" x14ac:dyDescent="0.35">
      <c r="E960" t="e">
        <v>#N/A</v>
      </c>
      <c r="F960" t="e">
        <v>#N/A</v>
      </c>
      <c r="G960" t="e">
        <v>#N/A</v>
      </c>
      <c r="H960" t="e">
        <v>#N/A</v>
      </c>
    </row>
    <row r="961" spans="5:8" x14ac:dyDescent="0.35">
      <c r="E961" t="e">
        <v>#N/A</v>
      </c>
      <c r="F961" t="e">
        <v>#N/A</v>
      </c>
      <c r="G961" t="e">
        <v>#N/A</v>
      </c>
      <c r="H961" t="e">
        <v>#N/A</v>
      </c>
    </row>
    <row r="962" spans="5:8" x14ac:dyDescent="0.35">
      <c r="E962" t="e">
        <v>#N/A</v>
      </c>
      <c r="F962" t="e">
        <v>#N/A</v>
      </c>
      <c r="G962" t="e">
        <v>#N/A</v>
      </c>
      <c r="H962" t="e">
        <v>#N/A</v>
      </c>
    </row>
    <row r="963" spans="5:8" x14ac:dyDescent="0.35">
      <c r="E963" t="e">
        <v>#N/A</v>
      </c>
      <c r="F963" t="e">
        <v>#N/A</v>
      </c>
      <c r="G963" t="e">
        <v>#N/A</v>
      </c>
      <c r="H963" t="e">
        <v>#N/A</v>
      </c>
    </row>
    <row r="964" spans="5:8" x14ac:dyDescent="0.35">
      <c r="E964" t="e">
        <v>#N/A</v>
      </c>
      <c r="F964" t="e">
        <v>#N/A</v>
      </c>
      <c r="G964" t="e">
        <v>#N/A</v>
      </c>
      <c r="H964" t="e">
        <v>#N/A</v>
      </c>
    </row>
    <row r="965" spans="5:8" x14ac:dyDescent="0.35">
      <c r="E965" t="e">
        <v>#N/A</v>
      </c>
      <c r="F965" t="e">
        <v>#N/A</v>
      </c>
      <c r="G965" t="e">
        <v>#N/A</v>
      </c>
      <c r="H965" t="e">
        <v>#N/A</v>
      </c>
    </row>
    <row r="966" spans="5:8" x14ac:dyDescent="0.35">
      <c r="E966" t="e">
        <v>#N/A</v>
      </c>
      <c r="F966" t="e">
        <v>#N/A</v>
      </c>
      <c r="G966" t="e">
        <v>#N/A</v>
      </c>
      <c r="H966" t="e">
        <v>#N/A</v>
      </c>
    </row>
    <row r="967" spans="5:8" x14ac:dyDescent="0.35">
      <c r="E967" t="e">
        <v>#N/A</v>
      </c>
      <c r="F967" t="e">
        <v>#N/A</v>
      </c>
      <c r="G967" t="e">
        <v>#N/A</v>
      </c>
      <c r="H967" t="e">
        <v>#N/A</v>
      </c>
    </row>
    <row r="968" spans="5:8" x14ac:dyDescent="0.35">
      <c r="E968" t="e">
        <v>#N/A</v>
      </c>
      <c r="F968" t="e">
        <v>#N/A</v>
      </c>
      <c r="G968" t="e">
        <v>#N/A</v>
      </c>
      <c r="H968" t="e">
        <v>#N/A</v>
      </c>
    </row>
    <row r="969" spans="5:8" x14ac:dyDescent="0.35">
      <c r="E969" t="e">
        <v>#N/A</v>
      </c>
      <c r="F969" t="e">
        <v>#N/A</v>
      </c>
      <c r="G969" t="e">
        <v>#N/A</v>
      </c>
      <c r="H969" t="e">
        <v>#N/A</v>
      </c>
    </row>
    <row r="970" spans="5:8" x14ac:dyDescent="0.35">
      <c r="E970" t="e">
        <v>#N/A</v>
      </c>
      <c r="F970" t="e">
        <v>#N/A</v>
      </c>
      <c r="G970" t="e">
        <v>#N/A</v>
      </c>
      <c r="H970" t="e">
        <v>#N/A</v>
      </c>
    </row>
    <row r="971" spans="5:8" x14ac:dyDescent="0.35">
      <c r="E971" t="e">
        <v>#N/A</v>
      </c>
      <c r="F971" t="e">
        <v>#N/A</v>
      </c>
      <c r="G971" t="e">
        <v>#N/A</v>
      </c>
      <c r="H971" t="e">
        <v>#N/A</v>
      </c>
    </row>
    <row r="972" spans="5:8" x14ac:dyDescent="0.35">
      <c r="E972" t="e">
        <v>#N/A</v>
      </c>
      <c r="F972" t="e">
        <v>#N/A</v>
      </c>
      <c r="G972" t="e">
        <v>#N/A</v>
      </c>
      <c r="H972" t="e">
        <v>#N/A</v>
      </c>
    </row>
    <row r="973" spans="5:8" x14ac:dyDescent="0.35">
      <c r="E973" t="e">
        <v>#N/A</v>
      </c>
      <c r="F973" t="e">
        <v>#N/A</v>
      </c>
      <c r="G973" t="e">
        <v>#N/A</v>
      </c>
      <c r="H973" t="e">
        <v>#N/A</v>
      </c>
    </row>
    <row r="974" spans="5:8" x14ac:dyDescent="0.35">
      <c r="E974" t="e">
        <v>#N/A</v>
      </c>
      <c r="F974" t="e">
        <v>#N/A</v>
      </c>
      <c r="G974" t="e">
        <v>#N/A</v>
      </c>
      <c r="H974" t="e">
        <v>#N/A</v>
      </c>
    </row>
    <row r="975" spans="5:8" x14ac:dyDescent="0.35">
      <c r="E975" t="e">
        <v>#N/A</v>
      </c>
      <c r="F975" t="e">
        <v>#N/A</v>
      </c>
      <c r="G975" t="e">
        <v>#N/A</v>
      </c>
      <c r="H975" t="e">
        <v>#N/A</v>
      </c>
    </row>
    <row r="976" spans="5:8" x14ac:dyDescent="0.35">
      <c r="E976" t="e">
        <v>#N/A</v>
      </c>
      <c r="F976" t="e">
        <v>#N/A</v>
      </c>
      <c r="G976" t="e">
        <v>#N/A</v>
      </c>
      <c r="H976" t="e">
        <v>#N/A</v>
      </c>
    </row>
    <row r="977" spans="5:8" x14ac:dyDescent="0.35">
      <c r="E977" t="e">
        <v>#N/A</v>
      </c>
      <c r="F977" t="e">
        <v>#N/A</v>
      </c>
      <c r="G977" t="e">
        <v>#N/A</v>
      </c>
      <c r="H977" t="e">
        <v>#N/A</v>
      </c>
    </row>
    <row r="978" spans="5:8" x14ac:dyDescent="0.35">
      <c r="E978" t="e">
        <v>#N/A</v>
      </c>
      <c r="F978" t="e">
        <v>#N/A</v>
      </c>
      <c r="G978" t="e">
        <v>#N/A</v>
      </c>
      <c r="H978" t="e">
        <v>#N/A</v>
      </c>
    </row>
    <row r="979" spans="5:8" x14ac:dyDescent="0.35">
      <c r="E979" t="e">
        <v>#N/A</v>
      </c>
      <c r="F979" t="e">
        <v>#N/A</v>
      </c>
      <c r="G979" t="e">
        <v>#N/A</v>
      </c>
      <c r="H979" t="e">
        <v>#N/A</v>
      </c>
    </row>
    <row r="980" spans="5:8" x14ac:dyDescent="0.35">
      <c r="E980" t="e">
        <v>#N/A</v>
      </c>
      <c r="F980" t="e">
        <v>#N/A</v>
      </c>
      <c r="G980" t="e">
        <v>#N/A</v>
      </c>
      <c r="H980" t="e">
        <v>#N/A</v>
      </c>
    </row>
    <row r="981" spans="5:8" x14ac:dyDescent="0.35">
      <c r="E981" t="e">
        <v>#N/A</v>
      </c>
      <c r="F981" t="e">
        <v>#N/A</v>
      </c>
      <c r="G981" t="e">
        <v>#N/A</v>
      </c>
      <c r="H981" t="e">
        <v>#N/A</v>
      </c>
    </row>
    <row r="982" spans="5:8" x14ac:dyDescent="0.35">
      <c r="E982" t="e">
        <v>#N/A</v>
      </c>
      <c r="F982" t="e">
        <v>#N/A</v>
      </c>
      <c r="G982" t="e">
        <v>#N/A</v>
      </c>
      <c r="H982" t="e">
        <v>#N/A</v>
      </c>
    </row>
    <row r="983" spans="5:8" x14ac:dyDescent="0.35">
      <c r="E983" t="e">
        <v>#N/A</v>
      </c>
      <c r="F983" t="e">
        <v>#N/A</v>
      </c>
      <c r="G983" t="e">
        <v>#N/A</v>
      </c>
      <c r="H983" t="e">
        <v>#N/A</v>
      </c>
    </row>
    <row r="984" spans="5:8" x14ac:dyDescent="0.35">
      <c r="E984" t="e">
        <v>#N/A</v>
      </c>
      <c r="F984" t="e">
        <v>#N/A</v>
      </c>
      <c r="G984" t="e">
        <v>#N/A</v>
      </c>
      <c r="H984" t="e">
        <v>#N/A</v>
      </c>
    </row>
    <row r="985" spans="5:8" x14ac:dyDescent="0.35">
      <c r="E985" t="e">
        <v>#N/A</v>
      </c>
      <c r="F985" t="e">
        <v>#N/A</v>
      </c>
      <c r="G985" t="e">
        <v>#N/A</v>
      </c>
      <c r="H985" t="e">
        <v>#N/A</v>
      </c>
    </row>
    <row r="986" spans="5:8" x14ac:dyDescent="0.35">
      <c r="E986" t="e">
        <v>#N/A</v>
      </c>
      <c r="F986" t="e">
        <v>#N/A</v>
      </c>
      <c r="G986" t="e">
        <v>#N/A</v>
      </c>
      <c r="H986" t="e">
        <v>#N/A</v>
      </c>
    </row>
    <row r="987" spans="5:8" x14ac:dyDescent="0.35">
      <c r="E987" t="e">
        <v>#N/A</v>
      </c>
      <c r="F987" t="e">
        <v>#N/A</v>
      </c>
      <c r="G987" t="e">
        <v>#N/A</v>
      </c>
      <c r="H987" t="e">
        <v>#N/A</v>
      </c>
    </row>
    <row r="988" spans="5:8" x14ac:dyDescent="0.35">
      <c r="E988" t="e">
        <v>#N/A</v>
      </c>
      <c r="F988" t="e">
        <v>#N/A</v>
      </c>
      <c r="G988" t="e">
        <v>#N/A</v>
      </c>
      <c r="H988" t="e">
        <v>#N/A</v>
      </c>
    </row>
    <row r="989" spans="5:8" x14ac:dyDescent="0.35">
      <c r="E989" t="e">
        <v>#N/A</v>
      </c>
      <c r="F989" t="e">
        <v>#N/A</v>
      </c>
      <c r="G989" t="e">
        <v>#N/A</v>
      </c>
      <c r="H989" t="e">
        <v>#N/A</v>
      </c>
    </row>
    <row r="990" spans="5:8" x14ac:dyDescent="0.35">
      <c r="E990" t="e">
        <v>#N/A</v>
      </c>
      <c r="F990" t="e">
        <v>#N/A</v>
      </c>
      <c r="G990" t="e">
        <v>#N/A</v>
      </c>
      <c r="H990" t="e">
        <v>#N/A</v>
      </c>
    </row>
    <row r="991" spans="5:8" x14ac:dyDescent="0.35">
      <c r="E991" t="e">
        <v>#N/A</v>
      </c>
      <c r="F991" t="e">
        <v>#N/A</v>
      </c>
      <c r="G991" t="e">
        <v>#N/A</v>
      </c>
      <c r="H991" t="e">
        <v>#N/A</v>
      </c>
    </row>
    <row r="992" spans="5:8" x14ac:dyDescent="0.35">
      <c r="E992" t="e">
        <v>#N/A</v>
      </c>
      <c r="F992" t="e">
        <v>#N/A</v>
      </c>
      <c r="G992" t="e">
        <v>#N/A</v>
      </c>
      <c r="H992" t="e">
        <v>#N/A</v>
      </c>
    </row>
    <row r="993" spans="5:8" x14ac:dyDescent="0.35">
      <c r="E993" t="e">
        <v>#N/A</v>
      </c>
      <c r="F993" t="e">
        <v>#N/A</v>
      </c>
      <c r="G993" t="e">
        <v>#N/A</v>
      </c>
      <c r="H993" t="e">
        <v>#N/A</v>
      </c>
    </row>
    <row r="994" spans="5:8" x14ac:dyDescent="0.35">
      <c r="E994" t="e">
        <v>#N/A</v>
      </c>
      <c r="F994" t="e">
        <v>#N/A</v>
      </c>
      <c r="G994" t="e">
        <v>#N/A</v>
      </c>
      <c r="H994" t="e">
        <v>#N/A</v>
      </c>
    </row>
    <row r="995" spans="5:8" x14ac:dyDescent="0.35">
      <c r="E995" t="e">
        <v>#N/A</v>
      </c>
      <c r="F995" t="e">
        <v>#N/A</v>
      </c>
      <c r="G995" t="e">
        <v>#N/A</v>
      </c>
      <c r="H995" t="e">
        <v>#N/A</v>
      </c>
    </row>
    <row r="996" spans="5:8" x14ac:dyDescent="0.35">
      <c r="E996" t="e">
        <v>#N/A</v>
      </c>
      <c r="F996" t="e">
        <v>#N/A</v>
      </c>
      <c r="G996" t="e">
        <v>#N/A</v>
      </c>
      <c r="H996" t="e">
        <v>#N/A</v>
      </c>
    </row>
    <row r="997" spans="5:8" x14ac:dyDescent="0.35">
      <c r="E997" t="e">
        <v>#N/A</v>
      </c>
      <c r="F997" t="e">
        <v>#N/A</v>
      </c>
      <c r="G997" t="e">
        <v>#N/A</v>
      </c>
      <c r="H997" t="e">
        <v>#N/A</v>
      </c>
    </row>
    <row r="998" spans="5:8" x14ac:dyDescent="0.35">
      <c r="E998" t="e">
        <v>#N/A</v>
      </c>
      <c r="F998" t="e">
        <v>#N/A</v>
      </c>
      <c r="G998" t="e">
        <v>#N/A</v>
      </c>
      <c r="H998" t="e">
        <v>#N/A</v>
      </c>
    </row>
    <row r="999" spans="5:8" x14ac:dyDescent="0.35">
      <c r="E999" t="e">
        <v>#N/A</v>
      </c>
      <c r="F999" t="e">
        <v>#N/A</v>
      </c>
      <c r="G999" t="e">
        <v>#N/A</v>
      </c>
      <c r="H999" t="e">
        <v>#N/A</v>
      </c>
    </row>
    <row r="1000" spans="5:8" x14ac:dyDescent="0.35">
      <c r="E1000" t="e">
        <v>#N/A</v>
      </c>
      <c r="F1000" t="e">
        <v>#N/A</v>
      </c>
      <c r="G1000" t="e">
        <v>#N/A</v>
      </c>
      <c r="H1000" t="e">
        <v>#N/A</v>
      </c>
    </row>
    <row r="1001" spans="5:8" x14ac:dyDescent="0.35">
      <c r="E1001" t="e">
        <v>#N/A</v>
      </c>
      <c r="F1001" t="e">
        <v>#N/A</v>
      </c>
      <c r="G1001" t="e">
        <v>#N/A</v>
      </c>
      <c r="H1001" t="e">
        <v>#N/A</v>
      </c>
    </row>
    <row r="1002" spans="5:8" x14ac:dyDescent="0.35">
      <c r="E1002" t="e">
        <v>#N/A</v>
      </c>
      <c r="F1002" t="e">
        <v>#N/A</v>
      </c>
      <c r="G1002" t="e">
        <v>#N/A</v>
      </c>
      <c r="H1002" t="e">
        <v>#N/A</v>
      </c>
    </row>
    <row r="1003" spans="5:8" x14ac:dyDescent="0.35">
      <c r="E1003" t="e">
        <v>#N/A</v>
      </c>
      <c r="F1003" t="e">
        <v>#N/A</v>
      </c>
      <c r="G1003" t="e">
        <v>#N/A</v>
      </c>
      <c r="H1003" t="e">
        <v>#N/A</v>
      </c>
    </row>
    <row r="1004" spans="5:8" x14ac:dyDescent="0.35">
      <c r="E1004" t="e">
        <v>#N/A</v>
      </c>
      <c r="F1004" t="e">
        <v>#N/A</v>
      </c>
      <c r="G1004" t="e">
        <v>#N/A</v>
      </c>
      <c r="H1004" t="e">
        <v>#N/A</v>
      </c>
    </row>
    <row r="1005" spans="5:8" x14ac:dyDescent="0.35">
      <c r="E1005" t="e">
        <v>#N/A</v>
      </c>
      <c r="F1005" t="e">
        <v>#N/A</v>
      </c>
      <c r="G1005" t="e">
        <v>#N/A</v>
      </c>
      <c r="H1005" t="e">
        <v>#N/A</v>
      </c>
    </row>
    <row r="1006" spans="5:8" x14ac:dyDescent="0.35">
      <c r="E1006" t="e">
        <v>#N/A</v>
      </c>
      <c r="F1006" t="e">
        <v>#N/A</v>
      </c>
      <c r="G1006" t="e">
        <v>#N/A</v>
      </c>
      <c r="H1006" t="e">
        <v>#N/A</v>
      </c>
    </row>
    <row r="1007" spans="5:8" x14ac:dyDescent="0.35">
      <c r="E1007" t="e">
        <v>#N/A</v>
      </c>
      <c r="F1007" t="e">
        <v>#N/A</v>
      </c>
      <c r="G1007" t="e">
        <v>#N/A</v>
      </c>
      <c r="H1007" t="e">
        <v>#N/A</v>
      </c>
    </row>
    <row r="1008" spans="5:8" x14ac:dyDescent="0.35">
      <c r="E1008" t="e">
        <v>#N/A</v>
      </c>
      <c r="F1008" t="e">
        <v>#N/A</v>
      </c>
      <c r="G1008" t="e">
        <v>#N/A</v>
      </c>
      <c r="H1008" t="e">
        <v>#N/A</v>
      </c>
    </row>
    <row r="1009" spans="5:8" x14ac:dyDescent="0.35">
      <c r="E1009" t="e">
        <v>#N/A</v>
      </c>
      <c r="F1009" t="e">
        <v>#N/A</v>
      </c>
      <c r="G1009" t="e">
        <v>#N/A</v>
      </c>
      <c r="H1009" t="e">
        <v>#N/A</v>
      </c>
    </row>
    <row r="1010" spans="5:8" x14ac:dyDescent="0.35">
      <c r="E1010" t="e">
        <v>#N/A</v>
      </c>
      <c r="F1010" t="e">
        <v>#N/A</v>
      </c>
      <c r="G1010" t="e">
        <v>#N/A</v>
      </c>
      <c r="H1010" t="e">
        <v>#N/A</v>
      </c>
    </row>
    <row r="1011" spans="5:8" x14ac:dyDescent="0.35">
      <c r="E1011" t="e">
        <v>#N/A</v>
      </c>
      <c r="F1011" t="e">
        <v>#N/A</v>
      </c>
      <c r="G1011" t="e">
        <v>#N/A</v>
      </c>
      <c r="H1011" t="e">
        <v>#N/A</v>
      </c>
    </row>
    <row r="1012" spans="5:8" x14ac:dyDescent="0.35">
      <c r="E1012" t="e">
        <v>#N/A</v>
      </c>
      <c r="F1012" t="e">
        <v>#N/A</v>
      </c>
      <c r="G1012" t="e">
        <v>#N/A</v>
      </c>
      <c r="H1012" t="e">
        <v>#N/A</v>
      </c>
    </row>
    <row r="1013" spans="5:8" x14ac:dyDescent="0.35">
      <c r="E1013" t="e">
        <v>#N/A</v>
      </c>
      <c r="F1013" t="e">
        <v>#N/A</v>
      </c>
      <c r="G1013" t="e">
        <v>#N/A</v>
      </c>
      <c r="H1013" t="e">
        <v>#N/A</v>
      </c>
    </row>
    <row r="1014" spans="5:8" x14ac:dyDescent="0.35">
      <c r="E1014" t="e">
        <v>#N/A</v>
      </c>
      <c r="F1014" t="e">
        <v>#N/A</v>
      </c>
      <c r="G1014" t="e">
        <v>#N/A</v>
      </c>
      <c r="H1014" t="e">
        <v>#N/A</v>
      </c>
    </row>
    <row r="1015" spans="5:8" x14ac:dyDescent="0.35">
      <c r="E1015" t="e">
        <v>#N/A</v>
      </c>
      <c r="F1015" t="e">
        <v>#N/A</v>
      </c>
      <c r="G1015" t="e">
        <v>#N/A</v>
      </c>
      <c r="H1015" t="e">
        <v>#N/A</v>
      </c>
    </row>
    <row r="1016" spans="5:8" x14ac:dyDescent="0.35">
      <c r="E1016" t="e">
        <v>#N/A</v>
      </c>
      <c r="F1016" t="e">
        <v>#N/A</v>
      </c>
      <c r="G1016" t="e">
        <v>#N/A</v>
      </c>
      <c r="H1016" t="e">
        <v>#N/A</v>
      </c>
    </row>
    <row r="1017" spans="5:8" x14ac:dyDescent="0.35">
      <c r="E1017" t="e">
        <v>#N/A</v>
      </c>
      <c r="F1017" t="e">
        <v>#N/A</v>
      </c>
      <c r="G1017" t="e">
        <v>#N/A</v>
      </c>
      <c r="H1017" t="e">
        <v>#N/A</v>
      </c>
    </row>
    <row r="1018" spans="5:8" x14ac:dyDescent="0.35">
      <c r="E1018" t="e">
        <v>#N/A</v>
      </c>
      <c r="F1018" t="e">
        <v>#N/A</v>
      </c>
      <c r="G1018" t="e">
        <v>#N/A</v>
      </c>
      <c r="H1018" t="e">
        <v>#N/A</v>
      </c>
    </row>
    <row r="1019" spans="5:8" x14ac:dyDescent="0.35">
      <c r="E1019" t="e">
        <v>#N/A</v>
      </c>
      <c r="F1019" t="e">
        <v>#N/A</v>
      </c>
      <c r="G1019" t="e">
        <v>#N/A</v>
      </c>
      <c r="H1019" t="e">
        <v>#N/A</v>
      </c>
    </row>
    <row r="1020" spans="5:8" x14ac:dyDescent="0.35">
      <c r="E1020" t="e">
        <v>#N/A</v>
      </c>
      <c r="F1020" t="e">
        <v>#N/A</v>
      </c>
      <c r="G1020" t="e">
        <v>#N/A</v>
      </c>
      <c r="H1020" t="e">
        <v>#N/A</v>
      </c>
    </row>
    <row r="1021" spans="5:8" x14ac:dyDescent="0.35">
      <c r="E1021" t="e">
        <v>#N/A</v>
      </c>
      <c r="F1021" t="e">
        <v>#N/A</v>
      </c>
      <c r="G1021" t="e">
        <v>#N/A</v>
      </c>
      <c r="H1021" t="e">
        <v>#N/A</v>
      </c>
    </row>
    <row r="1022" spans="5:8" x14ac:dyDescent="0.35">
      <c r="E1022" t="e">
        <v>#N/A</v>
      </c>
      <c r="F1022" t="e">
        <v>#N/A</v>
      </c>
      <c r="G1022" t="e">
        <v>#N/A</v>
      </c>
      <c r="H1022" t="e">
        <v>#N/A</v>
      </c>
    </row>
    <row r="1023" spans="5:8" x14ac:dyDescent="0.35">
      <c r="E1023" t="e">
        <v>#N/A</v>
      </c>
      <c r="F1023" t="e">
        <v>#N/A</v>
      </c>
      <c r="G1023" t="e">
        <v>#N/A</v>
      </c>
      <c r="H1023" t="e">
        <v>#N/A</v>
      </c>
    </row>
    <row r="1024" spans="5:8" x14ac:dyDescent="0.35">
      <c r="E1024" t="e">
        <v>#N/A</v>
      </c>
      <c r="F1024" t="e">
        <v>#N/A</v>
      </c>
      <c r="G1024" t="e">
        <v>#N/A</v>
      </c>
      <c r="H1024" t="e">
        <v>#N/A</v>
      </c>
    </row>
    <row r="1025" spans="5:8" x14ac:dyDescent="0.35">
      <c r="E1025" t="e">
        <v>#N/A</v>
      </c>
      <c r="F1025" t="e">
        <v>#N/A</v>
      </c>
      <c r="G1025" t="e">
        <v>#N/A</v>
      </c>
      <c r="H1025" t="e">
        <v>#N/A</v>
      </c>
    </row>
    <row r="1026" spans="5:8" x14ac:dyDescent="0.35">
      <c r="E1026" t="e">
        <v>#N/A</v>
      </c>
      <c r="F1026" t="e">
        <v>#N/A</v>
      </c>
      <c r="G1026" t="e">
        <v>#N/A</v>
      </c>
      <c r="H1026" t="e">
        <v>#N/A</v>
      </c>
    </row>
    <row r="1027" spans="5:8" x14ac:dyDescent="0.35">
      <c r="E1027" t="e">
        <v>#N/A</v>
      </c>
      <c r="F1027" t="e">
        <v>#N/A</v>
      </c>
      <c r="G1027" t="e">
        <v>#N/A</v>
      </c>
      <c r="H1027" t="e">
        <v>#N/A</v>
      </c>
    </row>
    <row r="1028" spans="5:8" x14ac:dyDescent="0.35">
      <c r="E1028" t="e">
        <v>#N/A</v>
      </c>
      <c r="F1028" t="e">
        <v>#N/A</v>
      </c>
      <c r="G1028" t="e">
        <v>#N/A</v>
      </c>
      <c r="H1028" t="e">
        <v>#N/A</v>
      </c>
    </row>
    <row r="1029" spans="5:8" x14ac:dyDescent="0.35">
      <c r="E1029" t="e">
        <v>#N/A</v>
      </c>
      <c r="F1029" t="e">
        <v>#N/A</v>
      </c>
      <c r="G1029" t="e">
        <v>#N/A</v>
      </c>
      <c r="H1029" t="e">
        <v>#N/A</v>
      </c>
    </row>
    <row r="1030" spans="5:8" x14ac:dyDescent="0.35">
      <c r="E1030" t="e">
        <v>#N/A</v>
      </c>
      <c r="F1030" t="e">
        <v>#N/A</v>
      </c>
      <c r="G1030" t="e">
        <v>#N/A</v>
      </c>
      <c r="H1030" t="e">
        <v>#N/A</v>
      </c>
    </row>
    <row r="1031" spans="5:8" x14ac:dyDescent="0.35">
      <c r="E1031" t="e">
        <v>#N/A</v>
      </c>
      <c r="F1031" t="e">
        <v>#N/A</v>
      </c>
      <c r="G1031" t="e">
        <v>#N/A</v>
      </c>
      <c r="H1031" t="e">
        <v>#N/A</v>
      </c>
    </row>
    <row r="1032" spans="5:8" x14ac:dyDescent="0.35">
      <c r="E1032" t="e">
        <v>#N/A</v>
      </c>
      <c r="F1032" t="e">
        <v>#N/A</v>
      </c>
      <c r="G1032" t="e">
        <v>#N/A</v>
      </c>
      <c r="H1032" t="e">
        <v>#N/A</v>
      </c>
    </row>
    <row r="1033" spans="5:8" x14ac:dyDescent="0.35">
      <c r="E1033" t="e">
        <v>#N/A</v>
      </c>
      <c r="F1033" t="e">
        <v>#N/A</v>
      </c>
      <c r="G1033" t="e">
        <v>#N/A</v>
      </c>
      <c r="H1033" t="e">
        <v>#N/A</v>
      </c>
    </row>
    <row r="1034" spans="5:8" x14ac:dyDescent="0.35">
      <c r="E1034" t="e">
        <v>#N/A</v>
      </c>
      <c r="F1034" t="e">
        <v>#N/A</v>
      </c>
      <c r="G1034" t="e">
        <v>#N/A</v>
      </c>
      <c r="H1034" t="e">
        <v>#N/A</v>
      </c>
    </row>
    <row r="1035" spans="5:8" x14ac:dyDescent="0.35">
      <c r="E1035" t="e">
        <v>#N/A</v>
      </c>
      <c r="F1035" t="e">
        <v>#N/A</v>
      </c>
      <c r="G1035" t="e">
        <v>#N/A</v>
      </c>
      <c r="H1035" t="e">
        <v>#N/A</v>
      </c>
    </row>
    <row r="1036" spans="5:8" x14ac:dyDescent="0.35">
      <c r="E1036" t="e">
        <v>#N/A</v>
      </c>
      <c r="F1036" t="e">
        <v>#N/A</v>
      </c>
      <c r="G1036" t="e">
        <v>#N/A</v>
      </c>
      <c r="H1036" t="e">
        <v>#N/A</v>
      </c>
    </row>
    <row r="1037" spans="5:8" x14ac:dyDescent="0.35">
      <c r="E1037" t="e">
        <v>#N/A</v>
      </c>
      <c r="F1037" t="e">
        <v>#N/A</v>
      </c>
      <c r="G1037" t="e">
        <v>#N/A</v>
      </c>
      <c r="H1037" t="e">
        <v>#N/A</v>
      </c>
    </row>
    <row r="1038" spans="5:8" x14ac:dyDescent="0.35">
      <c r="E1038" t="e">
        <v>#N/A</v>
      </c>
      <c r="F1038" t="e">
        <v>#N/A</v>
      </c>
      <c r="G1038" t="e">
        <v>#N/A</v>
      </c>
      <c r="H1038" t="e">
        <v>#N/A</v>
      </c>
    </row>
    <row r="1039" spans="5:8" x14ac:dyDescent="0.35">
      <c r="E1039" t="e">
        <v>#N/A</v>
      </c>
      <c r="F1039" t="e">
        <v>#N/A</v>
      </c>
      <c r="G1039" t="e">
        <v>#N/A</v>
      </c>
      <c r="H1039" t="e">
        <v>#N/A</v>
      </c>
    </row>
    <row r="1040" spans="5:8" x14ac:dyDescent="0.35">
      <c r="E1040" t="e">
        <v>#N/A</v>
      </c>
      <c r="F1040" t="e">
        <v>#N/A</v>
      </c>
      <c r="G1040" t="e">
        <v>#N/A</v>
      </c>
      <c r="H1040" t="e">
        <v>#N/A</v>
      </c>
    </row>
    <row r="1041" spans="5:8" x14ac:dyDescent="0.35">
      <c r="E1041" t="e">
        <v>#N/A</v>
      </c>
      <c r="F1041" t="e">
        <v>#N/A</v>
      </c>
      <c r="G1041" t="e">
        <v>#N/A</v>
      </c>
      <c r="H1041" t="e">
        <v>#N/A</v>
      </c>
    </row>
    <row r="1042" spans="5:8" x14ac:dyDescent="0.35">
      <c r="E1042" t="e">
        <v>#N/A</v>
      </c>
      <c r="F1042" t="e">
        <v>#N/A</v>
      </c>
      <c r="G1042" t="e">
        <v>#N/A</v>
      </c>
      <c r="H1042" t="e">
        <v>#N/A</v>
      </c>
    </row>
    <row r="1043" spans="5:8" x14ac:dyDescent="0.35">
      <c r="E1043" t="e">
        <v>#N/A</v>
      </c>
      <c r="F1043" t="e">
        <v>#N/A</v>
      </c>
      <c r="G1043" t="e">
        <v>#N/A</v>
      </c>
      <c r="H1043" t="e">
        <v>#N/A</v>
      </c>
    </row>
    <row r="1044" spans="5:8" x14ac:dyDescent="0.35">
      <c r="E1044" t="e">
        <v>#N/A</v>
      </c>
      <c r="F1044" t="e">
        <v>#N/A</v>
      </c>
      <c r="G1044" t="e">
        <v>#N/A</v>
      </c>
      <c r="H1044" t="e">
        <v>#N/A</v>
      </c>
    </row>
    <row r="1045" spans="5:8" x14ac:dyDescent="0.35">
      <c r="E1045" t="e">
        <v>#N/A</v>
      </c>
      <c r="F1045" t="e">
        <v>#N/A</v>
      </c>
      <c r="G1045" t="e">
        <v>#N/A</v>
      </c>
      <c r="H1045" t="e">
        <v>#N/A</v>
      </c>
    </row>
    <row r="1046" spans="5:8" x14ac:dyDescent="0.35">
      <c r="E1046" t="e">
        <v>#N/A</v>
      </c>
      <c r="F1046" t="e">
        <v>#N/A</v>
      </c>
      <c r="G1046" t="e">
        <v>#N/A</v>
      </c>
      <c r="H1046" t="e">
        <v>#N/A</v>
      </c>
    </row>
    <row r="1047" spans="5:8" x14ac:dyDescent="0.35">
      <c r="E1047" t="e">
        <v>#N/A</v>
      </c>
      <c r="F1047" t="e">
        <v>#N/A</v>
      </c>
      <c r="G1047" t="e">
        <v>#N/A</v>
      </c>
      <c r="H1047" t="e">
        <v>#N/A</v>
      </c>
    </row>
    <row r="1048" spans="5:8" x14ac:dyDescent="0.35">
      <c r="E1048" t="e">
        <v>#N/A</v>
      </c>
      <c r="F1048" t="e">
        <v>#N/A</v>
      </c>
      <c r="G1048" t="e">
        <v>#N/A</v>
      </c>
      <c r="H1048" t="e">
        <v>#N/A</v>
      </c>
    </row>
    <row r="1049" spans="5:8" x14ac:dyDescent="0.35">
      <c r="E1049" t="e">
        <v>#N/A</v>
      </c>
      <c r="F1049" t="e">
        <v>#N/A</v>
      </c>
      <c r="G1049" t="e">
        <v>#N/A</v>
      </c>
      <c r="H1049" t="e">
        <v>#N/A</v>
      </c>
    </row>
    <row r="1050" spans="5:8" x14ac:dyDescent="0.35">
      <c r="E1050" t="e">
        <v>#N/A</v>
      </c>
      <c r="F1050" t="e">
        <v>#N/A</v>
      </c>
      <c r="G1050" t="e">
        <v>#N/A</v>
      </c>
      <c r="H1050" t="e">
        <v>#N/A</v>
      </c>
    </row>
    <row r="1051" spans="5:8" x14ac:dyDescent="0.35">
      <c r="E1051" t="e">
        <v>#N/A</v>
      </c>
      <c r="F1051" t="e">
        <v>#N/A</v>
      </c>
      <c r="G1051" t="e">
        <v>#N/A</v>
      </c>
      <c r="H1051" t="e">
        <v>#N/A</v>
      </c>
    </row>
    <row r="1052" spans="5:8" x14ac:dyDescent="0.35">
      <c r="E1052" t="e">
        <v>#N/A</v>
      </c>
      <c r="F1052" t="e">
        <v>#N/A</v>
      </c>
      <c r="G1052" t="e">
        <v>#N/A</v>
      </c>
      <c r="H1052" t="e">
        <v>#N/A</v>
      </c>
    </row>
    <row r="1053" spans="5:8" x14ac:dyDescent="0.35">
      <c r="E1053" t="e">
        <v>#N/A</v>
      </c>
      <c r="F1053" t="e">
        <v>#N/A</v>
      </c>
      <c r="G1053" t="e">
        <v>#N/A</v>
      </c>
      <c r="H1053" t="e">
        <v>#N/A</v>
      </c>
    </row>
    <row r="1054" spans="5:8" x14ac:dyDescent="0.35">
      <c r="E1054" t="e">
        <v>#N/A</v>
      </c>
      <c r="F1054" t="e">
        <v>#N/A</v>
      </c>
      <c r="G1054" t="e">
        <v>#N/A</v>
      </c>
      <c r="H1054" t="e">
        <v>#N/A</v>
      </c>
    </row>
    <row r="1055" spans="5:8" x14ac:dyDescent="0.35">
      <c r="E1055" t="e">
        <v>#N/A</v>
      </c>
      <c r="F1055" t="e">
        <v>#N/A</v>
      </c>
      <c r="G1055" t="e">
        <v>#N/A</v>
      </c>
      <c r="H1055" t="e">
        <v>#N/A</v>
      </c>
    </row>
    <row r="1056" spans="5:8" x14ac:dyDescent="0.35">
      <c r="E1056" t="e">
        <v>#N/A</v>
      </c>
      <c r="F1056" t="e">
        <v>#N/A</v>
      </c>
      <c r="G1056" t="e">
        <v>#N/A</v>
      </c>
      <c r="H1056" t="e">
        <v>#N/A</v>
      </c>
    </row>
    <row r="1057" spans="5:8" x14ac:dyDescent="0.35">
      <c r="E1057" t="e">
        <v>#N/A</v>
      </c>
      <c r="F1057" t="e">
        <v>#N/A</v>
      </c>
      <c r="G1057" t="e">
        <v>#N/A</v>
      </c>
      <c r="H1057" t="e">
        <v>#N/A</v>
      </c>
    </row>
    <row r="1058" spans="5:8" x14ac:dyDescent="0.35">
      <c r="E1058" t="e">
        <v>#N/A</v>
      </c>
      <c r="F1058" t="e">
        <v>#N/A</v>
      </c>
      <c r="G1058" t="e">
        <v>#N/A</v>
      </c>
      <c r="H1058" t="e">
        <v>#N/A</v>
      </c>
    </row>
    <row r="1059" spans="5:8" x14ac:dyDescent="0.35">
      <c r="E1059" t="e">
        <v>#N/A</v>
      </c>
      <c r="F1059" t="e">
        <v>#N/A</v>
      </c>
      <c r="G1059" t="e">
        <v>#N/A</v>
      </c>
      <c r="H1059" t="e">
        <v>#N/A</v>
      </c>
    </row>
    <row r="1060" spans="5:8" x14ac:dyDescent="0.35">
      <c r="E1060" t="e">
        <v>#N/A</v>
      </c>
      <c r="F1060" t="e">
        <v>#N/A</v>
      </c>
      <c r="G1060" t="e">
        <v>#N/A</v>
      </c>
      <c r="H1060" t="e">
        <v>#N/A</v>
      </c>
    </row>
    <row r="1061" spans="5:8" x14ac:dyDescent="0.35">
      <c r="E1061" t="e">
        <v>#N/A</v>
      </c>
      <c r="F1061" t="e">
        <v>#N/A</v>
      </c>
      <c r="G1061" t="e">
        <v>#N/A</v>
      </c>
      <c r="H1061" t="e">
        <v>#N/A</v>
      </c>
    </row>
    <row r="1062" spans="5:8" x14ac:dyDescent="0.35">
      <c r="E1062" t="e">
        <v>#N/A</v>
      </c>
      <c r="F1062" t="e">
        <v>#N/A</v>
      </c>
      <c r="G1062" t="e">
        <v>#N/A</v>
      </c>
      <c r="H1062" t="e">
        <v>#N/A</v>
      </c>
    </row>
    <row r="1063" spans="5:8" x14ac:dyDescent="0.35">
      <c r="E1063" t="e">
        <v>#N/A</v>
      </c>
      <c r="F1063" t="e">
        <v>#N/A</v>
      </c>
      <c r="G1063" t="e">
        <v>#N/A</v>
      </c>
      <c r="H1063" t="e">
        <v>#N/A</v>
      </c>
    </row>
    <row r="1064" spans="5:8" x14ac:dyDescent="0.35">
      <c r="E1064" t="e">
        <v>#N/A</v>
      </c>
      <c r="F1064" t="e">
        <v>#N/A</v>
      </c>
      <c r="G1064" t="e">
        <v>#N/A</v>
      </c>
      <c r="H1064" t="e">
        <v>#N/A</v>
      </c>
    </row>
    <row r="1065" spans="5:8" x14ac:dyDescent="0.35">
      <c r="E1065" t="e">
        <v>#N/A</v>
      </c>
      <c r="F1065" t="e">
        <v>#N/A</v>
      </c>
      <c r="G1065" t="e">
        <v>#N/A</v>
      </c>
      <c r="H1065" t="e">
        <v>#N/A</v>
      </c>
    </row>
    <row r="1066" spans="5:8" x14ac:dyDescent="0.35">
      <c r="E1066" t="e">
        <v>#N/A</v>
      </c>
      <c r="F1066" t="e">
        <v>#N/A</v>
      </c>
      <c r="G1066" t="e">
        <v>#N/A</v>
      </c>
      <c r="H1066" t="e">
        <v>#N/A</v>
      </c>
    </row>
    <row r="1067" spans="5:8" x14ac:dyDescent="0.35">
      <c r="E1067" t="e">
        <v>#N/A</v>
      </c>
      <c r="F1067" t="e">
        <v>#N/A</v>
      </c>
      <c r="G1067" t="e">
        <v>#N/A</v>
      </c>
      <c r="H1067" t="e">
        <v>#N/A</v>
      </c>
    </row>
    <row r="1068" spans="5:8" x14ac:dyDescent="0.35">
      <c r="E1068" t="e">
        <v>#N/A</v>
      </c>
      <c r="F1068" t="e">
        <v>#N/A</v>
      </c>
      <c r="G1068" t="e">
        <v>#N/A</v>
      </c>
      <c r="H1068" t="e">
        <v>#N/A</v>
      </c>
    </row>
    <row r="1069" spans="5:8" x14ac:dyDescent="0.35">
      <c r="E1069" t="e">
        <v>#N/A</v>
      </c>
      <c r="F1069" t="e">
        <v>#N/A</v>
      </c>
      <c r="G1069" t="e">
        <v>#N/A</v>
      </c>
      <c r="H1069" t="e">
        <v>#N/A</v>
      </c>
    </row>
    <row r="1070" spans="5:8" x14ac:dyDescent="0.35">
      <c r="E1070" t="e">
        <v>#N/A</v>
      </c>
      <c r="F1070" t="e">
        <v>#N/A</v>
      </c>
      <c r="G1070" t="e">
        <v>#N/A</v>
      </c>
      <c r="H1070" t="e">
        <v>#N/A</v>
      </c>
    </row>
    <row r="1071" spans="5:8" x14ac:dyDescent="0.35">
      <c r="E1071" t="e">
        <v>#N/A</v>
      </c>
      <c r="F1071" t="e">
        <v>#N/A</v>
      </c>
      <c r="G1071" t="e">
        <v>#N/A</v>
      </c>
      <c r="H1071" t="e">
        <v>#N/A</v>
      </c>
    </row>
    <row r="1072" spans="5:8" x14ac:dyDescent="0.35">
      <c r="E1072" t="e">
        <v>#N/A</v>
      </c>
      <c r="F1072" t="e">
        <v>#N/A</v>
      </c>
      <c r="G1072" t="e">
        <v>#N/A</v>
      </c>
      <c r="H1072" t="e">
        <v>#N/A</v>
      </c>
    </row>
    <row r="1073" spans="5:8" x14ac:dyDescent="0.35">
      <c r="E1073" t="e">
        <v>#N/A</v>
      </c>
      <c r="F1073" t="e">
        <v>#N/A</v>
      </c>
      <c r="G1073" t="e">
        <v>#N/A</v>
      </c>
      <c r="H1073" t="e">
        <v>#N/A</v>
      </c>
    </row>
    <row r="1074" spans="5:8" x14ac:dyDescent="0.35">
      <c r="E1074" t="e">
        <v>#N/A</v>
      </c>
      <c r="F1074" t="e">
        <v>#N/A</v>
      </c>
      <c r="G1074" t="e">
        <v>#N/A</v>
      </c>
      <c r="H1074" t="e">
        <v>#N/A</v>
      </c>
    </row>
    <row r="1075" spans="5:8" x14ac:dyDescent="0.35">
      <c r="E1075" t="e">
        <v>#N/A</v>
      </c>
      <c r="F1075" t="e">
        <v>#N/A</v>
      </c>
      <c r="G1075" t="e">
        <v>#N/A</v>
      </c>
      <c r="H1075" t="e">
        <v>#N/A</v>
      </c>
    </row>
    <row r="1076" spans="5:8" x14ac:dyDescent="0.35">
      <c r="E1076" t="e">
        <v>#N/A</v>
      </c>
      <c r="F1076" t="e">
        <v>#N/A</v>
      </c>
      <c r="G1076" t="e">
        <v>#N/A</v>
      </c>
      <c r="H1076" t="e">
        <v>#N/A</v>
      </c>
    </row>
    <row r="1077" spans="5:8" x14ac:dyDescent="0.35">
      <c r="E1077" t="e">
        <v>#N/A</v>
      </c>
      <c r="F1077" t="e">
        <v>#N/A</v>
      </c>
      <c r="G1077" t="e">
        <v>#N/A</v>
      </c>
      <c r="H1077" t="e">
        <v>#N/A</v>
      </c>
    </row>
    <row r="1078" spans="5:8" x14ac:dyDescent="0.35">
      <c r="E1078" t="e">
        <v>#N/A</v>
      </c>
      <c r="F1078" t="e">
        <v>#N/A</v>
      </c>
      <c r="G1078" t="e">
        <v>#N/A</v>
      </c>
      <c r="H1078" t="e">
        <v>#N/A</v>
      </c>
    </row>
    <row r="1079" spans="5:8" x14ac:dyDescent="0.35">
      <c r="E1079" t="e">
        <v>#N/A</v>
      </c>
      <c r="F1079" t="e">
        <v>#N/A</v>
      </c>
      <c r="G1079" t="e">
        <v>#N/A</v>
      </c>
      <c r="H1079" t="e">
        <v>#N/A</v>
      </c>
    </row>
    <row r="1080" spans="5:8" x14ac:dyDescent="0.35">
      <c r="E1080" t="e">
        <v>#N/A</v>
      </c>
      <c r="F1080" t="e">
        <v>#N/A</v>
      </c>
      <c r="G1080" t="e">
        <v>#N/A</v>
      </c>
      <c r="H1080" t="e">
        <v>#N/A</v>
      </c>
    </row>
    <row r="1081" spans="5:8" x14ac:dyDescent="0.35">
      <c r="E1081" t="e">
        <v>#N/A</v>
      </c>
      <c r="F1081" t="e">
        <v>#N/A</v>
      </c>
      <c r="G1081" t="e">
        <v>#N/A</v>
      </c>
      <c r="H1081" t="e">
        <v>#N/A</v>
      </c>
    </row>
    <row r="1082" spans="5:8" x14ac:dyDescent="0.35">
      <c r="E1082" t="e">
        <v>#N/A</v>
      </c>
      <c r="F1082" t="e">
        <v>#N/A</v>
      </c>
      <c r="G1082" t="e">
        <v>#N/A</v>
      </c>
      <c r="H1082" t="e">
        <v>#N/A</v>
      </c>
    </row>
    <row r="1083" spans="5:8" x14ac:dyDescent="0.35">
      <c r="E1083" t="e">
        <v>#N/A</v>
      </c>
      <c r="F1083" t="e">
        <v>#N/A</v>
      </c>
      <c r="G1083" t="e">
        <v>#N/A</v>
      </c>
      <c r="H1083" t="e">
        <v>#N/A</v>
      </c>
    </row>
    <row r="1084" spans="5:8" x14ac:dyDescent="0.35">
      <c r="E1084" t="e">
        <v>#N/A</v>
      </c>
      <c r="F1084" t="e">
        <v>#N/A</v>
      </c>
      <c r="G1084" t="e">
        <v>#N/A</v>
      </c>
      <c r="H1084" t="e">
        <v>#N/A</v>
      </c>
    </row>
    <row r="1085" spans="5:8" x14ac:dyDescent="0.35">
      <c r="E1085" t="e">
        <v>#N/A</v>
      </c>
      <c r="F1085" t="e">
        <v>#N/A</v>
      </c>
      <c r="G1085" t="e">
        <v>#N/A</v>
      </c>
      <c r="H1085" t="e">
        <v>#N/A</v>
      </c>
    </row>
    <row r="1086" spans="5:8" x14ac:dyDescent="0.35">
      <c r="E1086" t="e">
        <v>#N/A</v>
      </c>
      <c r="F1086" t="e">
        <v>#N/A</v>
      </c>
      <c r="G1086" t="e">
        <v>#N/A</v>
      </c>
      <c r="H1086" t="e">
        <v>#N/A</v>
      </c>
    </row>
    <row r="1087" spans="5:8" x14ac:dyDescent="0.35">
      <c r="E1087" t="e">
        <v>#N/A</v>
      </c>
      <c r="F1087" t="e">
        <v>#N/A</v>
      </c>
      <c r="G1087" t="e">
        <v>#N/A</v>
      </c>
      <c r="H1087" t="e">
        <v>#N/A</v>
      </c>
    </row>
    <row r="1088" spans="5:8" x14ac:dyDescent="0.35">
      <c r="E1088" t="e">
        <v>#N/A</v>
      </c>
      <c r="F1088" t="e">
        <v>#N/A</v>
      </c>
      <c r="G1088" t="e">
        <v>#N/A</v>
      </c>
      <c r="H1088" t="e">
        <v>#N/A</v>
      </c>
    </row>
    <row r="1089" spans="5:8" x14ac:dyDescent="0.35">
      <c r="E1089" t="e">
        <v>#N/A</v>
      </c>
      <c r="F1089" t="e">
        <v>#N/A</v>
      </c>
      <c r="G1089" t="e">
        <v>#N/A</v>
      </c>
      <c r="H1089" t="e">
        <v>#N/A</v>
      </c>
    </row>
    <row r="1090" spans="5:8" x14ac:dyDescent="0.35">
      <c r="E1090" t="e">
        <v>#N/A</v>
      </c>
      <c r="F1090" t="e">
        <v>#N/A</v>
      </c>
      <c r="G1090" t="e">
        <v>#N/A</v>
      </c>
      <c r="H1090" t="e">
        <v>#N/A</v>
      </c>
    </row>
    <row r="1091" spans="5:8" x14ac:dyDescent="0.35">
      <c r="E1091" t="e">
        <v>#N/A</v>
      </c>
      <c r="F1091" t="e">
        <v>#N/A</v>
      </c>
      <c r="G1091" t="e">
        <v>#N/A</v>
      </c>
      <c r="H1091" t="e">
        <v>#N/A</v>
      </c>
    </row>
    <row r="1092" spans="5:8" x14ac:dyDescent="0.35">
      <c r="E1092" t="e">
        <v>#N/A</v>
      </c>
      <c r="F1092" t="e">
        <v>#N/A</v>
      </c>
      <c r="G1092" t="e">
        <v>#N/A</v>
      </c>
      <c r="H1092" t="e">
        <v>#N/A</v>
      </c>
    </row>
    <row r="1093" spans="5:8" x14ac:dyDescent="0.35">
      <c r="E1093" t="e">
        <v>#N/A</v>
      </c>
      <c r="F1093" t="e">
        <v>#N/A</v>
      </c>
      <c r="G1093" t="e">
        <v>#N/A</v>
      </c>
      <c r="H1093" t="e">
        <v>#N/A</v>
      </c>
    </row>
    <row r="1094" spans="5:8" x14ac:dyDescent="0.35">
      <c r="E1094" t="e">
        <v>#N/A</v>
      </c>
      <c r="F1094" t="e">
        <v>#N/A</v>
      </c>
      <c r="G1094" t="e">
        <v>#N/A</v>
      </c>
      <c r="H1094" t="e">
        <v>#N/A</v>
      </c>
    </row>
    <row r="1095" spans="5:8" x14ac:dyDescent="0.35">
      <c r="E1095" t="e">
        <v>#N/A</v>
      </c>
      <c r="F1095" t="e">
        <v>#N/A</v>
      </c>
      <c r="G1095" t="e">
        <v>#N/A</v>
      </c>
      <c r="H1095" t="e">
        <v>#N/A</v>
      </c>
    </row>
    <row r="1096" spans="5:8" x14ac:dyDescent="0.35">
      <c r="E1096" t="e">
        <v>#N/A</v>
      </c>
      <c r="F1096" t="e">
        <v>#N/A</v>
      </c>
      <c r="G1096" t="e">
        <v>#N/A</v>
      </c>
      <c r="H1096" t="e">
        <v>#N/A</v>
      </c>
    </row>
    <row r="1097" spans="5:8" x14ac:dyDescent="0.35">
      <c r="E1097" t="e">
        <v>#N/A</v>
      </c>
      <c r="F1097" t="e">
        <v>#N/A</v>
      </c>
      <c r="G1097" t="e">
        <v>#N/A</v>
      </c>
      <c r="H1097" t="e">
        <v>#N/A</v>
      </c>
    </row>
    <row r="1098" spans="5:8" x14ac:dyDescent="0.35">
      <c r="E1098" t="e">
        <v>#N/A</v>
      </c>
      <c r="F1098" t="e">
        <v>#N/A</v>
      </c>
      <c r="G1098" t="e">
        <v>#N/A</v>
      </c>
      <c r="H1098" t="e">
        <v>#N/A</v>
      </c>
    </row>
    <row r="1099" spans="5:8" x14ac:dyDescent="0.35">
      <c r="E1099" t="e">
        <v>#N/A</v>
      </c>
      <c r="F1099" t="e">
        <v>#N/A</v>
      </c>
      <c r="G1099" t="e">
        <v>#N/A</v>
      </c>
      <c r="H1099" t="e">
        <v>#N/A</v>
      </c>
    </row>
    <row r="1100" spans="5:8" x14ac:dyDescent="0.35">
      <c r="E1100" t="e">
        <v>#N/A</v>
      </c>
      <c r="F1100" t="e">
        <v>#N/A</v>
      </c>
      <c r="G1100" t="e">
        <v>#N/A</v>
      </c>
      <c r="H1100" t="e">
        <v>#N/A</v>
      </c>
    </row>
    <row r="1101" spans="5:8" x14ac:dyDescent="0.35">
      <c r="E1101" t="e">
        <v>#N/A</v>
      </c>
      <c r="F1101" t="e">
        <v>#N/A</v>
      </c>
      <c r="G1101" t="e">
        <v>#N/A</v>
      </c>
      <c r="H1101" t="e">
        <v>#N/A</v>
      </c>
    </row>
    <row r="1102" spans="5:8" x14ac:dyDescent="0.35">
      <c r="E1102" t="e">
        <v>#N/A</v>
      </c>
      <c r="F1102" t="e">
        <v>#N/A</v>
      </c>
      <c r="G1102" t="e">
        <v>#N/A</v>
      </c>
      <c r="H1102" t="e">
        <v>#N/A</v>
      </c>
    </row>
    <row r="1103" spans="5:8" x14ac:dyDescent="0.35">
      <c r="E1103" t="e">
        <v>#N/A</v>
      </c>
      <c r="F1103" t="e">
        <v>#N/A</v>
      </c>
      <c r="G1103" t="e">
        <v>#N/A</v>
      </c>
      <c r="H1103" t="e">
        <v>#N/A</v>
      </c>
    </row>
    <row r="1104" spans="5:8" x14ac:dyDescent="0.35">
      <c r="E1104" t="e">
        <v>#N/A</v>
      </c>
      <c r="F1104" t="e">
        <v>#N/A</v>
      </c>
      <c r="G1104" t="e">
        <v>#N/A</v>
      </c>
      <c r="H1104" t="e">
        <v>#N/A</v>
      </c>
    </row>
    <row r="1105" spans="5:8" x14ac:dyDescent="0.35">
      <c r="E1105" t="e">
        <v>#N/A</v>
      </c>
      <c r="F1105" t="e">
        <v>#N/A</v>
      </c>
      <c r="G1105" t="e">
        <v>#N/A</v>
      </c>
      <c r="H1105" t="e">
        <v>#N/A</v>
      </c>
    </row>
    <row r="1106" spans="5:8" x14ac:dyDescent="0.35">
      <c r="E1106" t="e">
        <v>#N/A</v>
      </c>
      <c r="F1106" t="e">
        <v>#N/A</v>
      </c>
      <c r="G1106" t="e">
        <v>#N/A</v>
      </c>
      <c r="H1106" t="e">
        <v>#N/A</v>
      </c>
    </row>
    <row r="1107" spans="5:8" x14ac:dyDescent="0.35">
      <c r="E1107" t="e">
        <v>#N/A</v>
      </c>
      <c r="F1107" t="e">
        <v>#N/A</v>
      </c>
      <c r="G1107" t="e">
        <v>#N/A</v>
      </c>
      <c r="H1107" t="e">
        <v>#N/A</v>
      </c>
    </row>
    <row r="1108" spans="5:8" x14ac:dyDescent="0.35">
      <c r="E1108" t="e">
        <v>#N/A</v>
      </c>
      <c r="F1108" t="e">
        <v>#N/A</v>
      </c>
      <c r="G1108" t="e">
        <v>#N/A</v>
      </c>
      <c r="H1108" t="e">
        <v>#N/A</v>
      </c>
    </row>
    <row r="1109" spans="5:8" x14ac:dyDescent="0.35">
      <c r="E1109" t="e">
        <v>#N/A</v>
      </c>
      <c r="F1109" t="e">
        <v>#N/A</v>
      </c>
      <c r="G1109" t="e">
        <v>#N/A</v>
      </c>
      <c r="H1109" t="e">
        <v>#N/A</v>
      </c>
    </row>
    <row r="1110" spans="5:8" x14ac:dyDescent="0.35">
      <c r="E1110" t="e">
        <v>#N/A</v>
      </c>
      <c r="F1110" t="e">
        <v>#N/A</v>
      </c>
      <c r="G1110" t="e">
        <v>#N/A</v>
      </c>
      <c r="H1110" t="e">
        <v>#N/A</v>
      </c>
    </row>
    <row r="1111" spans="5:8" x14ac:dyDescent="0.35">
      <c r="E1111" t="e">
        <v>#N/A</v>
      </c>
      <c r="F1111" t="e">
        <v>#N/A</v>
      </c>
      <c r="G1111" t="e">
        <v>#N/A</v>
      </c>
      <c r="H1111" t="e">
        <v>#N/A</v>
      </c>
    </row>
    <row r="1112" spans="5:8" x14ac:dyDescent="0.35">
      <c r="E1112" t="e">
        <v>#N/A</v>
      </c>
      <c r="F1112" t="e">
        <v>#N/A</v>
      </c>
      <c r="G1112" t="e">
        <v>#N/A</v>
      </c>
      <c r="H1112" t="e">
        <v>#N/A</v>
      </c>
    </row>
    <row r="1113" spans="5:8" x14ac:dyDescent="0.35">
      <c r="E1113" t="e">
        <v>#N/A</v>
      </c>
      <c r="F1113" t="e">
        <v>#N/A</v>
      </c>
      <c r="G1113" t="e">
        <v>#N/A</v>
      </c>
      <c r="H1113" t="e">
        <v>#N/A</v>
      </c>
    </row>
    <row r="1114" spans="5:8" x14ac:dyDescent="0.35">
      <c r="E1114" t="e">
        <v>#N/A</v>
      </c>
      <c r="F1114" t="e">
        <v>#N/A</v>
      </c>
      <c r="G1114" t="e">
        <v>#N/A</v>
      </c>
      <c r="H1114" t="e">
        <v>#N/A</v>
      </c>
    </row>
    <row r="1115" spans="5:8" x14ac:dyDescent="0.35">
      <c r="E1115" t="e">
        <v>#N/A</v>
      </c>
      <c r="F1115" t="e">
        <v>#N/A</v>
      </c>
      <c r="G1115" t="e">
        <v>#N/A</v>
      </c>
      <c r="H1115" t="e">
        <v>#N/A</v>
      </c>
    </row>
    <row r="1116" spans="5:8" x14ac:dyDescent="0.35">
      <c r="E1116" t="e">
        <v>#N/A</v>
      </c>
      <c r="F1116" t="e">
        <v>#N/A</v>
      </c>
      <c r="G1116" t="e">
        <v>#N/A</v>
      </c>
      <c r="H1116" t="e">
        <v>#N/A</v>
      </c>
    </row>
    <row r="1117" spans="5:8" x14ac:dyDescent="0.35">
      <c r="E1117" t="e">
        <v>#N/A</v>
      </c>
      <c r="F1117" t="e">
        <v>#N/A</v>
      </c>
      <c r="G1117" t="e">
        <v>#N/A</v>
      </c>
      <c r="H1117" t="e">
        <v>#N/A</v>
      </c>
    </row>
    <row r="1118" spans="5:8" x14ac:dyDescent="0.35">
      <c r="E1118" t="e">
        <v>#N/A</v>
      </c>
      <c r="F1118" t="e">
        <v>#N/A</v>
      </c>
      <c r="G1118" t="e">
        <v>#N/A</v>
      </c>
      <c r="H1118" t="e">
        <v>#N/A</v>
      </c>
    </row>
    <row r="1119" spans="5:8" x14ac:dyDescent="0.35">
      <c r="E1119" t="e">
        <v>#N/A</v>
      </c>
      <c r="F1119" t="e">
        <v>#N/A</v>
      </c>
      <c r="G1119" t="e">
        <v>#N/A</v>
      </c>
      <c r="H1119" t="e">
        <v>#N/A</v>
      </c>
    </row>
    <row r="1120" spans="5:8" x14ac:dyDescent="0.35">
      <c r="E1120" t="e">
        <v>#N/A</v>
      </c>
      <c r="F1120" t="e">
        <v>#N/A</v>
      </c>
      <c r="G1120" t="e">
        <v>#N/A</v>
      </c>
      <c r="H1120" t="e">
        <v>#N/A</v>
      </c>
    </row>
    <row r="1121" spans="5:8" x14ac:dyDescent="0.35">
      <c r="E1121" t="e">
        <v>#N/A</v>
      </c>
      <c r="F1121" t="e">
        <v>#N/A</v>
      </c>
      <c r="G1121" t="e">
        <v>#N/A</v>
      </c>
      <c r="H1121" t="e">
        <v>#N/A</v>
      </c>
    </row>
    <row r="1122" spans="5:8" x14ac:dyDescent="0.35">
      <c r="E1122" t="e">
        <v>#N/A</v>
      </c>
      <c r="F1122" t="e">
        <v>#N/A</v>
      </c>
      <c r="G1122" t="e">
        <v>#N/A</v>
      </c>
      <c r="H1122" t="e">
        <v>#N/A</v>
      </c>
    </row>
    <row r="1123" spans="5:8" x14ac:dyDescent="0.35">
      <c r="E1123" t="e">
        <v>#N/A</v>
      </c>
      <c r="F1123" t="e">
        <v>#N/A</v>
      </c>
      <c r="G1123" t="e">
        <v>#N/A</v>
      </c>
      <c r="H1123" t="e">
        <v>#N/A</v>
      </c>
    </row>
    <row r="1124" spans="5:8" x14ac:dyDescent="0.35">
      <c r="E1124" t="e">
        <v>#N/A</v>
      </c>
      <c r="F1124" t="e">
        <v>#N/A</v>
      </c>
      <c r="G1124" t="e">
        <v>#N/A</v>
      </c>
      <c r="H1124" t="e">
        <v>#N/A</v>
      </c>
    </row>
    <row r="1125" spans="5:8" x14ac:dyDescent="0.35">
      <c r="E1125" t="e">
        <v>#N/A</v>
      </c>
      <c r="F1125" t="e">
        <v>#N/A</v>
      </c>
      <c r="G1125" t="e">
        <v>#N/A</v>
      </c>
      <c r="H1125" t="e">
        <v>#N/A</v>
      </c>
    </row>
    <row r="1126" spans="5:8" x14ac:dyDescent="0.35">
      <c r="E1126" t="e">
        <v>#N/A</v>
      </c>
      <c r="F1126" t="e">
        <v>#N/A</v>
      </c>
      <c r="G1126" t="e">
        <v>#N/A</v>
      </c>
      <c r="H1126" t="e">
        <v>#N/A</v>
      </c>
    </row>
    <row r="1127" spans="5:8" x14ac:dyDescent="0.35">
      <c r="E1127" t="e">
        <v>#N/A</v>
      </c>
      <c r="F1127" t="e">
        <v>#N/A</v>
      </c>
      <c r="G1127" t="e">
        <v>#N/A</v>
      </c>
      <c r="H1127" t="e">
        <v>#N/A</v>
      </c>
    </row>
    <row r="1128" spans="5:8" x14ac:dyDescent="0.35">
      <c r="E1128" t="e">
        <v>#N/A</v>
      </c>
      <c r="F1128" t="e">
        <v>#N/A</v>
      </c>
      <c r="G1128" t="e">
        <v>#N/A</v>
      </c>
      <c r="H1128" t="e">
        <v>#N/A</v>
      </c>
    </row>
    <row r="1129" spans="5:8" x14ac:dyDescent="0.35">
      <c r="E1129" t="e">
        <v>#N/A</v>
      </c>
      <c r="F1129" t="e">
        <v>#N/A</v>
      </c>
      <c r="G1129" t="e">
        <v>#N/A</v>
      </c>
      <c r="H1129" t="e">
        <v>#N/A</v>
      </c>
    </row>
    <row r="1130" spans="5:8" x14ac:dyDescent="0.35">
      <c r="E1130" t="e">
        <v>#N/A</v>
      </c>
      <c r="F1130" t="e">
        <v>#N/A</v>
      </c>
      <c r="G1130" t="e">
        <v>#N/A</v>
      </c>
      <c r="H1130" t="e">
        <v>#N/A</v>
      </c>
    </row>
    <row r="1131" spans="5:8" x14ac:dyDescent="0.35">
      <c r="E1131" t="e">
        <v>#N/A</v>
      </c>
      <c r="F1131" t="e">
        <v>#N/A</v>
      </c>
      <c r="G1131" t="e">
        <v>#N/A</v>
      </c>
      <c r="H1131" t="e">
        <v>#N/A</v>
      </c>
    </row>
    <row r="1132" spans="5:8" x14ac:dyDescent="0.35">
      <c r="E1132" t="e">
        <v>#N/A</v>
      </c>
      <c r="F1132" t="e">
        <v>#N/A</v>
      </c>
      <c r="G1132" t="e">
        <v>#N/A</v>
      </c>
      <c r="H1132" t="e">
        <v>#N/A</v>
      </c>
    </row>
    <row r="1133" spans="5:8" x14ac:dyDescent="0.35">
      <c r="E1133" t="e">
        <v>#N/A</v>
      </c>
      <c r="F1133" t="e">
        <v>#N/A</v>
      </c>
      <c r="G1133" t="e">
        <v>#N/A</v>
      </c>
      <c r="H1133" t="e">
        <v>#N/A</v>
      </c>
    </row>
    <row r="1134" spans="5:8" x14ac:dyDescent="0.35">
      <c r="E1134" t="e">
        <v>#N/A</v>
      </c>
      <c r="F1134" t="e">
        <v>#N/A</v>
      </c>
      <c r="G1134" t="e">
        <v>#N/A</v>
      </c>
      <c r="H1134" t="e">
        <v>#N/A</v>
      </c>
    </row>
    <row r="1135" spans="5:8" x14ac:dyDescent="0.35">
      <c r="E1135" t="e">
        <v>#N/A</v>
      </c>
      <c r="F1135" t="e">
        <v>#N/A</v>
      </c>
      <c r="G1135" t="e">
        <v>#N/A</v>
      </c>
      <c r="H1135" t="e">
        <v>#N/A</v>
      </c>
    </row>
    <row r="1136" spans="5:8" x14ac:dyDescent="0.35">
      <c r="E1136" t="e">
        <v>#N/A</v>
      </c>
      <c r="F1136" t="e">
        <v>#N/A</v>
      </c>
      <c r="G1136" t="e">
        <v>#N/A</v>
      </c>
      <c r="H1136" t="e">
        <v>#N/A</v>
      </c>
    </row>
    <row r="1137" spans="5:8" x14ac:dyDescent="0.35">
      <c r="E1137" t="e">
        <v>#N/A</v>
      </c>
      <c r="F1137" t="e">
        <v>#N/A</v>
      </c>
      <c r="G1137" t="e">
        <v>#N/A</v>
      </c>
      <c r="H1137" t="e">
        <v>#N/A</v>
      </c>
    </row>
    <row r="1138" spans="5:8" x14ac:dyDescent="0.35">
      <c r="E1138" t="e">
        <v>#N/A</v>
      </c>
      <c r="F1138" t="e">
        <v>#N/A</v>
      </c>
      <c r="G1138" t="e">
        <v>#N/A</v>
      </c>
      <c r="H1138" t="e">
        <v>#N/A</v>
      </c>
    </row>
    <row r="1139" spans="5:8" x14ac:dyDescent="0.35">
      <c r="E1139" t="e">
        <v>#N/A</v>
      </c>
      <c r="F1139" t="e">
        <v>#N/A</v>
      </c>
      <c r="G1139" t="e">
        <v>#N/A</v>
      </c>
      <c r="H1139" t="e">
        <v>#N/A</v>
      </c>
    </row>
    <row r="1140" spans="5:8" x14ac:dyDescent="0.35">
      <c r="E1140" t="e">
        <v>#N/A</v>
      </c>
      <c r="F1140" t="e">
        <v>#N/A</v>
      </c>
      <c r="G1140" t="e">
        <v>#N/A</v>
      </c>
      <c r="H1140" t="e">
        <v>#N/A</v>
      </c>
    </row>
    <row r="1141" spans="5:8" x14ac:dyDescent="0.35">
      <c r="E1141" t="e">
        <v>#N/A</v>
      </c>
      <c r="F1141" t="e">
        <v>#N/A</v>
      </c>
      <c r="G1141" t="e">
        <v>#N/A</v>
      </c>
      <c r="H1141" t="e">
        <v>#N/A</v>
      </c>
    </row>
    <row r="1142" spans="5:8" x14ac:dyDescent="0.35">
      <c r="E1142" t="e">
        <v>#N/A</v>
      </c>
      <c r="F1142" t="e">
        <v>#N/A</v>
      </c>
      <c r="G1142" t="e">
        <v>#N/A</v>
      </c>
      <c r="H1142" t="e">
        <v>#N/A</v>
      </c>
    </row>
    <row r="1143" spans="5:8" x14ac:dyDescent="0.35">
      <c r="E1143" t="e">
        <v>#N/A</v>
      </c>
      <c r="F1143" t="e">
        <v>#N/A</v>
      </c>
      <c r="G1143" t="e">
        <v>#N/A</v>
      </c>
      <c r="H1143" t="e">
        <v>#N/A</v>
      </c>
    </row>
    <row r="1144" spans="5:8" x14ac:dyDescent="0.35">
      <c r="E1144" t="e">
        <v>#N/A</v>
      </c>
      <c r="F1144" t="e">
        <v>#N/A</v>
      </c>
      <c r="G1144" t="e">
        <v>#N/A</v>
      </c>
      <c r="H1144" t="e">
        <v>#N/A</v>
      </c>
    </row>
    <row r="1145" spans="5:8" x14ac:dyDescent="0.35">
      <c r="E1145" t="e">
        <v>#N/A</v>
      </c>
      <c r="F1145" t="e">
        <v>#N/A</v>
      </c>
      <c r="G1145" t="e">
        <v>#N/A</v>
      </c>
      <c r="H1145" t="e">
        <v>#N/A</v>
      </c>
    </row>
    <row r="1146" spans="5:8" x14ac:dyDescent="0.35">
      <c r="E1146" t="e">
        <v>#N/A</v>
      </c>
      <c r="F1146" t="e">
        <v>#N/A</v>
      </c>
      <c r="G1146" t="e">
        <v>#N/A</v>
      </c>
      <c r="H1146" t="e">
        <v>#N/A</v>
      </c>
    </row>
    <row r="1147" spans="5:8" x14ac:dyDescent="0.35">
      <c r="E1147" t="e">
        <v>#N/A</v>
      </c>
      <c r="F1147" t="e">
        <v>#N/A</v>
      </c>
      <c r="G1147" t="e">
        <v>#N/A</v>
      </c>
      <c r="H1147" t="e">
        <v>#N/A</v>
      </c>
    </row>
    <row r="1148" spans="5:8" x14ac:dyDescent="0.35">
      <c r="E1148" t="e">
        <v>#N/A</v>
      </c>
      <c r="F1148" t="e">
        <v>#N/A</v>
      </c>
      <c r="G1148" t="e">
        <v>#N/A</v>
      </c>
      <c r="H1148" t="e">
        <v>#N/A</v>
      </c>
    </row>
    <row r="1149" spans="5:8" x14ac:dyDescent="0.35">
      <c r="E1149" t="e">
        <v>#N/A</v>
      </c>
      <c r="F1149" t="e">
        <v>#N/A</v>
      </c>
      <c r="G1149" t="e">
        <v>#N/A</v>
      </c>
      <c r="H1149" t="e">
        <v>#N/A</v>
      </c>
    </row>
    <row r="1150" spans="5:8" x14ac:dyDescent="0.35">
      <c r="E1150" t="e">
        <v>#N/A</v>
      </c>
      <c r="F1150" t="e">
        <v>#N/A</v>
      </c>
      <c r="G1150" t="e">
        <v>#N/A</v>
      </c>
      <c r="H1150" t="e">
        <v>#N/A</v>
      </c>
    </row>
    <row r="1151" spans="5:8" x14ac:dyDescent="0.35">
      <c r="E1151" t="e">
        <v>#N/A</v>
      </c>
      <c r="F1151" t="e">
        <v>#N/A</v>
      </c>
      <c r="G1151" t="e">
        <v>#N/A</v>
      </c>
      <c r="H1151" t="e">
        <v>#N/A</v>
      </c>
    </row>
    <row r="1152" spans="5:8" x14ac:dyDescent="0.35">
      <c r="E1152" t="e">
        <v>#N/A</v>
      </c>
      <c r="F1152" t="e">
        <v>#N/A</v>
      </c>
      <c r="G1152" t="e">
        <v>#N/A</v>
      </c>
      <c r="H1152" t="e">
        <v>#N/A</v>
      </c>
    </row>
    <row r="1153" spans="5:8" x14ac:dyDescent="0.35">
      <c r="E1153" t="e">
        <v>#N/A</v>
      </c>
      <c r="F1153" t="e">
        <v>#N/A</v>
      </c>
      <c r="G1153" t="e">
        <v>#N/A</v>
      </c>
      <c r="H1153" t="e">
        <v>#N/A</v>
      </c>
    </row>
    <row r="1154" spans="5:8" x14ac:dyDescent="0.35">
      <c r="E1154" t="e">
        <v>#N/A</v>
      </c>
      <c r="F1154" t="e">
        <v>#N/A</v>
      </c>
      <c r="G1154" t="e">
        <v>#N/A</v>
      </c>
      <c r="H1154" t="e">
        <v>#N/A</v>
      </c>
    </row>
    <row r="1155" spans="5:8" x14ac:dyDescent="0.35">
      <c r="E1155" t="e">
        <v>#N/A</v>
      </c>
      <c r="F1155" t="e">
        <v>#N/A</v>
      </c>
      <c r="G1155" t="e">
        <v>#N/A</v>
      </c>
      <c r="H1155" t="e">
        <v>#N/A</v>
      </c>
    </row>
    <row r="1156" spans="5:8" x14ac:dyDescent="0.35">
      <c r="E1156" t="e">
        <v>#N/A</v>
      </c>
      <c r="F1156" t="e">
        <v>#N/A</v>
      </c>
      <c r="G1156" t="e">
        <v>#N/A</v>
      </c>
      <c r="H1156" t="e">
        <v>#N/A</v>
      </c>
    </row>
    <row r="1157" spans="5:8" x14ac:dyDescent="0.35">
      <c r="E1157" t="e">
        <v>#N/A</v>
      </c>
      <c r="F1157" t="e">
        <v>#N/A</v>
      </c>
      <c r="G1157" t="e">
        <v>#N/A</v>
      </c>
      <c r="H1157" t="e">
        <v>#N/A</v>
      </c>
    </row>
    <row r="1158" spans="5:8" x14ac:dyDescent="0.35">
      <c r="E1158" t="e">
        <v>#N/A</v>
      </c>
      <c r="F1158" t="e">
        <v>#N/A</v>
      </c>
      <c r="G1158" t="e">
        <v>#N/A</v>
      </c>
      <c r="H1158" t="e">
        <v>#N/A</v>
      </c>
    </row>
    <row r="1159" spans="5:8" x14ac:dyDescent="0.35">
      <c r="E1159" t="e">
        <v>#N/A</v>
      </c>
      <c r="F1159" t="e">
        <v>#N/A</v>
      </c>
      <c r="G1159" t="e">
        <v>#N/A</v>
      </c>
      <c r="H1159" t="e">
        <v>#N/A</v>
      </c>
    </row>
    <row r="1160" spans="5:8" x14ac:dyDescent="0.35">
      <c r="E1160" t="e">
        <v>#N/A</v>
      </c>
      <c r="F1160" t="e">
        <v>#N/A</v>
      </c>
      <c r="G1160" t="e">
        <v>#N/A</v>
      </c>
      <c r="H1160" t="e">
        <v>#N/A</v>
      </c>
    </row>
    <row r="1161" spans="5:8" x14ac:dyDescent="0.35">
      <c r="E1161" t="e">
        <v>#N/A</v>
      </c>
      <c r="F1161" t="e">
        <v>#N/A</v>
      </c>
      <c r="G1161" t="e">
        <v>#N/A</v>
      </c>
      <c r="H1161" t="e">
        <v>#N/A</v>
      </c>
    </row>
    <row r="1162" spans="5:8" x14ac:dyDescent="0.35">
      <c r="E1162" t="e">
        <v>#N/A</v>
      </c>
      <c r="F1162" t="e">
        <v>#N/A</v>
      </c>
      <c r="G1162" t="e">
        <v>#N/A</v>
      </c>
      <c r="H1162" t="e">
        <v>#N/A</v>
      </c>
    </row>
    <row r="1163" spans="5:8" x14ac:dyDescent="0.35">
      <c r="E1163" t="e">
        <v>#N/A</v>
      </c>
      <c r="F1163" t="e">
        <v>#N/A</v>
      </c>
      <c r="G1163" t="e">
        <v>#N/A</v>
      </c>
      <c r="H1163" t="e">
        <v>#N/A</v>
      </c>
    </row>
    <row r="1164" spans="5:8" x14ac:dyDescent="0.35">
      <c r="E1164" t="e">
        <v>#N/A</v>
      </c>
      <c r="F1164" t="e">
        <v>#N/A</v>
      </c>
      <c r="G1164" t="e">
        <v>#N/A</v>
      </c>
      <c r="H1164" t="e">
        <v>#N/A</v>
      </c>
    </row>
    <row r="1165" spans="5:8" x14ac:dyDescent="0.35">
      <c r="E1165" t="e">
        <v>#N/A</v>
      </c>
      <c r="F1165" t="e">
        <v>#N/A</v>
      </c>
      <c r="G1165" t="e">
        <v>#N/A</v>
      </c>
      <c r="H1165" t="e">
        <v>#N/A</v>
      </c>
    </row>
    <row r="1166" spans="5:8" x14ac:dyDescent="0.35">
      <c r="E1166" t="e">
        <v>#N/A</v>
      </c>
      <c r="F1166" t="e">
        <v>#N/A</v>
      </c>
      <c r="G1166" t="e">
        <v>#N/A</v>
      </c>
      <c r="H1166" t="e">
        <v>#N/A</v>
      </c>
    </row>
    <row r="1167" spans="5:8" x14ac:dyDescent="0.35">
      <c r="E1167" t="e">
        <v>#N/A</v>
      </c>
      <c r="F1167" t="e">
        <v>#N/A</v>
      </c>
      <c r="G1167" t="e">
        <v>#N/A</v>
      </c>
      <c r="H1167" t="e">
        <v>#N/A</v>
      </c>
    </row>
    <row r="1168" spans="5:8" x14ac:dyDescent="0.35">
      <c r="E1168" t="e">
        <v>#N/A</v>
      </c>
      <c r="F1168" t="e">
        <v>#N/A</v>
      </c>
      <c r="G1168" t="e">
        <v>#N/A</v>
      </c>
      <c r="H1168" t="e">
        <v>#N/A</v>
      </c>
    </row>
    <row r="1169" spans="5:8" x14ac:dyDescent="0.35">
      <c r="E1169" t="e">
        <v>#N/A</v>
      </c>
      <c r="F1169" t="e">
        <v>#N/A</v>
      </c>
      <c r="G1169" t="e">
        <v>#N/A</v>
      </c>
      <c r="H1169" t="e">
        <v>#N/A</v>
      </c>
    </row>
    <row r="1170" spans="5:8" x14ac:dyDescent="0.35">
      <c r="E1170" t="e">
        <v>#N/A</v>
      </c>
      <c r="F1170" t="e">
        <v>#N/A</v>
      </c>
      <c r="G1170" t="e">
        <v>#N/A</v>
      </c>
      <c r="H1170" t="e">
        <v>#N/A</v>
      </c>
    </row>
    <row r="1171" spans="5:8" x14ac:dyDescent="0.35">
      <c r="E1171" t="e">
        <v>#N/A</v>
      </c>
      <c r="F1171" t="e">
        <v>#N/A</v>
      </c>
      <c r="G1171" t="e">
        <v>#N/A</v>
      </c>
      <c r="H1171" t="e">
        <v>#N/A</v>
      </c>
    </row>
    <row r="1172" spans="5:8" x14ac:dyDescent="0.35">
      <c r="E1172" t="e">
        <v>#N/A</v>
      </c>
      <c r="F1172" t="e">
        <v>#N/A</v>
      </c>
      <c r="G1172" t="e">
        <v>#N/A</v>
      </c>
      <c r="H1172" t="e">
        <v>#N/A</v>
      </c>
    </row>
    <row r="1173" spans="5:8" x14ac:dyDescent="0.35">
      <c r="E1173" t="e">
        <v>#N/A</v>
      </c>
      <c r="F1173" t="e">
        <v>#N/A</v>
      </c>
      <c r="G1173" t="e">
        <v>#N/A</v>
      </c>
      <c r="H1173" t="e">
        <v>#N/A</v>
      </c>
    </row>
    <row r="1174" spans="5:8" x14ac:dyDescent="0.35">
      <c r="E1174" t="e">
        <v>#N/A</v>
      </c>
      <c r="F1174" t="e">
        <v>#N/A</v>
      </c>
      <c r="G1174" t="e">
        <v>#N/A</v>
      </c>
      <c r="H1174" t="e">
        <v>#N/A</v>
      </c>
    </row>
    <row r="1175" spans="5:8" x14ac:dyDescent="0.35">
      <c r="E1175" t="e">
        <v>#N/A</v>
      </c>
      <c r="F1175" t="e">
        <v>#N/A</v>
      </c>
      <c r="G1175" t="e">
        <v>#N/A</v>
      </c>
      <c r="H1175" t="e">
        <v>#N/A</v>
      </c>
    </row>
    <row r="1176" spans="5:8" x14ac:dyDescent="0.35">
      <c r="E1176" t="e">
        <v>#N/A</v>
      </c>
      <c r="F1176" t="e">
        <v>#N/A</v>
      </c>
      <c r="G1176" t="e">
        <v>#N/A</v>
      </c>
      <c r="H1176" t="e">
        <v>#N/A</v>
      </c>
    </row>
    <row r="1177" spans="5:8" x14ac:dyDescent="0.35">
      <c r="E1177" t="e">
        <v>#N/A</v>
      </c>
      <c r="F1177" t="e">
        <v>#N/A</v>
      </c>
      <c r="G1177" t="e">
        <v>#N/A</v>
      </c>
      <c r="H1177" t="e">
        <v>#N/A</v>
      </c>
    </row>
    <row r="1178" spans="5:8" x14ac:dyDescent="0.35">
      <c r="E1178" t="e">
        <v>#N/A</v>
      </c>
      <c r="F1178" t="e">
        <v>#N/A</v>
      </c>
      <c r="G1178" t="e">
        <v>#N/A</v>
      </c>
      <c r="H1178" t="e">
        <v>#N/A</v>
      </c>
    </row>
    <row r="1179" spans="5:8" x14ac:dyDescent="0.35">
      <c r="E1179" t="e">
        <v>#N/A</v>
      </c>
      <c r="F1179" t="e">
        <v>#N/A</v>
      </c>
      <c r="G1179" t="e">
        <v>#N/A</v>
      </c>
      <c r="H1179" t="e">
        <v>#N/A</v>
      </c>
    </row>
    <row r="1180" spans="5:8" x14ac:dyDescent="0.35">
      <c r="E1180" t="e">
        <v>#N/A</v>
      </c>
      <c r="F1180" t="e">
        <v>#N/A</v>
      </c>
      <c r="G1180" t="e">
        <v>#N/A</v>
      </c>
      <c r="H1180" t="e">
        <v>#N/A</v>
      </c>
    </row>
    <row r="1181" spans="5:8" x14ac:dyDescent="0.35">
      <c r="E1181" t="e">
        <v>#N/A</v>
      </c>
      <c r="F1181" t="e">
        <v>#N/A</v>
      </c>
      <c r="G1181" t="e">
        <v>#N/A</v>
      </c>
      <c r="H1181" t="e">
        <v>#N/A</v>
      </c>
    </row>
    <row r="1182" spans="5:8" x14ac:dyDescent="0.35">
      <c r="E1182" t="e">
        <v>#N/A</v>
      </c>
      <c r="F1182" t="e">
        <v>#N/A</v>
      </c>
      <c r="G1182" t="e">
        <v>#N/A</v>
      </c>
      <c r="H1182" t="e">
        <v>#N/A</v>
      </c>
    </row>
    <row r="1183" spans="5:8" x14ac:dyDescent="0.35">
      <c r="E1183" t="e">
        <v>#N/A</v>
      </c>
      <c r="F1183" t="e">
        <v>#N/A</v>
      </c>
      <c r="G1183" t="e">
        <v>#N/A</v>
      </c>
      <c r="H1183" t="e">
        <v>#N/A</v>
      </c>
    </row>
    <row r="1184" spans="5:8" x14ac:dyDescent="0.35">
      <c r="E1184" t="e">
        <v>#N/A</v>
      </c>
      <c r="F1184" t="e">
        <v>#N/A</v>
      </c>
      <c r="G1184" t="e">
        <v>#N/A</v>
      </c>
      <c r="H1184" t="e">
        <v>#N/A</v>
      </c>
    </row>
    <row r="1185" spans="5:8" x14ac:dyDescent="0.35">
      <c r="E1185" t="e">
        <v>#N/A</v>
      </c>
      <c r="F1185" t="e">
        <v>#N/A</v>
      </c>
      <c r="G1185" t="e">
        <v>#N/A</v>
      </c>
      <c r="H1185" t="e">
        <v>#N/A</v>
      </c>
    </row>
    <row r="1186" spans="5:8" x14ac:dyDescent="0.35">
      <c r="E1186" t="e">
        <v>#N/A</v>
      </c>
      <c r="F1186" t="e">
        <v>#N/A</v>
      </c>
      <c r="G1186" t="e">
        <v>#N/A</v>
      </c>
      <c r="H1186" t="e">
        <v>#N/A</v>
      </c>
    </row>
    <row r="1187" spans="5:8" x14ac:dyDescent="0.35">
      <c r="E1187" t="e">
        <v>#N/A</v>
      </c>
      <c r="F1187" t="e">
        <v>#N/A</v>
      </c>
      <c r="G1187" t="e">
        <v>#N/A</v>
      </c>
      <c r="H1187" t="e">
        <v>#N/A</v>
      </c>
    </row>
    <row r="1188" spans="5:8" x14ac:dyDescent="0.35">
      <c r="E1188" t="e">
        <v>#N/A</v>
      </c>
      <c r="F1188" t="e">
        <v>#N/A</v>
      </c>
      <c r="G1188" t="e">
        <v>#N/A</v>
      </c>
      <c r="H1188" t="e">
        <v>#N/A</v>
      </c>
    </row>
    <row r="1189" spans="5:8" x14ac:dyDescent="0.35">
      <c r="E1189" t="e">
        <v>#N/A</v>
      </c>
      <c r="F1189" t="e">
        <v>#N/A</v>
      </c>
      <c r="G1189" t="e">
        <v>#N/A</v>
      </c>
      <c r="H1189" t="e">
        <v>#N/A</v>
      </c>
    </row>
    <row r="1190" spans="5:8" x14ac:dyDescent="0.35">
      <c r="E1190" t="e">
        <v>#N/A</v>
      </c>
      <c r="F1190" t="e">
        <v>#N/A</v>
      </c>
      <c r="G1190" t="e">
        <v>#N/A</v>
      </c>
      <c r="H1190" t="e">
        <v>#N/A</v>
      </c>
    </row>
    <row r="1191" spans="5:8" x14ac:dyDescent="0.35">
      <c r="E1191" t="e">
        <v>#N/A</v>
      </c>
      <c r="F1191" t="e">
        <v>#N/A</v>
      </c>
      <c r="G1191" t="e">
        <v>#N/A</v>
      </c>
      <c r="H1191" t="e">
        <v>#N/A</v>
      </c>
    </row>
    <row r="1192" spans="5:8" x14ac:dyDescent="0.35">
      <c r="E1192" t="e">
        <v>#N/A</v>
      </c>
      <c r="F1192" t="e">
        <v>#N/A</v>
      </c>
      <c r="G1192" t="e">
        <v>#N/A</v>
      </c>
      <c r="H1192" t="e">
        <v>#N/A</v>
      </c>
    </row>
    <row r="1193" spans="5:8" x14ac:dyDescent="0.35">
      <c r="E1193" t="e">
        <v>#N/A</v>
      </c>
      <c r="F1193" t="e">
        <v>#N/A</v>
      </c>
      <c r="G1193" t="e">
        <v>#N/A</v>
      </c>
      <c r="H1193" t="e">
        <v>#N/A</v>
      </c>
    </row>
    <row r="1194" spans="5:8" x14ac:dyDescent="0.35">
      <c r="E1194" t="e">
        <v>#N/A</v>
      </c>
      <c r="F1194" t="e">
        <v>#N/A</v>
      </c>
      <c r="G1194" t="e">
        <v>#N/A</v>
      </c>
      <c r="H1194" t="e">
        <v>#N/A</v>
      </c>
    </row>
    <row r="1195" spans="5:8" x14ac:dyDescent="0.35">
      <c r="E1195" t="e">
        <v>#N/A</v>
      </c>
      <c r="F1195" t="e">
        <v>#N/A</v>
      </c>
      <c r="G1195" t="e">
        <v>#N/A</v>
      </c>
      <c r="H1195" t="e">
        <v>#N/A</v>
      </c>
    </row>
    <row r="1196" spans="5:8" x14ac:dyDescent="0.35">
      <c r="E1196" t="e">
        <v>#N/A</v>
      </c>
      <c r="F1196" t="e">
        <v>#N/A</v>
      </c>
      <c r="G1196" t="e">
        <v>#N/A</v>
      </c>
      <c r="H1196" t="e">
        <v>#N/A</v>
      </c>
    </row>
    <row r="1197" spans="5:8" x14ac:dyDescent="0.35">
      <c r="E1197" t="e">
        <v>#N/A</v>
      </c>
      <c r="F1197" t="e">
        <v>#N/A</v>
      </c>
      <c r="G1197" t="e">
        <v>#N/A</v>
      </c>
      <c r="H1197" t="e">
        <v>#N/A</v>
      </c>
    </row>
    <row r="1198" spans="5:8" x14ac:dyDescent="0.35">
      <c r="E1198" t="e">
        <v>#N/A</v>
      </c>
      <c r="F1198" t="e">
        <v>#N/A</v>
      </c>
      <c r="G1198" t="e">
        <v>#N/A</v>
      </c>
      <c r="H1198" t="e">
        <v>#N/A</v>
      </c>
    </row>
    <row r="1199" spans="5:8" x14ac:dyDescent="0.35">
      <c r="E1199" t="e">
        <v>#N/A</v>
      </c>
      <c r="F1199" t="e">
        <v>#N/A</v>
      </c>
      <c r="G1199" t="e">
        <v>#N/A</v>
      </c>
      <c r="H1199" t="e">
        <v>#N/A</v>
      </c>
    </row>
    <row r="1200" spans="5:8" x14ac:dyDescent="0.35">
      <c r="E1200" t="e">
        <v>#N/A</v>
      </c>
      <c r="F1200" t="e">
        <v>#N/A</v>
      </c>
      <c r="G1200" t="e">
        <v>#N/A</v>
      </c>
      <c r="H1200" t="e">
        <v>#N/A</v>
      </c>
    </row>
    <row r="1201" spans="5:8" x14ac:dyDescent="0.35">
      <c r="E1201" t="e">
        <v>#N/A</v>
      </c>
      <c r="F1201" t="e">
        <v>#N/A</v>
      </c>
      <c r="G1201" t="e">
        <v>#N/A</v>
      </c>
      <c r="H1201" t="e">
        <v>#N/A</v>
      </c>
    </row>
    <row r="1202" spans="5:8" x14ac:dyDescent="0.35">
      <c r="E1202" t="e">
        <v>#N/A</v>
      </c>
      <c r="F1202" t="e">
        <v>#N/A</v>
      </c>
      <c r="G1202" t="e">
        <v>#N/A</v>
      </c>
      <c r="H1202" t="e">
        <v>#N/A</v>
      </c>
    </row>
    <row r="1203" spans="5:8" x14ac:dyDescent="0.35">
      <c r="E1203" t="e">
        <v>#N/A</v>
      </c>
      <c r="F1203" t="e">
        <v>#N/A</v>
      </c>
      <c r="G1203" t="e">
        <v>#N/A</v>
      </c>
      <c r="H1203" t="e">
        <v>#N/A</v>
      </c>
    </row>
    <row r="1204" spans="5:8" x14ac:dyDescent="0.35">
      <c r="E1204" t="e">
        <v>#N/A</v>
      </c>
      <c r="F1204" t="e">
        <v>#N/A</v>
      </c>
      <c r="G1204" t="e">
        <v>#N/A</v>
      </c>
      <c r="H1204" t="e">
        <v>#N/A</v>
      </c>
    </row>
    <row r="1205" spans="5:8" x14ac:dyDescent="0.35">
      <c r="E1205" t="e">
        <v>#N/A</v>
      </c>
      <c r="F1205" t="e">
        <v>#N/A</v>
      </c>
      <c r="G1205" t="e">
        <v>#N/A</v>
      </c>
      <c r="H1205" t="e">
        <v>#N/A</v>
      </c>
    </row>
    <row r="1206" spans="5:8" x14ac:dyDescent="0.35">
      <c r="E1206" t="e">
        <v>#N/A</v>
      </c>
      <c r="F1206" t="e">
        <v>#N/A</v>
      </c>
      <c r="G1206" t="e">
        <v>#N/A</v>
      </c>
      <c r="H1206" t="e">
        <v>#N/A</v>
      </c>
    </row>
    <row r="1207" spans="5:8" x14ac:dyDescent="0.35">
      <c r="E1207" t="e">
        <v>#N/A</v>
      </c>
      <c r="F1207" t="e">
        <v>#N/A</v>
      </c>
      <c r="G1207" t="e">
        <v>#N/A</v>
      </c>
      <c r="H1207" t="e">
        <v>#N/A</v>
      </c>
    </row>
    <row r="1208" spans="5:8" x14ac:dyDescent="0.35">
      <c r="E1208" t="e">
        <v>#N/A</v>
      </c>
      <c r="F1208" t="e">
        <v>#N/A</v>
      </c>
      <c r="G1208" t="e">
        <v>#N/A</v>
      </c>
      <c r="H1208" t="e">
        <v>#N/A</v>
      </c>
    </row>
    <row r="1209" spans="5:8" x14ac:dyDescent="0.35">
      <c r="E1209" t="e">
        <v>#N/A</v>
      </c>
      <c r="F1209" t="e">
        <v>#N/A</v>
      </c>
      <c r="G1209" t="e">
        <v>#N/A</v>
      </c>
      <c r="H1209" t="e">
        <v>#N/A</v>
      </c>
    </row>
    <row r="1210" spans="5:8" x14ac:dyDescent="0.35">
      <c r="E1210" t="e">
        <v>#N/A</v>
      </c>
      <c r="F1210" t="e">
        <v>#N/A</v>
      </c>
      <c r="G1210" t="e">
        <v>#N/A</v>
      </c>
      <c r="H1210" t="e">
        <v>#N/A</v>
      </c>
    </row>
    <row r="1211" spans="5:8" x14ac:dyDescent="0.35">
      <c r="E1211" t="e">
        <v>#N/A</v>
      </c>
      <c r="F1211" t="e">
        <v>#N/A</v>
      </c>
      <c r="G1211" t="e">
        <v>#N/A</v>
      </c>
      <c r="H1211" t="e">
        <v>#N/A</v>
      </c>
    </row>
    <row r="1212" spans="5:8" x14ac:dyDescent="0.35">
      <c r="E1212" t="e">
        <v>#N/A</v>
      </c>
      <c r="F1212" t="e">
        <v>#N/A</v>
      </c>
      <c r="G1212" t="e">
        <v>#N/A</v>
      </c>
      <c r="H1212" t="e">
        <v>#N/A</v>
      </c>
    </row>
    <row r="1213" spans="5:8" x14ac:dyDescent="0.35">
      <c r="E1213" t="e">
        <v>#N/A</v>
      </c>
      <c r="F1213" t="e">
        <v>#N/A</v>
      </c>
      <c r="G1213" t="e">
        <v>#N/A</v>
      </c>
      <c r="H1213" t="e">
        <v>#N/A</v>
      </c>
    </row>
    <row r="1214" spans="5:8" x14ac:dyDescent="0.35">
      <c r="E1214" t="e">
        <v>#N/A</v>
      </c>
      <c r="F1214" t="e">
        <v>#N/A</v>
      </c>
      <c r="G1214" t="e">
        <v>#N/A</v>
      </c>
      <c r="H1214" t="e">
        <v>#N/A</v>
      </c>
    </row>
    <row r="1215" spans="5:8" x14ac:dyDescent="0.35">
      <c r="E1215" t="e">
        <v>#N/A</v>
      </c>
      <c r="F1215" t="e">
        <v>#N/A</v>
      </c>
      <c r="G1215" t="e">
        <v>#N/A</v>
      </c>
      <c r="H1215" t="e">
        <v>#N/A</v>
      </c>
    </row>
    <row r="1216" spans="5:8" x14ac:dyDescent="0.35">
      <c r="E1216" t="e">
        <v>#N/A</v>
      </c>
      <c r="F1216" t="e">
        <v>#N/A</v>
      </c>
      <c r="G1216" t="e">
        <v>#N/A</v>
      </c>
      <c r="H1216" t="e">
        <v>#N/A</v>
      </c>
    </row>
    <row r="1217" spans="5:8" x14ac:dyDescent="0.35">
      <c r="E1217" t="e">
        <v>#N/A</v>
      </c>
      <c r="F1217" t="e">
        <v>#N/A</v>
      </c>
      <c r="G1217" t="e">
        <v>#N/A</v>
      </c>
      <c r="H1217" t="e">
        <v>#N/A</v>
      </c>
    </row>
    <row r="1218" spans="5:8" x14ac:dyDescent="0.35">
      <c r="E1218" t="e">
        <v>#N/A</v>
      </c>
      <c r="F1218" t="e">
        <v>#N/A</v>
      </c>
      <c r="G1218" t="e">
        <v>#N/A</v>
      </c>
      <c r="H1218" t="e">
        <v>#N/A</v>
      </c>
    </row>
    <row r="1219" spans="5:8" x14ac:dyDescent="0.35">
      <c r="E1219" t="e">
        <v>#N/A</v>
      </c>
      <c r="F1219" t="e">
        <v>#N/A</v>
      </c>
      <c r="G1219" t="e">
        <v>#N/A</v>
      </c>
      <c r="H1219" t="e">
        <v>#N/A</v>
      </c>
    </row>
    <row r="1220" spans="5:8" x14ac:dyDescent="0.35">
      <c r="E1220" t="e">
        <v>#N/A</v>
      </c>
      <c r="F1220" t="e">
        <v>#N/A</v>
      </c>
      <c r="G1220" t="e">
        <v>#N/A</v>
      </c>
      <c r="H1220" t="e">
        <v>#N/A</v>
      </c>
    </row>
    <row r="1221" spans="5:8" x14ac:dyDescent="0.35">
      <c r="E1221" t="e">
        <v>#N/A</v>
      </c>
      <c r="F1221" t="e">
        <v>#N/A</v>
      </c>
      <c r="G1221" t="e">
        <v>#N/A</v>
      </c>
      <c r="H1221" t="e">
        <v>#N/A</v>
      </c>
    </row>
    <row r="1222" spans="5:8" x14ac:dyDescent="0.35">
      <c r="E1222" t="e">
        <v>#N/A</v>
      </c>
      <c r="F1222" t="e">
        <v>#N/A</v>
      </c>
      <c r="G1222" t="e">
        <v>#N/A</v>
      </c>
      <c r="H1222" t="e">
        <v>#N/A</v>
      </c>
    </row>
    <row r="1223" spans="5:8" x14ac:dyDescent="0.35">
      <c r="E1223" t="e">
        <v>#N/A</v>
      </c>
      <c r="F1223" t="e">
        <v>#N/A</v>
      </c>
      <c r="G1223" t="e">
        <v>#N/A</v>
      </c>
      <c r="H1223" t="e">
        <v>#N/A</v>
      </c>
    </row>
    <row r="1224" spans="5:8" x14ac:dyDescent="0.35">
      <c r="E1224" t="e">
        <v>#N/A</v>
      </c>
      <c r="F1224" t="e">
        <v>#N/A</v>
      </c>
      <c r="G1224" t="e">
        <v>#N/A</v>
      </c>
      <c r="H1224" t="e">
        <v>#N/A</v>
      </c>
    </row>
    <row r="1225" spans="5:8" x14ac:dyDescent="0.35">
      <c r="E1225" t="e">
        <v>#N/A</v>
      </c>
      <c r="F1225" t="e">
        <v>#N/A</v>
      </c>
      <c r="G1225" t="e">
        <v>#N/A</v>
      </c>
      <c r="H1225" t="e">
        <v>#N/A</v>
      </c>
    </row>
    <row r="1226" spans="5:8" x14ac:dyDescent="0.35">
      <c r="E1226" t="e">
        <v>#N/A</v>
      </c>
      <c r="F1226" t="e">
        <v>#N/A</v>
      </c>
      <c r="G1226" t="e">
        <v>#N/A</v>
      </c>
      <c r="H1226" t="e">
        <v>#N/A</v>
      </c>
    </row>
    <row r="1227" spans="5:8" x14ac:dyDescent="0.35">
      <c r="E1227" t="e">
        <v>#N/A</v>
      </c>
      <c r="F1227" t="e">
        <v>#N/A</v>
      </c>
      <c r="G1227" t="e">
        <v>#N/A</v>
      </c>
      <c r="H1227" t="e">
        <v>#N/A</v>
      </c>
    </row>
    <row r="1228" spans="5:8" x14ac:dyDescent="0.35">
      <c r="E1228" t="e">
        <v>#N/A</v>
      </c>
      <c r="F1228" t="e">
        <v>#N/A</v>
      </c>
      <c r="G1228" t="e">
        <v>#N/A</v>
      </c>
      <c r="H1228" t="e">
        <v>#N/A</v>
      </c>
    </row>
    <row r="1229" spans="5:8" x14ac:dyDescent="0.35">
      <c r="E1229" t="e">
        <v>#N/A</v>
      </c>
      <c r="F1229" t="e">
        <v>#N/A</v>
      </c>
      <c r="G1229" t="e">
        <v>#N/A</v>
      </c>
      <c r="H1229" t="e">
        <v>#N/A</v>
      </c>
    </row>
    <row r="1230" spans="5:8" x14ac:dyDescent="0.35">
      <c r="E1230" t="e">
        <v>#N/A</v>
      </c>
      <c r="F1230" t="e">
        <v>#N/A</v>
      </c>
      <c r="G1230" t="e">
        <v>#N/A</v>
      </c>
      <c r="H1230" t="e">
        <v>#N/A</v>
      </c>
    </row>
    <row r="1231" spans="5:8" x14ac:dyDescent="0.35">
      <c r="E1231" t="e">
        <v>#N/A</v>
      </c>
      <c r="F1231" t="e">
        <v>#N/A</v>
      </c>
      <c r="G1231" t="e">
        <v>#N/A</v>
      </c>
      <c r="H1231" t="e">
        <v>#N/A</v>
      </c>
    </row>
    <row r="1232" spans="5:8" x14ac:dyDescent="0.35">
      <c r="E1232" t="e">
        <v>#N/A</v>
      </c>
      <c r="F1232" t="e">
        <v>#N/A</v>
      </c>
      <c r="G1232" t="e">
        <v>#N/A</v>
      </c>
      <c r="H1232" t="e">
        <v>#N/A</v>
      </c>
    </row>
    <row r="1233" spans="5:8" x14ac:dyDescent="0.35">
      <c r="E1233" t="e">
        <v>#N/A</v>
      </c>
      <c r="F1233" t="e">
        <v>#N/A</v>
      </c>
      <c r="G1233" t="e">
        <v>#N/A</v>
      </c>
      <c r="H1233" t="e">
        <v>#N/A</v>
      </c>
    </row>
    <row r="1234" spans="5:8" x14ac:dyDescent="0.35">
      <c r="E1234" t="e">
        <v>#N/A</v>
      </c>
      <c r="F1234" t="e">
        <v>#N/A</v>
      </c>
      <c r="G1234" t="e">
        <v>#N/A</v>
      </c>
      <c r="H1234" t="e">
        <v>#N/A</v>
      </c>
    </row>
    <row r="1235" spans="5:8" x14ac:dyDescent="0.35">
      <c r="E1235" t="e">
        <v>#N/A</v>
      </c>
      <c r="F1235" t="e">
        <v>#N/A</v>
      </c>
      <c r="G1235" t="e">
        <v>#N/A</v>
      </c>
      <c r="H1235" t="e">
        <v>#N/A</v>
      </c>
    </row>
    <row r="1236" spans="5:8" x14ac:dyDescent="0.35">
      <c r="E1236" t="e">
        <v>#N/A</v>
      </c>
      <c r="F1236" t="e">
        <v>#N/A</v>
      </c>
      <c r="G1236" t="e">
        <v>#N/A</v>
      </c>
      <c r="H1236" t="e">
        <v>#N/A</v>
      </c>
    </row>
    <row r="1237" spans="5:8" x14ac:dyDescent="0.35">
      <c r="E1237" t="e">
        <v>#N/A</v>
      </c>
      <c r="F1237" t="e">
        <v>#N/A</v>
      </c>
      <c r="G1237" t="e">
        <v>#N/A</v>
      </c>
      <c r="H1237" t="e">
        <v>#N/A</v>
      </c>
    </row>
    <row r="1238" spans="5:8" x14ac:dyDescent="0.35">
      <c r="E1238" t="e">
        <v>#N/A</v>
      </c>
      <c r="F1238" t="e">
        <v>#N/A</v>
      </c>
      <c r="G1238" t="e">
        <v>#N/A</v>
      </c>
      <c r="H1238" t="e">
        <v>#N/A</v>
      </c>
    </row>
    <row r="1239" spans="5:8" x14ac:dyDescent="0.35">
      <c r="E1239" t="e">
        <v>#N/A</v>
      </c>
      <c r="F1239" t="e">
        <v>#N/A</v>
      </c>
      <c r="G1239" t="e">
        <v>#N/A</v>
      </c>
      <c r="H1239" t="e">
        <v>#N/A</v>
      </c>
    </row>
    <row r="1240" spans="5:8" x14ac:dyDescent="0.35">
      <c r="E1240" t="e">
        <v>#N/A</v>
      </c>
      <c r="F1240" t="e">
        <v>#N/A</v>
      </c>
      <c r="G1240" t="e">
        <v>#N/A</v>
      </c>
      <c r="H1240" t="e">
        <v>#N/A</v>
      </c>
    </row>
    <row r="1241" spans="5:8" x14ac:dyDescent="0.35">
      <c r="E1241" t="e">
        <v>#N/A</v>
      </c>
      <c r="F1241" t="e">
        <v>#N/A</v>
      </c>
      <c r="G1241" t="e">
        <v>#N/A</v>
      </c>
      <c r="H1241" t="e">
        <v>#N/A</v>
      </c>
    </row>
    <row r="1242" spans="5:8" x14ac:dyDescent="0.35">
      <c r="E1242" t="e">
        <v>#N/A</v>
      </c>
      <c r="F1242" t="e">
        <v>#N/A</v>
      </c>
      <c r="G1242" t="e">
        <v>#N/A</v>
      </c>
      <c r="H1242" t="e">
        <v>#N/A</v>
      </c>
    </row>
    <row r="1243" spans="5:8" x14ac:dyDescent="0.35">
      <c r="E1243" t="e">
        <v>#N/A</v>
      </c>
      <c r="F1243" t="e">
        <v>#N/A</v>
      </c>
      <c r="G1243" t="e">
        <v>#N/A</v>
      </c>
      <c r="H1243" t="e">
        <v>#N/A</v>
      </c>
    </row>
    <row r="1244" spans="5:8" x14ac:dyDescent="0.35">
      <c r="E1244" t="e">
        <v>#N/A</v>
      </c>
      <c r="F1244" t="e">
        <v>#N/A</v>
      </c>
      <c r="G1244" t="e">
        <v>#N/A</v>
      </c>
      <c r="H1244" t="e">
        <v>#N/A</v>
      </c>
    </row>
    <row r="1245" spans="5:8" x14ac:dyDescent="0.35">
      <c r="E1245" t="e">
        <v>#N/A</v>
      </c>
      <c r="F1245" t="e">
        <v>#N/A</v>
      </c>
      <c r="G1245" t="e">
        <v>#N/A</v>
      </c>
      <c r="H1245" t="e">
        <v>#N/A</v>
      </c>
    </row>
    <row r="1246" spans="5:8" x14ac:dyDescent="0.35">
      <c r="E1246" t="e">
        <v>#N/A</v>
      </c>
      <c r="F1246" t="e">
        <v>#N/A</v>
      </c>
      <c r="G1246" t="e">
        <v>#N/A</v>
      </c>
      <c r="H1246" t="e">
        <v>#N/A</v>
      </c>
    </row>
    <row r="1247" spans="5:8" x14ac:dyDescent="0.35">
      <c r="E1247" t="e">
        <v>#N/A</v>
      </c>
      <c r="F1247" t="e">
        <v>#N/A</v>
      </c>
      <c r="G1247" t="e">
        <v>#N/A</v>
      </c>
      <c r="H1247" t="e">
        <v>#N/A</v>
      </c>
    </row>
    <row r="1248" spans="5:8" x14ac:dyDescent="0.35">
      <c r="E1248" t="e">
        <v>#N/A</v>
      </c>
      <c r="F1248" t="e">
        <v>#N/A</v>
      </c>
      <c r="G1248" t="e">
        <v>#N/A</v>
      </c>
      <c r="H1248" t="e">
        <v>#N/A</v>
      </c>
    </row>
    <row r="1249" spans="5:8" x14ac:dyDescent="0.35">
      <c r="E1249" t="e">
        <v>#N/A</v>
      </c>
      <c r="F1249" t="e">
        <v>#N/A</v>
      </c>
      <c r="G1249" t="e">
        <v>#N/A</v>
      </c>
      <c r="H1249" t="e">
        <v>#N/A</v>
      </c>
    </row>
    <row r="1250" spans="5:8" x14ac:dyDescent="0.35">
      <c r="E1250" t="e">
        <v>#N/A</v>
      </c>
      <c r="F1250" t="e">
        <v>#N/A</v>
      </c>
      <c r="G1250" t="e">
        <v>#N/A</v>
      </c>
      <c r="H1250" t="e">
        <v>#N/A</v>
      </c>
    </row>
    <row r="1251" spans="5:8" x14ac:dyDescent="0.35">
      <c r="E1251" t="e">
        <v>#N/A</v>
      </c>
      <c r="F1251" t="e">
        <v>#N/A</v>
      </c>
      <c r="G1251" t="e">
        <v>#N/A</v>
      </c>
      <c r="H1251" t="e">
        <v>#N/A</v>
      </c>
    </row>
    <row r="1252" spans="5:8" x14ac:dyDescent="0.35">
      <c r="E1252" t="e">
        <v>#N/A</v>
      </c>
      <c r="F1252" t="e">
        <v>#N/A</v>
      </c>
      <c r="G1252" t="e">
        <v>#N/A</v>
      </c>
      <c r="H1252" t="e">
        <v>#N/A</v>
      </c>
    </row>
    <row r="1253" spans="5:8" x14ac:dyDescent="0.35">
      <c r="E1253" t="e">
        <v>#N/A</v>
      </c>
      <c r="F1253" t="e">
        <v>#N/A</v>
      </c>
      <c r="G1253" t="e">
        <v>#N/A</v>
      </c>
      <c r="H1253" t="e">
        <v>#N/A</v>
      </c>
    </row>
    <row r="1254" spans="5:8" x14ac:dyDescent="0.35">
      <c r="E1254" t="e">
        <v>#N/A</v>
      </c>
      <c r="F1254" t="e">
        <v>#N/A</v>
      </c>
      <c r="G1254" t="e">
        <v>#N/A</v>
      </c>
      <c r="H1254" t="e">
        <v>#N/A</v>
      </c>
    </row>
    <row r="1255" spans="5:8" x14ac:dyDescent="0.35">
      <c r="E1255" t="e">
        <v>#N/A</v>
      </c>
      <c r="F1255" t="e">
        <v>#N/A</v>
      </c>
      <c r="G1255" t="e">
        <v>#N/A</v>
      </c>
      <c r="H1255" t="e">
        <v>#N/A</v>
      </c>
    </row>
    <row r="1256" spans="5:8" x14ac:dyDescent="0.35">
      <c r="E1256" t="e">
        <v>#N/A</v>
      </c>
      <c r="F1256" t="e">
        <v>#N/A</v>
      </c>
      <c r="G1256" t="e">
        <v>#N/A</v>
      </c>
      <c r="H1256" t="e">
        <v>#N/A</v>
      </c>
    </row>
    <row r="1257" spans="5:8" x14ac:dyDescent="0.35">
      <c r="E1257" t="e">
        <v>#N/A</v>
      </c>
      <c r="F1257" t="e">
        <v>#N/A</v>
      </c>
      <c r="G1257" t="e">
        <v>#N/A</v>
      </c>
      <c r="H1257" t="e">
        <v>#N/A</v>
      </c>
    </row>
    <row r="1258" spans="5:8" x14ac:dyDescent="0.35">
      <c r="E1258" t="e">
        <v>#N/A</v>
      </c>
      <c r="F1258" t="e">
        <v>#N/A</v>
      </c>
      <c r="G1258" t="e">
        <v>#N/A</v>
      </c>
      <c r="H1258" t="e">
        <v>#N/A</v>
      </c>
    </row>
    <row r="1259" spans="5:8" x14ac:dyDescent="0.35">
      <c r="E1259" t="e">
        <v>#N/A</v>
      </c>
      <c r="F1259" t="e">
        <v>#N/A</v>
      </c>
      <c r="G1259" t="e">
        <v>#N/A</v>
      </c>
      <c r="H1259" t="e">
        <v>#N/A</v>
      </c>
    </row>
    <row r="1260" spans="5:8" x14ac:dyDescent="0.35">
      <c r="E1260" t="e">
        <v>#N/A</v>
      </c>
      <c r="F1260" t="e">
        <v>#N/A</v>
      </c>
      <c r="G1260" t="e">
        <v>#N/A</v>
      </c>
      <c r="H1260" t="e">
        <v>#N/A</v>
      </c>
    </row>
    <row r="1261" spans="5:8" x14ac:dyDescent="0.35">
      <c r="E1261" t="e">
        <v>#N/A</v>
      </c>
      <c r="F1261" t="e">
        <v>#N/A</v>
      </c>
      <c r="G1261" t="e">
        <v>#N/A</v>
      </c>
      <c r="H1261" t="e">
        <v>#N/A</v>
      </c>
    </row>
    <row r="1262" spans="5:8" x14ac:dyDescent="0.35">
      <c r="E1262" t="e">
        <v>#N/A</v>
      </c>
      <c r="F1262" t="e">
        <v>#N/A</v>
      </c>
      <c r="G1262" t="e">
        <v>#N/A</v>
      </c>
      <c r="H1262" t="e">
        <v>#N/A</v>
      </c>
    </row>
    <row r="1263" spans="5:8" x14ac:dyDescent="0.35">
      <c r="E1263" t="e">
        <v>#N/A</v>
      </c>
      <c r="F1263" t="e">
        <v>#N/A</v>
      </c>
      <c r="G1263" t="e">
        <v>#N/A</v>
      </c>
      <c r="H1263" t="e">
        <v>#N/A</v>
      </c>
    </row>
    <row r="1264" spans="5:8" x14ac:dyDescent="0.35">
      <c r="E1264" t="e">
        <v>#N/A</v>
      </c>
      <c r="F1264" t="e">
        <v>#N/A</v>
      </c>
      <c r="G1264" t="e">
        <v>#N/A</v>
      </c>
      <c r="H1264" t="e">
        <v>#N/A</v>
      </c>
    </row>
    <row r="1265" spans="5:8" x14ac:dyDescent="0.35">
      <c r="E1265" t="e">
        <v>#N/A</v>
      </c>
      <c r="F1265" t="e">
        <v>#N/A</v>
      </c>
      <c r="G1265" t="e">
        <v>#N/A</v>
      </c>
      <c r="H1265" t="e">
        <v>#N/A</v>
      </c>
    </row>
    <row r="1266" spans="5:8" x14ac:dyDescent="0.35">
      <c r="E1266" t="e">
        <v>#N/A</v>
      </c>
      <c r="F1266" t="e">
        <v>#N/A</v>
      </c>
      <c r="G1266" t="e">
        <v>#N/A</v>
      </c>
      <c r="H1266" t="e">
        <v>#N/A</v>
      </c>
    </row>
    <row r="1267" spans="5:8" x14ac:dyDescent="0.35">
      <c r="E1267" t="e">
        <v>#N/A</v>
      </c>
      <c r="F1267" t="e">
        <v>#N/A</v>
      </c>
      <c r="G1267" t="e">
        <v>#N/A</v>
      </c>
      <c r="H1267" t="e">
        <v>#N/A</v>
      </c>
    </row>
    <row r="1268" spans="5:8" x14ac:dyDescent="0.35">
      <c r="E1268" t="e">
        <v>#N/A</v>
      </c>
      <c r="F1268" t="e">
        <v>#N/A</v>
      </c>
      <c r="G1268" t="e">
        <v>#N/A</v>
      </c>
      <c r="H1268" t="e">
        <v>#N/A</v>
      </c>
    </row>
    <row r="1269" spans="5:8" x14ac:dyDescent="0.35">
      <c r="E1269" t="e">
        <v>#N/A</v>
      </c>
      <c r="F1269" t="e">
        <v>#N/A</v>
      </c>
      <c r="G1269" t="e">
        <v>#N/A</v>
      </c>
      <c r="H1269" t="e">
        <v>#N/A</v>
      </c>
    </row>
    <row r="1270" spans="5:8" x14ac:dyDescent="0.35">
      <c r="E1270" t="e">
        <v>#N/A</v>
      </c>
      <c r="F1270" t="e">
        <v>#N/A</v>
      </c>
      <c r="G1270" t="e">
        <v>#N/A</v>
      </c>
      <c r="H1270" t="e">
        <v>#N/A</v>
      </c>
    </row>
    <row r="1271" spans="5:8" x14ac:dyDescent="0.35">
      <c r="E1271" t="e">
        <v>#N/A</v>
      </c>
      <c r="F1271" t="e">
        <v>#N/A</v>
      </c>
      <c r="G1271" t="e">
        <v>#N/A</v>
      </c>
      <c r="H1271" t="e">
        <v>#N/A</v>
      </c>
    </row>
    <row r="1272" spans="5:8" x14ac:dyDescent="0.35">
      <c r="E1272" t="e">
        <v>#N/A</v>
      </c>
      <c r="F1272" t="e">
        <v>#N/A</v>
      </c>
      <c r="G1272" t="e">
        <v>#N/A</v>
      </c>
      <c r="H1272" t="e">
        <v>#N/A</v>
      </c>
    </row>
    <row r="1273" spans="5:8" x14ac:dyDescent="0.35">
      <c r="E1273" t="e">
        <v>#N/A</v>
      </c>
      <c r="F1273" t="e">
        <v>#N/A</v>
      </c>
      <c r="G1273" t="e">
        <v>#N/A</v>
      </c>
      <c r="H1273" t="e">
        <v>#N/A</v>
      </c>
    </row>
    <row r="1274" spans="5:8" x14ac:dyDescent="0.35">
      <c r="E1274" t="e">
        <v>#N/A</v>
      </c>
      <c r="F1274" t="e">
        <v>#N/A</v>
      </c>
      <c r="G1274" t="e">
        <v>#N/A</v>
      </c>
      <c r="H1274" t="e">
        <v>#N/A</v>
      </c>
    </row>
    <row r="1275" spans="5:8" x14ac:dyDescent="0.35">
      <c r="E1275" t="e">
        <v>#N/A</v>
      </c>
      <c r="F1275" t="e">
        <v>#N/A</v>
      </c>
      <c r="G1275" t="e">
        <v>#N/A</v>
      </c>
      <c r="H1275" t="e">
        <v>#N/A</v>
      </c>
    </row>
    <row r="1276" spans="5:8" x14ac:dyDescent="0.35">
      <c r="E1276" t="e">
        <v>#N/A</v>
      </c>
      <c r="F1276" t="e">
        <v>#N/A</v>
      </c>
      <c r="G1276" t="e">
        <v>#N/A</v>
      </c>
      <c r="H1276" t="e">
        <v>#N/A</v>
      </c>
    </row>
    <row r="1277" spans="5:8" x14ac:dyDescent="0.35">
      <c r="E1277" t="e">
        <v>#N/A</v>
      </c>
      <c r="F1277" t="e">
        <v>#N/A</v>
      </c>
      <c r="G1277" t="e">
        <v>#N/A</v>
      </c>
      <c r="H1277" t="e">
        <v>#N/A</v>
      </c>
    </row>
    <row r="1278" spans="5:8" x14ac:dyDescent="0.35">
      <c r="E1278" t="e">
        <v>#N/A</v>
      </c>
      <c r="F1278" t="e">
        <v>#N/A</v>
      </c>
      <c r="G1278" t="e">
        <v>#N/A</v>
      </c>
      <c r="H1278" t="e">
        <v>#N/A</v>
      </c>
    </row>
    <row r="1279" spans="5:8" x14ac:dyDescent="0.35">
      <c r="E1279" t="e">
        <v>#N/A</v>
      </c>
      <c r="F1279" t="e">
        <v>#N/A</v>
      </c>
      <c r="G1279" t="e">
        <v>#N/A</v>
      </c>
      <c r="H1279" t="e">
        <v>#N/A</v>
      </c>
    </row>
    <row r="1280" spans="5:8" x14ac:dyDescent="0.35">
      <c r="E1280" t="e">
        <v>#N/A</v>
      </c>
      <c r="F1280" t="e">
        <v>#N/A</v>
      </c>
      <c r="G1280" t="e">
        <v>#N/A</v>
      </c>
      <c r="H1280" t="e">
        <v>#N/A</v>
      </c>
    </row>
    <row r="1281" spans="5:8" x14ac:dyDescent="0.35">
      <c r="E1281" t="e">
        <v>#N/A</v>
      </c>
      <c r="F1281" t="e">
        <v>#N/A</v>
      </c>
      <c r="G1281" t="e">
        <v>#N/A</v>
      </c>
      <c r="H1281" t="e">
        <v>#N/A</v>
      </c>
    </row>
    <row r="1282" spans="5:8" x14ac:dyDescent="0.35">
      <c r="E1282" t="e">
        <v>#N/A</v>
      </c>
      <c r="F1282" t="e">
        <v>#N/A</v>
      </c>
      <c r="G1282" t="e">
        <v>#N/A</v>
      </c>
      <c r="H1282" t="e">
        <v>#N/A</v>
      </c>
    </row>
    <row r="1283" spans="5:8" x14ac:dyDescent="0.35">
      <c r="E1283" t="e">
        <v>#N/A</v>
      </c>
      <c r="F1283" t="e">
        <v>#N/A</v>
      </c>
      <c r="G1283" t="e">
        <v>#N/A</v>
      </c>
      <c r="H1283" t="e">
        <v>#N/A</v>
      </c>
    </row>
    <row r="1284" spans="5:8" x14ac:dyDescent="0.35">
      <c r="E1284" t="e">
        <v>#N/A</v>
      </c>
      <c r="F1284" t="e">
        <v>#N/A</v>
      </c>
      <c r="G1284" t="e">
        <v>#N/A</v>
      </c>
      <c r="H1284" t="e">
        <v>#N/A</v>
      </c>
    </row>
    <row r="1285" spans="5:8" x14ac:dyDescent="0.35">
      <c r="E1285" t="e">
        <v>#N/A</v>
      </c>
      <c r="F1285" t="e">
        <v>#N/A</v>
      </c>
      <c r="G1285" t="e">
        <v>#N/A</v>
      </c>
      <c r="H1285" t="e">
        <v>#N/A</v>
      </c>
    </row>
    <row r="1286" spans="5:8" x14ac:dyDescent="0.35">
      <c r="E1286" t="e">
        <v>#N/A</v>
      </c>
      <c r="F1286" t="e">
        <v>#N/A</v>
      </c>
      <c r="G1286" t="e">
        <v>#N/A</v>
      </c>
      <c r="H1286" t="e">
        <v>#N/A</v>
      </c>
    </row>
    <row r="1287" spans="5:8" x14ac:dyDescent="0.35">
      <c r="E1287" t="e">
        <v>#N/A</v>
      </c>
      <c r="F1287" t="e">
        <v>#N/A</v>
      </c>
      <c r="G1287" t="e">
        <v>#N/A</v>
      </c>
      <c r="H1287" t="e">
        <v>#N/A</v>
      </c>
    </row>
    <row r="1288" spans="5:8" x14ac:dyDescent="0.35">
      <c r="E1288" t="e">
        <v>#N/A</v>
      </c>
      <c r="F1288" t="e">
        <v>#N/A</v>
      </c>
      <c r="G1288" t="e">
        <v>#N/A</v>
      </c>
      <c r="H1288" t="e">
        <v>#N/A</v>
      </c>
    </row>
    <row r="1289" spans="5:8" x14ac:dyDescent="0.35">
      <c r="E1289" t="e">
        <v>#N/A</v>
      </c>
      <c r="F1289" t="e">
        <v>#N/A</v>
      </c>
      <c r="G1289" t="e">
        <v>#N/A</v>
      </c>
      <c r="H1289" t="e">
        <v>#N/A</v>
      </c>
    </row>
    <row r="1290" spans="5:8" x14ac:dyDescent="0.35">
      <c r="E1290" t="e">
        <v>#N/A</v>
      </c>
      <c r="F1290" t="e">
        <v>#N/A</v>
      </c>
      <c r="G1290" t="e">
        <v>#N/A</v>
      </c>
      <c r="H1290" t="e">
        <v>#N/A</v>
      </c>
    </row>
    <row r="1291" spans="5:8" x14ac:dyDescent="0.35">
      <c r="E1291" t="e">
        <v>#N/A</v>
      </c>
      <c r="F1291" t="e">
        <v>#N/A</v>
      </c>
      <c r="G1291" t="e">
        <v>#N/A</v>
      </c>
      <c r="H1291" t="e">
        <v>#N/A</v>
      </c>
    </row>
    <row r="1292" spans="5:8" x14ac:dyDescent="0.35">
      <c r="E1292" t="e">
        <v>#N/A</v>
      </c>
      <c r="F1292" t="e">
        <v>#N/A</v>
      </c>
      <c r="G1292" t="e">
        <v>#N/A</v>
      </c>
      <c r="H1292" t="e">
        <v>#N/A</v>
      </c>
    </row>
    <row r="1293" spans="5:8" x14ac:dyDescent="0.35">
      <c r="E1293" t="e">
        <v>#N/A</v>
      </c>
      <c r="F1293" t="e">
        <v>#N/A</v>
      </c>
      <c r="G1293" t="e">
        <v>#N/A</v>
      </c>
      <c r="H1293" t="e">
        <v>#N/A</v>
      </c>
    </row>
    <row r="1294" spans="5:8" x14ac:dyDescent="0.35">
      <c r="E1294" t="e">
        <v>#N/A</v>
      </c>
      <c r="F1294" t="e">
        <v>#N/A</v>
      </c>
      <c r="G1294" t="e">
        <v>#N/A</v>
      </c>
      <c r="H1294" t="e">
        <v>#N/A</v>
      </c>
    </row>
    <row r="1295" spans="5:8" x14ac:dyDescent="0.35">
      <c r="E1295" t="e">
        <v>#N/A</v>
      </c>
      <c r="F1295" t="e">
        <v>#N/A</v>
      </c>
      <c r="G1295" t="e">
        <v>#N/A</v>
      </c>
      <c r="H1295" t="e">
        <v>#N/A</v>
      </c>
    </row>
    <row r="1296" spans="5:8" x14ac:dyDescent="0.35">
      <c r="E1296" t="e">
        <v>#N/A</v>
      </c>
      <c r="F1296" t="e">
        <v>#N/A</v>
      </c>
      <c r="G1296" t="e">
        <v>#N/A</v>
      </c>
      <c r="H1296" t="e">
        <v>#N/A</v>
      </c>
    </row>
    <row r="1297" spans="5:8" x14ac:dyDescent="0.35">
      <c r="E1297" t="e">
        <v>#N/A</v>
      </c>
      <c r="F1297" t="e">
        <v>#N/A</v>
      </c>
      <c r="G1297" t="e">
        <v>#N/A</v>
      </c>
      <c r="H1297" t="e">
        <v>#N/A</v>
      </c>
    </row>
    <row r="1298" spans="5:8" x14ac:dyDescent="0.35">
      <c r="E1298" t="e">
        <v>#N/A</v>
      </c>
      <c r="F1298" t="e">
        <v>#N/A</v>
      </c>
      <c r="G1298" t="e">
        <v>#N/A</v>
      </c>
      <c r="H1298" t="e">
        <v>#N/A</v>
      </c>
    </row>
    <row r="1299" spans="5:8" x14ac:dyDescent="0.35">
      <c r="E1299" t="e">
        <v>#N/A</v>
      </c>
      <c r="F1299" t="e">
        <v>#N/A</v>
      </c>
      <c r="G1299" t="e">
        <v>#N/A</v>
      </c>
      <c r="H1299" t="e">
        <v>#N/A</v>
      </c>
    </row>
    <row r="1300" spans="5:8" x14ac:dyDescent="0.35">
      <c r="E1300" t="e">
        <v>#N/A</v>
      </c>
      <c r="F1300" t="e">
        <v>#N/A</v>
      </c>
      <c r="G1300" t="e">
        <v>#N/A</v>
      </c>
      <c r="H1300" t="e">
        <v>#N/A</v>
      </c>
    </row>
    <row r="1301" spans="5:8" x14ac:dyDescent="0.35">
      <c r="E1301" t="e">
        <v>#N/A</v>
      </c>
      <c r="F1301" t="e">
        <v>#N/A</v>
      </c>
      <c r="G1301" t="e">
        <v>#N/A</v>
      </c>
      <c r="H1301" t="e">
        <v>#N/A</v>
      </c>
    </row>
    <row r="1302" spans="5:8" x14ac:dyDescent="0.35">
      <c r="E1302" t="e">
        <v>#N/A</v>
      </c>
      <c r="F1302" t="e">
        <v>#N/A</v>
      </c>
      <c r="G1302" t="e">
        <v>#N/A</v>
      </c>
      <c r="H1302" t="e">
        <v>#N/A</v>
      </c>
    </row>
    <row r="1303" spans="5:8" x14ac:dyDescent="0.35">
      <c r="E1303" t="e">
        <v>#N/A</v>
      </c>
      <c r="F1303" t="e">
        <v>#N/A</v>
      </c>
      <c r="G1303" t="e">
        <v>#N/A</v>
      </c>
      <c r="H1303" t="e">
        <v>#N/A</v>
      </c>
    </row>
    <row r="1304" spans="5:8" x14ac:dyDescent="0.35">
      <c r="E1304" t="e">
        <v>#N/A</v>
      </c>
      <c r="F1304" t="e">
        <v>#N/A</v>
      </c>
      <c r="G1304" t="e">
        <v>#N/A</v>
      </c>
      <c r="H1304" t="e">
        <v>#N/A</v>
      </c>
    </row>
    <row r="1305" spans="5:8" x14ac:dyDescent="0.35">
      <c r="E1305" t="e">
        <v>#N/A</v>
      </c>
      <c r="F1305" t="e">
        <v>#N/A</v>
      </c>
      <c r="G1305" t="e">
        <v>#N/A</v>
      </c>
      <c r="H1305" t="e">
        <v>#N/A</v>
      </c>
    </row>
    <row r="1306" spans="5:8" x14ac:dyDescent="0.35">
      <c r="E1306" t="e">
        <v>#N/A</v>
      </c>
      <c r="F1306" t="e">
        <v>#N/A</v>
      </c>
      <c r="G1306" t="e">
        <v>#N/A</v>
      </c>
      <c r="H1306" t="e">
        <v>#N/A</v>
      </c>
    </row>
    <row r="1307" spans="5:8" x14ac:dyDescent="0.35">
      <c r="E1307" t="e">
        <v>#N/A</v>
      </c>
      <c r="F1307" t="e">
        <v>#N/A</v>
      </c>
      <c r="G1307" t="e">
        <v>#N/A</v>
      </c>
      <c r="H1307" t="e">
        <v>#N/A</v>
      </c>
    </row>
    <row r="1308" spans="5:8" x14ac:dyDescent="0.35">
      <c r="E1308" t="e">
        <v>#N/A</v>
      </c>
      <c r="F1308" t="e">
        <v>#N/A</v>
      </c>
      <c r="G1308" t="e">
        <v>#N/A</v>
      </c>
      <c r="H1308" t="e">
        <v>#N/A</v>
      </c>
    </row>
    <row r="1309" spans="5:8" x14ac:dyDescent="0.35">
      <c r="E1309" t="e">
        <v>#N/A</v>
      </c>
      <c r="F1309" t="e">
        <v>#N/A</v>
      </c>
      <c r="G1309" t="e">
        <v>#N/A</v>
      </c>
      <c r="H1309" t="e">
        <v>#N/A</v>
      </c>
    </row>
    <row r="1310" spans="5:8" x14ac:dyDescent="0.35">
      <c r="E1310" t="e">
        <v>#N/A</v>
      </c>
      <c r="F1310" t="e">
        <v>#N/A</v>
      </c>
      <c r="G1310" t="e">
        <v>#N/A</v>
      </c>
      <c r="H1310" t="e">
        <v>#N/A</v>
      </c>
    </row>
    <row r="1311" spans="5:8" x14ac:dyDescent="0.35">
      <c r="E1311" t="e">
        <v>#N/A</v>
      </c>
      <c r="F1311" t="e">
        <v>#N/A</v>
      </c>
      <c r="G1311" t="e">
        <v>#N/A</v>
      </c>
      <c r="H1311" t="e">
        <v>#N/A</v>
      </c>
    </row>
    <row r="1312" spans="5:8" x14ac:dyDescent="0.35">
      <c r="E1312" t="e">
        <v>#N/A</v>
      </c>
      <c r="F1312" t="e">
        <v>#N/A</v>
      </c>
      <c r="G1312" t="e">
        <v>#N/A</v>
      </c>
      <c r="H1312" t="e">
        <v>#N/A</v>
      </c>
    </row>
    <row r="1313" spans="5:8" x14ac:dyDescent="0.35">
      <c r="E1313" t="e">
        <v>#N/A</v>
      </c>
      <c r="F1313" t="e">
        <v>#N/A</v>
      </c>
      <c r="G1313" t="e">
        <v>#N/A</v>
      </c>
      <c r="H1313" t="e">
        <v>#N/A</v>
      </c>
    </row>
    <row r="1314" spans="5:8" x14ac:dyDescent="0.35">
      <c r="E1314" t="e">
        <v>#N/A</v>
      </c>
      <c r="F1314" t="e">
        <v>#N/A</v>
      </c>
      <c r="G1314" t="e">
        <v>#N/A</v>
      </c>
      <c r="H1314" t="e">
        <v>#N/A</v>
      </c>
    </row>
    <row r="1315" spans="5:8" x14ac:dyDescent="0.35">
      <c r="E1315" t="e">
        <v>#N/A</v>
      </c>
      <c r="F1315" t="e">
        <v>#N/A</v>
      </c>
      <c r="G1315" t="e">
        <v>#N/A</v>
      </c>
      <c r="H1315" t="e">
        <v>#N/A</v>
      </c>
    </row>
    <row r="1316" spans="5:8" x14ac:dyDescent="0.35">
      <c r="E1316" t="e">
        <v>#N/A</v>
      </c>
      <c r="F1316" t="e">
        <v>#N/A</v>
      </c>
      <c r="G1316" t="e">
        <v>#N/A</v>
      </c>
      <c r="H1316" t="e">
        <v>#N/A</v>
      </c>
    </row>
    <row r="1317" spans="5:8" x14ac:dyDescent="0.35">
      <c r="E1317" t="e">
        <v>#N/A</v>
      </c>
      <c r="F1317" t="e">
        <v>#N/A</v>
      </c>
      <c r="G1317" t="e">
        <v>#N/A</v>
      </c>
      <c r="H1317" t="e">
        <v>#N/A</v>
      </c>
    </row>
    <row r="1318" spans="5:8" x14ac:dyDescent="0.35">
      <c r="E1318" t="e">
        <v>#N/A</v>
      </c>
      <c r="F1318" t="e">
        <v>#N/A</v>
      </c>
      <c r="G1318" t="e">
        <v>#N/A</v>
      </c>
      <c r="H1318" t="e">
        <v>#N/A</v>
      </c>
    </row>
    <row r="1319" spans="5:8" x14ac:dyDescent="0.35">
      <c r="E1319" t="e">
        <v>#N/A</v>
      </c>
      <c r="F1319" t="e">
        <v>#N/A</v>
      </c>
      <c r="G1319" t="e">
        <v>#N/A</v>
      </c>
      <c r="H1319" t="e">
        <v>#N/A</v>
      </c>
    </row>
    <row r="1320" spans="5:8" x14ac:dyDescent="0.35">
      <c r="E1320" t="e">
        <v>#N/A</v>
      </c>
      <c r="F1320" t="e">
        <v>#N/A</v>
      </c>
      <c r="G1320" t="e">
        <v>#N/A</v>
      </c>
      <c r="H1320" t="e">
        <v>#N/A</v>
      </c>
    </row>
    <row r="1321" spans="5:8" x14ac:dyDescent="0.35">
      <c r="E1321" t="e">
        <v>#N/A</v>
      </c>
      <c r="F1321" t="e">
        <v>#N/A</v>
      </c>
      <c r="G1321" t="e">
        <v>#N/A</v>
      </c>
      <c r="H1321" t="e">
        <v>#N/A</v>
      </c>
    </row>
    <row r="1322" spans="5:8" x14ac:dyDescent="0.35">
      <c r="E1322" t="e">
        <v>#N/A</v>
      </c>
      <c r="F1322" t="e">
        <v>#N/A</v>
      </c>
      <c r="G1322" t="e">
        <v>#N/A</v>
      </c>
      <c r="H1322" t="e">
        <v>#N/A</v>
      </c>
    </row>
    <row r="1323" spans="5:8" x14ac:dyDescent="0.35">
      <c r="E1323" t="e">
        <v>#N/A</v>
      </c>
      <c r="F1323" t="e">
        <v>#N/A</v>
      </c>
      <c r="G1323" t="e">
        <v>#N/A</v>
      </c>
      <c r="H1323" t="e">
        <v>#N/A</v>
      </c>
    </row>
    <row r="1324" spans="5:8" x14ac:dyDescent="0.35">
      <c r="E1324" t="e">
        <v>#N/A</v>
      </c>
      <c r="F1324" t="e">
        <v>#N/A</v>
      </c>
      <c r="G1324" t="e">
        <v>#N/A</v>
      </c>
      <c r="H1324" t="e">
        <v>#N/A</v>
      </c>
    </row>
    <row r="1325" spans="5:8" x14ac:dyDescent="0.35">
      <c r="E1325" t="e">
        <v>#N/A</v>
      </c>
      <c r="F1325" t="e">
        <v>#N/A</v>
      </c>
      <c r="G1325" t="e">
        <v>#N/A</v>
      </c>
      <c r="H1325" t="e">
        <v>#N/A</v>
      </c>
    </row>
    <row r="1326" spans="5:8" x14ac:dyDescent="0.35">
      <c r="E1326" t="e">
        <v>#N/A</v>
      </c>
      <c r="F1326" t="e">
        <v>#N/A</v>
      </c>
      <c r="G1326" t="e">
        <v>#N/A</v>
      </c>
      <c r="H1326" t="e">
        <v>#N/A</v>
      </c>
    </row>
    <row r="1327" spans="5:8" x14ac:dyDescent="0.35">
      <c r="E1327" t="e">
        <v>#N/A</v>
      </c>
      <c r="F1327" t="e">
        <v>#N/A</v>
      </c>
      <c r="G1327" t="e">
        <v>#N/A</v>
      </c>
      <c r="H1327" t="e">
        <v>#N/A</v>
      </c>
    </row>
    <row r="1328" spans="5:8" x14ac:dyDescent="0.35">
      <c r="E1328" t="e">
        <v>#N/A</v>
      </c>
      <c r="F1328" t="e">
        <v>#N/A</v>
      </c>
      <c r="G1328" t="e">
        <v>#N/A</v>
      </c>
      <c r="H1328" t="e">
        <v>#N/A</v>
      </c>
    </row>
    <row r="1329" spans="5:8" x14ac:dyDescent="0.35">
      <c r="E1329" t="e">
        <v>#N/A</v>
      </c>
      <c r="F1329" t="e">
        <v>#N/A</v>
      </c>
      <c r="G1329" t="e">
        <v>#N/A</v>
      </c>
      <c r="H1329" t="e">
        <v>#N/A</v>
      </c>
    </row>
    <row r="1330" spans="5:8" x14ac:dyDescent="0.35">
      <c r="E1330" t="e">
        <v>#N/A</v>
      </c>
      <c r="F1330" t="e">
        <v>#N/A</v>
      </c>
      <c r="G1330" t="e">
        <v>#N/A</v>
      </c>
      <c r="H1330" t="e">
        <v>#N/A</v>
      </c>
    </row>
    <row r="1331" spans="5:8" x14ac:dyDescent="0.35">
      <c r="E1331" t="e">
        <v>#N/A</v>
      </c>
      <c r="F1331" t="e">
        <v>#N/A</v>
      </c>
      <c r="G1331" t="e">
        <v>#N/A</v>
      </c>
      <c r="H1331" t="e">
        <v>#N/A</v>
      </c>
    </row>
    <row r="1332" spans="5:8" x14ac:dyDescent="0.35">
      <c r="E1332" t="e">
        <v>#N/A</v>
      </c>
      <c r="F1332" t="e">
        <v>#N/A</v>
      </c>
      <c r="G1332" t="e">
        <v>#N/A</v>
      </c>
      <c r="H1332" t="e">
        <v>#N/A</v>
      </c>
    </row>
    <row r="1333" spans="5:8" x14ac:dyDescent="0.35">
      <c r="E1333" t="e">
        <v>#N/A</v>
      </c>
      <c r="F1333" t="e">
        <v>#N/A</v>
      </c>
      <c r="G1333" t="e">
        <v>#N/A</v>
      </c>
      <c r="H1333" t="e">
        <v>#N/A</v>
      </c>
    </row>
    <row r="1334" spans="5:8" x14ac:dyDescent="0.35">
      <c r="E1334" t="e">
        <v>#N/A</v>
      </c>
      <c r="F1334" t="e">
        <v>#N/A</v>
      </c>
      <c r="G1334" t="e">
        <v>#N/A</v>
      </c>
      <c r="H1334" t="e">
        <v>#N/A</v>
      </c>
    </row>
    <row r="1335" spans="5:8" x14ac:dyDescent="0.35">
      <c r="E1335" t="e">
        <v>#N/A</v>
      </c>
      <c r="F1335" t="e">
        <v>#N/A</v>
      </c>
      <c r="G1335" t="e">
        <v>#N/A</v>
      </c>
      <c r="H1335" t="e">
        <v>#N/A</v>
      </c>
    </row>
    <row r="1336" spans="5:8" x14ac:dyDescent="0.35">
      <c r="E1336" t="e">
        <v>#N/A</v>
      </c>
      <c r="F1336" t="e">
        <v>#N/A</v>
      </c>
      <c r="G1336" t="e">
        <v>#N/A</v>
      </c>
      <c r="H1336" t="e">
        <v>#N/A</v>
      </c>
    </row>
    <row r="1337" spans="5:8" x14ac:dyDescent="0.35">
      <c r="E1337" t="e">
        <v>#N/A</v>
      </c>
      <c r="F1337" t="e">
        <v>#N/A</v>
      </c>
      <c r="G1337" t="e">
        <v>#N/A</v>
      </c>
      <c r="H1337" t="e">
        <v>#N/A</v>
      </c>
    </row>
    <row r="1338" spans="5:8" x14ac:dyDescent="0.35">
      <c r="E1338" t="e">
        <v>#N/A</v>
      </c>
      <c r="F1338" t="e">
        <v>#N/A</v>
      </c>
      <c r="G1338" t="e">
        <v>#N/A</v>
      </c>
      <c r="H1338" t="e">
        <v>#N/A</v>
      </c>
    </row>
    <row r="1339" spans="5:8" x14ac:dyDescent="0.35">
      <c r="E1339" t="e">
        <v>#N/A</v>
      </c>
      <c r="F1339" t="e">
        <v>#N/A</v>
      </c>
      <c r="G1339" t="e">
        <v>#N/A</v>
      </c>
      <c r="H1339" t="e">
        <v>#N/A</v>
      </c>
    </row>
    <row r="1340" spans="5:8" x14ac:dyDescent="0.35">
      <c r="E1340" t="e">
        <v>#N/A</v>
      </c>
      <c r="F1340" t="e">
        <v>#N/A</v>
      </c>
      <c r="G1340" t="e">
        <v>#N/A</v>
      </c>
      <c r="H1340" t="e">
        <v>#N/A</v>
      </c>
    </row>
    <row r="1341" spans="5:8" x14ac:dyDescent="0.35">
      <c r="E1341" t="e">
        <v>#N/A</v>
      </c>
      <c r="F1341" t="e">
        <v>#N/A</v>
      </c>
      <c r="G1341" t="e">
        <v>#N/A</v>
      </c>
      <c r="H1341" t="e">
        <v>#N/A</v>
      </c>
    </row>
    <row r="1342" spans="5:8" x14ac:dyDescent="0.35">
      <c r="E1342" t="e">
        <v>#N/A</v>
      </c>
      <c r="F1342" t="e">
        <v>#N/A</v>
      </c>
      <c r="G1342" t="e">
        <v>#N/A</v>
      </c>
      <c r="H1342" t="e">
        <v>#N/A</v>
      </c>
    </row>
    <row r="1343" spans="5:8" x14ac:dyDescent="0.35">
      <c r="E1343" t="e">
        <v>#N/A</v>
      </c>
      <c r="F1343" t="e">
        <v>#N/A</v>
      </c>
      <c r="G1343" t="e">
        <v>#N/A</v>
      </c>
      <c r="H1343" t="e">
        <v>#N/A</v>
      </c>
    </row>
    <row r="1344" spans="5:8" x14ac:dyDescent="0.35">
      <c r="E1344" t="e">
        <v>#N/A</v>
      </c>
      <c r="F1344" t="e">
        <v>#N/A</v>
      </c>
      <c r="G1344" t="e">
        <v>#N/A</v>
      </c>
      <c r="H1344" t="e">
        <v>#N/A</v>
      </c>
    </row>
    <row r="1345" spans="5:8" x14ac:dyDescent="0.35">
      <c r="E1345" t="e">
        <v>#N/A</v>
      </c>
      <c r="F1345" t="e">
        <v>#N/A</v>
      </c>
      <c r="G1345" t="e">
        <v>#N/A</v>
      </c>
      <c r="H1345" t="e">
        <v>#N/A</v>
      </c>
    </row>
    <row r="1346" spans="5:8" x14ac:dyDescent="0.35">
      <c r="E1346" t="e">
        <v>#N/A</v>
      </c>
      <c r="F1346" t="e">
        <v>#N/A</v>
      </c>
      <c r="G1346" t="e">
        <v>#N/A</v>
      </c>
      <c r="H1346" t="e">
        <v>#N/A</v>
      </c>
    </row>
    <row r="1347" spans="5:8" x14ac:dyDescent="0.35">
      <c r="E1347" t="e">
        <v>#N/A</v>
      </c>
      <c r="F1347" t="e">
        <v>#N/A</v>
      </c>
      <c r="G1347" t="e">
        <v>#N/A</v>
      </c>
      <c r="H1347" t="e">
        <v>#N/A</v>
      </c>
    </row>
    <row r="1348" spans="5:8" x14ac:dyDescent="0.35">
      <c r="E1348" t="e">
        <v>#N/A</v>
      </c>
      <c r="F1348" t="e">
        <v>#N/A</v>
      </c>
      <c r="G1348" t="e">
        <v>#N/A</v>
      </c>
      <c r="H1348" t="e">
        <v>#N/A</v>
      </c>
    </row>
    <row r="1349" spans="5:8" x14ac:dyDescent="0.35">
      <c r="E1349" t="e">
        <v>#N/A</v>
      </c>
      <c r="F1349" t="e">
        <v>#N/A</v>
      </c>
      <c r="G1349" t="e">
        <v>#N/A</v>
      </c>
      <c r="H1349" t="e">
        <v>#N/A</v>
      </c>
    </row>
    <row r="1350" spans="5:8" x14ac:dyDescent="0.35">
      <c r="E1350" t="e">
        <v>#N/A</v>
      </c>
      <c r="F1350" t="e">
        <v>#N/A</v>
      </c>
      <c r="G1350" t="e">
        <v>#N/A</v>
      </c>
      <c r="H1350" t="e">
        <v>#N/A</v>
      </c>
    </row>
    <row r="1351" spans="5:8" x14ac:dyDescent="0.35">
      <c r="E1351" t="e">
        <v>#N/A</v>
      </c>
      <c r="F1351" t="e">
        <v>#N/A</v>
      </c>
      <c r="G1351" t="e">
        <v>#N/A</v>
      </c>
      <c r="H1351" t="e">
        <v>#N/A</v>
      </c>
    </row>
    <row r="1352" spans="5:8" x14ac:dyDescent="0.35">
      <c r="E1352" t="e">
        <v>#N/A</v>
      </c>
      <c r="F1352" t="e">
        <v>#N/A</v>
      </c>
      <c r="G1352" t="e">
        <v>#N/A</v>
      </c>
      <c r="H1352" t="e">
        <v>#N/A</v>
      </c>
    </row>
    <row r="1353" spans="5:8" x14ac:dyDescent="0.35">
      <c r="E1353" t="e">
        <v>#N/A</v>
      </c>
      <c r="F1353" t="e">
        <v>#N/A</v>
      </c>
      <c r="G1353" t="e">
        <v>#N/A</v>
      </c>
      <c r="H1353" t="e">
        <v>#N/A</v>
      </c>
    </row>
    <row r="1354" spans="5:8" x14ac:dyDescent="0.35">
      <c r="E1354" t="e">
        <v>#N/A</v>
      </c>
      <c r="F1354" t="e">
        <v>#N/A</v>
      </c>
      <c r="G1354" t="e">
        <v>#N/A</v>
      </c>
      <c r="H1354" t="e">
        <v>#N/A</v>
      </c>
    </row>
    <row r="1355" spans="5:8" x14ac:dyDescent="0.35">
      <c r="E1355" t="e">
        <v>#N/A</v>
      </c>
      <c r="F1355" t="e">
        <v>#N/A</v>
      </c>
      <c r="G1355" t="e">
        <v>#N/A</v>
      </c>
      <c r="H1355" t="e">
        <v>#N/A</v>
      </c>
    </row>
    <row r="1356" spans="5:8" x14ac:dyDescent="0.35">
      <c r="E1356" t="e">
        <v>#N/A</v>
      </c>
      <c r="F1356" t="e">
        <v>#N/A</v>
      </c>
      <c r="G1356" t="e">
        <v>#N/A</v>
      </c>
      <c r="H1356" t="e">
        <v>#N/A</v>
      </c>
    </row>
    <row r="1357" spans="5:8" x14ac:dyDescent="0.35">
      <c r="E1357" t="e">
        <v>#N/A</v>
      </c>
      <c r="F1357" t="e">
        <v>#N/A</v>
      </c>
      <c r="G1357" t="e">
        <v>#N/A</v>
      </c>
      <c r="H1357" t="e">
        <v>#N/A</v>
      </c>
    </row>
    <row r="1358" spans="5:8" x14ac:dyDescent="0.35">
      <c r="E1358" t="e">
        <v>#N/A</v>
      </c>
      <c r="F1358" t="e">
        <v>#N/A</v>
      </c>
      <c r="G1358" t="e">
        <v>#N/A</v>
      </c>
      <c r="H1358" t="e">
        <v>#N/A</v>
      </c>
    </row>
    <row r="1359" spans="5:8" x14ac:dyDescent="0.35">
      <c r="E1359" t="e">
        <v>#N/A</v>
      </c>
      <c r="F1359" t="e">
        <v>#N/A</v>
      </c>
      <c r="G1359" t="e">
        <v>#N/A</v>
      </c>
      <c r="H1359" t="e">
        <v>#N/A</v>
      </c>
    </row>
    <row r="1360" spans="5:8" x14ac:dyDescent="0.35">
      <c r="E1360" t="e">
        <v>#N/A</v>
      </c>
      <c r="F1360" t="e">
        <v>#N/A</v>
      </c>
      <c r="G1360" t="e">
        <v>#N/A</v>
      </c>
      <c r="H1360" t="e">
        <v>#N/A</v>
      </c>
    </row>
    <row r="1361" spans="5:8" x14ac:dyDescent="0.35">
      <c r="E1361" t="e">
        <v>#N/A</v>
      </c>
      <c r="F1361" t="e">
        <v>#N/A</v>
      </c>
      <c r="G1361" t="e">
        <v>#N/A</v>
      </c>
      <c r="H1361" t="e">
        <v>#N/A</v>
      </c>
    </row>
    <row r="1362" spans="5:8" x14ac:dyDescent="0.35">
      <c r="E1362" t="e">
        <v>#N/A</v>
      </c>
      <c r="F1362" t="e">
        <v>#N/A</v>
      </c>
      <c r="G1362" t="e">
        <v>#N/A</v>
      </c>
      <c r="H1362" t="e">
        <v>#N/A</v>
      </c>
    </row>
    <row r="1363" spans="5:8" x14ac:dyDescent="0.35">
      <c r="E1363" t="e">
        <v>#N/A</v>
      </c>
      <c r="F1363" t="e">
        <v>#N/A</v>
      </c>
      <c r="G1363" t="e">
        <v>#N/A</v>
      </c>
      <c r="H1363" t="e">
        <v>#N/A</v>
      </c>
    </row>
    <row r="1364" spans="5:8" x14ac:dyDescent="0.35">
      <c r="E1364" t="e">
        <v>#N/A</v>
      </c>
      <c r="F1364" t="e">
        <v>#N/A</v>
      </c>
      <c r="G1364" t="e">
        <v>#N/A</v>
      </c>
      <c r="H1364" t="e">
        <v>#N/A</v>
      </c>
    </row>
    <row r="1365" spans="5:8" x14ac:dyDescent="0.35">
      <c r="E1365" t="e">
        <v>#N/A</v>
      </c>
      <c r="F1365" t="e">
        <v>#N/A</v>
      </c>
      <c r="G1365" t="e">
        <v>#N/A</v>
      </c>
      <c r="H1365" t="e">
        <v>#N/A</v>
      </c>
    </row>
    <row r="1366" spans="5:8" x14ac:dyDescent="0.35">
      <c r="E1366" t="e">
        <v>#N/A</v>
      </c>
      <c r="F1366" t="e">
        <v>#N/A</v>
      </c>
      <c r="G1366" t="e">
        <v>#N/A</v>
      </c>
      <c r="H1366" t="e">
        <v>#N/A</v>
      </c>
    </row>
    <row r="1367" spans="5:8" x14ac:dyDescent="0.35">
      <c r="E1367" t="e">
        <v>#N/A</v>
      </c>
      <c r="F1367" t="e">
        <v>#N/A</v>
      </c>
      <c r="G1367" t="e">
        <v>#N/A</v>
      </c>
      <c r="H1367" t="e">
        <v>#N/A</v>
      </c>
    </row>
    <row r="1368" spans="5:8" x14ac:dyDescent="0.35">
      <c r="E1368" t="e">
        <v>#N/A</v>
      </c>
      <c r="F1368" t="e">
        <v>#N/A</v>
      </c>
      <c r="G1368" t="e">
        <v>#N/A</v>
      </c>
      <c r="H1368" t="e">
        <v>#N/A</v>
      </c>
    </row>
    <row r="1369" spans="5:8" x14ac:dyDescent="0.35">
      <c r="E1369" t="e">
        <v>#N/A</v>
      </c>
      <c r="F1369" t="e">
        <v>#N/A</v>
      </c>
      <c r="G1369" t="e">
        <v>#N/A</v>
      </c>
      <c r="H1369" t="e">
        <v>#N/A</v>
      </c>
    </row>
    <row r="1370" spans="5:8" x14ac:dyDescent="0.35">
      <c r="E1370" t="e">
        <v>#N/A</v>
      </c>
      <c r="F1370" t="e">
        <v>#N/A</v>
      </c>
      <c r="G1370" t="e">
        <v>#N/A</v>
      </c>
      <c r="H1370" t="e">
        <v>#N/A</v>
      </c>
    </row>
    <row r="1371" spans="5:8" x14ac:dyDescent="0.35">
      <c r="E1371" t="e">
        <v>#N/A</v>
      </c>
      <c r="F1371" t="e">
        <v>#N/A</v>
      </c>
      <c r="G1371" t="e">
        <v>#N/A</v>
      </c>
      <c r="H1371" t="e">
        <v>#N/A</v>
      </c>
    </row>
    <row r="1372" spans="5:8" x14ac:dyDescent="0.35">
      <c r="E1372" t="e">
        <v>#N/A</v>
      </c>
      <c r="F1372" t="e">
        <v>#N/A</v>
      </c>
      <c r="G1372" t="e">
        <v>#N/A</v>
      </c>
      <c r="H1372" t="e">
        <v>#N/A</v>
      </c>
    </row>
    <row r="1373" spans="5:8" x14ac:dyDescent="0.35">
      <c r="E1373" t="e">
        <v>#N/A</v>
      </c>
      <c r="F1373" t="e">
        <v>#N/A</v>
      </c>
      <c r="G1373" t="e">
        <v>#N/A</v>
      </c>
      <c r="H1373" t="e">
        <v>#N/A</v>
      </c>
    </row>
    <row r="1374" spans="5:8" x14ac:dyDescent="0.35">
      <c r="E1374" t="e">
        <v>#N/A</v>
      </c>
      <c r="F1374" t="e">
        <v>#N/A</v>
      </c>
      <c r="G1374" t="e">
        <v>#N/A</v>
      </c>
      <c r="H1374" t="e">
        <v>#N/A</v>
      </c>
    </row>
    <row r="1375" spans="5:8" x14ac:dyDescent="0.35">
      <c r="E1375" t="e">
        <v>#N/A</v>
      </c>
      <c r="F1375" t="e">
        <v>#N/A</v>
      </c>
      <c r="G1375" t="e">
        <v>#N/A</v>
      </c>
      <c r="H1375" t="e">
        <v>#N/A</v>
      </c>
    </row>
    <row r="1376" spans="5:8" x14ac:dyDescent="0.35">
      <c r="E1376" t="e">
        <v>#N/A</v>
      </c>
      <c r="F1376" t="e">
        <v>#N/A</v>
      </c>
      <c r="G1376" t="e">
        <v>#N/A</v>
      </c>
      <c r="H1376" t="e">
        <v>#N/A</v>
      </c>
    </row>
    <row r="1377" spans="5:8" x14ac:dyDescent="0.35">
      <c r="E1377" t="e">
        <v>#N/A</v>
      </c>
      <c r="F1377" t="e">
        <v>#N/A</v>
      </c>
      <c r="G1377" t="e">
        <v>#N/A</v>
      </c>
      <c r="H1377" t="e">
        <v>#N/A</v>
      </c>
    </row>
    <row r="1378" spans="5:8" x14ac:dyDescent="0.35">
      <c r="E1378" t="e">
        <v>#N/A</v>
      </c>
      <c r="F1378" t="e">
        <v>#N/A</v>
      </c>
      <c r="G1378" t="e">
        <v>#N/A</v>
      </c>
      <c r="H1378" t="e">
        <v>#N/A</v>
      </c>
    </row>
    <row r="1379" spans="5:8" x14ac:dyDescent="0.35">
      <c r="E1379" t="e">
        <v>#N/A</v>
      </c>
      <c r="F1379" t="e">
        <v>#N/A</v>
      </c>
      <c r="G1379" t="e">
        <v>#N/A</v>
      </c>
      <c r="H1379" t="e">
        <v>#N/A</v>
      </c>
    </row>
    <row r="1380" spans="5:8" x14ac:dyDescent="0.35">
      <c r="E1380" t="e">
        <v>#N/A</v>
      </c>
      <c r="F1380" t="e">
        <v>#N/A</v>
      </c>
      <c r="G1380" t="e">
        <v>#N/A</v>
      </c>
      <c r="H1380" t="e">
        <v>#N/A</v>
      </c>
    </row>
    <row r="1381" spans="5:8" x14ac:dyDescent="0.35">
      <c r="E1381" t="e">
        <v>#N/A</v>
      </c>
      <c r="F1381" t="e">
        <v>#N/A</v>
      </c>
      <c r="G1381" t="e">
        <v>#N/A</v>
      </c>
      <c r="H1381" t="e">
        <v>#N/A</v>
      </c>
    </row>
    <row r="1382" spans="5:8" x14ac:dyDescent="0.35">
      <c r="E1382" t="e">
        <v>#N/A</v>
      </c>
      <c r="F1382" t="e">
        <v>#N/A</v>
      </c>
      <c r="G1382" t="e">
        <v>#N/A</v>
      </c>
      <c r="H1382" t="e">
        <v>#N/A</v>
      </c>
    </row>
    <row r="1383" spans="5:8" x14ac:dyDescent="0.35">
      <c r="E1383" t="e">
        <v>#N/A</v>
      </c>
      <c r="F1383" t="e">
        <v>#N/A</v>
      </c>
      <c r="G1383" t="e">
        <v>#N/A</v>
      </c>
      <c r="H1383" t="e">
        <v>#N/A</v>
      </c>
    </row>
    <row r="1384" spans="5:8" x14ac:dyDescent="0.35">
      <c r="E1384" t="e">
        <v>#N/A</v>
      </c>
      <c r="F1384" t="e">
        <v>#N/A</v>
      </c>
      <c r="G1384" t="e">
        <v>#N/A</v>
      </c>
      <c r="H1384" t="e">
        <v>#N/A</v>
      </c>
    </row>
    <row r="1385" spans="5:8" x14ac:dyDescent="0.35">
      <c r="E1385" t="e">
        <v>#N/A</v>
      </c>
      <c r="F1385" t="e">
        <v>#N/A</v>
      </c>
      <c r="G1385" t="e">
        <v>#N/A</v>
      </c>
      <c r="H1385" t="e">
        <v>#N/A</v>
      </c>
    </row>
    <row r="1386" spans="5:8" x14ac:dyDescent="0.35">
      <c r="E1386" t="e">
        <v>#N/A</v>
      </c>
      <c r="F1386" t="e">
        <v>#N/A</v>
      </c>
      <c r="G1386" t="e">
        <v>#N/A</v>
      </c>
      <c r="H1386" t="e">
        <v>#N/A</v>
      </c>
    </row>
    <row r="1387" spans="5:8" x14ac:dyDescent="0.35">
      <c r="E1387" t="e">
        <v>#N/A</v>
      </c>
      <c r="F1387" t="e">
        <v>#N/A</v>
      </c>
      <c r="G1387" t="e">
        <v>#N/A</v>
      </c>
      <c r="H1387" t="e">
        <v>#N/A</v>
      </c>
    </row>
    <row r="1388" spans="5:8" x14ac:dyDescent="0.35">
      <c r="E1388" t="e">
        <v>#N/A</v>
      </c>
      <c r="F1388" t="e">
        <v>#N/A</v>
      </c>
      <c r="G1388" t="e">
        <v>#N/A</v>
      </c>
      <c r="H1388" t="e">
        <v>#N/A</v>
      </c>
    </row>
    <row r="1389" spans="5:8" x14ac:dyDescent="0.35">
      <c r="E1389" t="e">
        <v>#N/A</v>
      </c>
      <c r="F1389" t="e">
        <v>#N/A</v>
      </c>
      <c r="G1389" t="e">
        <v>#N/A</v>
      </c>
      <c r="H1389" t="e">
        <v>#N/A</v>
      </c>
    </row>
    <row r="1390" spans="5:8" x14ac:dyDescent="0.35">
      <c r="E1390" t="e">
        <v>#N/A</v>
      </c>
      <c r="F1390" t="e">
        <v>#N/A</v>
      </c>
      <c r="G1390" t="e">
        <v>#N/A</v>
      </c>
      <c r="H1390" t="e">
        <v>#N/A</v>
      </c>
    </row>
    <row r="1391" spans="5:8" x14ac:dyDescent="0.35">
      <c r="E1391" t="e">
        <v>#N/A</v>
      </c>
      <c r="F1391" t="e">
        <v>#N/A</v>
      </c>
      <c r="G1391" t="e">
        <v>#N/A</v>
      </c>
      <c r="H1391" t="e">
        <v>#N/A</v>
      </c>
    </row>
    <row r="1392" spans="5:8" x14ac:dyDescent="0.35">
      <c r="E1392" t="e">
        <v>#N/A</v>
      </c>
      <c r="F1392" t="e">
        <v>#N/A</v>
      </c>
      <c r="G1392" t="e">
        <v>#N/A</v>
      </c>
      <c r="H1392" t="e">
        <v>#N/A</v>
      </c>
    </row>
    <row r="1393" spans="5:8" x14ac:dyDescent="0.35">
      <c r="E1393" t="e">
        <v>#N/A</v>
      </c>
      <c r="F1393" t="e">
        <v>#N/A</v>
      </c>
      <c r="G1393" t="e">
        <v>#N/A</v>
      </c>
      <c r="H1393" t="e">
        <v>#N/A</v>
      </c>
    </row>
    <row r="1394" spans="5:8" x14ac:dyDescent="0.35">
      <c r="E1394" t="e">
        <v>#N/A</v>
      </c>
      <c r="F1394" t="e">
        <v>#N/A</v>
      </c>
      <c r="G1394" t="e">
        <v>#N/A</v>
      </c>
      <c r="H1394" t="e">
        <v>#N/A</v>
      </c>
    </row>
    <row r="1395" spans="5:8" x14ac:dyDescent="0.35">
      <c r="E1395" t="e">
        <v>#N/A</v>
      </c>
      <c r="F1395" t="e">
        <v>#N/A</v>
      </c>
      <c r="G1395" t="e">
        <v>#N/A</v>
      </c>
      <c r="H1395" t="e">
        <v>#N/A</v>
      </c>
    </row>
    <row r="1396" spans="5:8" x14ac:dyDescent="0.35">
      <c r="E1396" t="e">
        <v>#N/A</v>
      </c>
      <c r="F1396" t="e">
        <v>#N/A</v>
      </c>
      <c r="G1396" t="e">
        <v>#N/A</v>
      </c>
      <c r="H1396" t="e">
        <v>#N/A</v>
      </c>
    </row>
    <row r="1397" spans="5:8" x14ac:dyDescent="0.35">
      <c r="E1397" t="e">
        <v>#N/A</v>
      </c>
      <c r="F1397" t="e">
        <v>#N/A</v>
      </c>
      <c r="G1397" t="e">
        <v>#N/A</v>
      </c>
      <c r="H1397" t="e">
        <v>#N/A</v>
      </c>
    </row>
    <row r="1398" spans="5:8" x14ac:dyDescent="0.35">
      <c r="E1398" t="e">
        <v>#N/A</v>
      </c>
      <c r="F1398" t="e">
        <v>#N/A</v>
      </c>
      <c r="G1398" t="e">
        <v>#N/A</v>
      </c>
      <c r="H1398" t="e">
        <v>#N/A</v>
      </c>
    </row>
    <row r="1399" spans="5:8" x14ac:dyDescent="0.35">
      <c r="E1399" t="e">
        <v>#N/A</v>
      </c>
      <c r="F1399" t="e">
        <v>#N/A</v>
      </c>
      <c r="G1399" t="e">
        <v>#N/A</v>
      </c>
      <c r="H1399" t="e">
        <v>#N/A</v>
      </c>
    </row>
    <row r="1400" spans="5:8" x14ac:dyDescent="0.35">
      <c r="E1400" t="e">
        <v>#N/A</v>
      </c>
      <c r="F1400" t="e">
        <v>#N/A</v>
      </c>
      <c r="G1400" t="e">
        <v>#N/A</v>
      </c>
      <c r="H1400" t="e">
        <v>#N/A</v>
      </c>
    </row>
    <row r="1401" spans="5:8" x14ac:dyDescent="0.35">
      <c r="E1401" t="e">
        <v>#N/A</v>
      </c>
      <c r="F1401" t="e">
        <v>#N/A</v>
      </c>
      <c r="G1401" t="e">
        <v>#N/A</v>
      </c>
      <c r="H1401" t="e">
        <v>#N/A</v>
      </c>
    </row>
    <row r="1402" spans="5:8" x14ac:dyDescent="0.35">
      <c r="E1402" t="e">
        <v>#N/A</v>
      </c>
      <c r="F1402" t="e">
        <v>#N/A</v>
      </c>
      <c r="G1402" t="e">
        <v>#N/A</v>
      </c>
      <c r="H1402" t="e">
        <v>#N/A</v>
      </c>
    </row>
    <row r="1403" spans="5:8" x14ac:dyDescent="0.35">
      <c r="E1403" t="e">
        <v>#N/A</v>
      </c>
      <c r="F1403" t="e">
        <v>#N/A</v>
      </c>
      <c r="G1403" t="e">
        <v>#N/A</v>
      </c>
      <c r="H1403" t="e">
        <v>#N/A</v>
      </c>
    </row>
    <row r="1404" spans="5:8" x14ac:dyDescent="0.35">
      <c r="E1404" t="e">
        <v>#N/A</v>
      </c>
      <c r="F1404" t="e">
        <v>#N/A</v>
      </c>
      <c r="G1404" t="e">
        <v>#N/A</v>
      </c>
      <c r="H1404" t="e">
        <v>#N/A</v>
      </c>
    </row>
    <row r="1405" spans="5:8" x14ac:dyDescent="0.35">
      <c r="E1405" t="e">
        <v>#N/A</v>
      </c>
      <c r="F1405" t="e">
        <v>#N/A</v>
      </c>
      <c r="G1405" t="e">
        <v>#N/A</v>
      </c>
      <c r="H1405" t="e">
        <v>#N/A</v>
      </c>
    </row>
    <row r="1406" spans="5:8" x14ac:dyDescent="0.35">
      <c r="E1406" t="e">
        <v>#N/A</v>
      </c>
      <c r="F1406" t="e">
        <v>#N/A</v>
      </c>
      <c r="G1406" t="e">
        <v>#N/A</v>
      </c>
      <c r="H1406" t="e">
        <v>#N/A</v>
      </c>
    </row>
    <row r="1407" spans="5:8" x14ac:dyDescent="0.35">
      <c r="E1407" t="e">
        <v>#N/A</v>
      </c>
      <c r="F1407" t="e">
        <v>#N/A</v>
      </c>
      <c r="G1407" t="e">
        <v>#N/A</v>
      </c>
      <c r="H1407" t="e">
        <v>#N/A</v>
      </c>
    </row>
    <row r="1408" spans="5:8" x14ac:dyDescent="0.35">
      <c r="E1408" t="e">
        <v>#N/A</v>
      </c>
      <c r="F1408" t="e">
        <v>#N/A</v>
      </c>
      <c r="G1408" t="e">
        <v>#N/A</v>
      </c>
      <c r="H1408" t="e">
        <v>#N/A</v>
      </c>
    </row>
    <row r="1409" spans="5:8" x14ac:dyDescent="0.35">
      <c r="E1409" t="e">
        <v>#N/A</v>
      </c>
      <c r="F1409" t="e">
        <v>#N/A</v>
      </c>
      <c r="G1409" t="e">
        <v>#N/A</v>
      </c>
      <c r="H1409" t="e">
        <v>#N/A</v>
      </c>
    </row>
    <row r="1410" spans="5:8" x14ac:dyDescent="0.35">
      <c r="E1410" t="e">
        <v>#N/A</v>
      </c>
      <c r="F1410" t="e">
        <v>#N/A</v>
      </c>
      <c r="G1410" t="e">
        <v>#N/A</v>
      </c>
      <c r="H1410" t="e">
        <v>#N/A</v>
      </c>
    </row>
    <row r="1411" spans="5:8" x14ac:dyDescent="0.35">
      <c r="E1411" t="e">
        <v>#N/A</v>
      </c>
      <c r="F1411" t="e">
        <v>#N/A</v>
      </c>
      <c r="G1411" t="e">
        <v>#N/A</v>
      </c>
      <c r="H1411" t="e">
        <v>#N/A</v>
      </c>
    </row>
    <row r="1412" spans="5:8" x14ac:dyDescent="0.35">
      <c r="E1412" t="e">
        <v>#N/A</v>
      </c>
      <c r="F1412" t="e">
        <v>#N/A</v>
      </c>
      <c r="G1412" t="e">
        <v>#N/A</v>
      </c>
      <c r="H1412" t="e">
        <v>#N/A</v>
      </c>
    </row>
    <row r="1413" spans="5:8" x14ac:dyDescent="0.35">
      <c r="E1413" t="e">
        <v>#N/A</v>
      </c>
      <c r="F1413" t="e">
        <v>#N/A</v>
      </c>
      <c r="G1413" t="e">
        <v>#N/A</v>
      </c>
      <c r="H1413" t="e">
        <v>#N/A</v>
      </c>
    </row>
    <row r="1414" spans="5:8" x14ac:dyDescent="0.35">
      <c r="E1414" t="e">
        <v>#N/A</v>
      </c>
      <c r="F1414" t="e">
        <v>#N/A</v>
      </c>
      <c r="G1414" t="e">
        <v>#N/A</v>
      </c>
      <c r="H1414" t="e">
        <v>#N/A</v>
      </c>
    </row>
    <row r="1415" spans="5:8" x14ac:dyDescent="0.35">
      <c r="E1415" t="e">
        <v>#N/A</v>
      </c>
      <c r="F1415" t="e">
        <v>#N/A</v>
      </c>
      <c r="G1415" t="e">
        <v>#N/A</v>
      </c>
      <c r="H1415" t="e">
        <v>#N/A</v>
      </c>
    </row>
    <row r="1416" spans="5:8" x14ac:dyDescent="0.35">
      <c r="E1416" t="e">
        <v>#N/A</v>
      </c>
      <c r="F1416" t="e">
        <v>#N/A</v>
      </c>
      <c r="G1416" t="e">
        <v>#N/A</v>
      </c>
      <c r="H1416" t="e">
        <v>#N/A</v>
      </c>
    </row>
    <row r="1417" spans="5:8" x14ac:dyDescent="0.35">
      <c r="E1417" t="e">
        <v>#N/A</v>
      </c>
      <c r="F1417" t="e">
        <v>#N/A</v>
      </c>
      <c r="G1417" t="e">
        <v>#N/A</v>
      </c>
      <c r="H1417" t="e">
        <v>#N/A</v>
      </c>
    </row>
    <row r="1418" spans="5:8" x14ac:dyDescent="0.35">
      <c r="E1418" t="e">
        <v>#N/A</v>
      </c>
      <c r="F1418" t="e">
        <v>#N/A</v>
      </c>
      <c r="G1418" t="e">
        <v>#N/A</v>
      </c>
      <c r="H1418" t="e">
        <v>#N/A</v>
      </c>
    </row>
    <row r="1419" spans="5:8" x14ac:dyDescent="0.35">
      <c r="E1419" t="e">
        <v>#N/A</v>
      </c>
      <c r="F1419" t="e">
        <v>#N/A</v>
      </c>
      <c r="G1419" t="e">
        <v>#N/A</v>
      </c>
      <c r="H1419" t="e">
        <v>#N/A</v>
      </c>
    </row>
    <row r="1420" spans="5:8" x14ac:dyDescent="0.35">
      <c r="E1420" t="e">
        <v>#N/A</v>
      </c>
      <c r="F1420" t="e">
        <v>#N/A</v>
      </c>
      <c r="G1420" t="e">
        <v>#N/A</v>
      </c>
      <c r="H1420" t="e">
        <v>#N/A</v>
      </c>
    </row>
    <row r="1421" spans="5:8" x14ac:dyDescent="0.35">
      <c r="E1421" t="e">
        <v>#N/A</v>
      </c>
      <c r="F1421" t="e">
        <v>#N/A</v>
      </c>
      <c r="G1421" t="e">
        <v>#N/A</v>
      </c>
      <c r="H1421" t="e">
        <v>#N/A</v>
      </c>
    </row>
    <row r="1422" spans="5:8" x14ac:dyDescent="0.35">
      <c r="E1422" t="e">
        <v>#N/A</v>
      </c>
      <c r="F1422" t="e">
        <v>#N/A</v>
      </c>
      <c r="G1422" t="e">
        <v>#N/A</v>
      </c>
      <c r="H1422" t="e">
        <v>#N/A</v>
      </c>
    </row>
    <row r="1423" spans="5:8" x14ac:dyDescent="0.35">
      <c r="E1423" t="e">
        <v>#N/A</v>
      </c>
      <c r="F1423" t="e">
        <v>#N/A</v>
      </c>
      <c r="G1423" t="e">
        <v>#N/A</v>
      </c>
      <c r="H1423" t="e">
        <v>#N/A</v>
      </c>
    </row>
    <row r="1424" spans="5:8" x14ac:dyDescent="0.35">
      <c r="E1424" t="e">
        <v>#N/A</v>
      </c>
      <c r="F1424" t="e">
        <v>#N/A</v>
      </c>
      <c r="G1424" t="e">
        <v>#N/A</v>
      </c>
      <c r="H1424" t="e">
        <v>#N/A</v>
      </c>
    </row>
    <row r="1425" spans="5:8" x14ac:dyDescent="0.35">
      <c r="E1425" t="e">
        <v>#N/A</v>
      </c>
      <c r="F1425" t="e">
        <v>#N/A</v>
      </c>
      <c r="G1425" t="e">
        <v>#N/A</v>
      </c>
      <c r="H1425" t="e">
        <v>#N/A</v>
      </c>
    </row>
    <row r="1426" spans="5:8" x14ac:dyDescent="0.35">
      <c r="E1426" t="e">
        <v>#N/A</v>
      </c>
      <c r="F1426" t="e">
        <v>#N/A</v>
      </c>
      <c r="G1426" t="e">
        <v>#N/A</v>
      </c>
      <c r="H1426" t="e">
        <v>#N/A</v>
      </c>
    </row>
    <row r="1427" spans="5:8" x14ac:dyDescent="0.35">
      <c r="E1427" t="e">
        <v>#N/A</v>
      </c>
      <c r="F1427" t="e">
        <v>#N/A</v>
      </c>
      <c r="G1427" t="e">
        <v>#N/A</v>
      </c>
      <c r="H1427" t="e">
        <v>#N/A</v>
      </c>
    </row>
    <row r="1428" spans="5:8" x14ac:dyDescent="0.35">
      <c r="E1428" t="e">
        <v>#N/A</v>
      </c>
      <c r="F1428" t="e">
        <v>#N/A</v>
      </c>
      <c r="G1428" t="e">
        <v>#N/A</v>
      </c>
      <c r="H1428" t="e">
        <v>#N/A</v>
      </c>
    </row>
    <row r="1429" spans="5:8" x14ac:dyDescent="0.35">
      <c r="E1429" t="e">
        <v>#N/A</v>
      </c>
      <c r="F1429" t="e">
        <v>#N/A</v>
      </c>
      <c r="G1429" t="e">
        <v>#N/A</v>
      </c>
      <c r="H1429" t="e">
        <v>#N/A</v>
      </c>
    </row>
    <row r="1430" spans="5:8" x14ac:dyDescent="0.35">
      <c r="E1430" t="e">
        <v>#N/A</v>
      </c>
      <c r="F1430" t="e">
        <v>#N/A</v>
      </c>
      <c r="G1430" t="e">
        <v>#N/A</v>
      </c>
      <c r="H1430" t="e">
        <v>#N/A</v>
      </c>
    </row>
    <row r="1431" spans="5:8" x14ac:dyDescent="0.35">
      <c r="E1431" t="e">
        <v>#N/A</v>
      </c>
      <c r="F1431" t="e">
        <v>#N/A</v>
      </c>
      <c r="G1431" t="e">
        <v>#N/A</v>
      </c>
      <c r="H1431" t="e">
        <v>#N/A</v>
      </c>
    </row>
    <row r="1432" spans="5:8" x14ac:dyDescent="0.35">
      <c r="E1432" t="e">
        <v>#N/A</v>
      </c>
      <c r="F1432" t="e">
        <v>#N/A</v>
      </c>
      <c r="G1432" t="e">
        <v>#N/A</v>
      </c>
      <c r="H1432" t="e">
        <v>#N/A</v>
      </c>
    </row>
    <row r="1433" spans="5:8" x14ac:dyDescent="0.35">
      <c r="E1433" t="e">
        <v>#N/A</v>
      </c>
      <c r="F1433" t="e">
        <v>#N/A</v>
      </c>
      <c r="G1433" t="e">
        <v>#N/A</v>
      </c>
      <c r="H1433" t="e">
        <v>#N/A</v>
      </c>
    </row>
    <row r="1434" spans="5:8" x14ac:dyDescent="0.35">
      <c r="E1434" t="e">
        <v>#N/A</v>
      </c>
      <c r="F1434" t="e">
        <v>#N/A</v>
      </c>
      <c r="G1434" t="e">
        <v>#N/A</v>
      </c>
      <c r="H1434" t="e">
        <v>#N/A</v>
      </c>
    </row>
    <row r="1435" spans="5:8" x14ac:dyDescent="0.35">
      <c r="E1435" t="e">
        <v>#N/A</v>
      </c>
      <c r="F1435" t="e">
        <v>#N/A</v>
      </c>
      <c r="G1435" t="e">
        <v>#N/A</v>
      </c>
      <c r="H1435" t="e">
        <v>#N/A</v>
      </c>
    </row>
    <row r="1436" spans="5:8" x14ac:dyDescent="0.35">
      <c r="E1436" t="e">
        <v>#N/A</v>
      </c>
      <c r="F1436" t="e">
        <v>#N/A</v>
      </c>
      <c r="G1436" t="e">
        <v>#N/A</v>
      </c>
      <c r="H1436" t="e">
        <v>#N/A</v>
      </c>
    </row>
    <row r="1437" spans="5:8" x14ac:dyDescent="0.35">
      <c r="E1437" t="e">
        <v>#N/A</v>
      </c>
      <c r="F1437" t="e">
        <v>#N/A</v>
      </c>
      <c r="G1437" t="e">
        <v>#N/A</v>
      </c>
      <c r="H1437" t="e">
        <v>#N/A</v>
      </c>
    </row>
    <row r="1438" spans="5:8" x14ac:dyDescent="0.35">
      <c r="E1438" t="e">
        <v>#N/A</v>
      </c>
      <c r="F1438" t="e">
        <v>#N/A</v>
      </c>
      <c r="G1438" t="e">
        <v>#N/A</v>
      </c>
      <c r="H1438" t="e">
        <v>#N/A</v>
      </c>
    </row>
    <row r="1439" spans="5:8" x14ac:dyDescent="0.35">
      <c r="E1439" t="e">
        <v>#N/A</v>
      </c>
      <c r="F1439" t="e">
        <v>#N/A</v>
      </c>
      <c r="G1439" t="e">
        <v>#N/A</v>
      </c>
      <c r="H1439" t="e">
        <v>#N/A</v>
      </c>
    </row>
    <row r="1440" spans="5:8" x14ac:dyDescent="0.35">
      <c r="E1440" t="e">
        <v>#N/A</v>
      </c>
      <c r="F1440" t="e">
        <v>#N/A</v>
      </c>
      <c r="G1440" t="e">
        <v>#N/A</v>
      </c>
      <c r="H1440" t="e">
        <v>#N/A</v>
      </c>
    </row>
    <row r="1441" spans="5:8" x14ac:dyDescent="0.35">
      <c r="E1441" t="e">
        <v>#N/A</v>
      </c>
      <c r="F1441" t="e">
        <v>#N/A</v>
      </c>
      <c r="G1441" t="e">
        <v>#N/A</v>
      </c>
      <c r="H1441" t="e">
        <v>#N/A</v>
      </c>
    </row>
    <row r="1442" spans="5:8" x14ac:dyDescent="0.35">
      <c r="E1442" t="e">
        <v>#N/A</v>
      </c>
      <c r="F1442" t="e">
        <v>#N/A</v>
      </c>
      <c r="G1442" t="e">
        <v>#N/A</v>
      </c>
      <c r="H1442" t="e">
        <v>#N/A</v>
      </c>
    </row>
    <row r="1443" spans="5:8" x14ac:dyDescent="0.35">
      <c r="E1443" t="e">
        <v>#N/A</v>
      </c>
      <c r="F1443" t="e">
        <v>#N/A</v>
      </c>
      <c r="G1443" t="e">
        <v>#N/A</v>
      </c>
      <c r="H1443" t="e">
        <v>#N/A</v>
      </c>
    </row>
    <row r="1444" spans="5:8" x14ac:dyDescent="0.35">
      <c r="E1444" t="e">
        <v>#N/A</v>
      </c>
      <c r="F1444" t="e">
        <v>#N/A</v>
      </c>
      <c r="G1444" t="e">
        <v>#N/A</v>
      </c>
      <c r="H1444" t="e">
        <v>#N/A</v>
      </c>
    </row>
    <row r="1445" spans="5:8" x14ac:dyDescent="0.35">
      <c r="E1445" t="e">
        <v>#N/A</v>
      </c>
      <c r="F1445" t="e">
        <v>#N/A</v>
      </c>
      <c r="G1445" t="e">
        <v>#N/A</v>
      </c>
      <c r="H1445" t="e">
        <v>#N/A</v>
      </c>
    </row>
    <row r="1446" spans="5:8" x14ac:dyDescent="0.35">
      <c r="E1446" t="e">
        <v>#N/A</v>
      </c>
      <c r="F1446" t="e">
        <v>#N/A</v>
      </c>
      <c r="G1446" t="e">
        <v>#N/A</v>
      </c>
      <c r="H1446" t="e">
        <v>#N/A</v>
      </c>
    </row>
    <row r="1447" spans="5:8" x14ac:dyDescent="0.35">
      <c r="E1447" t="e">
        <v>#N/A</v>
      </c>
      <c r="F1447" t="e">
        <v>#N/A</v>
      </c>
      <c r="G1447" t="e">
        <v>#N/A</v>
      </c>
      <c r="H1447" t="e">
        <v>#N/A</v>
      </c>
    </row>
    <row r="1448" spans="5:8" x14ac:dyDescent="0.35">
      <c r="E1448" t="e">
        <v>#N/A</v>
      </c>
      <c r="F1448" t="e">
        <v>#N/A</v>
      </c>
      <c r="G1448" t="e">
        <v>#N/A</v>
      </c>
      <c r="H1448" t="e">
        <v>#N/A</v>
      </c>
    </row>
    <row r="1449" spans="5:8" x14ac:dyDescent="0.35">
      <c r="E1449" t="e">
        <v>#N/A</v>
      </c>
      <c r="F1449" t="e">
        <v>#N/A</v>
      </c>
      <c r="G1449" t="e">
        <v>#N/A</v>
      </c>
      <c r="H1449" t="e">
        <v>#N/A</v>
      </c>
    </row>
    <row r="1450" spans="5:8" x14ac:dyDescent="0.35">
      <c r="E1450" t="e">
        <v>#N/A</v>
      </c>
      <c r="F1450" t="e">
        <v>#N/A</v>
      </c>
      <c r="G1450" t="e">
        <v>#N/A</v>
      </c>
      <c r="H1450" t="e">
        <v>#N/A</v>
      </c>
    </row>
    <row r="1451" spans="5:8" x14ac:dyDescent="0.35">
      <c r="E1451" t="e">
        <v>#N/A</v>
      </c>
      <c r="F1451" t="e">
        <v>#N/A</v>
      </c>
      <c r="G1451" t="e">
        <v>#N/A</v>
      </c>
      <c r="H1451" t="e">
        <v>#N/A</v>
      </c>
    </row>
    <row r="1452" spans="5:8" x14ac:dyDescent="0.35">
      <c r="E1452" t="e">
        <v>#N/A</v>
      </c>
      <c r="F1452" t="e">
        <v>#N/A</v>
      </c>
      <c r="G1452" t="e">
        <v>#N/A</v>
      </c>
      <c r="H1452" t="e">
        <v>#N/A</v>
      </c>
    </row>
    <row r="1453" spans="5:8" x14ac:dyDescent="0.35">
      <c r="E1453" t="e">
        <v>#N/A</v>
      </c>
      <c r="F1453" t="e">
        <v>#N/A</v>
      </c>
      <c r="G1453" t="e">
        <v>#N/A</v>
      </c>
      <c r="H1453" t="e">
        <v>#N/A</v>
      </c>
    </row>
    <row r="1454" spans="5:8" x14ac:dyDescent="0.35">
      <c r="E1454" t="e">
        <v>#N/A</v>
      </c>
      <c r="F1454" t="e">
        <v>#N/A</v>
      </c>
      <c r="G1454" t="e">
        <v>#N/A</v>
      </c>
      <c r="H1454" t="e">
        <v>#N/A</v>
      </c>
    </row>
    <row r="1455" spans="5:8" x14ac:dyDescent="0.35">
      <c r="E1455" t="e">
        <v>#N/A</v>
      </c>
      <c r="F1455" t="e">
        <v>#N/A</v>
      </c>
      <c r="G1455" t="e">
        <v>#N/A</v>
      </c>
      <c r="H1455" t="e">
        <v>#N/A</v>
      </c>
    </row>
    <row r="1456" spans="5:8" x14ac:dyDescent="0.35">
      <c r="E1456" t="e">
        <v>#N/A</v>
      </c>
      <c r="F1456" t="e">
        <v>#N/A</v>
      </c>
      <c r="G1456" t="e">
        <v>#N/A</v>
      </c>
      <c r="H1456" t="e">
        <v>#N/A</v>
      </c>
    </row>
    <row r="1457" spans="5:8" x14ac:dyDescent="0.35">
      <c r="E1457" t="e">
        <v>#N/A</v>
      </c>
      <c r="F1457" t="e">
        <v>#N/A</v>
      </c>
      <c r="G1457" t="e">
        <v>#N/A</v>
      </c>
      <c r="H1457" t="e">
        <v>#N/A</v>
      </c>
    </row>
    <row r="1458" spans="5:8" x14ac:dyDescent="0.35">
      <c r="E1458" t="e">
        <v>#N/A</v>
      </c>
      <c r="F1458" t="e">
        <v>#N/A</v>
      </c>
      <c r="G1458" t="e">
        <v>#N/A</v>
      </c>
      <c r="H1458" t="e">
        <v>#N/A</v>
      </c>
    </row>
    <row r="1459" spans="5:8" x14ac:dyDescent="0.35">
      <c r="E1459" t="e">
        <v>#N/A</v>
      </c>
      <c r="F1459" t="e">
        <v>#N/A</v>
      </c>
      <c r="G1459" t="e">
        <v>#N/A</v>
      </c>
      <c r="H1459" t="e">
        <v>#N/A</v>
      </c>
    </row>
    <row r="1460" spans="5:8" x14ac:dyDescent="0.35">
      <c r="E1460" t="e">
        <v>#N/A</v>
      </c>
      <c r="F1460" t="e">
        <v>#N/A</v>
      </c>
      <c r="G1460" t="e">
        <v>#N/A</v>
      </c>
      <c r="H1460" t="e">
        <v>#N/A</v>
      </c>
    </row>
    <row r="1461" spans="5:8" x14ac:dyDescent="0.35">
      <c r="E1461" t="e">
        <v>#N/A</v>
      </c>
      <c r="F1461" t="e">
        <v>#N/A</v>
      </c>
      <c r="G1461" t="e">
        <v>#N/A</v>
      </c>
      <c r="H1461" t="e">
        <v>#N/A</v>
      </c>
    </row>
    <row r="1462" spans="5:8" x14ac:dyDescent="0.35">
      <c r="E1462" t="e">
        <v>#N/A</v>
      </c>
      <c r="F1462" t="e">
        <v>#N/A</v>
      </c>
      <c r="G1462" t="e">
        <v>#N/A</v>
      </c>
      <c r="H1462" t="e">
        <v>#N/A</v>
      </c>
    </row>
    <row r="1463" spans="5:8" x14ac:dyDescent="0.35">
      <c r="E1463" t="e">
        <v>#N/A</v>
      </c>
      <c r="F1463" t="e">
        <v>#N/A</v>
      </c>
      <c r="G1463" t="e">
        <v>#N/A</v>
      </c>
      <c r="H1463" t="e">
        <v>#N/A</v>
      </c>
    </row>
    <row r="1464" spans="5:8" x14ac:dyDescent="0.35">
      <c r="E1464" t="e">
        <v>#N/A</v>
      </c>
      <c r="F1464" t="e">
        <v>#N/A</v>
      </c>
      <c r="G1464" t="e">
        <v>#N/A</v>
      </c>
      <c r="H1464" t="e">
        <v>#N/A</v>
      </c>
    </row>
    <row r="1465" spans="5:8" x14ac:dyDescent="0.35">
      <c r="E1465" t="e">
        <v>#N/A</v>
      </c>
      <c r="F1465" t="e">
        <v>#N/A</v>
      </c>
      <c r="G1465" t="e">
        <v>#N/A</v>
      </c>
      <c r="H1465" t="e">
        <v>#N/A</v>
      </c>
    </row>
    <row r="1466" spans="5:8" x14ac:dyDescent="0.35">
      <c r="E1466" t="e">
        <v>#N/A</v>
      </c>
      <c r="F1466" t="e">
        <v>#N/A</v>
      </c>
      <c r="G1466" t="e">
        <v>#N/A</v>
      </c>
      <c r="H1466" t="e">
        <v>#N/A</v>
      </c>
    </row>
    <row r="1467" spans="5:8" x14ac:dyDescent="0.35">
      <c r="E1467" t="e">
        <v>#N/A</v>
      </c>
      <c r="F1467" t="e">
        <v>#N/A</v>
      </c>
      <c r="G1467" t="e">
        <v>#N/A</v>
      </c>
      <c r="H1467" t="e">
        <v>#N/A</v>
      </c>
    </row>
    <row r="1468" spans="5:8" x14ac:dyDescent="0.35">
      <c r="E1468" t="e">
        <v>#N/A</v>
      </c>
      <c r="F1468" t="e">
        <v>#N/A</v>
      </c>
      <c r="G1468" t="e">
        <v>#N/A</v>
      </c>
      <c r="H1468" t="e">
        <v>#N/A</v>
      </c>
    </row>
    <row r="1469" spans="5:8" x14ac:dyDescent="0.35">
      <c r="E1469" t="e">
        <v>#N/A</v>
      </c>
      <c r="F1469" t="e">
        <v>#N/A</v>
      </c>
      <c r="G1469" t="e">
        <v>#N/A</v>
      </c>
      <c r="H1469" t="e">
        <v>#N/A</v>
      </c>
    </row>
    <row r="1470" spans="5:8" x14ac:dyDescent="0.35">
      <c r="E1470" t="e">
        <v>#N/A</v>
      </c>
      <c r="F1470" t="e">
        <v>#N/A</v>
      </c>
      <c r="G1470" t="e">
        <v>#N/A</v>
      </c>
      <c r="H1470" t="e">
        <v>#N/A</v>
      </c>
    </row>
    <row r="1471" spans="5:8" x14ac:dyDescent="0.35">
      <c r="E1471" t="e">
        <v>#N/A</v>
      </c>
      <c r="F1471" t="e">
        <v>#N/A</v>
      </c>
      <c r="G1471" t="e">
        <v>#N/A</v>
      </c>
      <c r="H1471" t="e">
        <v>#N/A</v>
      </c>
    </row>
    <row r="1472" spans="5:8" x14ac:dyDescent="0.35">
      <c r="E1472" t="e">
        <v>#N/A</v>
      </c>
      <c r="F1472" t="e">
        <v>#N/A</v>
      </c>
      <c r="G1472" t="e">
        <v>#N/A</v>
      </c>
      <c r="H1472" t="e">
        <v>#N/A</v>
      </c>
    </row>
    <row r="1473" spans="5:8" x14ac:dyDescent="0.35">
      <c r="E1473" t="e">
        <v>#N/A</v>
      </c>
      <c r="F1473" t="e">
        <v>#N/A</v>
      </c>
      <c r="G1473" t="e">
        <v>#N/A</v>
      </c>
      <c r="H1473" t="e">
        <v>#N/A</v>
      </c>
    </row>
    <row r="1474" spans="5:8" x14ac:dyDescent="0.35">
      <c r="E1474" t="e">
        <v>#N/A</v>
      </c>
      <c r="F1474" t="e">
        <v>#N/A</v>
      </c>
      <c r="G1474" t="e">
        <v>#N/A</v>
      </c>
      <c r="H1474" t="e">
        <v>#N/A</v>
      </c>
    </row>
    <row r="1475" spans="5:8" x14ac:dyDescent="0.35">
      <c r="E1475" t="e">
        <v>#N/A</v>
      </c>
      <c r="F1475" t="e">
        <v>#N/A</v>
      </c>
      <c r="G1475" t="e">
        <v>#N/A</v>
      </c>
      <c r="H1475" t="e">
        <v>#N/A</v>
      </c>
    </row>
    <row r="1476" spans="5:8" x14ac:dyDescent="0.35">
      <c r="E1476" t="e">
        <v>#N/A</v>
      </c>
      <c r="F1476" t="e">
        <v>#N/A</v>
      </c>
      <c r="G1476" t="e">
        <v>#N/A</v>
      </c>
      <c r="H1476" t="e">
        <v>#N/A</v>
      </c>
    </row>
    <row r="1477" spans="5:8" x14ac:dyDescent="0.35">
      <c r="E1477" t="e">
        <v>#N/A</v>
      </c>
      <c r="F1477" t="e">
        <v>#N/A</v>
      </c>
      <c r="G1477" t="e">
        <v>#N/A</v>
      </c>
      <c r="H1477" t="e">
        <v>#N/A</v>
      </c>
    </row>
    <row r="1478" spans="5:8" x14ac:dyDescent="0.35">
      <c r="E1478" t="e">
        <v>#N/A</v>
      </c>
      <c r="F1478" t="e">
        <v>#N/A</v>
      </c>
      <c r="G1478" t="e">
        <v>#N/A</v>
      </c>
      <c r="H1478" t="e">
        <v>#N/A</v>
      </c>
    </row>
    <row r="1479" spans="5:8" x14ac:dyDescent="0.35">
      <c r="E1479" t="e">
        <v>#N/A</v>
      </c>
      <c r="F1479" t="e">
        <v>#N/A</v>
      </c>
      <c r="G1479" t="e">
        <v>#N/A</v>
      </c>
      <c r="H1479" t="e">
        <v>#N/A</v>
      </c>
    </row>
    <row r="1480" spans="5:8" x14ac:dyDescent="0.35">
      <c r="E1480" t="e">
        <v>#N/A</v>
      </c>
      <c r="F1480" t="e">
        <v>#N/A</v>
      </c>
      <c r="G1480" t="e">
        <v>#N/A</v>
      </c>
      <c r="H1480" t="e">
        <v>#N/A</v>
      </c>
    </row>
    <row r="1481" spans="5:8" x14ac:dyDescent="0.35">
      <c r="E1481" t="e">
        <v>#N/A</v>
      </c>
      <c r="F1481" t="e">
        <v>#N/A</v>
      </c>
      <c r="G1481" t="e">
        <v>#N/A</v>
      </c>
      <c r="H1481" t="e">
        <v>#N/A</v>
      </c>
    </row>
    <row r="1482" spans="5:8" x14ac:dyDescent="0.35">
      <c r="E1482" t="e">
        <v>#N/A</v>
      </c>
      <c r="F1482" t="e">
        <v>#N/A</v>
      </c>
      <c r="G1482" t="e">
        <v>#N/A</v>
      </c>
      <c r="H1482" t="e">
        <v>#N/A</v>
      </c>
    </row>
    <row r="1483" spans="5:8" x14ac:dyDescent="0.35">
      <c r="E1483" t="e">
        <v>#N/A</v>
      </c>
      <c r="F1483" t="e">
        <v>#N/A</v>
      </c>
      <c r="G1483" t="e">
        <v>#N/A</v>
      </c>
      <c r="H1483" t="e">
        <v>#N/A</v>
      </c>
    </row>
    <row r="1484" spans="5:8" x14ac:dyDescent="0.35">
      <c r="E1484" t="e">
        <v>#N/A</v>
      </c>
      <c r="F1484" t="e">
        <v>#N/A</v>
      </c>
      <c r="G1484" t="e">
        <v>#N/A</v>
      </c>
      <c r="H1484" t="e">
        <v>#N/A</v>
      </c>
    </row>
    <row r="1485" spans="5:8" x14ac:dyDescent="0.35">
      <c r="E1485" t="e">
        <v>#N/A</v>
      </c>
      <c r="F1485" t="e">
        <v>#N/A</v>
      </c>
      <c r="G1485" t="e">
        <v>#N/A</v>
      </c>
      <c r="H1485" t="e">
        <v>#N/A</v>
      </c>
    </row>
    <row r="1486" spans="5:8" x14ac:dyDescent="0.35">
      <c r="E1486" t="e">
        <v>#N/A</v>
      </c>
      <c r="F1486" t="e">
        <v>#N/A</v>
      </c>
      <c r="G1486" t="e">
        <v>#N/A</v>
      </c>
      <c r="H1486" t="e">
        <v>#N/A</v>
      </c>
    </row>
    <row r="1487" spans="5:8" x14ac:dyDescent="0.35">
      <c r="E1487" t="e">
        <v>#N/A</v>
      </c>
      <c r="F1487" t="e">
        <v>#N/A</v>
      </c>
      <c r="G1487" t="e">
        <v>#N/A</v>
      </c>
      <c r="H1487" t="e">
        <v>#N/A</v>
      </c>
    </row>
    <row r="1488" spans="5:8" x14ac:dyDescent="0.35">
      <c r="E1488" t="e">
        <v>#N/A</v>
      </c>
      <c r="F1488" t="e">
        <v>#N/A</v>
      </c>
      <c r="G1488" t="e">
        <v>#N/A</v>
      </c>
      <c r="H1488" t="e">
        <v>#N/A</v>
      </c>
    </row>
    <row r="1489" spans="5:8" x14ac:dyDescent="0.35">
      <c r="E1489" t="e">
        <v>#N/A</v>
      </c>
      <c r="F1489" t="e">
        <v>#N/A</v>
      </c>
      <c r="G1489" t="e">
        <v>#N/A</v>
      </c>
      <c r="H1489" t="e">
        <v>#N/A</v>
      </c>
    </row>
    <row r="1490" spans="5:8" x14ac:dyDescent="0.35">
      <c r="E1490" t="e">
        <v>#N/A</v>
      </c>
      <c r="F1490" t="e">
        <v>#N/A</v>
      </c>
      <c r="G1490" t="e">
        <v>#N/A</v>
      </c>
      <c r="H1490" t="e">
        <v>#N/A</v>
      </c>
    </row>
    <row r="1491" spans="5:8" x14ac:dyDescent="0.35">
      <c r="E1491" t="e">
        <v>#N/A</v>
      </c>
      <c r="F1491" t="e">
        <v>#N/A</v>
      </c>
      <c r="G1491" t="e">
        <v>#N/A</v>
      </c>
      <c r="H1491" t="e">
        <v>#N/A</v>
      </c>
    </row>
    <row r="1492" spans="5:8" x14ac:dyDescent="0.35">
      <c r="E1492" t="e">
        <v>#N/A</v>
      </c>
      <c r="F1492" t="e">
        <v>#N/A</v>
      </c>
      <c r="G1492" t="e">
        <v>#N/A</v>
      </c>
      <c r="H1492" t="e">
        <v>#N/A</v>
      </c>
    </row>
    <row r="1493" spans="5:8" x14ac:dyDescent="0.35">
      <c r="E1493" t="e">
        <v>#N/A</v>
      </c>
      <c r="F1493" t="e">
        <v>#N/A</v>
      </c>
      <c r="G1493" t="e">
        <v>#N/A</v>
      </c>
      <c r="H1493" t="e">
        <v>#N/A</v>
      </c>
    </row>
    <row r="1494" spans="5:8" x14ac:dyDescent="0.35">
      <c r="E1494" t="e">
        <v>#N/A</v>
      </c>
      <c r="F1494" t="e">
        <v>#N/A</v>
      </c>
      <c r="G1494" t="e">
        <v>#N/A</v>
      </c>
      <c r="H1494" t="e">
        <v>#N/A</v>
      </c>
    </row>
    <row r="1495" spans="5:8" x14ac:dyDescent="0.35">
      <c r="E1495" t="e">
        <v>#N/A</v>
      </c>
      <c r="F1495" t="e">
        <v>#N/A</v>
      </c>
      <c r="G1495" t="e">
        <v>#N/A</v>
      </c>
      <c r="H1495" t="e">
        <v>#N/A</v>
      </c>
    </row>
    <row r="1496" spans="5:8" x14ac:dyDescent="0.35">
      <c r="E1496" t="e">
        <v>#N/A</v>
      </c>
      <c r="F1496" t="e">
        <v>#N/A</v>
      </c>
      <c r="G1496" t="e">
        <v>#N/A</v>
      </c>
      <c r="H1496" t="e">
        <v>#N/A</v>
      </c>
    </row>
    <row r="1497" spans="5:8" x14ac:dyDescent="0.35">
      <c r="E1497" t="e">
        <v>#N/A</v>
      </c>
      <c r="F1497" t="e">
        <v>#N/A</v>
      </c>
      <c r="G1497" t="e">
        <v>#N/A</v>
      </c>
      <c r="H1497" t="e">
        <v>#N/A</v>
      </c>
    </row>
    <row r="1498" spans="5:8" x14ac:dyDescent="0.35">
      <c r="E1498" t="e">
        <v>#N/A</v>
      </c>
      <c r="F1498" t="e">
        <v>#N/A</v>
      </c>
      <c r="G1498" t="e">
        <v>#N/A</v>
      </c>
      <c r="H1498" t="e">
        <v>#N/A</v>
      </c>
    </row>
    <row r="1499" spans="5:8" x14ac:dyDescent="0.35">
      <c r="E1499" t="e">
        <v>#N/A</v>
      </c>
      <c r="F1499" t="e">
        <v>#N/A</v>
      </c>
      <c r="G1499" t="e">
        <v>#N/A</v>
      </c>
      <c r="H1499" t="e">
        <v>#N/A</v>
      </c>
    </row>
    <row r="1500" spans="5:8" x14ac:dyDescent="0.35">
      <c r="E1500" t="e">
        <v>#N/A</v>
      </c>
      <c r="F1500" t="e">
        <v>#N/A</v>
      </c>
      <c r="G1500" t="e">
        <v>#N/A</v>
      </c>
      <c r="H1500" t="e">
        <v>#N/A</v>
      </c>
    </row>
    <row r="1501" spans="5:8" x14ac:dyDescent="0.35">
      <c r="E1501" t="e">
        <v>#N/A</v>
      </c>
      <c r="F1501" t="e">
        <v>#N/A</v>
      </c>
      <c r="G1501" t="e">
        <v>#N/A</v>
      </c>
      <c r="H1501" t="e">
        <v>#N/A</v>
      </c>
    </row>
    <row r="1502" spans="5:8" x14ac:dyDescent="0.35">
      <c r="E1502" t="e">
        <v>#N/A</v>
      </c>
      <c r="F1502" t="e">
        <v>#N/A</v>
      </c>
      <c r="G1502" t="e">
        <v>#N/A</v>
      </c>
      <c r="H1502" t="e">
        <v>#N/A</v>
      </c>
    </row>
    <row r="1503" spans="5:8" x14ac:dyDescent="0.35">
      <c r="E1503" t="e">
        <v>#N/A</v>
      </c>
      <c r="F1503" t="e">
        <v>#N/A</v>
      </c>
      <c r="G1503" t="e">
        <v>#N/A</v>
      </c>
      <c r="H1503" t="e">
        <v>#N/A</v>
      </c>
    </row>
    <row r="1504" spans="5:8" x14ac:dyDescent="0.35">
      <c r="E1504" t="e">
        <v>#N/A</v>
      </c>
      <c r="F1504" t="e">
        <v>#N/A</v>
      </c>
      <c r="G1504" t="e">
        <v>#N/A</v>
      </c>
      <c r="H1504" t="e">
        <v>#N/A</v>
      </c>
    </row>
    <row r="1505" spans="5:8" x14ac:dyDescent="0.35">
      <c r="E1505" t="e">
        <v>#N/A</v>
      </c>
      <c r="F1505" t="e">
        <v>#N/A</v>
      </c>
      <c r="G1505" t="e">
        <v>#N/A</v>
      </c>
      <c r="H1505" t="e">
        <v>#N/A</v>
      </c>
    </row>
    <row r="1506" spans="5:8" x14ac:dyDescent="0.35">
      <c r="E1506" t="e">
        <v>#N/A</v>
      </c>
      <c r="F1506" t="e">
        <v>#N/A</v>
      </c>
      <c r="G1506" t="e">
        <v>#N/A</v>
      </c>
      <c r="H1506" t="e">
        <v>#N/A</v>
      </c>
    </row>
    <row r="1507" spans="5:8" x14ac:dyDescent="0.35">
      <c r="E1507" t="e">
        <v>#N/A</v>
      </c>
      <c r="F1507" t="e">
        <v>#N/A</v>
      </c>
      <c r="G1507" t="e">
        <v>#N/A</v>
      </c>
      <c r="H1507" t="e">
        <v>#N/A</v>
      </c>
    </row>
    <row r="1508" spans="5:8" x14ac:dyDescent="0.35">
      <c r="E1508" t="e">
        <v>#N/A</v>
      </c>
      <c r="F1508" t="e">
        <v>#N/A</v>
      </c>
      <c r="G1508" t="e">
        <v>#N/A</v>
      </c>
      <c r="H1508" t="e">
        <v>#N/A</v>
      </c>
    </row>
    <row r="1509" spans="5:8" x14ac:dyDescent="0.35">
      <c r="E1509" t="e">
        <v>#N/A</v>
      </c>
      <c r="F1509" t="e">
        <v>#N/A</v>
      </c>
      <c r="G1509" t="e">
        <v>#N/A</v>
      </c>
      <c r="H1509" t="e">
        <v>#N/A</v>
      </c>
    </row>
    <row r="1510" spans="5:8" x14ac:dyDescent="0.35">
      <c r="E1510" t="e">
        <v>#N/A</v>
      </c>
      <c r="F1510" t="e">
        <v>#N/A</v>
      </c>
      <c r="G1510" t="e">
        <v>#N/A</v>
      </c>
      <c r="H1510" t="e">
        <v>#N/A</v>
      </c>
    </row>
    <row r="1511" spans="5:8" x14ac:dyDescent="0.35">
      <c r="E1511" t="e">
        <v>#N/A</v>
      </c>
      <c r="F1511" t="e">
        <v>#N/A</v>
      </c>
      <c r="G1511" t="e">
        <v>#N/A</v>
      </c>
      <c r="H1511" t="e">
        <v>#N/A</v>
      </c>
    </row>
    <row r="1512" spans="5:8" x14ac:dyDescent="0.35">
      <c r="E1512" t="e">
        <v>#N/A</v>
      </c>
      <c r="F1512" t="e">
        <v>#N/A</v>
      </c>
      <c r="G1512" t="e">
        <v>#N/A</v>
      </c>
      <c r="H1512" t="e">
        <v>#N/A</v>
      </c>
    </row>
    <row r="1513" spans="5:8" x14ac:dyDescent="0.35">
      <c r="E1513" t="e">
        <v>#N/A</v>
      </c>
      <c r="F1513" t="e">
        <v>#N/A</v>
      </c>
      <c r="G1513" t="e">
        <v>#N/A</v>
      </c>
      <c r="H1513" t="e">
        <v>#N/A</v>
      </c>
    </row>
    <row r="1514" spans="5:8" x14ac:dyDescent="0.35">
      <c r="E1514" t="e">
        <v>#N/A</v>
      </c>
      <c r="F1514" t="e">
        <v>#N/A</v>
      </c>
      <c r="G1514" t="e">
        <v>#N/A</v>
      </c>
      <c r="H1514" t="e">
        <v>#N/A</v>
      </c>
    </row>
    <row r="1515" spans="5:8" x14ac:dyDescent="0.35">
      <c r="E1515" t="e">
        <v>#N/A</v>
      </c>
      <c r="F1515" t="e">
        <v>#N/A</v>
      </c>
      <c r="G1515" t="e">
        <v>#N/A</v>
      </c>
      <c r="H1515" t="e">
        <v>#N/A</v>
      </c>
    </row>
    <row r="1516" spans="5:8" x14ac:dyDescent="0.35">
      <c r="E1516" t="e">
        <v>#N/A</v>
      </c>
      <c r="F1516" t="e">
        <v>#N/A</v>
      </c>
      <c r="G1516" t="e">
        <v>#N/A</v>
      </c>
      <c r="H1516" t="e">
        <v>#N/A</v>
      </c>
    </row>
    <row r="1517" spans="5:8" x14ac:dyDescent="0.35">
      <c r="E1517" t="e">
        <v>#N/A</v>
      </c>
      <c r="F1517" t="e">
        <v>#N/A</v>
      </c>
      <c r="G1517" t="e">
        <v>#N/A</v>
      </c>
      <c r="H1517" t="e">
        <v>#N/A</v>
      </c>
    </row>
    <row r="1518" spans="5:8" x14ac:dyDescent="0.35">
      <c r="E1518" t="e">
        <v>#N/A</v>
      </c>
      <c r="F1518" t="e">
        <v>#N/A</v>
      </c>
      <c r="G1518" t="e">
        <v>#N/A</v>
      </c>
      <c r="H1518" t="e">
        <v>#N/A</v>
      </c>
    </row>
    <row r="1519" spans="5:8" x14ac:dyDescent="0.35">
      <c r="E1519" t="e">
        <v>#N/A</v>
      </c>
      <c r="F1519" t="e">
        <v>#N/A</v>
      </c>
      <c r="G1519" t="e">
        <v>#N/A</v>
      </c>
      <c r="H1519" t="e">
        <v>#N/A</v>
      </c>
    </row>
    <row r="1520" spans="5:8" x14ac:dyDescent="0.35">
      <c r="E1520" t="e">
        <v>#N/A</v>
      </c>
      <c r="F1520" t="e">
        <v>#N/A</v>
      </c>
      <c r="G1520" t="e">
        <v>#N/A</v>
      </c>
      <c r="H1520" t="e">
        <v>#N/A</v>
      </c>
    </row>
    <row r="1521" spans="5:8" x14ac:dyDescent="0.35">
      <c r="E1521" t="e">
        <v>#N/A</v>
      </c>
      <c r="F1521" t="e">
        <v>#N/A</v>
      </c>
      <c r="G1521" t="e">
        <v>#N/A</v>
      </c>
      <c r="H1521" t="e">
        <v>#N/A</v>
      </c>
    </row>
    <row r="1522" spans="5:8" x14ac:dyDescent="0.35">
      <c r="E1522" t="e">
        <v>#N/A</v>
      </c>
      <c r="F1522" t="e">
        <v>#N/A</v>
      </c>
      <c r="G1522" t="e">
        <v>#N/A</v>
      </c>
      <c r="H1522" t="e">
        <v>#N/A</v>
      </c>
    </row>
    <row r="1523" spans="5:8" x14ac:dyDescent="0.35">
      <c r="E1523" t="e">
        <v>#N/A</v>
      </c>
      <c r="F1523" t="e">
        <v>#N/A</v>
      </c>
      <c r="G1523" t="e">
        <v>#N/A</v>
      </c>
      <c r="H1523" t="e">
        <v>#N/A</v>
      </c>
    </row>
    <row r="1524" spans="5:8" x14ac:dyDescent="0.35">
      <c r="E1524" t="e">
        <v>#N/A</v>
      </c>
      <c r="F1524" t="e">
        <v>#N/A</v>
      </c>
      <c r="G1524" t="e">
        <v>#N/A</v>
      </c>
      <c r="H1524" t="e">
        <v>#N/A</v>
      </c>
    </row>
    <row r="1525" spans="5:8" x14ac:dyDescent="0.35">
      <c r="E1525" t="e">
        <v>#N/A</v>
      </c>
      <c r="F1525" t="e">
        <v>#N/A</v>
      </c>
      <c r="G1525" t="e">
        <v>#N/A</v>
      </c>
      <c r="H1525" t="e">
        <v>#N/A</v>
      </c>
    </row>
    <row r="1526" spans="5:8" x14ac:dyDescent="0.35">
      <c r="E1526" t="e">
        <v>#N/A</v>
      </c>
      <c r="F1526" t="e">
        <v>#N/A</v>
      </c>
      <c r="G1526" t="e">
        <v>#N/A</v>
      </c>
      <c r="H1526" t="e">
        <v>#N/A</v>
      </c>
    </row>
    <row r="1527" spans="5:8" x14ac:dyDescent="0.35">
      <c r="E1527" t="e">
        <v>#N/A</v>
      </c>
      <c r="F1527" t="e">
        <v>#N/A</v>
      </c>
      <c r="G1527" t="e">
        <v>#N/A</v>
      </c>
      <c r="H1527" t="e">
        <v>#N/A</v>
      </c>
    </row>
    <row r="1528" spans="5:8" x14ac:dyDescent="0.35">
      <c r="E1528" t="e">
        <v>#N/A</v>
      </c>
      <c r="F1528" t="e">
        <v>#N/A</v>
      </c>
      <c r="G1528" t="e">
        <v>#N/A</v>
      </c>
      <c r="H1528" t="e">
        <v>#N/A</v>
      </c>
    </row>
    <row r="1529" spans="5:8" x14ac:dyDescent="0.35">
      <c r="E1529" t="e">
        <v>#N/A</v>
      </c>
      <c r="F1529" t="e">
        <v>#N/A</v>
      </c>
      <c r="G1529" t="e">
        <v>#N/A</v>
      </c>
      <c r="H1529" t="e">
        <v>#N/A</v>
      </c>
    </row>
    <row r="1530" spans="5:8" x14ac:dyDescent="0.35">
      <c r="E1530" t="e">
        <v>#N/A</v>
      </c>
      <c r="F1530" t="e">
        <v>#N/A</v>
      </c>
      <c r="G1530" t="e">
        <v>#N/A</v>
      </c>
      <c r="H1530" t="e">
        <v>#N/A</v>
      </c>
    </row>
    <row r="1531" spans="5:8" x14ac:dyDescent="0.35">
      <c r="E1531" t="e">
        <v>#N/A</v>
      </c>
      <c r="F1531" t="e">
        <v>#N/A</v>
      </c>
      <c r="G1531" t="e">
        <v>#N/A</v>
      </c>
      <c r="H1531" t="e">
        <v>#N/A</v>
      </c>
    </row>
    <row r="1532" spans="5:8" x14ac:dyDescent="0.35">
      <c r="E1532" t="e">
        <v>#N/A</v>
      </c>
      <c r="F1532" t="e">
        <v>#N/A</v>
      </c>
      <c r="G1532" t="e">
        <v>#N/A</v>
      </c>
      <c r="H1532" t="e">
        <v>#N/A</v>
      </c>
    </row>
    <row r="1533" spans="5:8" x14ac:dyDescent="0.35">
      <c r="E1533" t="e">
        <v>#N/A</v>
      </c>
      <c r="F1533" t="e">
        <v>#N/A</v>
      </c>
      <c r="G1533" t="e">
        <v>#N/A</v>
      </c>
      <c r="H1533" t="e">
        <v>#N/A</v>
      </c>
    </row>
    <row r="1534" spans="5:8" x14ac:dyDescent="0.35">
      <c r="E1534" t="e">
        <v>#N/A</v>
      </c>
      <c r="F1534" t="e">
        <v>#N/A</v>
      </c>
      <c r="G1534" t="e">
        <v>#N/A</v>
      </c>
      <c r="H1534" t="e">
        <v>#N/A</v>
      </c>
    </row>
    <row r="1535" spans="5:8" x14ac:dyDescent="0.35">
      <c r="E1535" t="e">
        <v>#N/A</v>
      </c>
      <c r="F1535" t="e">
        <v>#N/A</v>
      </c>
      <c r="G1535" t="e">
        <v>#N/A</v>
      </c>
      <c r="H1535" t="e">
        <v>#N/A</v>
      </c>
    </row>
    <row r="1536" spans="5:8" x14ac:dyDescent="0.35">
      <c r="E1536" t="e">
        <v>#N/A</v>
      </c>
      <c r="F1536" t="e">
        <v>#N/A</v>
      </c>
      <c r="G1536" t="e">
        <v>#N/A</v>
      </c>
      <c r="H1536" t="e">
        <v>#N/A</v>
      </c>
    </row>
    <row r="1537" spans="5:8" x14ac:dyDescent="0.35">
      <c r="E1537" t="e">
        <v>#N/A</v>
      </c>
      <c r="F1537" t="e">
        <v>#N/A</v>
      </c>
      <c r="G1537" t="e">
        <v>#N/A</v>
      </c>
      <c r="H1537" t="e">
        <v>#N/A</v>
      </c>
    </row>
    <row r="1538" spans="5:8" x14ac:dyDescent="0.35">
      <c r="E1538" t="e">
        <v>#N/A</v>
      </c>
      <c r="F1538" t="e">
        <v>#N/A</v>
      </c>
      <c r="G1538" t="e">
        <v>#N/A</v>
      </c>
      <c r="H1538" t="e">
        <v>#N/A</v>
      </c>
    </row>
    <row r="1539" spans="5:8" x14ac:dyDescent="0.35">
      <c r="E1539" t="e">
        <v>#N/A</v>
      </c>
      <c r="F1539" t="e">
        <v>#N/A</v>
      </c>
      <c r="G1539" t="e">
        <v>#N/A</v>
      </c>
      <c r="H1539" t="e">
        <v>#N/A</v>
      </c>
    </row>
    <row r="1540" spans="5:8" x14ac:dyDescent="0.35">
      <c r="E1540" t="e">
        <v>#N/A</v>
      </c>
      <c r="F1540" t="e">
        <v>#N/A</v>
      </c>
      <c r="G1540" t="e">
        <v>#N/A</v>
      </c>
      <c r="H1540" t="e">
        <v>#N/A</v>
      </c>
    </row>
    <row r="1541" spans="5:8" x14ac:dyDescent="0.35">
      <c r="E1541" t="e">
        <v>#N/A</v>
      </c>
      <c r="F1541" t="e">
        <v>#N/A</v>
      </c>
      <c r="G1541" t="e">
        <v>#N/A</v>
      </c>
      <c r="H1541" t="e">
        <v>#N/A</v>
      </c>
    </row>
    <row r="1542" spans="5:8" x14ac:dyDescent="0.35">
      <c r="E1542" t="e">
        <v>#N/A</v>
      </c>
      <c r="F1542" t="e">
        <v>#N/A</v>
      </c>
      <c r="G1542" t="e">
        <v>#N/A</v>
      </c>
      <c r="H1542" t="e">
        <v>#N/A</v>
      </c>
    </row>
    <row r="1543" spans="5:8" x14ac:dyDescent="0.35">
      <c r="E1543" t="e">
        <v>#N/A</v>
      </c>
      <c r="F1543" t="e">
        <v>#N/A</v>
      </c>
      <c r="G1543" t="e">
        <v>#N/A</v>
      </c>
      <c r="H1543" t="e">
        <v>#N/A</v>
      </c>
    </row>
    <row r="1544" spans="5:8" x14ac:dyDescent="0.35">
      <c r="E1544" t="e">
        <v>#N/A</v>
      </c>
      <c r="F1544" t="e">
        <v>#N/A</v>
      </c>
      <c r="G1544" t="e">
        <v>#N/A</v>
      </c>
      <c r="H1544" t="e">
        <v>#N/A</v>
      </c>
    </row>
    <row r="1545" spans="5:8" x14ac:dyDescent="0.35">
      <c r="E1545" t="e">
        <v>#N/A</v>
      </c>
      <c r="F1545" t="e">
        <v>#N/A</v>
      </c>
      <c r="G1545" t="e">
        <v>#N/A</v>
      </c>
      <c r="H1545" t="e">
        <v>#N/A</v>
      </c>
    </row>
    <row r="1546" spans="5:8" x14ac:dyDescent="0.35">
      <c r="E1546" t="e">
        <v>#N/A</v>
      </c>
      <c r="F1546" t="e">
        <v>#N/A</v>
      </c>
      <c r="G1546" t="e">
        <v>#N/A</v>
      </c>
      <c r="H1546" t="e">
        <v>#N/A</v>
      </c>
    </row>
    <row r="1547" spans="5:8" x14ac:dyDescent="0.35">
      <c r="E1547" t="e">
        <v>#N/A</v>
      </c>
      <c r="F1547" t="e">
        <v>#N/A</v>
      </c>
      <c r="G1547" t="e">
        <v>#N/A</v>
      </c>
      <c r="H1547" t="e">
        <v>#N/A</v>
      </c>
    </row>
    <row r="1548" spans="5:8" x14ac:dyDescent="0.35">
      <c r="E1548" t="e">
        <v>#N/A</v>
      </c>
      <c r="F1548" t="e">
        <v>#N/A</v>
      </c>
      <c r="G1548" t="e">
        <v>#N/A</v>
      </c>
      <c r="H1548" t="e">
        <v>#N/A</v>
      </c>
    </row>
    <row r="1549" spans="5:8" x14ac:dyDescent="0.35">
      <c r="E1549" t="e">
        <v>#N/A</v>
      </c>
      <c r="F1549" t="e">
        <v>#N/A</v>
      </c>
      <c r="G1549" t="e">
        <v>#N/A</v>
      </c>
      <c r="H1549" t="e">
        <v>#N/A</v>
      </c>
    </row>
    <row r="1550" spans="5:8" x14ac:dyDescent="0.35">
      <c r="E1550" t="e">
        <v>#N/A</v>
      </c>
      <c r="F1550" t="e">
        <v>#N/A</v>
      </c>
      <c r="G1550" t="e">
        <v>#N/A</v>
      </c>
      <c r="H1550" t="e">
        <v>#N/A</v>
      </c>
    </row>
    <row r="1551" spans="5:8" x14ac:dyDescent="0.35">
      <c r="E1551" t="e">
        <v>#N/A</v>
      </c>
      <c r="F1551" t="e">
        <v>#N/A</v>
      </c>
      <c r="G1551" t="e">
        <v>#N/A</v>
      </c>
      <c r="H1551" t="e">
        <v>#N/A</v>
      </c>
    </row>
    <row r="1552" spans="5:8" x14ac:dyDescent="0.35">
      <c r="E1552" t="e">
        <v>#N/A</v>
      </c>
      <c r="F1552" t="e">
        <v>#N/A</v>
      </c>
      <c r="G1552" t="e">
        <v>#N/A</v>
      </c>
      <c r="H1552" t="e">
        <v>#N/A</v>
      </c>
    </row>
    <row r="1553" spans="5:8" x14ac:dyDescent="0.35">
      <c r="E1553" t="e">
        <v>#N/A</v>
      </c>
      <c r="F1553" t="e">
        <v>#N/A</v>
      </c>
      <c r="G1553" t="e">
        <v>#N/A</v>
      </c>
      <c r="H1553" t="e">
        <v>#N/A</v>
      </c>
    </row>
    <row r="1554" spans="5:8" x14ac:dyDescent="0.35">
      <c r="E1554" t="e">
        <v>#N/A</v>
      </c>
      <c r="F1554" t="e">
        <v>#N/A</v>
      </c>
      <c r="G1554" t="e">
        <v>#N/A</v>
      </c>
      <c r="H1554" t="e">
        <v>#N/A</v>
      </c>
    </row>
    <row r="1555" spans="5:8" x14ac:dyDescent="0.35">
      <c r="E1555" t="e">
        <v>#N/A</v>
      </c>
      <c r="F1555" t="e">
        <v>#N/A</v>
      </c>
      <c r="G1555" t="e">
        <v>#N/A</v>
      </c>
      <c r="H1555" t="e">
        <v>#N/A</v>
      </c>
    </row>
    <row r="1556" spans="5:8" x14ac:dyDescent="0.35">
      <c r="E1556" t="e">
        <v>#N/A</v>
      </c>
      <c r="F1556" t="e">
        <v>#N/A</v>
      </c>
      <c r="G1556" t="e">
        <v>#N/A</v>
      </c>
      <c r="H1556" t="e">
        <v>#N/A</v>
      </c>
    </row>
    <row r="1557" spans="5:8" x14ac:dyDescent="0.35">
      <c r="E1557" t="e">
        <v>#N/A</v>
      </c>
      <c r="F1557" t="e">
        <v>#N/A</v>
      </c>
      <c r="G1557" t="e">
        <v>#N/A</v>
      </c>
      <c r="H1557" t="e">
        <v>#N/A</v>
      </c>
    </row>
    <row r="1558" spans="5:8" x14ac:dyDescent="0.35">
      <c r="E1558" t="e">
        <v>#N/A</v>
      </c>
      <c r="F1558" t="e">
        <v>#N/A</v>
      </c>
      <c r="G1558" t="e">
        <v>#N/A</v>
      </c>
      <c r="H1558" t="e">
        <v>#N/A</v>
      </c>
    </row>
    <row r="1559" spans="5:8" x14ac:dyDescent="0.35">
      <c r="E1559" t="e">
        <v>#N/A</v>
      </c>
      <c r="F1559" t="e">
        <v>#N/A</v>
      </c>
      <c r="G1559" t="e">
        <v>#N/A</v>
      </c>
      <c r="H1559" t="e">
        <v>#N/A</v>
      </c>
    </row>
    <row r="1560" spans="5:8" x14ac:dyDescent="0.35">
      <c r="E1560" t="e">
        <v>#N/A</v>
      </c>
      <c r="F1560" t="e">
        <v>#N/A</v>
      </c>
      <c r="G1560" t="e">
        <v>#N/A</v>
      </c>
      <c r="H1560" t="e">
        <v>#N/A</v>
      </c>
    </row>
    <row r="1561" spans="5:8" x14ac:dyDescent="0.35">
      <c r="E1561" t="e">
        <v>#N/A</v>
      </c>
      <c r="F1561" t="e">
        <v>#N/A</v>
      </c>
      <c r="G1561" t="e">
        <v>#N/A</v>
      </c>
      <c r="H1561" t="e">
        <v>#N/A</v>
      </c>
    </row>
    <row r="1562" spans="5:8" x14ac:dyDescent="0.35">
      <c r="E1562" t="e">
        <v>#N/A</v>
      </c>
      <c r="F1562" t="e">
        <v>#N/A</v>
      </c>
      <c r="G1562" t="e">
        <v>#N/A</v>
      </c>
      <c r="H1562" t="e">
        <v>#N/A</v>
      </c>
    </row>
    <row r="1563" spans="5:8" x14ac:dyDescent="0.35">
      <c r="E1563" t="e">
        <v>#N/A</v>
      </c>
      <c r="F1563" t="e">
        <v>#N/A</v>
      </c>
      <c r="G1563" t="e">
        <v>#N/A</v>
      </c>
      <c r="H1563" t="e">
        <v>#N/A</v>
      </c>
    </row>
    <row r="1564" spans="5:8" x14ac:dyDescent="0.35">
      <c r="E1564" t="e">
        <v>#N/A</v>
      </c>
      <c r="F1564" t="e">
        <v>#N/A</v>
      </c>
      <c r="G1564" t="e">
        <v>#N/A</v>
      </c>
      <c r="H1564" t="e">
        <v>#N/A</v>
      </c>
    </row>
    <row r="1565" spans="5:8" x14ac:dyDescent="0.35">
      <c r="E1565" t="e">
        <v>#N/A</v>
      </c>
      <c r="F1565" t="e">
        <v>#N/A</v>
      </c>
      <c r="G1565" t="e">
        <v>#N/A</v>
      </c>
      <c r="H1565" t="e">
        <v>#N/A</v>
      </c>
    </row>
    <row r="1566" spans="5:8" x14ac:dyDescent="0.35">
      <c r="E1566" t="e">
        <v>#N/A</v>
      </c>
      <c r="F1566" t="e">
        <v>#N/A</v>
      </c>
      <c r="G1566" t="e">
        <v>#N/A</v>
      </c>
      <c r="H1566" t="e">
        <v>#N/A</v>
      </c>
    </row>
    <row r="1567" spans="5:8" x14ac:dyDescent="0.35">
      <c r="E1567" t="e">
        <v>#N/A</v>
      </c>
      <c r="F1567" t="e">
        <v>#N/A</v>
      </c>
      <c r="G1567" t="e">
        <v>#N/A</v>
      </c>
      <c r="H1567" t="e">
        <v>#N/A</v>
      </c>
    </row>
    <row r="1568" spans="5:8" x14ac:dyDescent="0.35">
      <c r="E1568" t="e">
        <v>#N/A</v>
      </c>
      <c r="F1568" t="e">
        <v>#N/A</v>
      </c>
      <c r="G1568" t="e">
        <v>#N/A</v>
      </c>
      <c r="H1568" t="e">
        <v>#N/A</v>
      </c>
    </row>
    <row r="1569" spans="5:8" x14ac:dyDescent="0.35">
      <c r="E1569" t="e">
        <v>#N/A</v>
      </c>
      <c r="F1569" t="e">
        <v>#N/A</v>
      </c>
      <c r="G1569" t="e">
        <v>#N/A</v>
      </c>
      <c r="H1569" t="e">
        <v>#N/A</v>
      </c>
    </row>
    <row r="1570" spans="5:8" x14ac:dyDescent="0.35">
      <c r="E1570" t="e">
        <v>#N/A</v>
      </c>
      <c r="F1570" t="e">
        <v>#N/A</v>
      </c>
      <c r="G1570" t="e">
        <v>#N/A</v>
      </c>
      <c r="H1570" t="e">
        <v>#N/A</v>
      </c>
    </row>
    <row r="1571" spans="5:8" x14ac:dyDescent="0.35">
      <c r="E1571" t="e">
        <v>#N/A</v>
      </c>
      <c r="F1571" t="e">
        <v>#N/A</v>
      </c>
      <c r="G1571" t="e">
        <v>#N/A</v>
      </c>
      <c r="H1571" t="e">
        <v>#N/A</v>
      </c>
    </row>
    <row r="1572" spans="5:8" x14ac:dyDescent="0.35">
      <c r="E1572" t="e">
        <v>#N/A</v>
      </c>
      <c r="F1572" t="e">
        <v>#N/A</v>
      </c>
      <c r="G1572" t="e">
        <v>#N/A</v>
      </c>
      <c r="H1572" t="e">
        <v>#N/A</v>
      </c>
    </row>
    <row r="1573" spans="5:8" x14ac:dyDescent="0.35">
      <c r="E1573" t="e">
        <v>#N/A</v>
      </c>
      <c r="F1573" t="e">
        <v>#N/A</v>
      </c>
      <c r="G1573" t="e">
        <v>#N/A</v>
      </c>
      <c r="H1573" t="e">
        <v>#N/A</v>
      </c>
    </row>
    <row r="1574" spans="5:8" x14ac:dyDescent="0.35">
      <c r="E1574" t="e">
        <v>#N/A</v>
      </c>
      <c r="F1574" t="e">
        <v>#N/A</v>
      </c>
      <c r="G1574" t="e">
        <v>#N/A</v>
      </c>
      <c r="H1574" t="e">
        <v>#N/A</v>
      </c>
    </row>
    <row r="1575" spans="5:8" x14ac:dyDescent="0.35">
      <c r="E1575" t="e">
        <v>#N/A</v>
      </c>
      <c r="F1575" t="e">
        <v>#N/A</v>
      </c>
      <c r="G1575" t="e">
        <v>#N/A</v>
      </c>
      <c r="H1575" t="e">
        <v>#N/A</v>
      </c>
    </row>
    <row r="1576" spans="5:8" x14ac:dyDescent="0.35">
      <c r="E1576" t="e">
        <v>#N/A</v>
      </c>
      <c r="F1576" t="e">
        <v>#N/A</v>
      </c>
      <c r="G1576" t="e">
        <v>#N/A</v>
      </c>
      <c r="H1576" t="e">
        <v>#N/A</v>
      </c>
    </row>
    <row r="1577" spans="5:8" x14ac:dyDescent="0.35">
      <c r="E1577" t="e">
        <v>#N/A</v>
      </c>
      <c r="F1577" t="e">
        <v>#N/A</v>
      </c>
      <c r="G1577" t="e">
        <v>#N/A</v>
      </c>
      <c r="H1577" t="e">
        <v>#N/A</v>
      </c>
    </row>
    <row r="1578" spans="5:8" x14ac:dyDescent="0.35">
      <c r="E1578" t="e">
        <v>#N/A</v>
      </c>
      <c r="F1578" t="e">
        <v>#N/A</v>
      </c>
      <c r="G1578" t="e">
        <v>#N/A</v>
      </c>
      <c r="H1578" t="e">
        <v>#N/A</v>
      </c>
    </row>
    <row r="1579" spans="5:8" x14ac:dyDescent="0.35">
      <c r="E1579" t="e">
        <v>#N/A</v>
      </c>
      <c r="F1579" t="e">
        <v>#N/A</v>
      </c>
      <c r="G1579" t="e">
        <v>#N/A</v>
      </c>
      <c r="H1579" t="e">
        <v>#N/A</v>
      </c>
    </row>
    <row r="1580" spans="5:8" x14ac:dyDescent="0.35">
      <c r="E1580" t="e">
        <v>#N/A</v>
      </c>
      <c r="F1580" t="e">
        <v>#N/A</v>
      </c>
      <c r="G1580" t="e">
        <v>#N/A</v>
      </c>
      <c r="H1580" t="e">
        <v>#N/A</v>
      </c>
    </row>
    <row r="1581" spans="5:8" x14ac:dyDescent="0.35">
      <c r="E1581" t="e">
        <v>#N/A</v>
      </c>
      <c r="F1581" t="e">
        <v>#N/A</v>
      </c>
      <c r="G1581" t="e">
        <v>#N/A</v>
      </c>
      <c r="H1581" t="e">
        <v>#N/A</v>
      </c>
    </row>
    <row r="1582" spans="5:8" x14ac:dyDescent="0.35">
      <c r="E1582" t="e">
        <v>#N/A</v>
      </c>
      <c r="F1582" t="e">
        <v>#N/A</v>
      </c>
      <c r="G1582" t="e">
        <v>#N/A</v>
      </c>
      <c r="H1582" t="e">
        <v>#N/A</v>
      </c>
    </row>
    <row r="1583" spans="5:8" x14ac:dyDescent="0.35">
      <c r="E1583" t="e">
        <v>#N/A</v>
      </c>
      <c r="F1583" t="e">
        <v>#N/A</v>
      </c>
      <c r="G1583" t="e">
        <v>#N/A</v>
      </c>
      <c r="H1583" t="e">
        <v>#N/A</v>
      </c>
    </row>
    <row r="1584" spans="5:8" x14ac:dyDescent="0.35">
      <c r="E1584" t="e">
        <v>#N/A</v>
      </c>
      <c r="F1584" t="e">
        <v>#N/A</v>
      </c>
      <c r="G1584" t="e">
        <v>#N/A</v>
      </c>
      <c r="H1584" t="e">
        <v>#N/A</v>
      </c>
    </row>
    <row r="1585" spans="5:8" x14ac:dyDescent="0.35">
      <c r="E1585" t="e">
        <v>#N/A</v>
      </c>
      <c r="F1585" t="e">
        <v>#N/A</v>
      </c>
      <c r="G1585" t="e">
        <v>#N/A</v>
      </c>
      <c r="H1585" t="e">
        <v>#N/A</v>
      </c>
    </row>
    <row r="1586" spans="5:8" x14ac:dyDescent="0.35">
      <c r="E1586" t="e">
        <v>#N/A</v>
      </c>
      <c r="F1586" t="e">
        <v>#N/A</v>
      </c>
      <c r="G1586" t="e">
        <v>#N/A</v>
      </c>
      <c r="H1586" t="e">
        <v>#N/A</v>
      </c>
    </row>
    <row r="1587" spans="5:8" x14ac:dyDescent="0.35">
      <c r="E1587" t="e">
        <v>#N/A</v>
      </c>
      <c r="F1587" t="e">
        <v>#N/A</v>
      </c>
      <c r="G1587" t="e">
        <v>#N/A</v>
      </c>
      <c r="H1587" t="e">
        <v>#N/A</v>
      </c>
    </row>
    <row r="1588" spans="5:8" x14ac:dyDescent="0.35">
      <c r="E1588" t="e">
        <v>#N/A</v>
      </c>
      <c r="F1588" t="e">
        <v>#N/A</v>
      </c>
      <c r="G1588" t="e">
        <v>#N/A</v>
      </c>
      <c r="H1588" t="e">
        <v>#N/A</v>
      </c>
    </row>
    <row r="1589" spans="5:8" x14ac:dyDescent="0.35">
      <c r="E1589" t="e">
        <v>#N/A</v>
      </c>
      <c r="F1589" t="e">
        <v>#N/A</v>
      </c>
      <c r="G1589" t="e">
        <v>#N/A</v>
      </c>
      <c r="H1589" t="e">
        <v>#N/A</v>
      </c>
    </row>
    <row r="1590" spans="5:8" x14ac:dyDescent="0.35">
      <c r="E1590" t="e">
        <v>#N/A</v>
      </c>
      <c r="F1590" t="e">
        <v>#N/A</v>
      </c>
      <c r="G1590" t="e">
        <v>#N/A</v>
      </c>
      <c r="H1590" t="e">
        <v>#N/A</v>
      </c>
    </row>
    <row r="1591" spans="5:8" x14ac:dyDescent="0.35">
      <c r="E1591" t="e">
        <v>#N/A</v>
      </c>
      <c r="F1591" t="e">
        <v>#N/A</v>
      </c>
      <c r="G1591" t="e">
        <v>#N/A</v>
      </c>
      <c r="H1591" t="e">
        <v>#N/A</v>
      </c>
    </row>
    <row r="1592" spans="5:8" x14ac:dyDescent="0.35">
      <c r="E1592" t="e">
        <v>#N/A</v>
      </c>
      <c r="F1592" t="e">
        <v>#N/A</v>
      </c>
      <c r="G1592" t="e">
        <v>#N/A</v>
      </c>
      <c r="H1592" t="e">
        <v>#N/A</v>
      </c>
    </row>
    <row r="1593" spans="5:8" x14ac:dyDescent="0.35">
      <c r="E1593" t="e">
        <v>#N/A</v>
      </c>
      <c r="F1593" t="e">
        <v>#N/A</v>
      </c>
      <c r="G1593" t="e">
        <v>#N/A</v>
      </c>
      <c r="H1593" t="e">
        <v>#N/A</v>
      </c>
    </row>
    <row r="1594" spans="5:8" x14ac:dyDescent="0.35">
      <c r="E1594" t="e">
        <v>#N/A</v>
      </c>
      <c r="F1594" t="e">
        <v>#N/A</v>
      </c>
      <c r="G1594" t="e">
        <v>#N/A</v>
      </c>
      <c r="H1594" t="e">
        <v>#N/A</v>
      </c>
    </row>
    <row r="1595" spans="5:8" x14ac:dyDescent="0.35">
      <c r="E1595" t="e">
        <v>#N/A</v>
      </c>
      <c r="F1595" t="e">
        <v>#N/A</v>
      </c>
      <c r="G1595" t="e">
        <v>#N/A</v>
      </c>
      <c r="H1595" t="e">
        <v>#N/A</v>
      </c>
    </row>
    <row r="1596" spans="5:8" x14ac:dyDescent="0.35">
      <c r="E1596" t="e">
        <v>#N/A</v>
      </c>
      <c r="F1596" t="e">
        <v>#N/A</v>
      </c>
      <c r="G1596" t="e">
        <v>#N/A</v>
      </c>
      <c r="H1596" t="e">
        <v>#N/A</v>
      </c>
    </row>
    <row r="1597" spans="5:8" x14ac:dyDescent="0.35">
      <c r="E1597" t="e">
        <v>#N/A</v>
      </c>
      <c r="F1597" t="e">
        <v>#N/A</v>
      </c>
      <c r="G1597" t="e">
        <v>#N/A</v>
      </c>
      <c r="H1597" t="e">
        <v>#N/A</v>
      </c>
    </row>
    <row r="1598" spans="5:8" x14ac:dyDescent="0.35">
      <c r="E1598" t="e">
        <v>#N/A</v>
      </c>
      <c r="F1598" t="e">
        <v>#N/A</v>
      </c>
      <c r="G1598" t="e">
        <v>#N/A</v>
      </c>
      <c r="H1598" t="e">
        <v>#N/A</v>
      </c>
    </row>
    <row r="1599" spans="5:8" x14ac:dyDescent="0.35">
      <c r="E1599" t="e">
        <v>#N/A</v>
      </c>
      <c r="F1599" t="e">
        <v>#N/A</v>
      </c>
      <c r="G1599" t="e">
        <v>#N/A</v>
      </c>
      <c r="H1599" t="e">
        <v>#N/A</v>
      </c>
    </row>
    <row r="1600" spans="5:8" x14ac:dyDescent="0.35">
      <c r="E1600" t="e">
        <v>#N/A</v>
      </c>
      <c r="F1600" t="e">
        <v>#N/A</v>
      </c>
      <c r="G1600" t="e">
        <v>#N/A</v>
      </c>
      <c r="H1600" t="e">
        <v>#N/A</v>
      </c>
    </row>
    <row r="1601" spans="5:8" x14ac:dyDescent="0.35">
      <c r="E1601" t="e">
        <v>#N/A</v>
      </c>
      <c r="F1601" t="e">
        <v>#N/A</v>
      </c>
      <c r="G1601" t="e">
        <v>#N/A</v>
      </c>
      <c r="H1601" t="e">
        <v>#N/A</v>
      </c>
    </row>
    <row r="1602" spans="5:8" x14ac:dyDescent="0.35">
      <c r="E1602" t="e">
        <v>#N/A</v>
      </c>
      <c r="F1602" t="e">
        <v>#N/A</v>
      </c>
      <c r="G1602" t="e">
        <v>#N/A</v>
      </c>
      <c r="H1602" t="e">
        <v>#N/A</v>
      </c>
    </row>
    <row r="1603" spans="5:8" x14ac:dyDescent="0.35">
      <c r="E1603" t="e">
        <v>#N/A</v>
      </c>
      <c r="F1603" t="e">
        <v>#N/A</v>
      </c>
      <c r="G1603" t="e">
        <v>#N/A</v>
      </c>
      <c r="H1603" t="e">
        <v>#N/A</v>
      </c>
    </row>
    <row r="1604" spans="5:8" x14ac:dyDescent="0.35">
      <c r="E1604" t="e">
        <v>#N/A</v>
      </c>
      <c r="F1604" t="e">
        <v>#N/A</v>
      </c>
      <c r="G1604" t="e">
        <v>#N/A</v>
      </c>
      <c r="H1604" t="e">
        <v>#N/A</v>
      </c>
    </row>
    <row r="1605" spans="5:8" x14ac:dyDescent="0.35">
      <c r="E1605" t="e">
        <v>#N/A</v>
      </c>
      <c r="F1605" t="e">
        <v>#N/A</v>
      </c>
      <c r="G1605" t="e">
        <v>#N/A</v>
      </c>
      <c r="H1605" t="e">
        <v>#N/A</v>
      </c>
    </row>
    <row r="1606" spans="5:8" x14ac:dyDescent="0.35">
      <c r="E1606" t="e">
        <v>#N/A</v>
      </c>
      <c r="F1606" t="e">
        <v>#N/A</v>
      </c>
      <c r="G1606" t="e">
        <v>#N/A</v>
      </c>
      <c r="H1606" t="e">
        <v>#N/A</v>
      </c>
    </row>
    <row r="1607" spans="5:8" x14ac:dyDescent="0.35">
      <c r="E1607" t="e">
        <v>#N/A</v>
      </c>
      <c r="F1607" t="e">
        <v>#N/A</v>
      </c>
      <c r="G1607" t="e">
        <v>#N/A</v>
      </c>
      <c r="H1607" t="e">
        <v>#N/A</v>
      </c>
    </row>
    <row r="1608" spans="5:8" x14ac:dyDescent="0.35">
      <c r="E1608" t="e">
        <v>#N/A</v>
      </c>
      <c r="F1608" t="e">
        <v>#N/A</v>
      </c>
      <c r="G1608" t="e">
        <v>#N/A</v>
      </c>
      <c r="H1608" t="e">
        <v>#N/A</v>
      </c>
    </row>
    <row r="1609" spans="5:8" x14ac:dyDescent="0.35">
      <c r="E1609" t="e">
        <v>#N/A</v>
      </c>
      <c r="F1609" t="e">
        <v>#N/A</v>
      </c>
      <c r="G1609" t="e">
        <v>#N/A</v>
      </c>
      <c r="H1609" t="e">
        <v>#N/A</v>
      </c>
    </row>
    <row r="1610" spans="5:8" x14ac:dyDescent="0.35">
      <c r="E1610" t="e">
        <v>#N/A</v>
      </c>
      <c r="F1610" t="e">
        <v>#N/A</v>
      </c>
      <c r="G1610" t="e">
        <v>#N/A</v>
      </c>
      <c r="H1610" t="e">
        <v>#N/A</v>
      </c>
    </row>
    <row r="1611" spans="5:8" x14ac:dyDescent="0.35">
      <c r="E1611" t="e">
        <v>#N/A</v>
      </c>
      <c r="F1611" t="e">
        <v>#N/A</v>
      </c>
      <c r="G1611" t="e">
        <v>#N/A</v>
      </c>
      <c r="H1611" t="e">
        <v>#N/A</v>
      </c>
    </row>
    <row r="1612" spans="5:8" x14ac:dyDescent="0.35">
      <c r="E1612" t="e">
        <v>#N/A</v>
      </c>
      <c r="F1612" t="e">
        <v>#N/A</v>
      </c>
      <c r="G1612" t="e">
        <v>#N/A</v>
      </c>
      <c r="H1612" t="e">
        <v>#N/A</v>
      </c>
    </row>
    <row r="1613" spans="5:8" x14ac:dyDescent="0.35">
      <c r="E1613" t="e">
        <v>#N/A</v>
      </c>
      <c r="F1613" t="e">
        <v>#N/A</v>
      </c>
      <c r="G1613" t="e">
        <v>#N/A</v>
      </c>
      <c r="H1613" t="e">
        <v>#N/A</v>
      </c>
    </row>
    <row r="1614" spans="5:8" x14ac:dyDescent="0.35">
      <c r="E1614" t="e">
        <v>#N/A</v>
      </c>
      <c r="F1614" t="e">
        <v>#N/A</v>
      </c>
      <c r="G1614" t="e">
        <v>#N/A</v>
      </c>
      <c r="H1614" t="e">
        <v>#N/A</v>
      </c>
    </row>
    <row r="1615" spans="5:8" x14ac:dyDescent="0.35">
      <c r="E1615" t="e">
        <v>#N/A</v>
      </c>
      <c r="F1615" t="e">
        <v>#N/A</v>
      </c>
      <c r="G1615" t="e">
        <v>#N/A</v>
      </c>
      <c r="H1615" t="e">
        <v>#N/A</v>
      </c>
    </row>
    <row r="1616" spans="5:8" x14ac:dyDescent="0.35">
      <c r="E1616" t="e">
        <v>#N/A</v>
      </c>
      <c r="F1616" t="e">
        <v>#N/A</v>
      </c>
      <c r="G1616" t="e">
        <v>#N/A</v>
      </c>
      <c r="H1616" t="e">
        <v>#N/A</v>
      </c>
    </row>
    <row r="1617" spans="5:8" x14ac:dyDescent="0.35">
      <c r="E1617" t="e">
        <v>#N/A</v>
      </c>
      <c r="F1617" t="e">
        <v>#N/A</v>
      </c>
      <c r="G1617" t="e">
        <v>#N/A</v>
      </c>
      <c r="H1617" t="e">
        <v>#N/A</v>
      </c>
    </row>
    <row r="1618" spans="5:8" x14ac:dyDescent="0.35">
      <c r="E1618" t="e">
        <v>#N/A</v>
      </c>
      <c r="F1618" t="e">
        <v>#N/A</v>
      </c>
      <c r="G1618" t="e">
        <v>#N/A</v>
      </c>
      <c r="H1618" t="e">
        <v>#N/A</v>
      </c>
    </row>
    <row r="1619" spans="5:8" x14ac:dyDescent="0.35">
      <c r="E1619" t="e">
        <v>#N/A</v>
      </c>
      <c r="F1619" t="e">
        <v>#N/A</v>
      </c>
      <c r="G1619" t="e">
        <v>#N/A</v>
      </c>
      <c r="H1619" t="e">
        <v>#N/A</v>
      </c>
    </row>
    <row r="1620" spans="5:8" x14ac:dyDescent="0.35">
      <c r="E1620" t="e">
        <v>#N/A</v>
      </c>
      <c r="F1620" t="e">
        <v>#N/A</v>
      </c>
      <c r="G1620" t="e">
        <v>#N/A</v>
      </c>
      <c r="H1620" t="e">
        <v>#N/A</v>
      </c>
    </row>
    <row r="1621" spans="5:8" x14ac:dyDescent="0.35">
      <c r="E1621" t="e">
        <v>#N/A</v>
      </c>
      <c r="F1621" t="e">
        <v>#N/A</v>
      </c>
      <c r="G1621" t="e">
        <v>#N/A</v>
      </c>
      <c r="H1621" t="e">
        <v>#N/A</v>
      </c>
    </row>
    <row r="1622" spans="5:8" x14ac:dyDescent="0.35">
      <c r="E1622" t="e">
        <v>#N/A</v>
      </c>
      <c r="F1622" t="e">
        <v>#N/A</v>
      </c>
      <c r="G1622" t="e">
        <v>#N/A</v>
      </c>
      <c r="H1622" t="e">
        <v>#N/A</v>
      </c>
    </row>
    <row r="1623" spans="5:8" x14ac:dyDescent="0.35">
      <c r="E1623" t="e">
        <v>#N/A</v>
      </c>
      <c r="F1623" t="e">
        <v>#N/A</v>
      </c>
      <c r="G1623" t="e">
        <v>#N/A</v>
      </c>
      <c r="H1623" t="e">
        <v>#N/A</v>
      </c>
    </row>
    <row r="1624" spans="5:8" x14ac:dyDescent="0.35">
      <c r="E1624" t="e">
        <v>#N/A</v>
      </c>
      <c r="F1624" t="e">
        <v>#N/A</v>
      </c>
      <c r="G1624" t="e">
        <v>#N/A</v>
      </c>
      <c r="H1624" t="e">
        <v>#N/A</v>
      </c>
    </row>
    <row r="1625" spans="5:8" x14ac:dyDescent="0.35">
      <c r="E1625" t="e">
        <v>#N/A</v>
      </c>
      <c r="F1625" t="e">
        <v>#N/A</v>
      </c>
      <c r="G1625" t="e">
        <v>#N/A</v>
      </c>
      <c r="H1625" t="e">
        <v>#N/A</v>
      </c>
    </row>
    <row r="1626" spans="5:8" x14ac:dyDescent="0.35">
      <c r="E1626" t="e">
        <v>#N/A</v>
      </c>
      <c r="F1626" t="e">
        <v>#N/A</v>
      </c>
      <c r="G1626" t="e">
        <v>#N/A</v>
      </c>
      <c r="H1626" t="e">
        <v>#N/A</v>
      </c>
    </row>
    <row r="1627" spans="5:8" x14ac:dyDescent="0.35">
      <c r="E1627" t="e">
        <v>#N/A</v>
      </c>
      <c r="F1627" t="e">
        <v>#N/A</v>
      </c>
      <c r="G1627" t="e">
        <v>#N/A</v>
      </c>
      <c r="H1627" t="e">
        <v>#N/A</v>
      </c>
    </row>
    <row r="1628" spans="5:8" x14ac:dyDescent="0.35">
      <c r="E1628" t="e">
        <v>#N/A</v>
      </c>
      <c r="F1628" t="e">
        <v>#N/A</v>
      </c>
      <c r="G1628" t="e">
        <v>#N/A</v>
      </c>
      <c r="H1628" t="e">
        <v>#N/A</v>
      </c>
    </row>
    <row r="1629" spans="5:8" x14ac:dyDescent="0.35">
      <c r="E1629" t="e">
        <v>#N/A</v>
      </c>
      <c r="F1629" t="e">
        <v>#N/A</v>
      </c>
      <c r="G1629" t="e">
        <v>#N/A</v>
      </c>
      <c r="H1629" t="e">
        <v>#N/A</v>
      </c>
    </row>
    <row r="1630" spans="5:8" x14ac:dyDescent="0.35">
      <c r="E1630" t="e">
        <v>#N/A</v>
      </c>
      <c r="F1630" t="e">
        <v>#N/A</v>
      </c>
      <c r="G1630" t="e">
        <v>#N/A</v>
      </c>
      <c r="H1630" t="e">
        <v>#N/A</v>
      </c>
    </row>
    <row r="1631" spans="5:8" x14ac:dyDescent="0.35">
      <c r="E1631" t="e">
        <v>#N/A</v>
      </c>
      <c r="F1631" t="e">
        <v>#N/A</v>
      </c>
      <c r="G1631" t="e">
        <v>#N/A</v>
      </c>
      <c r="H1631" t="e">
        <v>#N/A</v>
      </c>
    </row>
    <row r="1632" spans="5:8" x14ac:dyDescent="0.35">
      <c r="E1632" t="e">
        <v>#N/A</v>
      </c>
      <c r="F1632" t="e">
        <v>#N/A</v>
      </c>
      <c r="G1632" t="e">
        <v>#N/A</v>
      </c>
      <c r="H1632" t="e">
        <v>#N/A</v>
      </c>
    </row>
    <row r="1633" spans="5:8" x14ac:dyDescent="0.35">
      <c r="E1633" t="e">
        <v>#N/A</v>
      </c>
      <c r="F1633" t="e">
        <v>#N/A</v>
      </c>
      <c r="G1633" t="e">
        <v>#N/A</v>
      </c>
      <c r="H1633" t="e">
        <v>#N/A</v>
      </c>
    </row>
    <row r="1634" spans="5:8" x14ac:dyDescent="0.35">
      <c r="E1634" t="e">
        <v>#N/A</v>
      </c>
      <c r="F1634" t="e">
        <v>#N/A</v>
      </c>
      <c r="G1634" t="e">
        <v>#N/A</v>
      </c>
      <c r="H1634" t="e">
        <v>#N/A</v>
      </c>
    </row>
    <row r="1635" spans="5:8" x14ac:dyDescent="0.35">
      <c r="E1635" t="e">
        <v>#N/A</v>
      </c>
      <c r="F1635" t="e">
        <v>#N/A</v>
      </c>
      <c r="G1635" t="e">
        <v>#N/A</v>
      </c>
      <c r="H1635" t="e">
        <v>#N/A</v>
      </c>
    </row>
    <row r="1636" spans="5:8" x14ac:dyDescent="0.35">
      <c r="E1636" t="e">
        <v>#N/A</v>
      </c>
      <c r="F1636" t="e">
        <v>#N/A</v>
      </c>
      <c r="G1636" t="e">
        <v>#N/A</v>
      </c>
      <c r="H1636" t="e">
        <v>#N/A</v>
      </c>
    </row>
    <row r="1637" spans="5:8" x14ac:dyDescent="0.35">
      <c r="E1637" t="e">
        <v>#N/A</v>
      </c>
      <c r="F1637" t="e">
        <v>#N/A</v>
      </c>
      <c r="G1637" t="e">
        <v>#N/A</v>
      </c>
      <c r="H1637" t="e">
        <v>#N/A</v>
      </c>
    </row>
    <row r="1638" spans="5:8" x14ac:dyDescent="0.35">
      <c r="E1638" t="e">
        <v>#N/A</v>
      </c>
      <c r="F1638" t="e">
        <v>#N/A</v>
      </c>
      <c r="G1638" t="e">
        <v>#N/A</v>
      </c>
      <c r="H1638" t="e">
        <v>#N/A</v>
      </c>
    </row>
    <row r="1639" spans="5:8" x14ac:dyDescent="0.35">
      <c r="E1639" t="e">
        <v>#N/A</v>
      </c>
      <c r="F1639" t="e">
        <v>#N/A</v>
      </c>
      <c r="G1639" t="e">
        <v>#N/A</v>
      </c>
      <c r="H1639" t="e">
        <v>#N/A</v>
      </c>
    </row>
    <row r="1640" spans="5:8" x14ac:dyDescent="0.35">
      <c r="E1640" t="e">
        <v>#N/A</v>
      </c>
      <c r="F1640" t="e">
        <v>#N/A</v>
      </c>
      <c r="G1640" t="e">
        <v>#N/A</v>
      </c>
      <c r="H1640" t="e">
        <v>#N/A</v>
      </c>
    </row>
    <row r="1641" spans="5:8" x14ac:dyDescent="0.35">
      <c r="E1641" t="e">
        <v>#N/A</v>
      </c>
      <c r="F1641" t="e">
        <v>#N/A</v>
      </c>
      <c r="G1641" t="e">
        <v>#N/A</v>
      </c>
      <c r="H1641" t="e">
        <v>#N/A</v>
      </c>
    </row>
    <row r="1642" spans="5:8" x14ac:dyDescent="0.35">
      <c r="E1642" t="e">
        <v>#N/A</v>
      </c>
      <c r="F1642" t="e">
        <v>#N/A</v>
      </c>
      <c r="G1642" t="e">
        <v>#N/A</v>
      </c>
      <c r="H1642" t="e">
        <v>#N/A</v>
      </c>
    </row>
    <row r="1643" spans="5:8" x14ac:dyDescent="0.35">
      <c r="E1643" t="e">
        <v>#N/A</v>
      </c>
      <c r="F1643" t="e">
        <v>#N/A</v>
      </c>
      <c r="G1643" t="e">
        <v>#N/A</v>
      </c>
      <c r="H1643" t="e">
        <v>#N/A</v>
      </c>
    </row>
    <row r="1644" spans="5:8" x14ac:dyDescent="0.35">
      <c r="E1644" t="e">
        <v>#N/A</v>
      </c>
      <c r="F1644" t="e">
        <v>#N/A</v>
      </c>
      <c r="G1644" t="e">
        <v>#N/A</v>
      </c>
      <c r="H1644" t="e">
        <v>#N/A</v>
      </c>
    </row>
    <row r="1645" spans="5:8" x14ac:dyDescent="0.35">
      <c r="E1645" t="e">
        <v>#N/A</v>
      </c>
      <c r="F1645" t="e">
        <v>#N/A</v>
      </c>
      <c r="G1645" t="e">
        <v>#N/A</v>
      </c>
      <c r="H1645" t="e">
        <v>#N/A</v>
      </c>
    </row>
    <row r="1646" spans="5:8" x14ac:dyDescent="0.35">
      <c r="E1646" t="e">
        <v>#N/A</v>
      </c>
      <c r="F1646" t="e">
        <v>#N/A</v>
      </c>
      <c r="G1646" t="e">
        <v>#N/A</v>
      </c>
      <c r="H1646" t="e">
        <v>#N/A</v>
      </c>
    </row>
    <row r="1647" spans="5:8" x14ac:dyDescent="0.35">
      <c r="E1647" t="e">
        <v>#N/A</v>
      </c>
      <c r="F1647" t="e">
        <v>#N/A</v>
      </c>
      <c r="G1647" t="e">
        <v>#N/A</v>
      </c>
      <c r="H1647" t="e">
        <v>#N/A</v>
      </c>
    </row>
    <row r="1648" spans="5:8" x14ac:dyDescent="0.35">
      <c r="E1648" t="e">
        <v>#N/A</v>
      </c>
      <c r="F1648" t="e">
        <v>#N/A</v>
      </c>
      <c r="G1648" t="e">
        <v>#N/A</v>
      </c>
      <c r="H1648" t="e">
        <v>#N/A</v>
      </c>
    </row>
    <row r="1649" spans="5:8" x14ac:dyDescent="0.35">
      <c r="E1649" t="e">
        <v>#N/A</v>
      </c>
      <c r="F1649" t="e">
        <v>#N/A</v>
      </c>
      <c r="G1649" t="e">
        <v>#N/A</v>
      </c>
      <c r="H1649" t="e">
        <v>#N/A</v>
      </c>
    </row>
    <row r="1650" spans="5:8" x14ac:dyDescent="0.35">
      <c r="E1650" t="e">
        <v>#N/A</v>
      </c>
      <c r="F1650" t="e">
        <v>#N/A</v>
      </c>
      <c r="G1650" t="e">
        <v>#N/A</v>
      </c>
      <c r="H1650" t="e">
        <v>#N/A</v>
      </c>
    </row>
    <row r="1651" spans="5:8" x14ac:dyDescent="0.35">
      <c r="E1651" t="e">
        <v>#N/A</v>
      </c>
      <c r="F1651" t="e">
        <v>#N/A</v>
      </c>
      <c r="G1651" t="e">
        <v>#N/A</v>
      </c>
      <c r="H1651" t="e">
        <v>#N/A</v>
      </c>
    </row>
    <row r="1652" spans="5:8" x14ac:dyDescent="0.35">
      <c r="E1652" t="e">
        <v>#N/A</v>
      </c>
      <c r="F1652" t="e">
        <v>#N/A</v>
      </c>
      <c r="G1652" t="e">
        <v>#N/A</v>
      </c>
      <c r="H1652" t="e">
        <v>#N/A</v>
      </c>
    </row>
    <row r="1653" spans="5:8" x14ac:dyDescent="0.35">
      <c r="E1653" t="e">
        <v>#N/A</v>
      </c>
      <c r="F1653" t="e">
        <v>#N/A</v>
      </c>
      <c r="G1653" t="e">
        <v>#N/A</v>
      </c>
      <c r="H1653" t="e">
        <v>#N/A</v>
      </c>
    </row>
    <row r="1654" spans="5:8" x14ac:dyDescent="0.35">
      <c r="E1654" t="e">
        <v>#N/A</v>
      </c>
      <c r="F1654" t="e">
        <v>#N/A</v>
      </c>
      <c r="G1654" t="e">
        <v>#N/A</v>
      </c>
      <c r="H1654" t="e">
        <v>#N/A</v>
      </c>
    </row>
    <row r="1655" spans="5:8" x14ac:dyDescent="0.35">
      <c r="E1655" t="e">
        <v>#N/A</v>
      </c>
      <c r="F1655" t="e">
        <v>#N/A</v>
      </c>
      <c r="G1655" t="e">
        <v>#N/A</v>
      </c>
      <c r="H1655" t="e">
        <v>#N/A</v>
      </c>
    </row>
    <row r="1656" spans="5:8" x14ac:dyDescent="0.35">
      <c r="E1656" t="e">
        <v>#N/A</v>
      </c>
      <c r="F1656" t="e">
        <v>#N/A</v>
      </c>
      <c r="G1656" t="e">
        <v>#N/A</v>
      </c>
      <c r="H1656" t="e">
        <v>#N/A</v>
      </c>
    </row>
    <row r="1657" spans="5:8" x14ac:dyDescent="0.35">
      <c r="E1657" t="e">
        <v>#N/A</v>
      </c>
      <c r="F1657" t="e">
        <v>#N/A</v>
      </c>
      <c r="G1657" t="e">
        <v>#N/A</v>
      </c>
      <c r="H1657" t="e">
        <v>#N/A</v>
      </c>
    </row>
    <row r="1658" spans="5:8" x14ac:dyDescent="0.35">
      <c r="E1658" t="e">
        <v>#N/A</v>
      </c>
      <c r="F1658" t="e">
        <v>#N/A</v>
      </c>
      <c r="G1658" t="e">
        <v>#N/A</v>
      </c>
      <c r="H1658" t="e">
        <v>#N/A</v>
      </c>
    </row>
    <row r="1659" spans="5:8" x14ac:dyDescent="0.35">
      <c r="E1659" t="e">
        <v>#N/A</v>
      </c>
      <c r="F1659" t="e">
        <v>#N/A</v>
      </c>
      <c r="G1659" t="e">
        <v>#N/A</v>
      </c>
      <c r="H1659" t="e">
        <v>#N/A</v>
      </c>
    </row>
    <row r="1660" spans="5:8" x14ac:dyDescent="0.35">
      <c r="E1660" t="e">
        <v>#N/A</v>
      </c>
      <c r="F1660" t="e">
        <v>#N/A</v>
      </c>
      <c r="G1660" t="e">
        <v>#N/A</v>
      </c>
      <c r="H1660" t="e">
        <v>#N/A</v>
      </c>
    </row>
    <row r="1661" spans="5:8" x14ac:dyDescent="0.35">
      <c r="E1661" t="e">
        <v>#N/A</v>
      </c>
      <c r="F1661" t="e">
        <v>#N/A</v>
      </c>
      <c r="G1661" t="e">
        <v>#N/A</v>
      </c>
      <c r="H1661" t="e">
        <v>#N/A</v>
      </c>
    </row>
    <row r="1662" spans="5:8" x14ac:dyDescent="0.35">
      <c r="E1662" t="e">
        <v>#N/A</v>
      </c>
      <c r="F1662" t="e">
        <v>#N/A</v>
      </c>
      <c r="G1662" t="e">
        <v>#N/A</v>
      </c>
      <c r="H1662" t="e">
        <v>#N/A</v>
      </c>
    </row>
    <row r="1663" spans="5:8" x14ac:dyDescent="0.35">
      <c r="E1663" t="e">
        <v>#N/A</v>
      </c>
      <c r="F1663" t="e">
        <v>#N/A</v>
      </c>
      <c r="G1663" t="e">
        <v>#N/A</v>
      </c>
      <c r="H1663" t="e">
        <v>#N/A</v>
      </c>
    </row>
    <row r="1664" spans="5:8" x14ac:dyDescent="0.35">
      <c r="E1664" t="e">
        <v>#N/A</v>
      </c>
      <c r="F1664" t="e">
        <v>#N/A</v>
      </c>
      <c r="G1664" t="e">
        <v>#N/A</v>
      </c>
      <c r="H1664" t="e">
        <v>#N/A</v>
      </c>
    </row>
    <row r="1665" spans="5:8" x14ac:dyDescent="0.35">
      <c r="E1665" t="e">
        <v>#N/A</v>
      </c>
      <c r="F1665" t="e">
        <v>#N/A</v>
      </c>
      <c r="G1665" t="e">
        <v>#N/A</v>
      </c>
      <c r="H1665" t="e">
        <v>#N/A</v>
      </c>
    </row>
    <row r="1666" spans="5:8" x14ac:dyDescent="0.35">
      <c r="E1666" t="e">
        <v>#N/A</v>
      </c>
      <c r="F1666" t="e">
        <v>#N/A</v>
      </c>
      <c r="G1666" t="e">
        <v>#N/A</v>
      </c>
      <c r="H1666" t="e">
        <v>#N/A</v>
      </c>
    </row>
    <row r="1667" spans="5:8" x14ac:dyDescent="0.35">
      <c r="E1667" t="e">
        <v>#N/A</v>
      </c>
      <c r="F1667" t="e">
        <v>#N/A</v>
      </c>
      <c r="G1667" t="e">
        <v>#N/A</v>
      </c>
      <c r="H1667" t="e">
        <v>#N/A</v>
      </c>
    </row>
    <row r="1668" spans="5:8" x14ac:dyDescent="0.35">
      <c r="E1668" t="e">
        <v>#N/A</v>
      </c>
      <c r="F1668" t="e">
        <v>#N/A</v>
      </c>
      <c r="G1668" t="e">
        <v>#N/A</v>
      </c>
      <c r="H1668" t="e">
        <v>#N/A</v>
      </c>
    </row>
    <row r="1669" spans="5:8" x14ac:dyDescent="0.35">
      <c r="E1669" t="e">
        <v>#N/A</v>
      </c>
      <c r="F1669" t="e">
        <v>#N/A</v>
      </c>
      <c r="G1669" t="e">
        <v>#N/A</v>
      </c>
      <c r="H1669" t="e">
        <v>#N/A</v>
      </c>
    </row>
    <row r="1670" spans="5:8" x14ac:dyDescent="0.35">
      <c r="E1670" t="e">
        <v>#N/A</v>
      </c>
      <c r="F1670" t="e">
        <v>#N/A</v>
      </c>
      <c r="G1670" t="e">
        <v>#N/A</v>
      </c>
      <c r="H1670" t="e">
        <v>#N/A</v>
      </c>
    </row>
    <row r="1671" spans="5:8" x14ac:dyDescent="0.35">
      <c r="E1671" t="e">
        <v>#N/A</v>
      </c>
      <c r="F1671" t="e">
        <v>#N/A</v>
      </c>
      <c r="G1671" t="e">
        <v>#N/A</v>
      </c>
      <c r="H1671" t="e">
        <v>#N/A</v>
      </c>
    </row>
    <row r="1672" spans="5:8" x14ac:dyDescent="0.35">
      <c r="E1672" t="e">
        <v>#N/A</v>
      </c>
      <c r="F1672" t="e">
        <v>#N/A</v>
      </c>
      <c r="G1672" t="e">
        <v>#N/A</v>
      </c>
      <c r="H1672" t="e">
        <v>#N/A</v>
      </c>
    </row>
    <row r="1673" spans="5:8" x14ac:dyDescent="0.35">
      <c r="E1673" t="e">
        <v>#N/A</v>
      </c>
      <c r="F1673" t="e">
        <v>#N/A</v>
      </c>
      <c r="G1673" t="e">
        <v>#N/A</v>
      </c>
      <c r="H1673" t="e">
        <v>#N/A</v>
      </c>
    </row>
    <row r="1674" spans="5:8" x14ac:dyDescent="0.35">
      <c r="E1674" t="e">
        <v>#N/A</v>
      </c>
      <c r="F1674" t="e">
        <v>#N/A</v>
      </c>
      <c r="G1674" t="e">
        <v>#N/A</v>
      </c>
      <c r="H1674" t="e">
        <v>#N/A</v>
      </c>
    </row>
    <row r="1675" spans="5:8" x14ac:dyDescent="0.35">
      <c r="E1675" t="e">
        <v>#N/A</v>
      </c>
      <c r="F1675" t="e">
        <v>#N/A</v>
      </c>
      <c r="G1675" t="e">
        <v>#N/A</v>
      </c>
      <c r="H1675" t="e">
        <v>#N/A</v>
      </c>
    </row>
    <row r="1676" spans="5:8" x14ac:dyDescent="0.35">
      <c r="E1676" t="e">
        <v>#N/A</v>
      </c>
      <c r="F1676" t="e">
        <v>#N/A</v>
      </c>
      <c r="G1676" t="e">
        <v>#N/A</v>
      </c>
      <c r="H1676" t="e">
        <v>#N/A</v>
      </c>
    </row>
    <row r="1677" spans="5:8" x14ac:dyDescent="0.35">
      <c r="E1677" t="e">
        <v>#N/A</v>
      </c>
      <c r="F1677" t="e">
        <v>#N/A</v>
      </c>
      <c r="G1677" t="e">
        <v>#N/A</v>
      </c>
      <c r="H1677" t="e">
        <v>#N/A</v>
      </c>
    </row>
    <row r="1678" spans="5:8" x14ac:dyDescent="0.35">
      <c r="E1678" t="e">
        <v>#N/A</v>
      </c>
      <c r="F1678" t="e">
        <v>#N/A</v>
      </c>
      <c r="G1678" t="e">
        <v>#N/A</v>
      </c>
      <c r="H1678" t="e">
        <v>#N/A</v>
      </c>
    </row>
    <row r="1679" spans="5:8" x14ac:dyDescent="0.35">
      <c r="E1679" t="e">
        <v>#N/A</v>
      </c>
      <c r="F1679" t="e">
        <v>#N/A</v>
      </c>
      <c r="G1679" t="e">
        <v>#N/A</v>
      </c>
      <c r="H1679" t="e">
        <v>#N/A</v>
      </c>
    </row>
    <row r="1680" spans="5:8" x14ac:dyDescent="0.35">
      <c r="E1680" t="e">
        <v>#N/A</v>
      </c>
      <c r="F1680" t="e">
        <v>#N/A</v>
      </c>
      <c r="G1680" t="e">
        <v>#N/A</v>
      </c>
      <c r="H1680" t="e">
        <v>#N/A</v>
      </c>
    </row>
    <row r="1681" spans="5:8" x14ac:dyDescent="0.35">
      <c r="E1681" t="e">
        <v>#N/A</v>
      </c>
      <c r="F1681" t="e">
        <v>#N/A</v>
      </c>
      <c r="G1681" t="e">
        <v>#N/A</v>
      </c>
      <c r="H1681" t="e">
        <v>#N/A</v>
      </c>
    </row>
    <row r="1682" spans="5:8" x14ac:dyDescent="0.35">
      <c r="E1682" t="e">
        <v>#N/A</v>
      </c>
      <c r="F1682" t="e">
        <v>#N/A</v>
      </c>
      <c r="G1682" t="e">
        <v>#N/A</v>
      </c>
      <c r="H1682" t="e">
        <v>#N/A</v>
      </c>
    </row>
    <row r="1683" spans="5:8" x14ac:dyDescent="0.35">
      <c r="E1683" t="e">
        <v>#N/A</v>
      </c>
      <c r="F1683" t="e">
        <v>#N/A</v>
      </c>
      <c r="G1683" t="e">
        <v>#N/A</v>
      </c>
      <c r="H1683" t="e">
        <v>#N/A</v>
      </c>
    </row>
    <row r="1684" spans="5:8" x14ac:dyDescent="0.35">
      <c r="E1684" t="e">
        <v>#N/A</v>
      </c>
      <c r="F1684" t="e">
        <v>#N/A</v>
      </c>
      <c r="G1684" t="e">
        <v>#N/A</v>
      </c>
      <c r="H1684" t="e">
        <v>#N/A</v>
      </c>
    </row>
    <row r="1685" spans="5:8" x14ac:dyDescent="0.35">
      <c r="E1685" t="e">
        <v>#N/A</v>
      </c>
      <c r="F1685" t="e">
        <v>#N/A</v>
      </c>
      <c r="G1685" t="e">
        <v>#N/A</v>
      </c>
      <c r="H1685" t="e">
        <v>#N/A</v>
      </c>
    </row>
    <row r="1686" spans="5:8" x14ac:dyDescent="0.35">
      <c r="E1686" t="e">
        <v>#N/A</v>
      </c>
      <c r="F1686" t="e">
        <v>#N/A</v>
      </c>
      <c r="G1686" t="e">
        <v>#N/A</v>
      </c>
      <c r="H1686" t="e">
        <v>#N/A</v>
      </c>
    </row>
    <row r="1687" spans="5:8" x14ac:dyDescent="0.35">
      <c r="E1687" t="e">
        <v>#N/A</v>
      </c>
      <c r="F1687" t="e">
        <v>#N/A</v>
      </c>
      <c r="G1687" t="e">
        <v>#N/A</v>
      </c>
      <c r="H1687" t="e">
        <v>#N/A</v>
      </c>
    </row>
    <row r="1688" spans="5:8" x14ac:dyDescent="0.35">
      <c r="E1688" t="e">
        <v>#N/A</v>
      </c>
      <c r="F1688" t="e">
        <v>#N/A</v>
      </c>
      <c r="G1688" t="e">
        <v>#N/A</v>
      </c>
      <c r="H1688" t="e">
        <v>#N/A</v>
      </c>
    </row>
    <row r="1689" spans="5:8" x14ac:dyDescent="0.35">
      <c r="E1689" t="e">
        <v>#N/A</v>
      </c>
      <c r="F1689" t="e">
        <v>#N/A</v>
      </c>
      <c r="G1689" t="e">
        <v>#N/A</v>
      </c>
      <c r="H1689" t="e">
        <v>#N/A</v>
      </c>
    </row>
    <row r="1690" spans="5:8" x14ac:dyDescent="0.35">
      <c r="E1690" t="e">
        <v>#N/A</v>
      </c>
      <c r="F1690" t="e">
        <v>#N/A</v>
      </c>
      <c r="G1690" t="e">
        <v>#N/A</v>
      </c>
      <c r="H1690" t="e">
        <v>#N/A</v>
      </c>
    </row>
    <row r="1691" spans="5:8" x14ac:dyDescent="0.35">
      <c r="E1691" t="e">
        <v>#N/A</v>
      </c>
      <c r="F1691" t="e">
        <v>#N/A</v>
      </c>
      <c r="G1691" t="e">
        <v>#N/A</v>
      </c>
      <c r="H1691" t="e">
        <v>#N/A</v>
      </c>
    </row>
    <row r="1692" spans="5:8" x14ac:dyDescent="0.35">
      <c r="E1692" t="e">
        <v>#N/A</v>
      </c>
      <c r="F1692" t="e">
        <v>#N/A</v>
      </c>
      <c r="G1692" t="e">
        <v>#N/A</v>
      </c>
      <c r="H1692" t="e">
        <v>#N/A</v>
      </c>
    </row>
    <row r="1693" spans="5:8" x14ac:dyDescent="0.35">
      <c r="E1693" t="e">
        <v>#N/A</v>
      </c>
      <c r="F1693" t="e">
        <v>#N/A</v>
      </c>
      <c r="G1693" t="e">
        <v>#N/A</v>
      </c>
      <c r="H1693" t="e">
        <v>#N/A</v>
      </c>
    </row>
    <row r="1694" spans="5:8" x14ac:dyDescent="0.35">
      <c r="E1694" t="e">
        <v>#N/A</v>
      </c>
      <c r="F1694" t="e">
        <v>#N/A</v>
      </c>
      <c r="G1694" t="e">
        <v>#N/A</v>
      </c>
      <c r="H1694" t="e">
        <v>#N/A</v>
      </c>
    </row>
    <row r="1695" spans="5:8" x14ac:dyDescent="0.35">
      <c r="E1695" t="e">
        <v>#N/A</v>
      </c>
      <c r="F1695" t="e">
        <v>#N/A</v>
      </c>
      <c r="G1695" t="e">
        <v>#N/A</v>
      </c>
      <c r="H1695" t="e">
        <v>#N/A</v>
      </c>
    </row>
    <row r="1696" spans="5:8" x14ac:dyDescent="0.35">
      <c r="E1696" t="e">
        <v>#N/A</v>
      </c>
      <c r="F1696" t="e">
        <v>#N/A</v>
      </c>
      <c r="G1696" t="e">
        <v>#N/A</v>
      </c>
      <c r="H1696" t="e">
        <v>#N/A</v>
      </c>
    </row>
    <row r="1697" spans="5:8" x14ac:dyDescent="0.35">
      <c r="E1697" t="e">
        <v>#N/A</v>
      </c>
      <c r="F1697" t="e">
        <v>#N/A</v>
      </c>
      <c r="G1697" t="e">
        <v>#N/A</v>
      </c>
      <c r="H1697" t="e">
        <v>#N/A</v>
      </c>
    </row>
    <row r="1698" spans="5:8" x14ac:dyDescent="0.35">
      <c r="E1698" t="e">
        <v>#N/A</v>
      </c>
      <c r="F1698" t="e">
        <v>#N/A</v>
      </c>
      <c r="G1698" t="e">
        <v>#N/A</v>
      </c>
      <c r="H1698" t="e">
        <v>#N/A</v>
      </c>
    </row>
    <row r="1699" spans="5:8" x14ac:dyDescent="0.35">
      <c r="E1699" t="e">
        <v>#N/A</v>
      </c>
      <c r="F1699" t="e">
        <v>#N/A</v>
      </c>
      <c r="G1699" t="e">
        <v>#N/A</v>
      </c>
      <c r="H1699" t="e">
        <v>#N/A</v>
      </c>
    </row>
    <row r="1700" spans="5:8" x14ac:dyDescent="0.35">
      <c r="E1700" t="e">
        <v>#N/A</v>
      </c>
      <c r="F1700" t="e">
        <v>#N/A</v>
      </c>
      <c r="G1700" t="e">
        <v>#N/A</v>
      </c>
      <c r="H1700" t="e">
        <v>#N/A</v>
      </c>
    </row>
    <row r="1701" spans="5:8" x14ac:dyDescent="0.35">
      <c r="E1701" t="e">
        <v>#N/A</v>
      </c>
      <c r="F1701" t="e">
        <v>#N/A</v>
      </c>
      <c r="G1701" t="e">
        <v>#N/A</v>
      </c>
      <c r="H1701" t="e">
        <v>#N/A</v>
      </c>
    </row>
    <row r="1702" spans="5:8" x14ac:dyDescent="0.35">
      <c r="E1702" t="e">
        <v>#N/A</v>
      </c>
      <c r="F1702" t="e">
        <v>#N/A</v>
      </c>
      <c r="G1702" t="e">
        <v>#N/A</v>
      </c>
      <c r="H1702" t="e">
        <v>#N/A</v>
      </c>
    </row>
    <row r="1703" spans="5:8" x14ac:dyDescent="0.35">
      <c r="E1703" t="e">
        <v>#N/A</v>
      </c>
      <c r="F1703" t="e">
        <v>#N/A</v>
      </c>
      <c r="G1703" t="e">
        <v>#N/A</v>
      </c>
      <c r="H1703" t="e">
        <v>#N/A</v>
      </c>
    </row>
    <row r="1704" spans="5:8" x14ac:dyDescent="0.35">
      <c r="E1704" t="e">
        <v>#N/A</v>
      </c>
      <c r="F1704" t="e">
        <v>#N/A</v>
      </c>
      <c r="G1704" t="e">
        <v>#N/A</v>
      </c>
      <c r="H1704" t="e">
        <v>#N/A</v>
      </c>
    </row>
    <row r="1705" spans="5:8" x14ac:dyDescent="0.35">
      <c r="E1705" t="e">
        <v>#N/A</v>
      </c>
      <c r="F1705" t="e">
        <v>#N/A</v>
      </c>
      <c r="G1705" t="e">
        <v>#N/A</v>
      </c>
      <c r="H1705" t="e">
        <v>#N/A</v>
      </c>
    </row>
    <row r="1706" spans="5:8" x14ac:dyDescent="0.35">
      <c r="E1706" t="e">
        <v>#N/A</v>
      </c>
      <c r="F1706" t="e">
        <v>#N/A</v>
      </c>
      <c r="G1706" t="e">
        <v>#N/A</v>
      </c>
      <c r="H1706" t="e">
        <v>#N/A</v>
      </c>
    </row>
    <row r="1707" spans="5:8" x14ac:dyDescent="0.35">
      <c r="E1707" t="e">
        <v>#N/A</v>
      </c>
      <c r="F1707" t="e">
        <v>#N/A</v>
      </c>
      <c r="G1707" t="e">
        <v>#N/A</v>
      </c>
      <c r="H1707" t="e">
        <v>#N/A</v>
      </c>
    </row>
    <row r="1708" spans="5:8" x14ac:dyDescent="0.35">
      <c r="E1708" t="e">
        <v>#N/A</v>
      </c>
      <c r="F1708" t="e">
        <v>#N/A</v>
      </c>
      <c r="G1708" t="e">
        <v>#N/A</v>
      </c>
      <c r="H1708" t="e">
        <v>#N/A</v>
      </c>
    </row>
    <row r="1709" spans="5:8" x14ac:dyDescent="0.35">
      <c r="E1709" t="e">
        <v>#N/A</v>
      </c>
      <c r="F1709" t="e">
        <v>#N/A</v>
      </c>
      <c r="G1709" t="e">
        <v>#N/A</v>
      </c>
      <c r="H1709" t="e">
        <v>#N/A</v>
      </c>
    </row>
    <row r="1710" spans="5:8" x14ac:dyDescent="0.35">
      <c r="E1710" t="e">
        <v>#N/A</v>
      </c>
      <c r="F1710" t="e">
        <v>#N/A</v>
      </c>
      <c r="G1710" t="e">
        <v>#N/A</v>
      </c>
      <c r="H1710" t="e">
        <v>#N/A</v>
      </c>
    </row>
    <row r="1711" spans="5:8" x14ac:dyDescent="0.35">
      <c r="E1711" t="e">
        <v>#N/A</v>
      </c>
      <c r="F1711" t="e">
        <v>#N/A</v>
      </c>
      <c r="G1711" t="e">
        <v>#N/A</v>
      </c>
      <c r="H1711" t="e">
        <v>#N/A</v>
      </c>
    </row>
    <row r="1712" spans="5:8" x14ac:dyDescent="0.35">
      <c r="E1712" t="e">
        <v>#N/A</v>
      </c>
      <c r="F1712" t="e">
        <v>#N/A</v>
      </c>
      <c r="G1712" t="e">
        <v>#N/A</v>
      </c>
      <c r="H1712" t="e">
        <v>#N/A</v>
      </c>
    </row>
    <row r="1713" spans="5:8" x14ac:dyDescent="0.35">
      <c r="E1713" t="e">
        <v>#N/A</v>
      </c>
      <c r="F1713" t="e">
        <v>#N/A</v>
      </c>
      <c r="G1713" t="e">
        <v>#N/A</v>
      </c>
      <c r="H1713" t="e">
        <v>#N/A</v>
      </c>
    </row>
    <row r="1714" spans="5:8" x14ac:dyDescent="0.35">
      <c r="E1714" t="e">
        <v>#N/A</v>
      </c>
      <c r="F1714" t="e">
        <v>#N/A</v>
      </c>
      <c r="G1714" t="e">
        <v>#N/A</v>
      </c>
      <c r="H1714" t="e">
        <v>#N/A</v>
      </c>
    </row>
    <row r="1715" spans="5:8" x14ac:dyDescent="0.35">
      <c r="E1715" t="e">
        <v>#N/A</v>
      </c>
      <c r="F1715" t="e">
        <v>#N/A</v>
      </c>
      <c r="G1715" t="e">
        <v>#N/A</v>
      </c>
      <c r="H1715" t="e">
        <v>#N/A</v>
      </c>
    </row>
    <row r="1716" spans="5:8" x14ac:dyDescent="0.35">
      <c r="E1716" t="e">
        <v>#N/A</v>
      </c>
      <c r="F1716" t="e">
        <v>#N/A</v>
      </c>
      <c r="G1716" t="e">
        <v>#N/A</v>
      </c>
      <c r="H1716" t="e">
        <v>#N/A</v>
      </c>
    </row>
    <row r="1717" spans="5:8" x14ac:dyDescent="0.35">
      <c r="E1717" t="e">
        <v>#N/A</v>
      </c>
      <c r="F1717" t="e">
        <v>#N/A</v>
      </c>
      <c r="G1717" t="e">
        <v>#N/A</v>
      </c>
      <c r="H1717" t="e">
        <v>#N/A</v>
      </c>
    </row>
    <row r="1718" spans="5:8" x14ac:dyDescent="0.35">
      <c r="E1718" t="e">
        <v>#N/A</v>
      </c>
      <c r="F1718" t="e">
        <v>#N/A</v>
      </c>
      <c r="G1718" t="e">
        <v>#N/A</v>
      </c>
      <c r="H1718" t="e">
        <v>#N/A</v>
      </c>
    </row>
    <row r="1719" spans="5:8" x14ac:dyDescent="0.35">
      <c r="E1719" t="e">
        <v>#N/A</v>
      </c>
      <c r="F1719" t="e">
        <v>#N/A</v>
      </c>
      <c r="G1719" t="e">
        <v>#N/A</v>
      </c>
      <c r="H1719" t="e">
        <v>#N/A</v>
      </c>
    </row>
    <row r="1720" spans="5:8" x14ac:dyDescent="0.35">
      <c r="E1720" t="e">
        <v>#N/A</v>
      </c>
      <c r="F1720" t="e">
        <v>#N/A</v>
      </c>
      <c r="G1720" t="e">
        <v>#N/A</v>
      </c>
      <c r="H1720" t="e">
        <v>#N/A</v>
      </c>
    </row>
    <row r="1721" spans="5:8" x14ac:dyDescent="0.35">
      <c r="E1721" t="e">
        <v>#N/A</v>
      </c>
      <c r="F1721" t="e">
        <v>#N/A</v>
      </c>
      <c r="G1721" t="e">
        <v>#N/A</v>
      </c>
      <c r="H1721" t="e">
        <v>#N/A</v>
      </c>
    </row>
    <row r="1722" spans="5:8" x14ac:dyDescent="0.35">
      <c r="E1722" t="e">
        <v>#N/A</v>
      </c>
      <c r="F1722" t="e">
        <v>#N/A</v>
      </c>
      <c r="G1722" t="e">
        <v>#N/A</v>
      </c>
      <c r="H1722" t="e">
        <v>#N/A</v>
      </c>
    </row>
    <row r="1723" spans="5:8" x14ac:dyDescent="0.35">
      <c r="E1723" t="e">
        <v>#N/A</v>
      </c>
      <c r="F1723" t="e">
        <v>#N/A</v>
      </c>
      <c r="G1723" t="e">
        <v>#N/A</v>
      </c>
      <c r="H1723" t="e">
        <v>#N/A</v>
      </c>
    </row>
    <row r="1724" spans="5:8" x14ac:dyDescent="0.35">
      <c r="E1724" t="e">
        <v>#N/A</v>
      </c>
      <c r="F1724" t="e">
        <v>#N/A</v>
      </c>
      <c r="G1724" t="e">
        <v>#N/A</v>
      </c>
      <c r="H1724" t="e">
        <v>#N/A</v>
      </c>
    </row>
    <row r="1725" spans="5:8" x14ac:dyDescent="0.35">
      <c r="E1725" t="e">
        <v>#N/A</v>
      </c>
      <c r="F1725" t="e">
        <v>#N/A</v>
      </c>
      <c r="G1725" t="e">
        <v>#N/A</v>
      </c>
      <c r="H1725" t="e">
        <v>#N/A</v>
      </c>
    </row>
    <row r="1726" spans="5:8" x14ac:dyDescent="0.35">
      <c r="E1726" t="e">
        <v>#N/A</v>
      </c>
      <c r="F1726" t="e">
        <v>#N/A</v>
      </c>
      <c r="G1726" t="e">
        <v>#N/A</v>
      </c>
      <c r="H1726" t="e">
        <v>#N/A</v>
      </c>
    </row>
    <row r="1727" spans="5:8" x14ac:dyDescent="0.35">
      <c r="E1727" t="e">
        <v>#N/A</v>
      </c>
      <c r="F1727" t="e">
        <v>#N/A</v>
      </c>
      <c r="G1727" t="e">
        <v>#N/A</v>
      </c>
      <c r="H1727" t="e">
        <v>#N/A</v>
      </c>
    </row>
    <row r="1728" spans="5:8" x14ac:dyDescent="0.35">
      <c r="E1728" t="e">
        <v>#N/A</v>
      </c>
      <c r="F1728" t="e">
        <v>#N/A</v>
      </c>
      <c r="G1728" t="e">
        <v>#N/A</v>
      </c>
      <c r="H1728" t="e">
        <v>#N/A</v>
      </c>
    </row>
    <row r="1729" spans="5:8" x14ac:dyDescent="0.35">
      <c r="E1729" t="e">
        <v>#N/A</v>
      </c>
      <c r="F1729" t="e">
        <v>#N/A</v>
      </c>
      <c r="G1729" t="e">
        <v>#N/A</v>
      </c>
      <c r="H1729" t="e">
        <v>#N/A</v>
      </c>
    </row>
    <row r="1730" spans="5:8" x14ac:dyDescent="0.35">
      <c r="E1730" t="e">
        <v>#N/A</v>
      </c>
      <c r="F1730" t="e">
        <v>#N/A</v>
      </c>
      <c r="G1730" t="e">
        <v>#N/A</v>
      </c>
      <c r="H1730" t="e">
        <v>#N/A</v>
      </c>
    </row>
    <row r="1731" spans="5:8" x14ac:dyDescent="0.35">
      <c r="E1731" t="e">
        <v>#N/A</v>
      </c>
      <c r="F1731" t="e">
        <v>#N/A</v>
      </c>
      <c r="G1731" t="e">
        <v>#N/A</v>
      </c>
      <c r="H1731" t="e">
        <v>#N/A</v>
      </c>
    </row>
    <row r="1732" spans="5:8" x14ac:dyDescent="0.35">
      <c r="E1732" t="e">
        <v>#N/A</v>
      </c>
      <c r="F1732" t="e">
        <v>#N/A</v>
      </c>
      <c r="G1732" t="e">
        <v>#N/A</v>
      </c>
      <c r="H1732" t="e">
        <v>#N/A</v>
      </c>
    </row>
    <row r="1733" spans="5:8" x14ac:dyDescent="0.35">
      <c r="E1733" t="e">
        <v>#N/A</v>
      </c>
      <c r="F1733" t="e">
        <v>#N/A</v>
      </c>
      <c r="G1733" t="e">
        <v>#N/A</v>
      </c>
      <c r="H1733" t="e">
        <v>#N/A</v>
      </c>
    </row>
    <row r="1734" spans="5:8" x14ac:dyDescent="0.35">
      <c r="E1734" t="e">
        <v>#N/A</v>
      </c>
      <c r="F1734" t="e">
        <v>#N/A</v>
      </c>
      <c r="G1734" t="e">
        <v>#N/A</v>
      </c>
      <c r="H1734" t="e">
        <v>#N/A</v>
      </c>
    </row>
    <row r="1735" spans="5:8" x14ac:dyDescent="0.35">
      <c r="E1735" t="e">
        <v>#N/A</v>
      </c>
      <c r="F1735" t="e">
        <v>#N/A</v>
      </c>
      <c r="G1735" t="e">
        <v>#N/A</v>
      </c>
      <c r="H1735" t="e">
        <v>#N/A</v>
      </c>
    </row>
    <row r="1736" spans="5:8" x14ac:dyDescent="0.35">
      <c r="E1736" t="e">
        <v>#N/A</v>
      </c>
      <c r="F1736" t="e">
        <v>#N/A</v>
      </c>
      <c r="G1736" t="e">
        <v>#N/A</v>
      </c>
      <c r="H1736" t="e">
        <v>#N/A</v>
      </c>
    </row>
    <row r="1737" spans="5:8" x14ac:dyDescent="0.35">
      <c r="E1737" t="e">
        <v>#N/A</v>
      </c>
      <c r="F1737" t="e">
        <v>#N/A</v>
      </c>
      <c r="G1737" t="e">
        <v>#N/A</v>
      </c>
      <c r="H1737" t="e">
        <v>#N/A</v>
      </c>
    </row>
    <row r="1738" spans="5:8" x14ac:dyDescent="0.35">
      <c r="E1738" t="e">
        <v>#N/A</v>
      </c>
      <c r="F1738" t="e">
        <v>#N/A</v>
      </c>
      <c r="G1738" t="e">
        <v>#N/A</v>
      </c>
      <c r="H1738" t="e">
        <v>#N/A</v>
      </c>
    </row>
    <row r="1739" spans="5:8" x14ac:dyDescent="0.35">
      <c r="E1739" t="e">
        <v>#N/A</v>
      </c>
      <c r="F1739" t="e">
        <v>#N/A</v>
      </c>
      <c r="G1739" t="e">
        <v>#N/A</v>
      </c>
      <c r="H1739" t="e">
        <v>#N/A</v>
      </c>
    </row>
    <row r="1740" spans="5:8" x14ac:dyDescent="0.35">
      <c r="E1740" t="e">
        <v>#N/A</v>
      </c>
      <c r="F1740" t="e">
        <v>#N/A</v>
      </c>
      <c r="G1740" t="e">
        <v>#N/A</v>
      </c>
      <c r="H1740" t="e">
        <v>#N/A</v>
      </c>
    </row>
    <row r="1741" spans="5:8" x14ac:dyDescent="0.35">
      <c r="E1741" t="e">
        <v>#N/A</v>
      </c>
      <c r="F1741" t="e">
        <v>#N/A</v>
      </c>
      <c r="G1741" t="e">
        <v>#N/A</v>
      </c>
      <c r="H1741" t="e">
        <v>#N/A</v>
      </c>
    </row>
    <row r="1742" spans="5:8" x14ac:dyDescent="0.35">
      <c r="E1742" t="e">
        <v>#N/A</v>
      </c>
      <c r="F1742" t="e">
        <v>#N/A</v>
      </c>
      <c r="G1742" t="e">
        <v>#N/A</v>
      </c>
      <c r="H1742" t="e">
        <v>#N/A</v>
      </c>
    </row>
    <row r="1743" spans="5:8" x14ac:dyDescent="0.35">
      <c r="E1743" t="e">
        <v>#N/A</v>
      </c>
      <c r="F1743" t="e">
        <v>#N/A</v>
      </c>
      <c r="G1743" t="e">
        <v>#N/A</v>
      </c>
      <c r="H1743" t="e">
        <v>#N/A</v>
      </c>
    </row>
    <row r="1744" spans="5:8" x14ac:dyDescent="0.35">
      <c r="E1744" t="e">
        <v>#N/A</v>
      </c>
      <c r="F1744" t="e">
        <v>#N/A</v>
      </c>
      <c r="G1744" t="e">
        <v>#N/A</v>
      </c>
      <c r="H1744" t="e">
        <v>#N/A</v>
      </c>
    </row>
    <row r="1745" spans="5:8" x14ac:dyDescent="0.35">
      <c r="E1745" t="e">
        <v>#N/A</v>
      </c>
      <c r="F1745" t="e">
        <v>#N/A</v>
      </c>
      <c r="G1745" t="e">
        <v>#N/A</v>
      </c>
      <c r="H1745" t="e">
        <v>#N/A</v>
      </c>
    </row>
    <row r="1746" spans="5:8" x14ac:dyDescent="0.35">
      <c r="E1746" t="e">
        <v>#N/A</v>
      </c>
      <c r="F1746" t="e">
        <v>#N/A</v>
      </c>
      <c r="G1746" t="e">
        <v>#N/A</v>
      </c>
      <c r="H1746" t="e">
        <v>#N/A</v>
      </c>
    </row>
    <row r="1747" spans="5:8" x14ac:dyDescent="0.35">
      <c r="E1747" t="e">
        <v>#N/A</v>
      </c>
      <c r="F1747" t="e">
        <v>#N/A</v>
      </c>
      <c r="G1747" t="e">
        <v>#N/A</v>
      </c>
      <c r="H1747" t="e">
        <v>#N/A</v>
      </c>
    </row>
    <row r="1748" spans="5:8" x14ac:dyDescent="0.35">
      <c r="E1748" t="e">
        <v>#N/A</v>
      </c>
      <c r="F1748" t="e">
        <v>#N/A</v>
      </c>
      <c r="G1748" t="e">
        <v>#N/A</v>
      </c>
      <c r="H1748" t="e">
        <v>#N/A</v>
      </c>
    </row>
    <row r="1749" spans="5:8" x14ac:dyDescent="0.35">
      <c r="E1749" t="e">
        <v>#N/A</v>
      </c>
      <c r="F1749" t="e">
        <v>#N/A</v>
      </c>
      <c r="G1749" t="e">
        <v>#N/A</v>
      </c>
      <c r="H1749" t="e">
        <v>#N/A</v>
      </c>
    </row>
    <row r="1750" spans="5:8" x14ac:dyDescent="0.35">
      <c r="E1750" t="e">
        <v>#N/A</v>
      </c>
      <c r="F1750" t="e">
        <v>#N/A</v>
      </c>
      <c r="G1750" t="e">
        <v>#N/A</v>
      </c>
      <c r="H1750" t="e">
        <v>#N/A</v>
      </c>
    </row>
    <row r="1751" spans="5:8" x14ac:dyDescent="0.35">
      <c r="E1751" t="e">
        <v>#N/A</v>
      </c>
      <c r="F1751" t="e">
        <v>#N/A</v>
      </c>
      <c r="G1751" t="e">
        <v>#N/A</v>
      </c>
      <c r="H1751" t="e">
        <v>#N/A</v>
      </c>
    </row>
    <row r="1752" spans="5:8" x14ac:dyDescent="0.35">
      <c r="E1752" t="e">
        <v>#N/A</v>
      </c>
      <c r="F1752" t="e">
        <v>#N/A</v>
      </c>
      <c r="G1752" t="e">
        <v>#N/A</v>
      </c>
      <c r="H1752" t="e">
        <v>#N/A</v>
      </c>
    </row>
    <row r="1753" spans="5:8" x14ac:dyDescent="0.35">
      <c r="E1753" t="e">
        <v>#N/A</v>
      </c>
      <c r="F1753" t="e">
        <v>#N/A</v>
      </c>
      <c r="G1753" t="e">
        <v>#N/A</v>
      </c>
      <c r="H1753" t="e">
        <v>#N/A</v>
      </c>
    </row>
    <row r="1754" spans="5:8" x14ac:dyDescent="0.35">
      <c r="E1754" t="e">
        <v>#N/A</v>
      </c>
      <c r="F1754" t="e">
        <v>#N/A</v>
      </c>
      <c r="G1754" t="e">
        <v>#N/A</v>
      </c>
      <c r="H1754" t="e">
        <v>#N/A</v>
      </c>
    </row>
    <row r="1755" spans="5:8" x14ac:dyDescent="0.35">
      <c r="E1755" t="e">
        <v>#N/A</v>
      </c>
      <c r="F1755" t="e">
        <v>#N/A</v>
      </c>
      <c r="G1755" t="e">
        <v>#N/A</v>
      </c>
      <c r="H1755" t="e">
        <v>#N/A</v>
      </c>
    </row>
    <row r="1756" spans="5:8" x14ac:dyDescent="0.35">
      <c r="E1756" t="e">
        <v>#N/A</v>
      </c>
      <c r="F1756" t="e">
        <v>#N/A</v>
      </c>
      <c r="G1756" t="e">
        <v>#N/A</v>
      </c>
      <c r="H1756" t="e">
        <v>#N/A</v>
      </c>
    </row>
    <row r="1757" spans="5:8" x14ac:dyDescent="0.35">
      <c r="E1757" t="e">
        <v>#N/A</v>
      </c>
      <c r="F1757" t="e">
        <v>#N/A</v>
      </c>
      <c r="G1757" t="e">
        <v>#N/A</v>
      </c>
      <c r="H1757" t="e">
        <v>#N/A</v>
      </c>
    </row>
    <row r="1758" spans="5:8" x14ac:dyDescent="0.35">
      <c r="E1758" t="e">
        <v>#N/A</v>
      </c>
      <c r="F1758" t="e">
        <v>#N/A</v>
      </c>
      <c r="G1758" t="e">
        <v>#N/A</v>
      </c>
      <c r="H1758" t="e">
        <v>#N/A</v>
      </c>
    </row>
    <row r="1759" spans="5:8" x14ac:dyDescent="0.35">
      <c r="E1759" t="e">
        <v>#N/A</v>
      </c>
      <c r="F1759" t="e">
        <v>#N/A</v>
      </c>
      <c r="G1759" t="e">
        <v>#N/A</v>
      </c>
      <c r="H1759" t="e">
        <v>#N/A</v>
      </c>
    </row>
    <row r="1760" spans="5:8" x14ac:dyDescent="0.35">
      <c r="E1760" t="e">
        <v>#N/A</v>
      </c>
      <c r="F1760" t="e">
        <v>#N/A</v>
      </c>
      <c r="G1760" t="e">
        <v>#N/A</v>
      </c>
      <c r="H1760" t="e">
        <v>#N/A</v>
      </c>
    </row>
    <row r="1761" spans="5:8" x14ac:dyDescent="0.35">
      <c r="E1761" t="e">
        <v>#N/A</v>
      </c>
      <c r="F1761" t="e">
        <v>#N/A</v>
      </c>
      <c r="G1761" t="e">
        <v>#N/A</v>
      </c>
      <c r="H1761" t="e">
        <v>#N/A</v>
      </c>
    </row>
    <row r="1762" spans="5:8" x14ac:dyDescent="0.35">
      <c r="E1762" t="e">
        <v>#N/A</v>
      </c>
      <c r="F1762" t="e">
        <v>#N/A</v>
      </c>
      <c r="G1762" t="e">
        <v>#N/A</v>
      </c>
      <c r="H1762" t="e">
        <v>#N/A</v>
      </c>
    </row>
    <row r="1763" spans="5:8" x14ac:dyDescent="0.35">
      <c r="E1763" t="e">
        <v>#N/A</v>
      </c>
      <c r="F1763" t="e">
        <v>#N/A</v>
      </c>
      <c r="G1763" t="e">
        <v>#N/A</v>
      </c>
      <c r="H1763" t="e">
        <v>#N/A</v>
      </c>
    </row>
    <row r="1764" spans="5:8" x14ac:dyDescent="0.35">
      <c r="E1764" t="e">
        <v>#N/A</v>
      </c>
      <c r="F1764" t="e">
        <v>#N/A</v>
      </c>
      <c r="G1764" t="e">
        <v>#N/A</v>
      </c>
      <c r="H1764" t="e">
        <v>#N/A</v>
      </c>
    </row>
    <row r="1765" spans="5:8" x14ac:dyDescent="0.35">
      <c r="E1765" t="e">
        <v>#N/A</v>
      </c>
      <c r="F1765" t="e">
        <v>#N/A</v>
      </c>
      <c r="G1765" t="e">
        <v>#N/A</v>
      </c>
      <c r="H1765" t="e">
        <v>#N/A</v>
      </c>
    </row>
    <row r="1766" spans="5:8" x14ac:dyDescent="0.35">
      <c r="E1766" t="e">
        <v>#N/A</v>
      </c>
      <c r="F1766" t="e">
        <v>#N/A</v>
      </c>
      <c r="G1766" t="e">
        <v>#N/A</v>
      </c>
      <c r="H1766" t="e">
        <v>#N/A</v>
      </c>
    </row>
    <row r="1767" spans="5:8" x14ac:dyDescent="0.35">
      <c r="E1767" t="e">
        <v>#N/A</v>
      </c>
      <c r="F1767" t="e">
        <v>#N/A</v>
      </c>
      <c r="G1767" t="e">
        <v>#N/A</v>
      </c>
      <c r="H1767" t="e">
        <v>#N/A</v>
      </c>
    </row>
    <row r="1768" spans="5:8" x14ac:dyDescent="0.35">
      <c r="E1768" t="e">
        <v>#N/A</v>
      </c>
      <c r="F1768" t="e">
        <v>#N/A</v>
      </c>
      <c r="G1768" t="e">
        <v>#N/A</v>
      </c>
      <c r="H1768" t="e">
        <v>#N/A</v>
      </c>
    </row>
    <row r="1769" spans="5:8" x14ac:dyDescent="0.35">
      <c r="E1769" t="e">
        <v>#N/A</v>
      </c>
      <c r="F1769" t="e">
        <v>#N/A</v>
      </c>
      <c r="G1769" t="e">
        <v>#N/A</v>
      </c>
      <c r="H1769" t="e">
        <v>#N/A</v>
      </c>
    </row>
    <row r="1770" spans="5:8" x14ac:dyDescent="0.35">
      <c r="E1770" t="e">
        <v>#N/A</v>
      </c>
      <c r="F1770" t="e">
        <v>#N/A</v>
      </c>
      <c r="G1770" t="e">
        <v>#N/A</v>
      </c>
      <c r="H1770" t="e">
        <v>#N/A</v>
      </c>
    </row>
    <row r="1771" spans="5:8" x14ac:dyDescent="0.35">
      <c r="E1771" t="e">
        <v>#N/A</v>
      </c>
      <c r="F1771" t="e">
        <v>#N/A</v>
      </c>
      <c r="G1771" t="e">
        <v>#N/A</v>
      </c>
      <c r="H1771" t="e">
        <v>#N/A</v>
      </c>
    </row>
    <row r="1772" spans="5:8" x14ac:dyDescent="0.35">
      <c r="E1772" t="e">
        <v>#N/A</v>
      </c>
      <c r="F1772" t="e">
        <v>#N/A</v>
      </c>
      <c r="G1772" t="e">
        <v>#N/A</v>
      </c>
      <c r="H1772" t="e">
        <v>#N/A</v>
      </c>
    </row>
    <row r="1773" spans="5:8" x14ac:dyDescent="0.35">
      <c r="E1773" t="e">
        <v>#N/A</v>
      </c>
      <c r="F1773" t="e">
        <v>#N/A</v>
      </c>
      <c r="G1773" t="e">
        <v>#N/A</v>
      </c>
      <c r="H1773" t="e">
        <v>#N/A</v>
      </c>
    </row>
    <row r="1774" spans="5:8" x14ac:dyDescent="0.35">
      <c r="E1774" t="e">
        <v>#N/A</v>
      </c>
      <c r="F1774" t="e">
        <v>#N/A</v>
      </c>
      <c r="G1774" t="e">
        <v>#N/A</v>
      </c>
      <c r="H1774" t="e">
        <v>#N/A</v>
      </c>
    </row>
    <row r="1775" spans="5:8" x14ac:dyDescent="0.35">
      <c r="E1775" t="e">
        <v>#N/A</v>
      </c>
      <c r="F1775" t="e">
        <v>#N/A</v>
      </c>
      <c r="G1775" t="e">
        <v>#N/A</v>
      </c>
      <c r="H1775" t="e">
        <v>#N/A</v>
      </c>
    </row>
    <row r="1776" spans="5:8" x14ac:dyDescent="0.35">
      <c r="E1776" t="e">
        <v>#N/A</v>
      </c>
      <c r="F1776" t="e">
        <v>#N/A</v>
      </c>
      <c r="G1776" t="e">
        <v>#N/A</v>
      </c>
      <c r="H1776" t="e">
        <v>#N/A</v>
      </c>
    </row>
    <row r="1777" spans="5:8" x14ac:dyDescent="0.35">
      <c r="E1777" t="e">
        <v>#N/A</v>
      </c>
      <c r="F1777" t="e">
        <v>#N/A</v>
      </c>
      <c r="G1777" t="e">
        <v>#N/A</v>
      </c>
      <c r="H1777" t="e">
        <v>#N/A</v>
      </c>
    </row>
    <row r="1778" spans="5:8" x14ac:dyDescent="0.35">
      <c r="E1778" t="e">
        <v>#N/A</v>
      </c>
      <c r="F1778" t="e">
        <v>#N/A</v>
      </c>
      <c r="G1778" t="e">
        <v>#N/A</v>
      </c>
      <c r="H1778" t="e">
        <v>#N/A</v>
      </c>
    </row>
    <row r="1779" spans="5:8" x14ac:dyDescent="0.35">
      <c r="E1779" t="e">
        <v>#N/A</v>
      </c>
      <c r="F1779" t="e">
        <v>#N/A</v>
      </c>
      <c r="G1779" t="e">
        <v>#N/A</v>
      </c>
      <c r="H1779" t="e">
        <v>#N/A</v>
      </c>
    </row>
    <row r="1780" spans="5:8" x14ac:dyDescent="0.35">
      <c r="E1780" t="e">
        <v>#N/A</v>
      </c>
      <c r="F1780" t="e">
        <v>#N/A</v>
      </c>
      <c r="G1780" t="e">
        <v>#N/A</v>
      </c>
      <c r="H1780" t="e">
        <v>#N/A</v>
      </c>
    </row>
    <row r="1781" spans="5:8" x14ac:dyDescent="0.35">
      <c r="E1781" t="e">
        <v>#N/A</v>
      </c>
      <c r="F1781" t="e">
        <v>#N/A</v>
      </c>
      <c r="G1781" t="e">
        <v>#N/A</v>
      </c>
      <c r="H1781" t="e">
        <v>#N/A</v>
      </c>
    </row>
    <row r="1782" spans="5:8" x14ac:dyDescent="0.35">
      <c r="E1782" t="e">
        <v>#N/A</v>
      </c>
      <c r="F1782" t="e">
        <v>#N/A</v>
      </c>
      <c r="G1782" t="e">
        <v>#N/A</v>
      </c>
      <c r="H1782" t="e">
        <v>#N/A</v>
      </c>
    </row>
    <row r="1783" spans="5:8" x14ac:dyDescent="0.35">
      <c r="E1783" t="e">
        <v>#N/A</v>
      </c>
      <c r="F1783" t="e">
        <v>#N/A</v>
      </c>
      <c r="G1783" t="e">
        <v>#N/A</v>
      </c>
      <c r="H1783" t="e">
        <v>#N/A</v>
      </c>
    </row>
    <row r="1784" spans="5:8" x14ac:dyDescent="0.35">
      <c r="E1784" t="e">
        <v>#N/A</v>
      </c>
      <c r="F1784" t="e">
        <v>#N/A</v>
      </c>
      <c r="G1784" t="e">
        <v>#N/A</v>
      </c>
      <c r="H1784" t="e">
        <v>#N/A</v>
      </c>
    </row>
    <row r="1785" spans="5:8" x14ac:dyDescent="0.35">
      <c r="E1785" t="e">
        <v>#N/A</v>
      </c>
      <c r="F1785" t="e">
        <v>#N/A</v>
      </c>
      <c r="G1785" t="e">
        <v>#N/A</v>
      </c>
      <c r="H1785" t="e">
        <v>#N/A</v>
      </c>
    </row>
    <row r="1786" spans="5:8" x14ac:dyDescent="0.35">
      <c r="E1786" t="e">
        <v>#N/A</v>
      </c>
      <c r="F1786" t="e">
        <v>#N/A</v>
      </c>
      <c r="G1786" t="e">
        <v>#N/A</v>
      </c>
      <c r="H1786" t="e">
        <v>#N/A</v>
      </c>
    </row>
    <row r="1787" spans="5:8" x14ac:dyDescent="0.35">
      <c r="E1787" t="e">
        <v>#N/A</v>
      </c>
      <c r="F1787" t="e">
        <v>#N/A</v>
      </c>
      <c r="G1787" t="e">
        <v>#N/A</v>
      </c>
      <c r="H1787" t="e">
        <v>#N/A</v>
      </c>
    </row>
    <row r="1788" spans="5:8" x14ac:dyDescent="0.35">
      <c r="E1788" t="e">
        <v>#N/A</v>
      </c>
      <c r="F1788" t="e">
        <v>#N/A</v>
      </c>
      <c r="G1788" t="e">
        <v>#N/A</v>
      </c>
      <c r="H1788" t="e">
        <v>#N/A</v>
      </c>
    </row>
    <row r="1789" spans="5:8" x14ac:dyDescent="0.35">
      <c r="E1789" t="e">
        <v>#N/A</v>
      </c>
      <c r="F1789" t="e">
        <v>#N/A</v>
      </c>
      <c r="G1789" t="e">
        <v>#N/A</v>
      </c>
      <c r="H1789" t="e">
        <v>#N/A</v>
      </c>
    </row>
    <row r="1790" spans="5:8" x14ac:dyDescent="0.35">
      <c r="E1790" t="e">
        <v>#N/A</v>
      </c>
      <c r="F1790" t="e">
        <v>#N/A</v>
      </c>
      <c r="G1790" t="e">
        <v>#N/A</v>
      </c>
      <c r="H1790" t="e">
        <v>#N/A</v>
      </c>
    </row>
    <row r="1791" spans="5:8" x14ac:dyDescent="0.35">
      <c r="E1791" t="e">
        <v>#N/A</v>
      </c>
      <c r="F1791" t="e">
        <v>#N/A</v>
      </c>
      <c r="G1791" t="e">
        <v>#N/A</v>
      </c>
      <c r="H1791" t="e">
        <v>#N/A</v>
      </c>
    </row>
    <row r="1792" spans="5:8" x14ac:dyDescent="0.35">
      <c r="E1792" t="e">
        <v>#N/A</v>
      </c>
      <c r="F1792" t="e">
        <v>#N/A</v>
      </c>
      <c r="G1792" t="e">
        <v>#N/A</v>
      </c>
      <c r="H1792" t="e">
        <v>#N/A</v>
      </c>
    </row>
    <row r="1793" spans="5:8" x14ac:dyDescent="0.35">
      <c r="E1793" t="e">
        <v>#N/A</v>
      </c>
      <c r="F1793" t="e">
        <v>#N/A</v>
      </c>
      <c r="G1793" t="e">
        <v>#N/A</v>
      </c>
      <c r="H1793" t="e">
        <v>#N/A</v>
      </c>
    </row>
    <row r="1794" spans="5:8" x14ac:dyDescent="0.35">
      <c r="E1794" t="e">
        <v>#N/A</v>
      </c>
      <c r="F1794" t="e">
        <v>#N/A</v>
      </c>
      <c r="G1794" t="e">
        <v>#N/A</v>
      </c>
      <c r="H1794" t="e">
        <v>#N/A</v>
      </c>
    </row>
    <row r="1795" spans="5:8" x14ac:dyDescent="0.35">
      <c r="E1795" t="e">
        <v>#N/A</v>
      </c>
      <c r="F1795" t="e">
        <v>#N/A</v>
      </c>
      <c r="G1795" t="e">
        <v>#N/A</v>
      </c>
      <c r="H1795" t="e">
        <v>#N/A</v>
      </c>
    </row>
    <row r="1796" spans="5:8" x14ac:dyDescent="0.35">
      <c r="E1796" t="e">
        <v>#N/A</v>
      </c>
      <c r="F1796" t="e">
        <v>#N/A</v>
      </c>
      <c r="G1796" t="e">
        <v>#N/A</v>
      </c>
      <c r="H1796" t="e">
        <v>#N/A</v>
      </c>
    </row>
    <row r="1797" spans="5:8" x14ac:dyDescent="0.35">
      <c r="E1797" t="e">
        <v>#N/A</v>
      </c>
      <c r="F1797" t="e">
        <v>#N/A</v>
      </c>
      <c r="G1797" t="e">
        <v>#N/A</v>
      </c>
      <c r="H1797" t="e">
        <v>#N/A</v>
      </c>
    </row>
    <row r="1798" spans="5:8" x14ac:dyDescent="0.35">
      <c r="E1798" t="e">
        <v>#N/A</v>
      </c>
      <c r="F1798" t="e">
        <v>#N/A</v>
      </c>
      <c r="G1798" t="e">
        <v>#N/A</v>
      </c>
      <c r="H1798" t="e">
        <v>#N/A</v>
      </c>
    </row>
    <row r="1799" spans="5:8" x14ac:dyDescent="0.35">
      <c r="E1799" t="e">
        <v>#N/A</v>
      </c>
      <c r="F1799" t="e">
        <v>#N/A</v>
      </c>
      <c r="G1799" t="e">
        <v>#N/A</v>
      </c>
      <c r="H1799" t="e">
        <v>#N/A</v>
      </c>
    </row>
    <row r="1800" spans="5:8" x14ac:dyDescent="0.35">
      <c r="E1800" t="e">
        <v>#N/A</v>
      </c>
      <c r="F1800" t="e">
        <v>#N/A</v>
      </c>
      <c r="G1800" t="e">
        <v>#N/A</v>
      </c>
      <c r="H1800" t="e">
        <v>#N/A</v>
      </c>
    </row>
    <row r="1801" spans="5:8" x14ac:dyDescent="0.35">
      <c r="E1801" t="e">
        <v>#N/A</v>
      </c>
      <c r="F1801" t="e">
        <v>#N/A</v>
      </c>
      <c r="G1801" t="e">
        <v>#N/A</v>
      </c>
      <c r="H1801" t="e">
        <v>#N/A</v>
      </c>
    </row>
    <row r="1802" spans="5:8" x14ac:dyDescent="0.35">
      <c r="E1802" t="e">
        <v>#N/A</v>
      </c>
      <c r="F1802" t="e">
        <v>#N/A</v>
      </c>
      <c r="G1802" t="e">
        <v>#N/A</v>
      </c>
      <c r="H1802" t="e">
        <v>#N/A</v>
      </c>
    </row>
    <row r="1803" spans="5:8" x14ac:dyDescent="0.35">
      <c r="E1803" t="e">
        <v>#N/A</v>
      </c>
      <c r="F1803" t="e">
        <v>#N/A</v>
      </c>
      <c r="G1803" t="e">
        <v>#N/A</v>
      </c>
      <c r="H1803" t="e">
        <v>#N/A</v>
      </c>
    </row>
    <row r="1804" spans="5:8" x14ac:dyDescent="0.35">
      <c r="E1804" t="e">
        <v>#N/A</v>
      </c>
      <c r="F1804" t="e">
        <v>#N/A</v>
      </c>
      <c r="G1804" t="e">
        <v>#N/A</v>
      </c>
      <c r="H1804" t="e">
        <v>#N/A</v>
      </c>
    </row>
    <row r="1805" spans="5:8" x14ac:dyDescent="0.35">
      <c r="E1805" t="e">
        <v>#N/A</v>
      </c>
      <c r="F1805" t="e">
        <v>#N/A</v>
      </c>
      <c r="G1805" t="e">
        <v>#N/A</v>
      </c>
      <c r="H1805" t="e">
        <v>#N/A</v>
      </c>
    </row>
    <row r="1806" spans="5:8" x14ac:dyDescent="0.35">
      <c r="E1806" t="e">
        <v>#N/A</v>
      </c>
      <c r="F1806" t="e">
        <v>#N/A</v>
      </c>
      <c r="G1806" t="e">
        <v>#N/A</v>
      </c>
      <c r="H1806" t="e">
        <v>#N/A</v>
      </c>
    </row>
    <row r="1807" spans="5:8" x14ac:dyDescent="0.35">
      <c r="E1807" t="e">
        <v>#N/A</v>
      </c>
      <c r="F1807" t="e">
        <v>#N/A</v>
      </c>
      <c r="G1807" t="e">
        <v>#N/A</v>
      </c>
      <c r="H1807" t="e">
        <v>#N/A</v>
      </c>
    </row>
    <row r="1808" spans="5:8" x14ac:dyDescent="0.35">
      <c r="E1808" t="e">
        <v>#N/A</v>
      </c>
      <c r="F1808" t="e">
        <v>#N/A</v>
      </c>
      <c r="G1808" t="e">
        <v>#N/A</v>
      </c>
      <c r="H1808" t="e">
        <v>#N/A</v>
      </c>
    </row>
    <row r="1809" spans="5:8" x14ac:dyDescent="0.35">
      <c r="E1809" t="e">
        <v>#N/A</v>
      </c>
      <c r="F1809" t="e">
        <v>#N/A</v>
      </c>
      <c r="G1809" t="e">
        <v>#N/A</v>
      </c>
      <c r="H1809" t="e">
        <v>#N/A</v>
      </c>
    </row>
    <row r="1810" spans="5:8" x14ac:dyDescent="0.35">
      <c r="E1810" t="e">
        <v>#N/A</v>
      </c>
      <c r="F1810" t="e">
        <v>#N/A</v>
      </c>
      <c r="G1810" t="e">
        <v>#N/A</v>
      </c>
      <c r="H1810" t="e">
        <v>#N/A</v>
      </c>
    </row>
    <row r="1811" spans="5:8" x14ac:dyDescent="0.35">
      <c r="E1811" t="e">
        <v>#N/A</v>
      </c>
      <c r="F1811" t="e">
        <v>#N/A</v>
      </c>
      <c r="G1811" t="e">
        <v>#N/A</v>
      </c>
      <c r="H1811" t="e">
        <v>#N/A</v>
      </c>
    </row>
    <row r="1812" spans="5:8" x14ac:dyDescent="0.35">
      <c r="E1812" t="e">
        <v>#N/A</v>
      </c>
      <c r="F1812" t="e">
        <v>#N/A</v>
      </c>
      <c r="G1812" t="e">
        <v>#N/A</v>
      </c>
      <c r="H1812" t="e">
        <v>#N/A</v>
      </c>
    </row>
    <row r="1813" spans="5:8" x14ac:dyDescent="0.35">
      <c r="E1813" t="e">
        <v>#N/A</v>
      </c>
      <c r="F1813" t="e">
        <v>#N/A</v>
      </c>
      <c r="G1813" t="e">
        <v>#N/A</v>
      </c>
      <c r="H1813" t="e">
        <v>#N/A</v>
      </c>
    </row>
    <row r="1814" spans="5:8" x14ac:dyDescent="0.35">
      <c r="E1814" t="e">
        <v>#N/A</v>
      </c>
      <c r="F1814" t="e">
        <v>#N/A</v>
      </c>
      <c r="G1814" t="e">
        <v>#N/A</v>
      </c>
      <c r="H1814" t="e">
        <v>#N/A</v>
      </c>
    </row>
    <row r="1815" spans="5:8" x14ac:dyDescent="0.35">
      <c r="E1815" t="e">
        <v>#N/A</v>
      </c>
      <c r="F1815" t="e">
        <v>#N/A</v>
      </c>
      <c r="G1815" t="e">
        <v>#N/A</v>
      </c>
      <c r="H1815" t="e">
        <v>#N/A</v>
      </c>
    </row>
    <row r="1816" spans="5:8" x14ac:dyDescent="0.35">
      <c r="E1816" t="e">
        <v>#N/A</v>
      </c>
      <c r="F1816" t="e">
        <v>#N/A</v>
      </c>
      <c r="G1816" t="e">
        <v>#N/A</v>
      </c>
      <c r="H1816" t="e">
        <v>#N/A</v>
      </c>
    </row>
    <row r="1817" spans="5:8" x14ac:dyDescent="0.35">
      <c r="E1817" t="e">
        <v>#N/A</v>
      </c>
      <c r="F1817" t="e">
        <v>#N/A</v>
      </c>
      <c r="G1817" t="e">
        <v>#N/A</v>
      </c>
      <c r="H1817" t="e">
        <v>#N/A</v>
      </c>
    </row>
    <row r="1818" spans="5:8" x14ac:dyDescent="0.35">
      <c r="E1818" t="e">
        <v>#N/A</v>
      </c>
      <c r="F1818" t="e">
        <v>#N/A</v>
      </c>
      <c r="G1818" t="e">
        <v>#N/A</v>
      </c>
      <c r="H1818" t="e">
        <v>#N/A</v>
      </c>
    </row>
    <row r="1819" spans="5:8" x14ac:dyDescent="0.35">
      <c r="E1819" t="e">
        <v>#N/A</v>
      </c>
      <c r="F1819" t="e">
        <v>#N/A</v>
      </c>
      <c r="G1819" t="e">
        <v>#N/A</v>
      </c>
      <c r="H1819" t="e">
        <v>#N/A</v>
      </c>
    </row>
    <row r="1820" spans="5:8" x14ac:dyDescent="0.35">
      <c r="E1820" t="e">
        <v>#N/A</v>
      </c>
      <c r="F1820" t="e">
        <v>#N/A</v>
      </c>
      <c r="G1820" t="e">
        <v>#N/A</v>
      </c>
      <c r="H1820" t="e">
        <v>#N/A</v>
      </c>
    </row>
    <row r="1821" spans="5:8" x14ac:dyDescent="0.35">
      <c r="E1821" t="e">
        <v>#N/A</v>
      </c>
      <c r="F1821" t="e">
        <v>#N/A</v>
      </c>
      <c r="G1821" t="e">
        <v>#N/A</v>
      </c>
      <c r="H1821" t="e">
        <v>#N/A</v>
      </c>
    </row>
    <row r="1822" spans="5:8" x14ac:dyDescent="0.35">
      <c r="E1822" t="e">
        <v>#N/A</v>
      </c>
      <c r="F1822" t="e">
        <v>#N/A</v>
      </c>
      <c r="G1822" t="e">
        <v>#N/A</v>
      </c>
      <c r="H1822" t="e">
        <v>#N/A</v>
      </c>
    </row>
    <row r="1823" spans="5:8" x14ac:dyDescent="0.35">
      <c r="E1823" t="e">
        <v>#N/A</v>
      </c>
      <c r="F1823" t="e">
        <v>#N/A</v>
      </c>
      <c r="G1823" t="e">
        <v>#N/A</v>
      </c>
      <c r="H1823" t="e">
        <v>#N/A</v>
      </c>
    </row>
    <row r="1824" spans="5:8" x14ac:dyDescent="0.35">
      <c r="E1824" t="e">
        <v>#N/A</v>
      </c>
      <c r="F1824" t="e">
        <v>#N/A</v>
      </c>
      <c r="G1824" t="e">
        <v>#N/A</v>
      </c>
      <c r="H1824" t="e">
        <v>#N/A</v>
      </c>
    </row>
    <row r="1825" spans="5:8" x14ac:dyDescent="0.35">
      <c r="E1825" t="e">
        <v>#N/A</v>
      </c>
      <c r="F1825" t="e">
        <v>#N/A</v>
      </c>
      <c r="G1825" t="e">
        <v>#N/A</v>
      </c>
      <c r="H1825" t="e">
        <v>#N/A</v>
      </c>
    </row>
    <row r="1826" spans="5:8" x14ac:dyDescent="0.35">
      <c r="E1826" t="e">
        <v>#N/A</v>
      </c>
      <c r="F1826" t="e">
        <v>#N/A</v>
      </c>
      <c r="G1826" t="e">
        <v>#N/A</v>
      </c>
      <c r="H1826" t="e">
        <v>#N/A</v>
      </c>
    </row>
    <row r="1827" spans="5:8" x14ac:dyDescent="0.35">
      <c r="E1827" t="e">
        <v>#N/A</v>
      </c>
      <c r="F1827" t="e">
        <v>#N/A</v>
      </c>
      <c r="G1827" t="e">
        <v>#N/A</v>
      </c>
      <c r="H1827" t="e">
        <v>#N/A</v>
      </c>
    </row>
    <row r="1828" spans="5:8" x14ac:dyDescent="0.35">
      <c r="E1828" t="e">
        <v>#N/A</v>
      </c>
      <c r="F1828" t="e">
        <v>#N/A</v>
      </c>
      <c r="G1828" t="e">
        <v>#N/A</v>
      </c>
      <c r="H1828" t="e">
        <v>#N/A</v>
      </c>
    </row>
    <row r="1829" spans="5:8" x14ac:dyDescent="0.35">
      <c r="E1829" t="e">
        <v>#N/A</v>
      </c>
      <c r="F1829" t="e">
        <v>#N/A</v>
      </c>
      <c r="G1829" t="e">
        <v>#N/A</v>
      </c>
      <c r="H1829" t="e">
        <v>#N/A</v>
      </c>
    </row>
    <row r="1830" spans="5:8" x14ac:dyDescent="0.35">
      <c r="E1830" t="e">
        <v>#N/A</v>
      </c>
      <c r="F1830" t="e">
        <v>#N/A</v>
      </c>
      <c r="G1830" t="e">
        <v>#N/A</v>
      </c>
      <c r="H1830" t="e">
        <v>#N/A</v>
      </c>
    </row>
    <row r="1831" spans="5:8" x14ac:dyDescent="0.35">
      <c r="E1831" t="e">
        <v>#N/A</v>
      </c>
      <c r="F1831" t="e">
        <v>#N/A</v>
      </c>
      <c r="G1831" t="e">
        <v>#N/A</v>
      </c>
      <c r="H1831" t="e">
        <v>#N/A</v>
      </c>
    </row>
    <row r="1832" spans="5:8" x14ac:dyDescent="0.35">
      <c r="E1832" t="e">
        <v>#N/A</v>
      </c>
      <c r="F1832" t="e">
        <v>#N/A</v>
      </c>
      <c r="G1832" t="e">
        <v>#N/A</v>
      </c>
      <c r="H1832" t="e">
        <v>#N/A</v>
      </c>
    </row>
    <row r="1833" spans="5:8" x14ac:dyDescent="0.35">
      <c r="E1833" t="e">
        <v>#N/A</v>
      </c>
      <c r="F1833" t="e">
        <v>#N/A</v>
      </c>
      <c r="G1833" t="e">
        <v>#N/A</v>
      </c>
      <c r="H1833" t="e">
        <v>#N/A</v>
      </c>
    </row>
    <row r="1834" spans="5:8" x14ac:dyDescent="0.35">
      <c r="E1834" t="e">
        <v>#N/A</v>
      </c>
      <c r="F1834" t="e">
        <v>#N/A</v>
      </c>
      <c r="G1834" t="e">
        <v>#N/A</v>
      </c>
      <c r="H1834" t="e">
        <v>#N/A</v>
      </c>
    </row>
    <row r="1835" spans="5:8" x14ac:dyDescent="0.35">
      <c r="E1835" t="e">
        <v>#N/A</v>
      </c>
      <c r="F1835" t="e">
        <v>#N/A</v>
      </c>
      <c r="G1835" t="e">
        <v>#N/A</v>
      </c>
      <c r="H1835" t="e">
        <v>#N/A</v>
      </c>
    </row>
    <row r="1836" spans="5:8" x14ac:dyDescent="0.35">
      <c r="E1836" t="e">
        <v>#N/A</v>
      </c>
      <c r="F1836" t="e">
        <v>#N/A</v>
      </c>
      <c r="G1836" t="e">
        <v>#N/A</v>
      </c>
      <c r="H1836" t="e">
        <v>#N/A</v>
      </c>
    </row>
    <row r="1837" spans="5:8" x14ac:dyDescent="0.35">
      <c r="E1837" t="e">
        <v>#N/A</v>
      </c>
      <c r="F1837" t="e">
        <v>#N/A</v>
      </c>
      <c r="G1837" t="e">
        <v>#N/A</v>
      </c>
      <c r="H1837" t="e">
        <v>#N/A</v>
      </c>
    </row>
    <row r="1838" spans="5:8" x14ac:dyDescent="0.35">
      <c r="E1838" t="e">
        <v>#N/A</v>
      </c>
      <c r="F1838" t="e">
        <v>#N/A</v>
      </c>
      <c r="G1838" t="e">
        <v>#N/A</v>
      </c>
      <c r="H1838" t="e">
        <v>#N/A</v>
      </c>
    </row>
    <row r="1839" spans="5:8" x14ac:dyDescent="0.35">
      <c r="E1839" t="e">
        <v>#N/A</v>
      </c>
      <c r="F1839" t="e">
        <v>#N/A</v>
      </c>
      <c r="G1839" t="e">
        <v>#N/A</v>
      </c>
      <c r="H1839" t="e">
        <v>#N/A</v>
      </c>
    </row>
    <row r="1840" spans="5:8" x14ac:dyDescent="0.35">
      <c r="E1840" t="e">
        <v>#N/A</v>
      </c>
      <c r="F1840" t="e">
        <v>#N/A</v>
      </c>
      <c r="G1840" t="e">
        <v>#N/A</v>
      </c>
      <c r="H1840" t="e">
        <v>#N/A</v>
      </c>
    </row>
    <row r="1841" spans="5:8" x14ac:dyDescent="0.35">
      <c r="E1841" t="e">
        <v>#N/A</v>
      </c>
      <c r="F1841" t="e">
        <v>#N/A</v>
      </c>
      <c r="G1841" t="e">
        <v>#N/A</v>
      </c>
      <c r="H1841" t="e">
        <v>#N/A</v>
      </c>
    </row>
    <row r="1842" spans="5:8" x14ac:dyDescent="0.35">
      <c r="E1842" t="e">
        <v>#N/A</v>
      </c>
      <c r="F1842" t="e">
        <v>#N/A</v>
      </c>
      <c r="G1842" t="e">
        <v>#N/A</v>
      </c>
      <c r="H1842" t="e">
        <v>#N/A</v>
      </c>
    </row>
    <row r="1843" spans="5:8" x14ac:dyDescent="0.35">
      <c r="E1843" t="e">
        <v>#N/A</v>
      </c>
      <c r="F1843" t="e">
        <v>#N/A</v>
      </c>
      <c r="G1843" t="e">
        <v>#N/A</v>
      </c>
      <c r="H1843" t="e">
        <v>#N/A</v>
      </c>
    </row>
    <row r="1844" spans="5:8" x14ac:dyDescent="0.35">
      <c r="E1844" t="e">
        <v>#N/A</v>
      </c>
      <c r="F1844" t="e">
        <v>#N/A</v>
      </c>
      <c r="G1844" t="e">
        <v>#N/A</v>
      </c>
      <c r="H1844" t="e">
        <v>#N/A</v>
      </c>
    </row>
    <row r="1845" spans="5:8" x14ac:dyDescent="0.35">
      <c r="E1845" t="e">
        <v>#N/A</v>
      </c>
      <c r="F1845" t="e">
        <v>#N/A</v>
      </c>
      <c r="G1845" t="e">
        <v>#N/A</v>
      </c>
      <c r="H1845" t="e">
        <v>#N/A</v>
      </c>
    </row>
    <row r="1846" spans="5:8" x14ac:dyDescent="0.35">
      <c r="E1846" t="e">
        <v>#N/A</v>
      </c>
      <c r="F1846" t="e">
        <v>#N/A</v>
      </c>
      <c r="G1846" t="e">
        <v>#N/A</v>
      </c>
      <c r="H1846" t="e">
        <v>#N/A</v>
      </c>
    </row>
    <row r="1847" spans="5:8" x14ac:dyDescent="0.35">
      <c r="E1847" t="e">
        <v>#N/A</v>
      </c>
      <c r="F1847" t="e">
        <v>#N/A</v>
      </c>
      <c r="G1847" t="e">
        <v>#N/A</v>
      </c>
      <c r="H1847" t="e">
        <v>#N/A</v>
      </c>
    </row>
    <row r="1848" spans="5:8" x14ac:dyDescent="0.35">
      <c r="E1848" t="e">
        <v>#N/A</v>
      </c>
      <c r="F1848" t="e">
        <v>#N/A</v>
      </c>
      <c r="G1848" t="e">
        <v>#N/A</v>
      </c>
      <c r="H1848" t="e">
        <v>#N/A</v>
      </c>
    </row>
    <row r="1849" spans="5:8" x14ac:dyDescent="0.35">
      <c r="E1849" t="e">
        <v>#N/A</v>
      </c>
      <c r="F1849" t="e">
        <v>#N/A</v>
      </c>
      <c r="G1849" t="e">
        <v>#N/A</v>
      </c>
      <c r="H1849" t="e">
        <v>#N/A</v>
      </c>
    </row>
    <row r="1850" spans="5:8" x14ac:dyDescent="0.35">
      <c r="E1850" t="e">
        <v>#N/A</v>
      </c>
      <c r="F1850" t="e">
        <v>#N/A</v>
      </c>
      <c r="G1850" t="e">
        <v>#N/A</v>
      </c>
      <c r="H1850" t="e">
        <v>#N/A</v>
      </c>
    </row>
    <row r="1851" spans="5:8" x14ac:dyDescent="0.35">
      <c r="E1851" t="e">
        <v>#N/A</v>
      </c>
      <c r="F1851" t="e">
        <v>#N/A</v>
      </c>
      <c r="G1851" t="e">
        <v>#N/A</v>
      </c>
      <c r="H1851" t="e">
        <v>#N/A</v>
      </c>
    </row>
    <row r="1852" spans="5:8" x14ac:dyDescent="0.35">
      <c r="E1852" t="e">
        <v>#N/A</v>
      </c>
      <c r="F1852" t="e">
        <v>#N/A</v>
      </c>
      <c r="G1852" t="e">
        <v>#N/A</v>
      </c>
      <c r="H1852" t="e">
        <v>#N/A</v>
      </c>
    </row>
    <row r="1853" spans="5:8" x14ac:dyDescent="0.35">
      <c r="E1853" t="e">
        <v>#N/A</v>
      </c>
      <c r="F1853" t="e">
        <v>#N/A</v>
      </c>
      <c r="G1853" t="e">
        <v>#N/A</v>
      </c>
      <c r="H1853" t="e">
        <v>#N/A</v>
      </c>
    </row>
    <row r="1854" spans="5:8" x14ac:dyDescent="0.35">
      <c r="E1854" t="e">
        <v>#N/A</v>
      </c>
      <c r="F1854" t="e">
        <v>#N/A</v>
      </c>
      <c r="G1854" t="e">
        <v>#N/A</v>
      </c>
      <c r="H1854" t="e">
        <v>#N/A</v>
      </c>
    </row>
    <row r="1855" spans="5:8" x14ac:dyDescent="0.35">
      <c r="E1855" t="e">
        <v>#N/A</v>
      </c>
      <c r="F1855" t="e">
        <v>#N/A</v>
      </c>
      <c r="G1855" t="e">
        <v>#N/A</v>
      </c>
      <c r="H1855" t="e">
        <v>#N/A</v>
      </c>
    </row>
    <row r="1856" spans="5:8" x14ac:dyDescent="0.35">
      <c r="E1856" t="e">
        <v>#N/A</v>
      </c>
      <c r="F1856" t="e">
        <v>#N/A</v>
      </c>
      <c r="G1856" t="e">
        <v>#N/A</v>
      </c>
      <c r="H1856" t="e">
        <v>#N/A</v>
      </c>
    </row>
    <row r="1857" spans="5:8" x14ac:dyDescent="0.35">
      <c r="E1857" t="e">
        <v>#N/A</v>
      </c>
      <c r="F1857" t="e">
        <v>#N/A</v>
      </c>
      <c r="G1857" t="e">
        <v>#N/A</v>
      </c>
      <c r="H1857" t="e">
        <v>#N/A</v>
      </c>
    </row>
    <row r="1858" spans="5:8" x14ac:dyDescent="0.35">
      <c r="E1858" t="e">
        <v>#N/A</v>
      </c>
      <c r="F1858" t="e">
        <v>#N/A</v>
      </c>
      <c r="G1858" t="e">
        <v>#N/A</v>
      </c>
      <c r="H1858" t="e">
        <v>#N/A</v>
      </c>
    </row>
    <row r="1859" spans="5:8" x14ac:dyDescent="0.35">
      <c r="E1859" t="e">
        <v>#N/A</v>
      </c>
      <c r="F1859" t="e">
        <v>#N/A</v>
      </c>
      <c r="G1859" t="e">
        <v>#N/A</v>
      </c>
      <c r="H1859" t="e">
        <v>#N/A</v>
      </c>
    </row>
    <row r="1860" spans="5:8" x14ac:dyDescent="0.35">
      <c r="E1860" t="e">
        <v>#N/A</v>
      </c>
      <c r="F1860" t="e">
        <v>#N/A</v>
      </c>
      <c r="G1860" t="e">
        <v>#N/A</v>
      </c>
      <c r="H1860" t="e">
        <v>#N/A</v>
      </c>
    </row>
    <row r="1861" spans="5:8" x14ac:dyDescent="0.35">
      <c r="E1861" t="e">
        <v>#N/A</v>
      </c>
      <c r="F1861" t="e">
        <v>#N/A</v>
      </c>
      <c r="G1861" t="e">
        <v>#N/A</v>
      </c>
      <c r="H1861" t="e">
        <v>#N/A</v>
      </c>
    </row>
    <row r="1862" spans="5:8" x14ac:dyDescent="0.35">
      <c r="E1862" t="e">
        <v>#N/A</v>
      </c>
      <c r="F1862" t="e">
        <v>#N/A</v>
      </c>
      <c r="G1862" t="e">
        <v>#N/A</v>
      </c>
      <c r="H1862" t="e">
        <v>#N/A</v>
      </c>
    </row>
    <row r="1863" spans="5:8" x14ac:dyDescent="0.35">
      <c r="E1863" t="e">
        <v>#N/A</v>
      </c>
      <c r="F1863" t="e">
        <v>#N/A</v>
      </c>
      <c r="G1863" t="e">
        <v>#N/A</v>
      </c>
      <c r="H1863" t="e">
        <v>#N/A</v>
      </c>
    </row>
    <row r="1864" spans="5:8" x14ac:dyDescent="0.35">
      <c r="E1864" t="e">
        <v>#N/A</v>
      </c>
      <c r="F1864" t="e">
        <v>#N/A</v>
      </c>
      <c r="G1864" t="e">
        <v>#N/A</v>
      </c>
      <c r="H1864" t="e">
        <v>#N/A</v>
      </c>
    </row>
    <row r="1865" spans="5:8" x14ac:dyDescent="0.35">
      <c r="E1865" t="e">
        <v>#N/A</v>
      </c>
      <c r="F1865" t="e">
        <v>#N/A</v>
      </c>
      <c r="G1865" t="e">
        <v>#N/A</v>
      </c>
      <c r="H1865" t="e">
        <v>#N/A</v>
      </c>
    </row>
    <row r="1866" spans="5:8" x14ac:dyDescent="0.35">
      <c r="E1866" t="e">
        <v>#N/A</v>
      </c>
      <c r="F1866" t="e">
        <v>#N/A</v>
      </c>
      <c r="G1866" t="e">
        <v>#N/A</v>
      </c>
      <c r="H1866" t="e">
        <v>#N/A</v>
      </c>
    </row>
    <row r="1867" spans="5:8" x14ac:dyDescent="0.35">
      <c r="E1867" t="e">
        <v>#N/A</v>
      </c>
      <c r="F1867" t="e">
        <v>#N/A</v>
      </c>
      <c r="G1867" t="e">
        <v>#N/A</v>
      </c>
      <c r="H1867" t="e">
        <v>#N/A</v>
      </c>
    </row>
    <row r="1868" spans="5:8" x14ac:dyDescent="0.35">
      <c r="E1868" t="e">
        <v>#N/A</v>
      </c>
      <c r="F1868" t="e">
        <v>#N/A</v>
      </c>
      <c r="G1868" t="e">
        <v>#N/A</v>
      </c>
      <c r="H1868" t="e">
        <v>#N/A</v>
      </c>
    </row>
    <row r="1869" spans="5:8" x14ac:dyDescent="0.35">
      <c r="E1869" t="e">
        <v>#N/A</v>
      </c>
      <c r="F1869" t="e">
        <v>#N/A</v>
      </c>
      <c r="G1869" t="e">
        <v>#N/A</v>
      </c>
      <c r="H1869" t="e">
        <v>#N/A</v>
      </c>
    </row>
    <row r="1870" spans="5:8" x14ac:dyDescent="0.35">
      <c r="E1870" t="e">
        <v>#N/A</v>
      </c>
      <c r="F1870" t="e">
        <v>#N/A</v>
      </c>
      <c r="G1870" t="e">
        <v>#N/A</v>
      </c>
      <c r="H1870" t="e">
        <v>#N/A</v>
      </c>
    </row>
    <row r="1871" spans="5:8" x14ac:dyDescent="0.35">
      <c r="E1871" t="e">
        <v>#N/A</v>
      </c>
      <c r="F1871" t="e">
        <v>#N/A</v>
      </c>
      <c r="G1871" t="e">
        <v>#N/A</v>
      </c>
      <c r="H1871" t="e">
        <v>#N/A</v>
      </c>
    </row>
    <row r="1872" spans="5:8" x14ac:dyDescent="0.35">
      <c r="E1872" t="e">
        <v>#N/A</v>
      </c>
      <c r="F1872" t="e">
        <v>#N/A</v>
      </c>
      <c r="G1872" t="e">
        <v>#N/A</v>
      </c>
      <c r="H1872" t="e">
        <v>#N/A</v>
      </c>
    </row>
    <row r="1873" spans="5:8" x14ac:dyDescent="0.35">
      <c r="E1873" t="e">
        <v>#N/A</v>
      </c>
      <c r="F1873" t="e">
        <v>#N/A</v>
      </c>
      <c r="G1873" t="e">
        <v>#N/A</v>
      </c>
      <c r="H1873" t="e">
        <v>#N/A</v>
      </c>
    </row>
    <row r="1874" spans="5:8" x14ac:dyDescent="0.35">
      <c r="E1874" t="e">
        <v>#N/A</v>
      </c>
      <c r="F1874" t="e">
        <v>#N/A</v>
      </c>
      <c r="G1874" t="e">
        <v>#N/A</v>
      </c>
      <c r="H1874" t="e">
        <v>#N/A</v>
      </c>
    </row>
    <row r="1875" spans="5:8" x14ac:dyDescent="0.35">
      <c r="E1875" t="e">
        <v>#N/A</v>
      </c>
      <c r="F1875" t="e">
        <v>#N/A</v>
      </c>
      <c r="G1875" t="e">
        <v>#N/A</v>
      </c>
      <c r="H1875" t="e">
        <v>#N/A</v>
      </c>
    </row>
    <row r="1876" spans="5:8" x14ac:dyDescent="0.35">
      <c r="E1876" t="e">
        <v>#N/A</v>
      </c>
      <c r="F1876" t="e">
        <v>#N/A</v>
      </c>
      <c r="G1876" t="e">
        <v>#N/A</v>
      </c>
      <c r="H1876" t="e">
        <v>#N/A</v>
      </c>
    </row>
    <row r="1877" spans="5:8" x14ac:dyDescent="0.35">
      <c r="E1877" t="e">
        <v>#N/A</v>
      </c>
      <c r="F1877" t="e">
        <v>#N/A</v>
      </c>
      <c r="G1877" t="e">
        <v>#N/A</v>
      </c>
      <c r="H1877" t="e">
        <v>#N/A</v>
      </c>
    </row>
    <row r="1878" spans="5:8" x14ac:dyDescent="0.35">
      <c r="E1878" t="e">
        <v>#N/A</v>
      </c>
      <c r="F1878" t="e">
        <v>#N/A</v>
      </c>
      <c r="G1878" t="e">
        <v>#N/A</v>
      </c>
      <c r="H1878" t="e">
        <v>#N/A</v>
      </c>
    </row>
    <row r="1879" spans="5:8" x14ac:dyDescent="0.35">
      <c r="E1879" t="e">
        <v>#N/A</v>
      </c>
      <c r="F1879" t="e">
        <v>#N/A</v>
      </c>
      <c r="G1879" t="e">
        <v>#N/A</v>
      </c>
      <c r="H1879" t="e">
        <v>#N/A</v>
      </c>
    </row>
    <row r="1880" spans="5:8" x14ac:dyDescent="0.35">
      <c r="E1880" t="e">
        <v>#N/A</v>
      </c>
      <c r="F1880" t="e">
        <v>#N/A</v>
      </c>
      <c r="G1880" t="e">
        <v>#N/A</v>
      </c>
      <c r="H1880" t="e">
        <v>#N/A</v>
      </c>
    </row>
    <row r="1881" spans="5:8" x14ac:dyDescent="0.35">
      <c r="E1881" t="e">
        <v>#N/A</v>
      </c>
      <c r="F1881" t="e">
        <v>#N/A</v>
      </c>
      <c r="G1881" t="e">
        <v>#N/A</v>
      </c>
      <c r="H1881" t="e">
        <v>#N/A</v>
      </c>
    </row>
    <row r="1882" spans="5:8" x14ac:dyDescent="0.35">
      <c r="E1882" t="e">
        <v>#N/A</v>
      </c>
      <c r="F1882" t="e">
        <v>#N/A</v>
      </c>
      <c r="G1882" t="e">
        <v>#N/A</v>
      </c>
      <c r="H1882" t="e">
        <v>#N/A</v>
      </c>
    </row>
    <row r="1883" spans="5:8" x14ac:dyDescent="0.35">
      <c r="E1883" t="e">
        <v>#N/A</v>
      </c>
      <c r="F1883" t="e">
        <v>#N/A</v>
      </c>
      <c r="G1883" t="e">
        <v>#N/A</v>
      </c>
      <c r="H1883" t="e">
        <v>#N/A</v>
      </c>
    </row>
    <row r="1884" spans="5:8" x14ac:dyDescent="0.35">
      <c r="E1884" t="e">
        <v>#N/A</v>
      </c>
      <c r="F1884" t="e">
        <v>#N/A</v>
      </c>
      <c r="G1884" t="e">
        <v>#N/A</v>
      </c>
      <c r="H1884" t="e">
        <v>#N/A</v>
      </c>
    </row>
    <row r="1885" spans="5:8" x14ac:dyDescent="0.35">
      <c r="E1885" t="e">
        <v>#N/A</v>
      </c>
      <c r="F1885" t="e">
        <v>#N/A</v>
      </c>
      <c r="G1885" t="e">
        <v>#N/A</v>
      </c>
      <c r="H1885" t="e">
        <v>#N/A</v>
      </c>
    </row>
    <row r="1886" spans="5:8" x14ac:dyDescent="0.35">
      <c r="E1886" t="e">
        <v>#N/A</v>
      </c>
      <c r="F1886" t="e">
        <v>#N/A</v>
      </c>
      <c r="G1886" t="e">
        <v>#N/A</v>
      </c>
      <c r="H1886" t="e">
        <v>#N/A</v>
      </c>
    </row>
    <row r="1887" spans="5:8" x14ac:dyDescent="0.35">
      <c r="E1887" t="e">
        <v>#N/A</v>
      </c>
      <c r="F1887" t="e">
        <v>#N/A</v>
      </c>
      <c r="G1887" t="e">
        <v>#N/A</v>
      </c>
      <c r="H1887" t="e">
        <v>#N/A</v>
      </c>
    </row>
    <row r="1888" spans="5:8" x14ac:dyDescent="0.35">
      <c r="E1888" t="e">
        <v>#N/A</v>
      </c>
      <c r="F1888" t="e">
        <v>#N/A</v>
      </c>
      <c r="G1888" t="e">
        <v>#N/A</v>
      </c>
      <c r="H1888" t="e">
        <v>#N/A</v>
      </c>
    </row>
    <row r="1889" spans="5:8" x14ac:dyDescent="0.35">
      <c r="E1889" t="e">
        <v>#N/A</v>
      </c>
      <c r="F1889" t="e">
        <v>#N/A</v>
      </c>
      <c r="G1889" t="e">
        <v>#N/A</v>
      </c>
      <c r="H1889" t="e">
        <v>#N/A</v>
      </c>
    </row>
    <row r="1890" spans="5:8" x14ac:dyDescent="0.35">
      <c r="E1890" t="e">
        <v>#N/A</v>
      </c>
      <c r="F1890" t="e">
        <v>#N/A</v>
      </c>
      <c r="G1890" t="e">
        <v>#N/A</v>
      </c>
      <c r="H1890" t="e">
        <v>#N/A</v>
      </c>
    </row>
    <row r="1891" spans="5:8" x14ac:dyDescent="0.35">
      <c r="E1891" t="e">
        <v>#N/A</v>
      </c>
      <c r="F1891" t="e">
        <v>#N/A</v>
      </c>
      <c r="G1891" t="e">
        <v>#N/A</v>
      </c>
      <c r="H1891" t="e">
        <v>#N/A</v>
      </c>
    </row>
    <row r="1892" spans="5:8" x14ac:dyDescent="0.35">
      <c r="E1892" t="e">
        <v>#N/A</v>
      </c>
      <c r="F1892" t="e">
        <v>#N/A</v>
      </c>
      <c r="G1892" t="e">
        <v>#N/A</v>
      </c>
      <c r="H1892" t="e">
        <v>#N/A</v>
      </c>
    </row>
    <row r="1893" spans="5:8" x14ac:dyDescent="0.35">
      <c r="E1893" t="e">
        <v>#N/A</v>
      </c>
      <c r="F1893" t="e">
        <v>#N/A</v>
      </c>
      <c r="G1893" t="e">
        <v>#N/A</v>
      </c>
      <c r="H1893" t="e">
        <v>#N/A</v>
      </c>
    </row>
    <row r="1894" spans="5:8" x14ac:dyDescent="0.35">
      <c r="E1894" t="e">
        <v>#N/A</v>
      </c>
      <c r="F1894" t="e">
        <v>#N/A</v>
      </c>
      <c r="G1894" t="e">
        <v>#N/A</v>
      </c>
      <c r="H1894" t="e">
        <v>#N/A</v>
      </c>
    </row>
    <row r="1895" spans="5:8" x14ac:dyDescent="0.35">
      <c r="E1895" t="e">
        <v>#N/A</v>
      </c>
      <c r="F1895" t="e">
        <v>#N/A</v>
      </c>
      <c r="G1895" t="e">
        <v>#N/A</v>
      </c>
      <c r="H1895" t="e">
        <v>#N/A</v>
      </c>
    </row>
    <row r="1896" spans="5:8" x14ac:dyDescent="0.35">
      <c r="E1896" t="e">
        <v>#N/A</v>
      </c>
      <c r="F1896" t="e">
        <v>#N/A</v>
      </c>
      <c r="G1896" t="e">
        <v>#N/A</v>
      </c>
      <c r="H1896" t="e">
        <v>#N/A</v>
      </c>
    </row>
    <row r="1897" spans="5:8" x14ac:dyDescent="0.35">
      <c r="E1897" t="e">
        <v>#N/A</v>
      </c>
      <c r="F1897" t="e">
        <v>#N/A</v>
      </c>
      <c r="G1897" t="e">
        <v>#N/A</v>
      </c>
      <c r="H1897" t="e">
        <v>#N/A</v>
      </c>
    </row>
    <row r="1898" spans="5:8" x14ac:dyDescent="0.35">
      <c r="E1898" t="e">
        <v>#N/A</v>
      </c>
      <c r="F1898" t="e">
        <v>#N/A</v>
      </c>
      <c r="G1898" t="e">
        <v>#N/A</v>
      </c>
      <c r="H1898" t="e">
        <v>#N/A</v>
      </c>
    </row>
    <row r="1899" spans="5:8" x14ac:dyDescent="0.35">
      <c r="E1899" t="e">
        <v>#N/A</v>
      </c>
      <c r="F1899" t="e">
        <v>#N/A</v>
      </c>
      <c r="G1899" t="e">
        <v>#N/A</v>
      </c>
      <c r="H1899" t="e">
        <v>#N/A</v>
      </c>
    </row>
    <row r="1900" spans="5:8" x14ac:dyDescent="0.35">
      <c r="E1900" t="e">
        <v>#N/A</v>
      </c>
      <c r="F1900" t="e">
        <v>#N/A</v>
      </c>
      <c r="G1900" t="e">
        <v>#N/A</v>
      </c>
      <c r="H1900" t="e">
        <v>#N/A</v>
      </c>
    </row>
    <row r="1901" spans="5:8" x14ac:dyDescent="0.35">
      <c r="E1901" t="e">
        <v>#N/A</v>
      </c>
      <c r="F1901" t="e">
        <v>#N/A</v>
      </c>
      <c r="G1901" t="e">
        <v>#N/A</v>
      </c>
      <c r="H1901" t="e">
        <v>#N/A</v>
      </c>
    </row>
    <row r="1902" spans="5:8" x14ac:dyDescent="0.35">
      <c r="E1902" t="e">
        <v>#N/A</v>
      </c>
      <c r="F1902" t="e">
        <v>#N/A</v>
      </c>
      <c r="G1902" t="e">
        <v>#N/A</v>
      </c>
      <c r="H1902" t="e">
        <v>#N/A</v>
      </c>
    </row>
    <row r="1903" spans="5:8" x14ac:dyDescent="0.35">
      <c r="E1903" t="e">
        <v>#N/A</v>
      </c>
      <c r="F1903" t="e">
        <v>#N/A</v>
      </c>
      <c r="G1903" t="e">
        <v>#N/A</v>
      </c>
      <c r="H1903" t="e">
        <v>#N/A</v>
      </c>
    </row>
    <row r="1904" spans="5:8" x14ac:dyDescent="0.35">
      <c r="E1904" t="e">
        <v>#N/A</v>
      </c>
      <c r="F1904" t="e">
        <v>#N/A</v>
      </c>
      <c r="G1904" t="e">
        <v>#N/A</v>
      </c>
      <c r="H1904" t="e">
        <v>#N/A</v>
      </c>
    </row>
    <row r="1905" spans="5:8" x14ac:dyDescent="0.35">
      <c r="E1905" t="e">
        <v>#N/A</v>
      </c>
      <c r="F1905" t="e">
        <v>#N/A</v>
      </c>
      <c r="G1905" t="e">
        <v>#N/A</v>
      </c>
      <c r="H1905" t="e">
        <v>#N/A</v>
      </c>
    </row>
    <row r="1906" spans="5:8" x14ac:dyDescent="0.35">
      <c r="E1906" t="e">
        <v>#N/A</v>
      </c>
      <c r="F1906" t="e">
        <v>#N/A</v>
      </c>
      <c r="G1906" t="e">
        <v>#N/A</v>
      </c>
      <c r="H1906" t="e">
        <v>#N/A</v>
      </c>
    </row>
    <row r="1907" spans="5:8" x14ac:dyDescent="0.35">
      <c r="E1907" t="e">
        <v>#N/A</v>
      </c>
      <c r="F1907" t="e">
        <v>#N/A</v>
      </c>
      <c r="G1907" t="e">
        <v>#N/A</v>
      </c>
      <c r="H1907" t="e">
        <v>#N/A</v>
      </c>
    </row>
    <row r="1908" spans="5:8" x14ac:dyDescent="0.35">
      <c r="E1908" t="e">
        <v>#N/A</v>
      </c>
      <c r="F1908" t="e">
        <v>#N/A</v>
      </c>
      <c r="G1908" t="e">
        <v>#N/A</v>
      </c>
      <c r="H1908" t="e">
        <v>#N/A</v>
      </c>
    </row>
    <row r="1909" spans="5:8" x14ac:dyDescent="0.35">
      <c r="E1909" t="e">
        <v>#N/A</v>
      </c>
      <c r="F1909" t="e">
        <v>#N/A</v>
      </c>
      <c r="G1909" t="e">
        <v>#N/A</v>
      </c>
      <c r="H1909" t="e">
        <v>#N/A</v>
      </c>
    </row>
    <row r="1910" spans="5:8" x14ac:dyDescent="0.35">
      <c r="E1910" t="e">
        <v>#N/A</v>
      </c>
      <c r="F1910" t="e">
        <v>#N/A</v>
      </c>
      <c r="G1910" t="e">
        <v>#N/A</v>
      </c>
      <c r="H1910" t="e">
        <v>#N/A</v>
      </c>
    </row>
    <row r="1911" spans="5:8" x14ac:dyDescent="0.35">
      <c r="E1911" t="e">
        <v>#N/A</v>
      </c>
      <c r="F1911" t="e">
        <v>#N/A</v>
      </c>
      <c r="G1911" t="e">
        <v>#N/A</v>
      </c>
      <c r="H1911" t="e">
        <v>#N/A</v>
      </c>
    </row>
    <row r="1912" spans="5:8" x14ac:dyDescent="0.35">
      <c r="E1912" t="e">
        <v>#N/A</v>
      </c>
      <c r="F1912" t="e">
        <v>#N/A</v>
      </c>
      <c r="G1912" t="e">
        <v>#N/A</v>
      </c>
      <c r="H1912" t="e">
        <v>#N/A</v>
      </c>
    </row>
    <row r="1913" spans="5:8" x14ac:dyDescent="0.35">
      <c r="E1913" t="e">
        <v>#N/A</v>
      </c>
      <c r="F1913" t="e">
        <v>#N/A</v>
      </c>
      <c r="G1913" t="e">
        <v>#N/A</v>
      </c>
      <c r="H1913" t="e">
        <v>#N/A</v>
      </c>
    </row>
    <row r="1914" spans="5:8" x14ac:dyDescent="0.35">
      <c r="E1914" t="e">
        <v>#N/A</v>
      </c>
      <c r="F1914" t="e">
        <v>#N/A</v>
      </c>
      <c r="G1914" t="e">
        <v>#N/A</v>
      </c>
      <c r="H1914" t="e">
        <v>#N/A</v>
      </c>
    </row>
    <row r="1915" spans="5:8" x14ac:dyDescent="0.35">
      <c r="E1915" t="e">
        <v>#N/A</v>
      </c>
      <c r="F1915" t="e">
        <v>#N/A</v>
      </c>
      <c r="G1915" t="e">
        <v>#N/A</v>
      </c>
      <c r="H1915" t="e">
        <v>#N/A</v>
      </c>
    </row>
    <row r="1916" spans="5:8" x14ac:dyDescent="0.35">
      <c r="E1916" t="e">
        <v>#N/A</v>
      </c>
      <c r="F1916" t="e">
        <v>#N/A</v>
      </c>
      <c r="G1916" t="e">
        <v>#N/A</v>
      </c>
      <c r="H1916" t="e">
        <v>#N/A</v>
      </c>
    </row>
    <row r="1917" spans="5:8" x14ac:dyDescent="0.35">
      <c r="E1917" t="e">
        <v>#N/A</v>
      </c>
      <c r="F1917" t="e">
        <v>#N/A</v>
      </c>
      <c r="G1917" t="e">
        <v>#N/A</v>
      </c>
      <c r="H1917" t="e">
        <v>#N/A</v>
      </c>
    </row>
    <row r="1918" spans="5:8" x14ac:dyDescent="0.35">
      <c r="E1918" t="e">
        <v>#N/A</v>
      </c>
      <c r="F1918" t="e">
        <v>#N/A</v>
      </c>
      <c r="G1918" t="e">
        <v>#N/A</v>
      </c>
      <c r="H1918" t="e">
        <v>#N/A</v>
      </c>
    </row>
    <row r="1919" spans="5:8" x14ac:dyDescent="0.35">
      <c r="E1919" t="e">
        <v>#N/A</v>
      </c>
      <c r="F1919" t="e">
        <v>#N/A</v>
      </c>
      <c r="G1919" t="e">
        <v>#N/A</v>
      </c>
      <c r="H1919" t="e">
        <v>#N/A</v>
      </c>
    </row>
    <row r="1920" spans="5:8" x14ac:dyDescent="0.35">
      <c r="E1920" t="e">
        <v>#N/A</v>
      </c>
      <c r="F1920" t="e">
        <v>#N/A</v>
      </c>
      <c r="G1920" t="e">
        <v>#N/A</v>
      </c>
      <c r="H1920" t="e">
        <v>#N/A</v>
      </c>
    </row>
    <row r="1921" spans="5:8" x14ac:dyDescent="0.35">
      <c r="E1921" t="e">
        <v>#N/A</v>
      </c>
      <c r="F1921" t="e">
        <v>#N/A</v>
      </c>
      <c r="G1921" t="e">
        <v>#N/A</v>
      </c>
      <c r="H1921" t="e">
        <v>#N/A</v>
      </c>
    </row>
    <row r="1922" spans="5:8" x14ac:dyDescent="0.35">
      <c r="E1922" t="e">
        <v>#N/A</v>
      </c>
      <c r="F1922" t="e">
        <v>#N/A</v>
      </c>
      <c r="G1922" t="e">
        <v>#N/A</v>
      </c>
      <c r="H1922" t="e">
        <v>#N/A</v>
      </c>
    </row>
    <row r="1923" spans="5:8" x14ac:dyDescent="0.35">
      <c r="E1923" t="e">
        <v>#N/A</v>
      </c>
      <c r="F1923" t="e">
        <v>#N/A</v>
      </c>
      <c r="G1923" t="e">
        <v>#N/A</v>
      </c>
      <c r="H1923" t="e">
        <v>#N/A</v>
      </c>
    </row>
    <row r="1924" spans="5:8" x14ac:dyDescent="0.35">
      <c r="E1924" t="e">
        <v>#N/A</v>
      </c>
      <c r="F1924" t="e">
        <v>#N/A</v>
      </c>
      <c r="G1924" t="e">
        <v>#N/A</v>
      </c>
      <c r="H1924" t="e">
        <v>#N/A</v>
      </c>
    </row>
    <row r="1925" spans="5:8" x14ac:dyDescent="0.35">
      <c r="E1925" t="e">
        <v>#N/A</v>
      </c>
      <c r="F1925" t="e">
        <v>#N/A</v>
      </c>
      <c r="G1925" t="e">
        <v>#N/A</v>
      </c>
      <c r="H1925" t="e">
        <v>#N/A</v>
      </c>
    </row>
    <row r="1926" spans="5:8" x14ac:dyDescent="0.35">
      <c r="E1926" t="e">
        <v>#N/A</v>
      </c>
      <c r="F1926" t="e">
        <v>#N/A</v>
      </c>
      <c r="G1926" t="e">
        <v>#N/A</v>
      </c>
      <c r="H1926" t="e">
        <v>#N/A</v>
      </c>
    </row>
    <row r="1927" spans="5:8" x14ac:dyDescent="0.35">
      <c r="E1927" t="e">
        <v>#N/A</v>
      </c>
      <c r="F1927" t="e">
        <v>#N/A</v>
      </c>
      <c r="G1927" t="e">
        <v>#N/A</v>
      </c>
      <c r="H1927" t="e">
        <v>#N/A</v>
      </c>
    </row>
    <row r="1928" spans="5:8" x14ac:dyDescent="0.35">
      <c r="E1928" t="e">
        <v>#N/A</v>
      </c>
      <c r="F1928" t="e">
        <v>#N/A</v>
      </c>
      <c r="G1928" t="e">
        <v>#N/A</v>
      </c>
      <c r="H1928" t="e">
        <v>#N/A</v>
      </c>
    </row>
    <row r="1929" spans="5:8" x14ac:dyDescent="0.35">
      <c r="E1929" t="e">
        <v>#N/A</v>
      </c>
      <c r="F1929" t="e">
        <v>#N/A</v>
      </c>
      <c r="G1929" t="e">
        <v>#N/A</v>
      </c>
      <c r="H1929" t="e">
        <v>#N/A</v>
      </c>
    </row>
    <row r="1930" spans="5:8" x14ac:dyDescent="0.35">
      <c r="E1930" t="e">
        <v>#N/A</v>
      </c>
      <c r="F1930" t="e">
        <v>#N/A</v>
      </c>
      <c r="G1930" t="e">
        <v>#N/A</v>
      </c>
      <c r="H1930" t="e">
        <v>#N/A</v>
      </c>
    </row>
    <row r="1931" spans="5:8" x14ac:dyDescent="0.35">
      <c r="E1931" t="e">
        <v>#N/A</v>
      </c>
      <c r="F1931" t="e">
        <v>#N/A</v>
      </c>
      <c r="G1931" t="e">
        <v>#N/A</v>
      </c>
      <c r="H1931" t="e">
        <v>#N/A</v>
      </c>
    </row>
    <row r="1932" spans="5:8" x14ac:dyDescent="0.35">
      <c r="E1932" t="e">
        <v>#N/A</v>
      </c>
      <c r="F1932" t="e">
        <v>#N/A</v>
      </c>
      <c r="G1932" t="e">
        <v>#N/A</v>
      </c>
      <c r="H1932" t="e">
        <v>#N/A</v>
      </c>
    </row>
    <row r="1933" spans="5:8" x14ac:dyDescent="0.35">
      <c r="E1933" t="e">
        <v>#N/A</v>
      </c>
      <c r="F1933" t="e">
        <v>#N/A</v>
      </c>
      <c r="G1933" t="e">
        <v>#N/A</v>
      </c>
      <c r="H1933" t="e">
        <v>#N/A</v>
      </c>
    </row>
    <row r="1934" spans="5:8" x14ac:dyDescent="0.35">
      <c r="E1934" t="e">
        <v>#N/A</v>
      </c>
      <c r="F1934" t="e">
        <v>#N/A</v>
      </c>
      <c r="G1934" t="e">
        <v>#N/A</v>
      </c>
      <c r="H1934" t="e">
        <v>#N/A</v>
      </c>
    </row>
    <row r="1935" spans="5:8" x14ac:dyDescent="0.35">
      <c r="E1935" t="e">
        <v>#N/A</v>
      </c>
      <c r="F1935" t="e">
        <v>#N/A</v>
      </c>
      <c r="G1935" t="e">
        <v>#N/A</v>
      </c>
      <c r="H1935" t="e">
        <v>#N/A</v>
      </c>
    </row>
    <row r="1936" spans="5:8" x14ac:dyDescent="0.35">
      <c r="E1936" t="e">
        <v>#N/A</v>
      </c>
      <c r="F1936" t="e">
        <v>#N/A</v>
      </c>
      <c r="G1936" t="e">
        <v>#N/A</v>
      </c>
      <c r="H1936" t="e">
        <v>#N/A</v>
      </c>
    </row>
    <row r="1937" spans="5:8" x14ac:dyDescent="0.35">
      <c r="E1937" t="e">
        <v>#N/A</v>
      </c>
      <c r="F1937" t="e">
        <v>#N/A</v>
      </c>
      <c r="G1937" t="e">
        <v>#N/A</v>
      </c>
      <c r="H1937" t="e">
        <v>#N/A</v>
      </c>
    </row>
    <row r="1938" spans="5:8" x14ac:dyDescent="0.35">
      <c r="E1938" t="e">
        <v>#N/A</v>
      </c>
      <c r="F1938" t="e">
        <v>#N/A</v>
      </c>
      <c r="G1938" t="e">
        <v>#N/A</v>
      </c>
      <c r="H1938" t="e">
        <v>#N/A</v>
      </c>
    </row>
    <row r="1939" spans="5:8" x14ac:dyDescent="0.35">
      <c r="E1939" t="e">
        <v>#N/A</v>
      </c>
      <c r="F1939" t="e">
        <v>#N/A</v>
      </c>
      <c r="G1939" t="e">
        <v>#N/A</v>
      </c>
      <c r="H1939" t="e">
        <v>#N/A</v>
      </c>
    </row>
    <row r="1940" spans="5:8" x14ac:dyDescent="0.35">
      <c r="E1940" t="e">
        <v>#N/A</v>
      </c>
      <c r="F1940" t="e">
        <v>#N/A</v>
      </c>
      <c r="G1940" t="e">
        <v>#N/A</v>
      </c>
      <c r="H1940" t="e">
        <v>#N/A</v>
      </c>
    </row>
    <row r="1941" spans="5:8" x14ac:dyDescent="0.35">
      <c r="E1941" t="e">
        <v>#N/A</v>
      </c>
      <c r="F1941" t="e">
        <v>#N/A</v>
      </c>
      <c r="G1941" t="e">
        <v>#N/A</v>
      </c>
      <c r="H1941" t="e">
        <v>#N/A</v>
      </c>
    </row>
    <row r="1942" spans="5:8" x14ac:dyDescent="0.35">
      <c r="E1942" t="e">
        <v>#N/A</v>
      </c>
      <c r="F1942" t="e">
        <v>#N/A</v>
      </c>
      <c r="G1942" t="e">
        <v>#N/A</v>
      </c>
      <c r="H1942" t="e">
        <v>#N/A</v>
      </c>
    </row>
    <row r="1943" spans="5:8" x14ac:dyDescent="0.35">
      <c r="E1943" t="e">
        <v>#N/A</v>
      </c>
      <c r="F1943" t="e">
        <v>#N/A</v>
      </c>
      <c r="G1943" t="e">
        <v>#N/A</v>
      </c>
      <c r="H1943" t="e">
        <v>#N/A</v>
      </c>
    </row>
    <row r="1944" spans="5:8" x14ac:dyDescent="0.35">
      <c r="E1944" t="e">
        <v>#N/A</v>
      </c>
      <c r="F1944" t="e">
        <v>#N/A</v>
      </c>
      <c r="G1944" t="e">
        <v>#N/A</v>
      </c>
      <c r="H1944" t="e">
        <v>#N/A</v>
      </c>
    </row>
    <row r="1945" spans="5:8" x14ac:dyDescent="0.35">
      <c r="E1945" t="e">
        <v>#N/A</v>
      </c>
      <c r="F1945" t="e">
        <v>#N/A</v>
      </c>
      <c r="G1945" t="e">
        <v>#N/A</v>
      </c>
      <c r="H1945" t="e">
        <v>#N/A</v>
      </c>
    </row>
    <row r="1946" spans="5:8" x14ac:dyDescent="0.35">
      <c r="E1946" t="e">
        <v>#N/A</v>
      </c>
      <c r="F1946" t="e">
        <v>#N/A</v>
      </c>
      <c r="G1946" t="e">
        <v>#N/A</v>
      </c>
      <c r="H1946" t="e">
        <v>#N/A</v>
      </c>
    </row>
    <row r="1947" spans="5:8" x14ac:dyDescent="0.35">
      <c r="E1947" t="e">
        <v>#N/A</v>
      </c>
      <c r="F1947" t="e">
        <v>#N/A</v>
      </c>
      <c r="G1947" t="e">
        <v>#N/A</v>
      </c>
      <c r="H1947" t="e">
        <v>#N/A</v>
      </c>
    </row>
    <row r="1948" spans="5:8" x14ac:dyDescent="0.35">
      <c r="E1948" t="e">
        <v>#N/A</v>
      </c>
      <c r="F1948" t="e">
        <v>#N/A</v>
      </c>
      <c r="G1948" t="e">
        <v>#N/A</v>
      </c>
      <c r="H1948" t="e">
        <v>#N/A</v>
      </c>
    </row>
    <row r="1949" spans="5:8" x14ac:dyDescent="0.35">
      <c r="E1949" t="e">
        <v>#N/A</v>
      </c>
      <c r="F1949" t="e">
        <v>#N/A</v>
      </c>
      <c r="G1949" t="e">
        <v>#N/A</v>
      </c>
      <c r="H1949" t="e">
        <v>#N/A</v>
      </c>
    </row>
    <row r="1950" spans="5:8" x14ac:dyDescent="0.35">
      <c r="E1950" t="e">
        <v>#N/A</v>
      </c>
      <c r="F1950" t="e">
        <v>#N/A</v>
      </c>
      <c r="G1950" t="e">
        <v>#N/A</v>
      </c>
      <c r="H1950" t="e">
        <v>#N/A</v>
      </c>
    </row>
    <row r="1951" spans="5:8" x14ac:dyDescent="0.35">
      <c r="E1951" t="e">
        <v>#N/A</v>
      </c>
      <c r="F1951" t="e">
        <v>#N/A</v>
      </c>
      <c r="G1951" t="e">
        <v>#N/A</v>
      </c>
      <c r="H1951" t="e">
        <v>#N/A</v>
      </c>
    </row>
    <row r="1952" spans="5:8" x14ac:dyDescent="0.35">
      <c r="E1952" t="e">
        <v>#N/A</v>
      </c>
      <c r="F1952" t="e">
        <v>#N/A</v>
      </c>
      <c r="G1952" t="e">
        <v>#N/A</v>
      </c>
      <c r="H1952" t="e">
        <v>#N/A</v>
      </c>
    </row>
    <row r="1953" spans="5:8" x14ac:dyDescent="0.35">
      <c r="E1953" t="e">
        <v>#N/A</v>
      </c>
      <c r="F1953" t="e">
        <v>#N/A</v>
      </c>
      <c r="G1953" t="e">
        <v>#N/A</v>
      </c>
      <c r="H1953" t="e">
        <v>#N/A</v>
      </c>
    </row>
    <row r="1954" spans="5:8" x14ac:dyDescent="0.35">
      <c r="E1954" t="e">
        <v>#N/A</v>
      </c>
      <c r="F1954" t="e">
        <v>#N/A</v>
      </c>
      <c r="G1954" t="e">
        <v>#N/A</v>
      </c>
      <c r="H1954" t="e">
        <v>#N/A</v>
      </c>
    </row>
    <row r="1955" spans="5:8" x14ac:dyDescent="0.35">
      <c r="E1955" t="e">
        <v>#N/A</v>
      </c>
      <c r="F1955" t="e">
        <v>#N/A</v>
      </c>
      <c r="G1955" t="e">
        <v>#N/A</v>
      </c>
      <c r="H1955" t="e">
        <v>#N/A</v>
      </c>
    </row>
    <row r="1956" spans="5:8" x14ac:dyDescent="0.35">
      <c r="E1956" t="e">
        <v>#N/A</v>
      </c>
      <c r="F1956" t="e">
        <v>#N/A</v>
      </c>
      <c r="G1956" t="e">
        <v>#N/A</v>
      </c>
      <c r="H1956" t="e">
        <v>#N/A</v>
      </c>
    </row>
    <row r="1957" spans="5:8" x14ac:dyDescent="0.35">
      <c r="E1957" t="e">
        <v>#N/A</v>
      </c>
      <c r="F1957" t="e">
        <v>#N/A</v>
      </c>
      <c r="G1957" t="e">
        <v>#N/A</v>
      </c>
      <c r="H1957" t="e">
        <v>#N/A</v>
      </c>
    </row>
    <row r="1958" spans="5:8" x14ac:dyDescent="0.35">
      <c r="E1958" t="e">
        <v>#N/A</v>
      </c>
      <c r="F1958" t="e">
        <v>#N/A</v>
      </c>
      <c r="G1958" t="e">
        <v>#N/A</v>
      </c>
      <c r="H1958" t="e">
        <v>#N/A</v>
      </c>
    </row>
    <row r="1959" spans="5:8" x14ac:dyDescent="0.35">
      <c r="E1959" t="e">
        <v>#N/A</v>
      </c>
      <c r="F1959" t="e">
        <v>#N/A</v>
      </c>
      <c r="G1959" t="e">
        <v>#N/A</v>
      </c>
      <c r="H1959" t="e">
        <v>#N/A</v>
      </c>
    </row>
    <row r="1960" spans="5:8" x14ac:dyDescent="0.35">
      <c r="E1960" t="e">
        <v>#N/A</v>
      </c>
      <c r="F1960" t="e">
        <v>#N/A</v>
      </c>
      <c r="G1960" t="e">
        <v>#N/A</v>
      </c>
      <c r="H1960" t="e">
        <v>#N/A</v>
      </c>
    </row>
    <row r="1961" spans="5:8" x14ac:dyDescent="0.35">
      <c r="E1961" t="e">
        <v>#N/A</v>
      </c>
      <c r="F1961" t="e">
        <v>#N/A</v>
      </c>
      <c r="G1961" t="e">
        <v>#N/A</v>
      </c>
      <c r="H1961" t="e">
        <v>#N/A</v>
      </c>
    </row>
    <row r="1962" spans="5:8" x14ac:dyDescent="0.35">
      <c r="E1962" t="e">
        <v>#N/A</v>
      </c>
      <c r="F1962" t="e">
        <v>#N/A</v>
      </c>
      <c r="G1962" t="e">
        <v>#N/A</v>
      </c>
      <c r="H1962" t="e">
        <v>#N/A</v>
      </c>
    </row>
    <row r="1963" spans="5:8" x14ac:dyDescent="0.35">
      <c r="E1963" t="e">
        <v>#N/A</v>
      </c>
      <c r="F1963" t="e">
        <v>#N/A</v>
      </c>
      <c r="G1963" t="e">
        <v>#N/A</v>
      </c>
      <c r="H1963" t="e">
        <v>#N/A</v>
      </c>
    </row>
    <row r="1964" spans="5:8" x14ac:dyDescent="0.35">
      <c r="E1964" t="e">
        <v>#N/A</v>
      </c>
      <c r="F1964" t="e">
        <v>#N/A</v>
      </c>
      <c r="G1964" t="e">
        <v>#N/A</v>
      </c>
      <c r="H1964" t="e">
        <v>#N/A</v>
      </c>
    </row>
    <row r="1965" spans="5:8" x14ac:dyDescent="0.35">
      <c r="E1965" t="e">
        <v>#N/A</v>
      </c>
      <c r="F1965" t="e">
        <v>#N/A</v>
      </c>
      <c r="G1965" t="e">
        <v>#N/A</v>
      </c>
      <c r="H1965" t="e">
        <v>#N/A</v>
      </c>
    </row>
    <row r="1966" spans="5:8" x14ac:dyDescent="0.35">
      <c r="E1966" t="e">
        <v>#N/A</v>
      </c>
      <c r="F1966" t="e">
        <v>#N/A</v>
      </c>
      <c r="G1966" t="e">
        <v>#N/A</v>
      </c>
      <c r="H1966" t="e">
        <v>#N/A</v>
      </c>
    </row>
    <row r="1967" spans="5:8" x14ac:dyDescent="0.35">
      <c r="E1967" t="e">
        <v>#N/A</v>
      </c>
      <c r="F1967" t="e">
        <v>#N/A</v>
      </c>
      <c r="G1967" t="e">
        <v>#N/A</v>
      </c>
      <c r="H1967" t="e">
        <v>#N/A</v>
      </c>
    </row>
    <row r="1968" spans="5:8" x14ac:dyDescent="0.35">
      <c r="E1968" t="e">
        <v>#N/A</v>
      </c>
      <c r="F1968" t="e">
        <v>#N/A</v>
      </c>
      <c r="G1968" t="e">
        <v>#N/A</v>
      </c>
      <c r="H1968" t="e">
        <v>#N/A</v>
      </c>
    </row>
    <row r="1969" spans="5:8" x14ac:dyDescent="0.35">
      <c r="E1969" t="e">
        <v>#N/A</v>
      </c>
      <c r="F1969" t="e">
        <v>#N/A</v>
      </c>
      <c r="G1969" t="e">
        <v>#N/A</v>
      </c>
      <c r="H1969" t="e">
        <v>#N/A</v>
      </c>
    </row>
    <row r="1970" spans="5:8" x14ac:dyDescent="0.35">
      <c r="E1970" t="e">
        <v>#N/A</v>
      </c>
      <c r="F1970" t="e">
        <v>#N/A</v>
      </c>
      <c r="G1970" t="e">
        <v>#N/A</v>
      </c>
      <c r="H1970" t="e">
        <v>#N/A</v>
      </c>
    </row>
    <row r="1971" spans="5:8" x14ac:dyDescent="0.35">
      <c r="E1971" t="e">
        <v>#N/A</v>
      </c>
      <c r="F1971" t="e">
        <v>#N/A</v>
      </c>
      <c r="G1971" t="e">
        <v>#N/A</v>
      </c>
      <c r="H1971" t="e">
        <v>#N/A</v>
      </c>
    </row>
    <row r="1972" spans="5:8" x14ac:dyDescent="0.35">
      <c r="E1972" t="e">
        <v>#N/A</v>
      </c>
      <c r="F1972" t="e">
        <v>#N/A</v>
      </c>
      <c r="G1972" t="e">
        <v>#N/A</v>
      </c>
      <c r="H1972" t="e">
        <v>#N/A</v>
      </c>
    </row>
    <row r="1973" spans="5:8" x14ac:dyDescent="0.35">
      <c r="E1973" t="e">
        <v>#N/A</v>
      </c>
      <c r="F1973" t="e">
        <v>#N/A</v>
      </c>
      <c r="G1973" t="e">
        <v>#N/A</v>
      </c>
      <c r="H1973" t="e">
        <v>#N/A</v>
      </c>
    </row>
    <row r="1974" spans="5:8" x14ac:dyDescent="0.35">
      <c r="E1974" t="e">
        <v>#N/A</v>
      </c>
      <c r="F1974" t="e">
        <v>#N/A</v>
      </c>
      <c r="G1974" t="e">
        <v>#N/A</v>
      </c>
      <c r="H1974" t="e">
        <v>#N/A</v>
      </c>
    </row>
    <row r="1975" spans="5:8" x14ac:dyDescent="0.35">
      <c r="E1975" t="e">
        <v>#N/A</v>
      </c>
      <c r="F1975" t="e">
        <v>#N/A</v>
      </c>
      <c r="G1975" t="e">
        <v>#N/A</v>
      </c>
      <c r="H1975" t="e">
        <v>#N/A</v>
      </c>
    </row>
    <row r="1976" spans="5:8" x14ac:dyDescent="0.35">
      <c r="E1976" t="e">
        <v>#N/A</v>
      </c>
      <c r="F1976" t="e">
        <v>#N/A</v>
      </c>
      <c r="G1976" t="e">
        <v>#N/A</v>
      </c>
      <c r="H1976" t="e">
        <v>#N/A</v>
      </c>
    </row>
    <row r="1977" spans="5:8" x14ac:dyDescent="0.35">
      <c r="E1977" t="e">
        <v>#N/A</v>
      </c>
      <c r="F1977" t="e">
        <v>#N/A</v>
      </c>
      <c r="G1977" t="e">
        <v>#N/A</v>
      </c>
      <c r="H1977" t="e">
        <v>#N/A</v>
      </c>
    </row>
    <row r="1978" spans="5:8" x14ac:dyDescent="0.35">
      <c r="E1978" t="e">
        <v>#N/A</v>
      </c>
      <c r="F1978" t="e">
        <v>#N/A</v>
      </c>
      <c r="G1978" t="e">
        <v>#N/A</v>
      </c>
      <c r="H1978" t="e">
        <v>#N/A</v>
      </c>
    </row>
    <row r="1979" spans="5:8" x14ac:dyDescent="0.35">
      <c r="E1979" t="e">
        <v>#N/A</v>
      </c>
      <c r="F1979" t="e">
        <v>#N/A</v>
      </c>
      <c r="G1979" t="e">
        <v>#N/A</v>
      </c>
      <c r="H1979" t="e">
        <v>#N/A</v>
      </c>
    </row>
    <row r="1980" spans="5:8" x14ac:dyDescent="0.35">
      <c r="E1980" t="e">
        <v>#N/A</v>
      </c>
      <c r="F1980" t="e">
        <v>#N/A</v>
      </c>
      <c r="G1980" t="e">
        <v>#N/A</v>
      </c>
      <c r="H1980" t="e">
        <v>#N/A</v>
      </c>
    </row>
    <row r="1981" spans="5:8" x14ac:dyDescent="0.35">
      <c r="E1981" t="e">
        <v>#N/A</v>
      </c>
      <c r="F1981" t="e">
        <v>#N/A</v>
      </c>
      <c r="G1981" t="e">
        <v>#N/A</v>
      </c>
      <c r="H1981" t="e">
        <v>#N/A</v>
      </c>
    </row>
    <row r="1982" spans="5:8" x14ac:dyDescent="0.35">
      <c r="E1982" t="e">
        <v>#N/A</v>
      </c>
      <c r="F1982" t="e">
        <v>#N/A</v>
      </c>
      <c r="G1982" t="e">
        <v>#N/A</v>
      </c>
      <c r="H1982" t="e">
        <v>#N/A</v>
      </c>
    </row>
    <row r="1983" spans="5:8" x14ac:dyDescent="0.35">
      <c r="E1983" t="e">
        <v>#N/A</v>
      </c>
      <c r="F1983" t="e">
        <v>#N/A</v>
      </c>
      <c r="G1983" t="e">
        <v>#N/A</v>
      </c>
      <c r="H1983" t="e">
        <v>#N/A</v>
      </c>
    </row>
    <row r="1984" spans="5:8" x14ac:dyDescent="0.35">
      <c r="E1984" t="e">
        <v>#N/A</v>
      </c>
      <c r="F1984" t="e">
        <v>#N/A</v>
      </c>
      <c r="G1984" t="e">
        <v>#N/A</v>
      </c>
      <c r="H1984" t="e">
        <v>#N/A</v>
      </c>
    </row>
    <row r="1985" spans="5:8" x14ac:dyDescent="0.35">
      <c r="E1985" t="e">
        <v>#N/A</v>
      </c>
      <c r="F1985" t="e">
        <v>#N/A</v>
      </c>
      <c r="G1985" t="e">
        <v>#N/A</v>
      </c>
      <c r="H1985" t="e">
        <v>#N/A</v>
      </c>
    </row>
    <row r="1986" spans="5:8" x14ac:dyDescent="0.35">
      <c r="E1986" t="e">
        <v>#N/A</v>
      </c>
      <c r="F1986" t="e">
        <v>#N/A</v>
      </c>
      <c r="G1986" t="e">
        <v>#N/A</v>
      </c>
      <c r="H1986" t="e">
        <v>#N/A</v>
      </c>
    </row>
    <row r="1987" spans="5:8" x14ac:dyDescent="0.35">
      <c r="E1987" t="e">
        <v>#N/A</v>
      </c>
      <c r="F1987" t="e">
        <v>#N/A</v>
      </c>
      <c r="G1987" t="e">
        <v>#N/A</v>
      </c>
      <c r="H1987" t="e">
        <v>#N/A</v>
      </c>
    </row>
    <row r="1988" spans="5:8" x14ac:dyDescent="0.35">
      <c r="E1988" t="e">
        <v>#N/A</v>
      </c>
      <c r="F1988" t="e">
        <v>#N/A</v>
      </c>
      <c r="G1988" t="e">
        <v>#N/A</v>
      </c>
      <c r="H1988" t="e">
        <v>#N/A</v>
      </c>
    </row>
    <row r="1989" spans="5:8" x14ac:dyDescent="0.35">
      <c r="E1989" t="e">
        <v>#N/A</v>
      </c>
      <c r="F1989" t="e">
        <v>#N/A</v>
      </c>
      <c r="G1989" t="e">
        <v>#N/A</v>
      </c>
      <c r="H1989" t="e">
        <v>#N/A</v>
      </c>
    </row>
    <row r="1990" spans="5:8" x14ac:dyDescent="0.35">
      <c r="E1990" t="e">
        <v>#N/A</v>
      </c>
      <c r="F1990" t="e">
        <v>#N/A</v>
      </c>
      <c r="G1990" t="e">
        <v>#N/A</v>
      </c>
      <c r="H1990" t="e">
        <v>#N/A</v>
      </c>
    </row>
    <row r="1991" spans="5:8" x14ac:dyDescent="0.35">
      <c r="E1991" t="e">
        <v>#N/A</v>
      </c>
      <c r="F1991" t="e">
        <v>#N/A</v>
      </c>
      <c r="G1991" t="e">
        <v>#N/A</v>
      </c>
      <c r="H1991" t="e">
        <v>#N/A</v>
      </c>
    </row>
    <row r="1992" spans="5:8" x14ac:dyDescent="0.35">
      <c r="E1992" t="e">
        <v>#N/A</v>
      </c>
      <c r="F1992" t="e">
        <v>#N/A</v>
      </c>
      <c r="G1992" t="e">
        <v>#N/A</v>
      </c>
      <c r="H1992" t="e">
        <v>#N/A</v>
      </c>
    </row>
    <row r="1993" spans="5:8" x14ac:dyDescent="0.35">
      <c r="E1993" t="e">
        <v>#N/A</v>
      </c>
      <c r="F1993" t="e">
        <v>#N/A</v>
      </c>
      <c r="G1993" t="e">
        <v>#N/A</v>
      </c>
      <c r="H1993" t="e">
        <v>#N/A</v>
      </c>
    </row>
    <row r="1994" spans="5:8" x14ac:dyDescent="0.35">
      <c r="E1994" t="e">
        <v>#N/A</v>
      </c>
      <c r="F1994" t="e">
        <v>#N/A</v>
      </c>
      <c r="G1994" t="e">
        <v>#N/A</v>
      </c>
      <c r="H1994" t="e">
        <v>#N/A</v>
      </c>
    </row>
    <row r="1995" spans="5:8" x14ac:dyDescent="0.35">
      <c r="E1995" t="e">
        <v>#N/A</v>
      </c>
      <c r="F1995" t="e">
        <v>#N/A</v>
      </c>
      <c r="G1995" t="e">
        <v>#N/A</v>
      </c>
      <c r="H1995" t="e">
        <v>#N/A</v>
      </c>
    </row>
    <row r="1996" spans="5:8" x14ac:dyDescent="0.35">
      <c r="E1996" t="e">
        <v>#N/A</v>
      </c>
      <c r="F1996" t="e">
        <v>#N/A</v>
      </c>
      <c r="G1996" t="e">
        <v>#N/A</v>
      </c>
      <c r="H1996" t="e">
        <v>#N/A</v>
      </c>
    </row>
    <row r="1997" spans="5:8" x14ac:dyDescent="0.35">
      <c r="E1997" t="e">
        <v>#N/A</v>
      </c>
      <c r="F1997" t="e">
        <v>#N/A</v>
      </c>
      <c r="G1997" t="e">
        <v>#N/A</v>
      </c>
      <c r="H1997" t="e">
        <v>#N/A</v>
      </c>
    </row>
    <row r="1998" spans="5:8" x14ac:dyDescent="0.35">
      <c r="E1998" t="e">
        <v>#N/A</v>
      </c>
      <c r="F1998" t="e">
        <v>#N/A</v>
      </c>
      <c r="G1998" t="e">
        <v>#N/A</v>
      </c>
      <c r="H1998" t="e">
        <v>#N/A</v>
      </c>
    </row>
    <row r="1999" spans="5:8" x14ac:dyDescent="0.35">
      <c r="E1999" t="e">
        <v>#N/A</v>
      </c>
      <c r="F1999" t="e">
        <v>#N/A</v>
      </c>
      <c r="G1999" t="e">
        <v>#N/A</v>
      </c>
      <c r="H1999" t="e">
        <v>#N/A</v>
      </c>
    </row>
    <row r="2000" spans="5:8" x14ac:dyDescent="0.35">
      <c r="E2000" t="e">
        <v>#N/A</v>
      </c>
      <c r="F2000" t="e">
        <v>#N/A</v>
      </c>
      <c r="G2000" t="e">
        <v>#N/A</v>
      </c>
      <c r="H2000" t="e">
        <v>#N/A</v>
      </c>
    </row>
    <row r="2001" spans="5:8" x14ac:dyDescent="0.35">
      <c r="E2001" t="e">
        <v>#N/A</v>
      </c>
      <c r="F2001" t="e">
        <v>#N/A</v>
      </c>
      <c r="G2001" t="e">
        <v>#N/A</v>
      </c>
      <c r="H2001" t="e">
        <v>#N/A</v>
      </c>
    </row>
    <row r="2002" spans="5:8" x14ac:dyDescent="0.35">
      <c r="E2002" t="e">
        <v>#N/A</v>
      </c>
      <c r="F2002" t="e">
        <v>#N/A</v>
      </c>
      <c r="G2002" t="e">
        <v>#N/A</v>
      </c>
      <c r="H2002" t="e">
        <v>#N/A</v>
      </c>
    </row>
    <row r="2003" spans="5:8" x14ac:dyDescent="0.35">
      <c r="E2003" t="e">
        <v>#N/A</v>
      </c>
      <c r="F2003" t="e">
        <v>#N/A</v>
      </c>
      <c r="G2003" t="e">
        <v>#N/A</v>
      </c>
      <c r="H2003" t="e">
        <v>#N/A</v>
      </c>
    </row>
    <row r="2004" spans="5:8" x14ac:dyDescent="0.35">
      <c r="E2004" t="e">
        <v>#N/A</v>
      </c>
      <c r="F2004" t="e">
        <v>#N/A</v>
      </c>
      <c r="G2004" t="e">
        <v>#N/A</v>
      </c>
      <c r="H2004" t="e">
        <v>#N/A</v>
      </c>
    </row>
    <row r="2005" spans="5:8" x14ac:dyDescent="0.35">
      <c r="E2005" t="e">
        <v>#N/A</v>
      </c>
      <c r="F2005" t="e">
        <v>#N/A</v>
      </c>
      <c r="G2005" t="e">
        <v>#N/A</v>
      </c>
      <c r="H2005" t="e">
        <v>#N/A</v>
      </c>
    </row>
    <row r="2006" spans="5:8" x14ac:dyDescent="0.35">
      <c r="E2006" t="e">
        <v>#N/A</v>
      </c>
      <c r="F2006" t="e">
        <v>#N/A</v>
      </c>
      <c r="G2006" t="e">
        <v>#N/A</v>
      </c>
      <c r="H2006" t="e">
        <v>#N/A</v>
      </c>
    </row>
    <row r="2007" spans="5:8" x14ac:dyDescent="0.35">
      <c r="E2007" t="e">
        <v>#N/A</v>
      </c>
      <c r="F2007" t="e">
        <v>#N/A</v>
      </c>
      <c r="G2007" t="e">
        <v>#N/A</v>
      </c>
      <c r="H2007" t="e">
        <v>#N/A</v>
      </c>
    </row>
    <row r="2008" spans="5:8" x14ac:dyDescent="0.35">
      <c r="E2008" t="e">
        <v>#N/A</v>
      </c>
      <c r="F2008" t="e">
        <v>#N/A</v>
      </c>
      <c r="G2008" t="e">
        <v>#N/A</v>
      </c>
      <c r="H2008" t="e">
        <v>#N/A</v>
      </c>
    </row>
    <row r="2009" spans="5:8" x14ac:dyDescent="0.35">
      <c r="E2009" t="e">
        <v>#N/A</v>
      </c>
      <c r="F2009" t="e">
        <v>#N/A</v>
      </c>
      <c r="G2009" t="e">
        <v>#N/A</v>
      </c>
      <c r="H2009" t="e">
        <v>#N/A</v>
      </c>
    </row>
    <row r="2010" spans="5:8" x14ac:dyDescent="0.35">
      <c r="E2010" t="e">
        <v>#N/A</v>
      </c>
      <c r="F2010" t="e">
        <v>#N/A</v>
      </c>
      <c r="G2010" t="e">
        <v>#N/A</v>
      </c>
      <c r="H2010" t="e">
        <v>#N/A</v>
      </c>
    </row>
    <row r="2011" spans="5:8" x14ac:dyDescent="0.35">
      <c r="E2011" t="e">
        <v>#N/A</v>
      </c>
      <c r="F2011" t="e">
        <v>#N/A</v>
      </c>
      <c r="G2011" t="e">
        <v>#N/A</v>
      </c>
      <c r="H2011" t="e">
        <v>#N/A</v>
      </c>
    </row>
    <row r="2012" spans="5:8" x14ac:dyDescent="0.35">
      <c r="E2012" t="e">
        <v>#N/A</v>
      </c>
      <c r="F2012" t="e">
        <v>#N/A</v>
      </c>
      <c r="G2012" t="e">
        <v>#N/A</v>
      </c>
      <c r="H2012" t="e">
        <v>#N/A</v>
      </c>
    </row>
    <row r="2013" spans="5:8" x14ac:dyDescent="0.35">
      <c r="E2013" t="e">
        <v>#N/A</v>
      </c>
      <c r="F2013" t="e">
        <v>#N/A</v>
      </c>
      <c r="G2013" t="e">
        <v>#N/A</v>
      </c>
      <c r="H2013" t="e">
        <v>#N/A</v>
      </c>
    </row>
    <row r="2014" spans="5:8" x14ac:dyDescent="0.35">
      <c r="E2014" t="e">
        <v>#N/A</v>
      </c>
      <c r="F2014" t="e">
        <v>#N/A</v>
      </c>
      <c r="G2014" t="e">
        <v>#N/A</v>
      </c>
      <c r="H2014" t="e">
        <v>#N/A</v>
      </c>
    </row>
    <row r="2015" spans="5:8" x14ac:dyDescent="0.35">
      <c r="E2015" t="e">
        <v>#N/A</v>
      </c>
      <c r="F2015" t="e">
        <v>#N/A</v>
      </c>
      <c r="G2015" t="e">
        <v>#N/A</v>
      </c>
      <c r="H2015" t="e">
        <v>#N/A</v>
      </c>
    </row>
    <row r="2016" spans="5:8" x14ac:dyDescent="0.35">
      <c r="E2016" t="e">
        <v>#N/A</v>
      </c>
      <c r="F2016" t="e">
        <v>#N/A</v>
      </c>
      <c r="G2016" t="e">
        <v>#N/A</v>
      </c>
      <c r="H2016" t="e">
        <v>#N/A</v>
      </c>
    </row>
    <row r="2017" spans="5:8" x14ac:dyDescent="0.35">
      <c r="E2017" t="e">
        <v>#N/A</v>
      </c>
      <c r="F2017" t="e">
        <v>#N/A</v>
      </c>
      <c r="G2017" t="e">
        <v>#N/A</v>
      </c>
      <c r="H2017" t="e">
        <v>#N/A</v>
      </c>
    </row>
    <row r="2018" spans="5:8" x14ac:dyDescent="0.35">
      <c r="E2018" t="e">
        <v>#N/A</v>
      </c>
      <c r="F2018" t="e">
        <v>#N/A</v>
      </c>
      <c r="G2018" t="e">
        <v>#N/A</v>
      </c>
      <c r="H2018" t="e">
        <v>#N/A</v>
      </c>
    </row>
    <row r="2019" spans="5:8" x14ac:dyDescent="0.35">
      <c r="E2019" t="e">
        <v>#N/A</v>
      </c>
      <c r="F2019" t="e">
        <v>#N/A</v>
      </c>
      <c r="G2019" t="e">
        <v>#N/A</v>
      </c>
      <c r="H2019" t="e">
        <v>#N/A</v>
      </c>
    </row>
    <row r="2020" spans="5:8" x14ac:dyDescent="0.35">
      <c r="E2020" t="e">
        <v>#N/A</v>
      </c>
      <c r="F2020" t="e">
        <v>#N/A</v>
      </c>
      <c r="G2020" t="e">
        <v>#N/A</v>
      </c>
      <c r="H2020" t="e">
        <v>#N/A</v>
      </c>
    </row>
    <row r="2021" spans="5:8" x14ac:dyDescent="0.35">
      <c r="E2021" t="e">
        <v>#N/A</v>
      </c>
      <c r="F2021" t="e">
        <v>#N/A</v>
      </c>
      <c r="G2021" t="e">
        <v>#N/A</v>
      </c>
      <c r="H2021" t="e">
        <v>#N/A</v>
      </c>
    </row>
    <row r="2022" spans="5:8" x14ac:dyDescent="0.35">
      <c r="E2022" t="e">
        <v>#N/A</v>
      </c>
      <c r="F2022" t="e">
        <v>#N/A</v>
      </c>
      <c r="G2022" t="e">
        <v>#N/A</v>
      </c>
      <c r="H2022" t="e">
        <v>#N/A</v>
      </c>
    </row>
    <row r="2023" spans="5:8" x14ac:dyDescent="0.35">
      <c r="E2023" t="e">
        <v>#N/A</v>
      </c>
      <c r="F2023" t="e">
        <v>#N/A</v>
      </c>
      <c r="G2023" t="e">
        <v>#N/A</v>
      </c>
      <c r="H2023" t="e">
        <v>#N/A</v>
      </c>
    </row>
    <row r="2024" spans="5:8" x14ac:dyDescent="0.35">
      <c r="E2024" t="e">
        <v>#N/A</v>
      </c>
      <c r="F2024" t="e">
        <v>#N/A</v>
      </c>
      <c r="G2024" t="e">
        <v>#N/A</v>
      </c>
      <c r="H2024" t="e">
        <v>#N/A</v>
      </c>
    </row>
    <row r="2025" spans="5:8" x14ac:dyDescent="0.35">
      <c r="E2025" t="e">
        <v>#N/A</v>
      </c>
      <c r="F2025" t="e">
        <v>#N/A</v>
      </c>
      <c r="G2025" t="e">
        <v>#N/A</v>
      </c>
      <c r="H2025" t="e">
        <v>#N/A</v>
      </c>
    </row>
    <row r="2026" spans="5:8" x14ac:dyDescent="0.35">
      <c r="E2026" t="e">
        <v>#N/A</v>
      </c>
      <c r="F2026" t="e">
        <v>#N/A</v>
      </c>
      <c r="G2026" t="e">
        <v>#N/A</v>
      </c>
      <c r="H2026" t="e">
        <v>#N/A</v>
      </c>
    </row>
    <row r="2027" spans="5:8" x14ac:dyDescent="0.35">
      <c r="E2027" t="e">
        <v>#N/A</v>
      </c>
      <c r="F2027" t="e">
        <v>#N/A</v>
      </c>
      <c r="G2027" t="e">
        <v>#N/A</v>
      </c>
      <c r="H2027" t="e">
        <v>#N/A</v>
      </c>
    </row>
    <row r="2028" spans="5:8" x14ac:dyDescent="0.35">
      <c r="E2028" t="e">
        <v>#N/A</v>
      </c>
      <c r="F2028" t="e">
        <v>#N/A</v>
      </c>
      <c r="G2028" t="e">
        <v>#N/A</v>
      </c>
      <c r="H2028" t="e">
        <v>#N/A</v>
      </c>
    </row>
    <row r="2029" spans="5:8" x14ac:dyDescent="0.35">
      <c r="E2029" t="e">
        <v>#N/A</v>
      </c>
      <c r="F2029" t="e">
        <v>#N/A</v>
      </c>
      <c r="G2029" t="e">
        <v>#N/A</v>
      </c>
      <c r="H2029" t="e">
        <v>#N/A</v>
      </c>
    </row>
    <row r="2030" spans="5:8" x14ac:dyDescent="0.35">
      <c r="E2030" t="e">
        <v>#N/A</v>
      </c>
      <c r="F2030" t="e">
        <v>#N/A</v>
      </c>
      <c r="G2030" t="e">
        <v>#N/A</v>
      </c>
      <c r="H2030" t="e">
        <v>#N/A</v>
      </c>
    </row>
    <row r="2031" spans="5:8" x14ac:dyDescent="0.35">
      <c r="E2031" t="e">
        <v>#N/A</v>
      </c>
      <c r="F2031" t="e">
        <v>#N/A</v>
      </c>
      <c r="G2031" t="e">
        <v>#N/A</v>
      </c>
      <c r="H2031" t="e">
        <v>#N/A</v>
      </c>
    </row>
    <row r="2032" spans="5:8" x14ac:dyDescent="0.35">
      <c r="E2032" t="e">
        <v>#N/A</v>
      </c>
      <c r="F2032" t="e">
        <v>#N/A</v>
      </c>
      <c r="G2032" t="e">
        <v>#N/A</v>
      </c>
      <c r="H2032" t="e">
        <v>#N/A</v>
      </c>
    </row>
    <row r="2033" spans="5:8" x14ac:dyDescent="0.35">
      <c r="E2033" t="e">
        <v>#N/A</v>
      </c>
      <c r="F2033" t="e">
        <v>#N/A</v>
      </c>
      <c r="G2033" t="e">
        <v>#N/A</v>
      </c>
      <c r="H2033" t="e">
        <v>#N/A</v>
      </c>
    </row>
    <row r="2034" spans="5:8" x14ac:dyDescent="0.35">
      <c r="E2034" t="e">
        <v>#N/A</v>
      </c>
      <c r="F2034" t="e">
        <v>#N/A</v>
      </c>
      <c r="G2034" t="e">
        <v>#N/A</v>
      </c>
      <c r="H2034" t="e">
        <v>#N/A</v>
      </c>
    </row>
    <row r="2035" spans="5:8" x14ac:dyDescent="0.35">
      <c r="E2035" t="e">
        <v>#N/A</v>
      </c>
      <c r="F2035" t="e">
        <v>#N/A</v>
      </c>
      <c r="G2035" t="e">
        <v>#N/A</v>
      </c>
      <c r="H2035" t="e">
        <v>#N/A</v>
      </c>
    </row>
    <row r="2036" spans="5:8" x14ac:dyDescent="0.35">
      <c r="E2036" t="e">
        <v>#N/A</v>
      </c>
      <c r="F2036" t="e">
        <v>#N/A</v>
      </c>
      <c r="G2036" t="e">
        <v>#N/A</v>
      </c>
      <c r="H2036" t="e">
        <v>#N/A</v>
      </c>
    </row>
    <row r="2037" spans="5:8" x14ac:dyDescent="0.35">
      <c r="E2037" t="e">
        <v>#N/A</v>
      </c>
      <c r="F2037" t="e">
        <v>#N/A</v>
      </c>
      <c r="G2037" t="e">
        <v>#N/A</v>
      </c>
      <c r="H2037" t="e">
        <v>#N/A</v>
      </c>
    </row>
    <row r="2038" spans="5:8" x14ac:dyDescent="0.35">
      <c r="E2038" t="e">
        <v>#N/A</v>
      </c>
      <c r="F2038" t="e">
        <v>#N/A</v>
      </c>
      <c r="G2038" t="e">
        <v>#N/A</v>
      </c>
      <c r="H2038" t="e">
        <v>#N/A</v>
      </c>
    </row>
    <row r="2039" spans="5:8" x14ac:dyDescent="0.35">
      <c r="E2039" t="e">
        <v>#N/A</v>
      </c>
      <c r="F2039" t="e">
        <v>#N/A</v>
      </c>
      <c r="G2039" t="e">
        <v>#N/A</v>
      </c>
      <c r="H2039" t="e">
        <v>#N/A</v>
      </c>
    </row>
    <row r="2040" spans="5:8" x14ac:dyDescent="0.35">
      <c r="E2040" t="e">
        <v>#N/A</v>
      </c>
      <c r="F2040" t="e">
        <v>#N/A</v>
      </c>
      <c r="G2040" t="e">
        <v>#N/A</v>
      </c>
      <c r="H2040" t="e">
        <v>#N/A</v>
      </c>
    </row>
    <row r="2041" spans="5:8" x14ac:dyDescent="0.35">
      <c r="E2041" t="e">
        <v>#N/A</v>
      </c>
      <c r="F2041" t="e">
        <v>#N/A</v>
      </c>
      <c r="G2041" t="e">
        <v>#N/A</v>
      </c>
      <c r="H2041" t="e">
        <v>#N/A</v>
      </c>
    </row>
    <row r="2042" spans="5:8" x14ac:dyDescent="0.35">
      <c r="E2042" t="e">
        <v>#N/A</v>
      </c>
      <c r="F2042" t="e">
        <v>#N/A</v>
      </c>
      <c r="G2042" t="e">
        <v>#N/A</v>
      </c>
      <c r="H2042" t="e">
        <v>#N/A</v>
      </c>
    </row>
    <row r="2043" spans="5:8" x14ac:dyDescent="0.35">
      <c r="E2043" t="e">
        <v>#N/A</v>
      </c>
      <c r="F2043" t="e">
        <v>#N/A</v>
      </c>
      <c r="G2043" t="e">
        <v>#N/A</v>
      </c>
      <c r="H2043" t="e">
        <v>#N/A</v>
      </c>
    </row>
    <row r="2044" spans="5:8" x14ac:dyDescent="0.35">
      <c r="E2044" t="e">
        <v>#N/A</v>
      </c>
      <c r="F2044" t="e">
        <v>#N/A</v>
      </c>
      <c r="G2044" t="e">
        <v>#N/A</v>
      </c>
      <c r="H2044" t="e">
        <v>#N/A</v>
      </c>
    </row>
    <row r="2045" spans="5:8" x14ac:dyDescent="0.35">
      <c r="E2045" t="e">
        <v>#N/A</v>
      </c>
      <c r="F2045" t="e">
        <v>#N/A</v>
      </c>
      <c r="G2045" t="e">
        <v>#N/A</v>
      </c>
      <c r="H2045" t="e">
        <v>#N/A</v>
      </c>
    </row>
    <row r="2046" spans="5:8" x14ac:dyDescent="0.35">
      <c r="E2046" t="e">
        <v>#N/A</v>
      </c>
      <c r="F2046" t="e">
        <v>#N/A</v>
      </c>
      <c r="G2046" t="e">
        <v>#N/A</v>
      </c>
      <c r="H2046" t="e">
        <v>#N/A</v>
      </c>
    </row>
    <row r="2047" spans="5:8" x14ac:dyDescent="0.35">
      <c r="E2047" t="e">
        <v>#N/A</v>
      </c>
      <c r="F2047" t="e">
        <v>#N/A</v>
      </c>
      <c r="G2047" t="e">
        <v>#N/A</v>
      </c>
      <c r="H2047" t="e">
        <v>#N/A</v>
      </c>
    </row>
    <row r="2048" spans="5:8" x14ac:dyDescent="0.35">
      <c r="E2048" t="e">
        <v>#N/A</v>
      </c>
      <c r="F2048" t="e">
        <v>#N/A</v>
      </c>
      <c r="G2048" t="e">
        <v>#N/A</v>
      </c>
      <c r="H2048" t="e">
        <v>#N/A</v>
      </c>
    </row>
    <row r="2049" spans="5:8" x14ac:dyDescent="0.35">
      <c r="E2049" t="e">
        <v>#N/A</v>
      </c>
      <c r="F2049" t="e">
        <v>#N/A</v>
      </c>
      <c r="G2049" t="e">
        <v>#N/A</v>
      </c>
      <c r="H2049" t="e">
        <v>#N/A</v>
      </c>
    </row>
    <row r="2050" spans="5:8" x14ac:dyDescent="0.35">
      <c r="E2050" t="e">
        <v>#N/A</v>
      </c>
      <c r="F2050" t="e">
        <v>#N/A</v>
      </c>
      <c r="G2050" t="e">
        <v>#N/A</v>
      </c>
      <c r="H2050" t="e">
        <v>#N/A</v>
      </c>
    </row>
    <row r="2051" spans="5:8" x14ac:dyDescent="0.35">
      <c r="E2051" t="e">
        <v>#N/A</v>
      </c>
      <c r="F2051" t="e">
        <v>#N/A</v>
      </c>
      <c r="G2051" t="e">
        <v>#N/A</v>
      </c>
      <c r="H2051" t="e">
        <v>#N/A</v>
      </c>
    </row>
    <row r="2052" spans="5:8" x14ac:dyDescent="0.35">
      <c r="E2052" t="e">
        <v>#N/A</v>
      </c>
      <c r="F2052" t="e">
        <v>#N/A</v>
      </c>
      <c r="G2052" t="e">
        <v>#N/A</v>
      </c>
      <c r="H2052" t="e">
        <v>#N/A</v>
      </c>
    </row>
    <row r="2053" spans="5:8" x14ac:dyDescent="0.35">
      <c r="E2053" t="e">
        <v>#N/A</v>
      </c>
      <c r="F2053" t="e">
        <v>#N/A</v>
      </c>
      <c r="G2053" t="e">
        <v>#N/A</v>
      </c>
      <c r="H2053" t="e">
        <v>#N/A</v>
      </c>
    </row>
    <row r="2054" spans="5:8" x14ac:dyDescent="0.35">
      <c r="E2054" t="e">
        <v>#N/A</v>
      </c>
      <c r="F2054" t="e">
        <v>#N/A</v>
      </c>
      <c r="G2054" t="e">
        <v>#N/A</v>
      </c>
      <c r="H2054" t="e">
        <v>#N/A</v>
      </c>
    </row>
    <row r="2055" spans="5:8" x14ac:dyDescent="0.35">
      <c r="E2055" t="e">
        <v>#N/A</v>
      </c>
      <c r="F2055" t="e">
        <v>#N/A</v>
      </c>
      <c r="G2055" t="e">
        <v>#N/A</v>
      </c>
      <c r="H2055" t="e">
        <v>#N/A</v>
      </c>
    </row>
    <row r="2056" spans="5:8" x14ac:dyDescent="0.35">
      <c r="E2056" t="e">
        <v>#N/A</v>
      </c>
      <c r="F2056" t="e">
        <v>#N/A</v>
      </c>
      <c r="G2056" t="e">
        <v>#N/A</v>
      </c>
      <c r="H2056" t="e">
        <v>#N/A</v>
      </c>
    </row>
    <row r="2057" spans="5:8" x14ac:dyDescent="0.35">
      <c r="E2057" t="e">
        <v>#N/A</v>
      </c>
      <c r="F2057" t="e">
        <v>#N/A</v>
      </c>
      <c r="G2057" t="e">
        <v>#N/A</v>
      </c>
      <c r="H2057" t="e">
        <v>#N/A</v>
      </c>
    </row>
    <row r="2058" spans="5:8" x14ac:dyDescent="0.35">
      <c r="E2058" t="e">
        <v>#N/A</v>
      </c>
      <c r="F2058" t="e">
        <v>#N/A</v>
      </c>
      <c r="G2058" t="e">
        <v>#N/A</v>
      </c>
      <c r="H2058" t="e">
        <v>#N/A</v>
      </c>
    </row>
    <row r="2059" spans="5:8" x14ac:dyDescent="0.35">
      <c r="E2059" t="e">
        <v>#N/A</v>
      </c>
      <c r="F2059" t="e">
        <v>#N/A</v>
      </c>
      <c r="G2059" t="e">
        <v>#N/A</v>
      </c>
      <c r="H2059" t="e">
        <v>#N/A</v>
      </c>
    </row>
    <row r="2060" spans="5:8" x14ac:dyDescent="0.35">
      <c r="E2060" t="e">
        <v>#N/A</v>
      </c>
      <c r="F2060" t="e">
        <v>#N/A</v>
      </c>
      <c r="G2060" t="e">
        <v>#N/A</v>
      </c>
      <c r="H2060" t="e">
        <v>#N/A</v>
      </c>
    </row>
    <row r="2061" spans="5:8" x14ac:dyDescent="0.35">
      <c r="E2061" t="e">
        <v>#N/A</v>
      </c>
      <c r="F2061" t="e">
        <v>#N/A</v>
      </c>
      <c r="G2061" t="e">
        <v>#N/A</v>
      </c>
      <c r="H2061" t="e">
        <v>#N/A</v>
      </c>
    </row>
    <row r="2062" spans="5:8" x14ac:dyDescent="0.35">
      <c r="E2062" t="e">
        <v>#N/A</v>
      </c>
      <c r="F2062" t="e">
        <v>#N/A</v>
      </c>
      <c r="G2062" t="e">
        <v>#N/A</v>
      </c>
      <c r="H2062" t="e">
        <v>#N/A</v>
      </c>
    </row>
    <row r="2063" spans="5:8" x14ac:dyDescent="0.35">
      <c r="E2063" t="e">
        <v>#N/A</v>
      </c>
      <c r="F2063" t="e">
        <v>#N/A</v>
      </c>
      <c r="G2063" t="e">
        <v>#N/A</v>
      </c>
      <c r="H2063" t="e">
        <v>#N/A</v>
      </c>
    </row>
    <row r="2064" spans="5:8" x14ac:dyDescent="0.35">
      <c r="E2064" t="e">
        <v>#N/A</v>
      </c>
      <c r="F2064" t="e">
        <v>#N/A</v>
      </c>
      <c r="G2064" t="e">
        <v>#N/A</v>
      </c>
      <c r="H2064" t="e">
        <v>#N/A</v>
      </c>
    </row>
    <row r="2065" spans="5:8" x14ac:dyDescent="0.35">
      <c r="E2065" t="e">
        <v>#N/A</v>
      </c>
      <c r="F2065" t="e">
        <v>#N/A</v>
      </c>
      <c r="G2065" t="e">
        <v>#N/A</v>
      </c>
      <c r="H2065" t="e">
        <v>#N/A</v>
      </c>
    </row>
    <row r="2066" spans="5:8" x14ac:dyDescent="0.35">
      <c r="E2066" t="e">
        <v>#N/A</v>
      </c>
      <c r="F2066" t="e">
        <v>#N/A</v>
      </c>
      <c r="G2066" t="e">
        <v>#N/A</v>
      </c>
      <c r="H2066" t="e">
        <v>#N/A</v>
      </c>
    </row>
    <row r="2067" spans="5:8" x14ac:dyDescent="0.35">
      <c r="E2067" t="e">
        <v>#N/A</v>
      </c>
      <c r="F2067" t="e">
        <v>#N/A</v>
      </c>
      <c r="G2067" t="e">
        <v>#N/A</v>
      </c>
      <c r="H2067" t="e">
        <v>#N/A</v>
      </c>
    </row>
    <row r="2068" spans="5:8" x14ac:dyDescent="0.35">
      <c r="E2068" t="e">
        <v>#N/A</v>
      </c>
      <c r="F2068" t="e">
        <v>#N/A</v>
      </c>
      <c r="G2068" t="e">
        <v>#N/A</v>
      </c>
      <c r="H2068" t="e">
        <v>#N/A</v>
      </c>
    </row>
    <row r="2069" spans="5:8" x14ac:dyDescent="0.35">
      <c r="E2069" t="e">
        <v>#N/A</v>
      </c>
      <c r="F2069" t="e">
        <v>#N/A</v>
      </c>
      <c r="G2069" t="e">
        <v>#N/A</v>
      </c>
      <c r="H2069" t="e">
        <v>#N/A</v>
      </c>
    </row>
    <row r="2070" spans="5:8" x14ac:dyDescent="0.35">
      <c r="E2070" t="e">
        <v>#N/A</v>
      </c>
      <c r="F2070" t="e">
        <v>#N/A</v>
      </c>
      <c r="G2070" t="e">
        <v>#N/A</v>
      </c>
      <c r="H2070" t="e">
        <v>#N/A</v>
      </c>
    </row>
    <row r="2071" spans="5:8" x14ac:dyDescent="0.35">
      <c r="E2071" t="e">
        <v>#N/A</v>
      </c>
      <c r="F2071" t="e">
        <v>#N/A</v>
      </c>
      <c r="G2071" t="e">
        <v>#N/A</v>
      </c>
      <c r="H2071" t="e">
        <v>#N/A</v>
      </c>
    </row>
    <row r="2072" spans="5:8" x14ac:dyDescent="0.35">
      <c r="E2072" t="e">
        <v>#N/A</v>
      </c>
      <c r="F2072" t="e">
        <v>#N/A</v>
      </c>
      <c r="G2072" t="e">
        <v>#N/A</v>
      </c>
      <c r="H2072" t="e">
        <v>#N/A</v>
      </c>
    </row>
    <row r="2073" spans="5:8" x14ac:dyDescent="0.35">
      <c r="E2073" t="e">
        <v>#N/A</v>
      </c>
      <c r="F2073" t="e">
        <v>#N/A</v>
      </c>
      <c r="G2073" t="e">
        <v>#N/A</v>
      </c>
      <c r="H2073" t="e">
        <v>#N/A</v>
      </c>
    </row>
    <row r="2074" spans="5:8" x14ac:dyDescent="0.35">
      <c r="E2074" t="e">
        <v>#N/A</v>
      </c>
      <c r="F2074" t="e">
        <v>#N/A</v>
      </c>
      <c r="G2074" t="e">
        <v>#N/A</v>
      </c>
      <c r="H2074" t="e">
        <v>#N/A</v>
      </c>
    </row>
    <row r="2075" spans="5:8" x14ac:dyDescent="0.35">
      <c r="E2075" t="e">
        <v>#N/A</v>
      </c>
      <c r="F2075" t="e">
        <v>#N/A</v>
      </c>
      <c r="G2075" t="e">
        <v>#N/A</v>
      </c>
      <c r="H2075" t="e">
        <v>#N/A</v>
      </c>
    </row>
    <row r="2076" spans="5:8" x14ac:dyDescent="0.35">
      <c r="E2076" t="e">
        <v>#N/A</v>
      </c>
      <c r="F2076" t="e">
        <v>#N/A</v>
      </c>
      <c r="G2076" t="e">
        <v>#N/A</v>
      </c>
      <c r="H2076" t="e">
        <v>#N/A</v>
      </c>
    </row>
    <row r="2077" spans="5:8" x14ac:dyDescent="0.35">
      <c r="E2077" t="e">
        <v>#N/A</v>
      </c>
      <c r="F2077" t="e">
        <v>#N/A</v>
      </c>
      <c r="G2077" t="e">
        <v>#N/A</v>
      </c>
      <c r="H2077" t="e">
        <v>#N/A</v>
      </c>
    </row>
    <row r="2078" spans="5:8" x14ac:dyDescent="0.35">
      <c r="E2078" t="e">
        <v>#N/A</v>
      </c>
      <c r="F2078" t="e">
        <v>#N/A</v>
      </c>
      <c r="G2078" t="e">
        <v>#N/A</v>
      </c>
      <c r="H2078" t="e">
        <v>#N/A</v>
      </c>
    </row>
    <row r="2079" spans="5:8" x14ac:dyDescent="0.35">
      <c r="E2079" t="e">
        <v>#N/A</v>
      </c>
      <c r="F2079" t="e">
        <v>#N/A</v>
      </c>
      <c r="G2079" t="e">
        <v>#N/A</v>
      </c>
      <c r="H2079" t="e">
        <v>#N/A</v>
      </c>
    </row>
    <row r="2080" spans="5:8" x14ac:dyDescent="0.35">
      <c r="E2080" t="e">
        <v>#N/A</v>
      </c>
      <c r="F2080" t="e">
        <v>#N/A</v>
      </c>
      <c r="G2080" t="e">
        <v>#N/A</v>
      </c>
      <c r="H2080" t="e">
        <v>#N/A</v>
      </c>
    </row>
    <row r="2081" spans="5:8" x14ac:dyDescent="0.35">
      <c r="E2081" t="e">
        <v>#N/A</v>
      </c>
      <c r="F2081" t="e">
        <v>#N/A</v>
      </c>
      <c r="G2081" t="e">
        <v>#N/A</v>
      </c>
      <c r="H2081" t="e">
        <v>#N/A</v>
      </c>
    </row>
    <row r="2082" spans="5:8" x14ac:dyDescent="0.35">
      <c r="E2082" t="e">
        <v>#N/A</v>
      </c>
      <c r="F2082" t="e">
        <v>#N/A</v>
      </c>
      <c r="G2082" t="e">
        <v>#N/A</v>
      </c>
      <c r="H2082" t="e">
        <v>#N/A</v>
      </c>
    </row>
    <row r="2083" spans="5:8" x14ac:dyDescent="0.35">
      <c r="E2083" t="e">
        <v>#N/A</v>
      </c>
      <c r="F2083" t="e">
        <v>#N/A</v>
      </c>
      <c r="G2083" t="e">
        <v>#N/A</v>
      </c>
      <c r="H2083" t="e">
        <v>#N/A</v>
      </c>
    </row>
    <row r="2084" spans="5:8" x14ac:dyDescent="0.35">
      <c r="E2084" t="e">
        <v>#N/A</v>
      </c>
      <c r="F2084" t="e">
        <v>#N/A</v>
      </c>
      <c r="G2084" t="e">
        <v>#N/A</v>
      </c>
      <c r="H2084" t="e">
        <v>#N/A</v>
      </c>
    </row>
    <row r="2085" spans="5:8" x14ac:dyDescent="0.35">
      <c r="E2085" t="e">
        <v>#N/A</v>
      </c>
      <c r="F2085" t="e">
        <v>#N/A</v>
      </c>
      <c r="G2085" t="e">
        <v>#N/A</v>
      </c>
      <c r="H2085" t="e">
        <v>#N/A</v>
      </c>
    </row>
    <row r="2086" spans="5:8" x14ac:dyDescent="0.35">
      <c r="E2086" t="e">
        <v>#N/A</v>
      </c>
      <c r="F2086" t="e">
        <v>#N/A</v>
      </c>
      <c r="G2086" t="e">
        <v>#N/A</v>
      </c>
      <c r="H2086" t="e">
        <v>#N/A</v>
      </c>
    </row>
    <row r="2087" spans="5:8" x14ac:dyDescent="0.35">
      <c r="E2087" t="e">
        <v>#N/A</v>
      </c>
      <c r="F2087" t="e">
        <v>#N/A</v>
      </c>
      <c r="G2087" t="e">
        <v>#N/A</v>
      </c>
      <c r="H2087" t="e">
        <v>#N/A</v>
      </c>
    </row>
    <row r="2088" spans="5:8" x14ac:dyDescent="0.35">
      <c r="E2088" t="e">
        <v>#N/A</v>
      </c>
      <c r="F2088" t="e">
        <v>#N/A</v>
      </c>
      <c r="G2088" t="e">
        <v>#N/A</v>
      </c>
      <c r="H2088" t="e">
        <v>#N/A</v>
      </c>
    </row>
    <row r="2089" spans="5:8" x14ac:dyDescent="0.35">
      <c r="E2089" t="e">
        <v>#N/A</v>
      </c>
      <c r="F2089" t="e">
        <v>#N/A</v>
      </c>
      <c r="G2089" t="e">
        <v>#N/A</v>
      </c>
      <c r="H2089" t="e">
        <v>#N/A</v>
      </c>
    </row>
    <row r="2090" spans="5:8" x14ac:dyDescent="0.35">
      <c r="E2090" t="e">
        <v>#N/A</v>
      </c>
      <c r="F2090" t="e">
        <v>#N/A</v>
      </c>
      <c r="G2090" t="e">
        <v>#N/A</v>
      </c>
      <c r="H2090" t="e">
        <v>#N/A</v>
      </c>
    </row>
    <row r="2091" spans="5:8" x14ac:dyDescent="0.35">
      <c r="E2091" t="e">
        <v>#N/A</v>
      </c>
      <c r="F2091" t="e">
        <v>#N/A</v>
      </c>
      <c r="G2091" t="e">
        <v>#N/A</v>
      </c>
      <c r="H2091" t="e">
        <v>#N/A</v>
      </c>
    </row>
    <row r="2092" spans="5:8" x14ac:dyDescent="0.35">
      <c r="E2092" t="e">
        <v>#N/A</v>
      </c>
      <c r="F2092" t="e">
        <v>#N/A</v>
      </c>
      <c r="G2092" t="e">
        <v>#N/A</v>
      </c>
      <c r="H2092" t="e">
        <v>#N/A</v>
      </c>
    </row>
    <row r="2093" spans="5:8" x14ac:dyDescent="0.35">
      <c r="E2093" t="e">
        <v>#N/A</v>
      </c>
      <c r="F2093" t="e">
        <v>#N/A</v>
      </c>
      <c r="G2093" t="e">
        <v>#N/A</v>
      </c>
      <c r="H2093" t="e">
        <v>#N/A</v>
      </c>
    </row>
    <row r="2094" spans="5:8" x14ac:dyDescent="0.35">
      <c r="E2094" t="e">
        <v>#N/A</v>
      </c>
      <c r="F2094" t="e">
        <v>#N/A</v>
      </c>
      <c r="G2094" t="e">
        <v>#N/A</v>
      </c>
      <c r="H2094" t="e">
        <v>#N/A</v>
      </c>
    </row>
    <row r="2095" spans="5:8" x14ac:dyDescent="0.35">
      <c r="E2095" t="e">
        <v>#N/A</v>
      </c>
      <c r="F2095" t="e">
        <v>#N/A</v>
      </c>
      <c r="G2095" t="e">
        <v>#N/A</v>
      </c>
      <c r="H2095" t="e">
        <v>#N/A</v>
      </c>
    </row>
    <row r="2096" spans="5:8" x14ac:dyDescent="0.35">
      <c r="E2096" t="e">
        <v>#N/A</v>
      </c>
      <c r="F2096" t="e">
        <v>#N/A</v>
      </c>
      <c r="G2096" t="e">
        <v>#N/A</v>
      </c>
      <c r="H2096" t="e">
        <v>#N/A</v>
      </c>
    </row>
    <row r="2097" spans="5:8" x14ac:dyDescent="0.35">
      <c r="E2097" t="e">
        <v>#N/A</v>
      </c>
      <c r="F2097" t="e">
        <v>#N/A</v>
      </c>
      <c r="G2097" t="e">
        <v>#N/A</v>
      </c>
      <c r="H2097" t="e">
        <v>#N/A</v>
      </c>
    </row>
    <row r="2098" spans="5:8" x14ac:dyDescent="0.35">
      <c r="E2098" t="e">
        <v>#N/A</v>
      </c>
      <c r="F2098" t="e">
        <v>#N/A</v>
      </c>
      <c r="G2098" t="e">
        <v>#N/A</v>
      </c>
      <c r="H2098" t="e">
        <v>#N/A</v>
      </c>
    </row>
    <row r="2099" spans="5:8" x14ac:dyDescent="0.35">
      <c r="E2099" t="e">
        <v>#N/A</v>
      </c>
      <c r="F2099" t="e">
        <v>#N/A</v>
      </c>
      <c r="G2099" t="e">
        <v>#N/A</v>
      </c>
      <c r="H2099" t="e">
        <v>#N/A</v>
      </c>
    </row>
    <row r="2100" spans="5:8" x14ac:dyDescent="0.35">
      <c r="E2100" t="e">
        <v>#N/A</v>
      </c>
      <c r="F2100" t="e">
        <v>#N/A</v>
      </c>
      <c r="G2100" t="e">
        <v>#N/A</v>
      </c>
      <c r="H2100" t="e">
        <v>#N/A</v>
      </c>
    </row>
    <row r="2101" spans="5:8" x14ac:dyDescent="0.35">
      <c r="E2101" t="e">
        <v>#N/A</v>
      </c>
      <c r="F2101" t="e">
        <v>#N/A</v>
      </c>
      <c r="G2101" t="e">
        <v>#N/A</v>
      </c>
      <c r="H2101" t="e">
        <v>#N/A</v>
      </c>
    </row>
    <row r="2102" spans="5:8" x14ac:dyDescent="0.35">
      <c r="E2102" t="e">
        <v>#N/A</v>
      </c>
      <c r="F2102" t="e">
        <v>#N/A</v>
      </c>
      <c r="G2102" t="e">
        <v>#N/A</v>
      </c>
      <c r="H2102" t="e">
        <v>#N/A</v>
      </c>
    </row>
    <row r="2103" spans="5:8" x14ac:dyDescent="0.35">
      <c r="E2103" t="e">
        <v>#N/A</v>
      </c>
      <c r="F2103" t="e">
        <v>#N/A</v>
      </c>
      <c r="G2103" t="e">
        <v>#N/A</v>
      </c>
      <c r="H2103" t="e">
        <v>#N/A</v>
      </c>
    </row>
    <row r="2104" spans="5:8" x14ac:dyDescent="0.35">
      <c r="E2104" t="e">
        <v>#N/A</v>
      </c>
      <c r="F2104" t="e">
        <v>#N/A</v>
      </c>
      <c r="G2104" t="e">
        <v>#N/A</v>
      </c>
      <c r="H2104" t="e">
        <v>#N/A</v>
      </c>
    </row>
    <row r="2105" spans="5:8" x14ac:dyDescent="0.35">
      <c r="E2105" t="e">
        <v>#N/A</v>
      </c>
      <c r="F2105" t="e">
        <v>#N/A</v>
      </c>
      <c r="G2105" t="e">
        <v>#N/A</v>
      </c>
      <c r="H2105" t="e">
        <v>#N/A</v>
      </c>
    </row>
    <row r="2106" spans="5:8" x14ac:dyDescent="0.35">
      <c r="E2106" t="e">
        <v>#N/A</v>
      </c>
      <c r="F2106" t="e">
        <v>#N/A</v>
      </c>
      <c r="G2106" t="e">
        <v>#N/A</v>
      </c>
      <c r="H2106" t="e">
        <v>#N/A</v>
      </c>
    </row>
    <row r="2107" spans="5:8" x14ac:dyDescent="0.35">
      <c r="E2107" t="e">
        <v>#N/A</v>
      </c>
      <c r="F2107" t="e">
        <v>#N/A</v>
      </c>
      <c r="G2107" t="e">
        <v>#N/A</v>
      </c>
      <c r="H2107" t="e">
        <v>#N/A</v>
      </c>
    </row>
    <row r="2108" spans="5:8" x14ac:dyDescent="0.35">
      <c r="E2108" t="e">
        <v>#N/A</v>
      </c>
      <c r="F2108" t="e">
        <v>#N/A</v>
      </c>
      <c r="G2108" t="e">
        <v>#N/A</v>
      </c>
      <c r="H2108" t="e">
        <v>#N/A</v>
      </c>
    </row>
    <row r="2109" spans="5:8" x14ac:dyDescent="0.35">
      <c r="E2109" t="e">
        <v>#N/A</v>
      </c>
      <c r="F2109" t="e">
        <v>#N/A</v>
      </c>
      <c r="G2109" t="e">
        <v>#N/A</v>
      </c>
      <c r="H2109" t="e">
        <v>#N/A</v>
      </c>
    </row>
    <row r="2110" spans="5:8" x14ac:dyDescent="0.35">
      <c r="E2110" t="e">
        <v>#N/A</v>
      </c>
      <c r="F2110" t="e">
        <v>#N/A</v>
      </c>
      <c r="G2110" t="e">
        <v>#N/A</v>
      </c>
      <c r="H2110" t="e">
        <v>#N/A</v>
      </c>
    </row>
    <row r="2111" spans="5:8" x14ac:dyDescent="0.35">
      <c r="E2111" t="e">
        <v>#N/A</v>
      </c>
      <c r="F2111" t="e">
        <v>#N/A</v>
      </c>
      <c r="G2111" t="e">
        <v>#N/A</v>
      </c>
      <c r="H2111" t="e">
        <v>#N/A</v>
      </c>
    </row>
    <row r="2112" spans="5:8" x14ac:dyDescent="0.35">
      <c r="E2112" t="e">
        <v>#N/A</v>
      </c>
      <c r="F2112" t="e">
        <v>#N/A</v>
      </c>
      <c r="G2112" t="e">
        <v>#N/A</v>
      </c>
      <c r="H2112" t="e">
        <v>#N/A</v>
      </c>
    </row>
    <row r="2113" spans="5:8" x14ac:dyDescent="0.35">
      <c r="E2113" t="e">
        <v>#N/A</v>
      </c>
      <c r="F2113" t="e">
        <v>#N/A</v>
      </c>
      <c r="G2113" t="e">
        <v>#N/A</v>
      </c>
      <c r="H2113" t="e">
        <v>#N/A</v>
      </c>
    </row>
    <row r="2114" spans="5:8" x14ac:dyDescent="0.35">
      <c r="E2114" t="e">
        <v>#N/A</v>
      </c>
      <c r="F2114" t="e">
        <v>#N/A</v>
      </c>
      <c r="G2114" t="e">
        <v>#N/A</v>
      </c>
      <c r="H2114" t="e">
        <v>#N/A</v>
      </c>
    </row>
    <row r="2115" spans="5:8" x14ac:dyDescent="0.35">
      <c r="E2115" t="e">
        <v>#N/A</v>
      </c>
      <c r="F2115" t="e">
        <v>#N/A</v>
      </c>
      <c r="G2115" t="e">
        <v>#N/A</v>
      </c>
      <c r="H2115" t="e">
        <v>#N/A</v>
      </c>
    </row>
    <row r="2116" spans="5:8" x14ac:dyDescent="0.35">
      <c r="E2116" t="e">
        <v>#N/A</v>
      </c>
      <c r="F2116" t="e">
        <v>#N/A</v>
      </c>
      <c r="G2116" t="e">
        <v>#N/A</v>
      </c>
      <c r="H2116" t="e">
        <v>#N/A</v>
      </c>
    </row>
    <row r="2117" spans="5:8" x14ac:dyDescent="0.35">
      <c r="E2117" t="e">
        <v>#N/A</v>
      </c>
      <c r="F2117" t="e">
        <v>#N/A</v>
      </c>
      <c r="G2117" t="e">
        <v>#N/A</v>
      </c>
      <c r="H2117" t="e">
        <v>#N/A</v>
      </c>
    </row>
    <row r="2118" spans="5:8" x14ac:dyDescent="0.35">
      <c r="E2118" t="e">
        <v>#N/A</v>
      </c>
      <c r="F2118" t="e">
        <v>#N/A</v>
      </c>
      <c r="G2118" t="e">
        <v>#N/A</v>
      </c>
      <c r="H2118" t="e">
        <v>#N/A</v>
      </c>
    </row>
    <row r="2119" spans="5:8" x14ac:dyDescent="0.35">
      <c r="E2119" t="e">
        <v>#N/A</v>
      </c>
      <c r="F2119" t="e">
        <v>#N/A</v>
      </c>
      <c r="G2119" t="e">
        <v>#N/A</v>
      </c>
      <c r="H2119" t="e">
        <v>#N/A</v>
      </c>
    </row>
    <row r="2120" spans="5:8" x14ac:dyDescent="0.35">
      <c r="E2120" t="e">
        <v>#N/A</v>
      </c>
      <c r="F2120" t="e">
        <v>#N/A</v>
      </c>
      <c r="G2120" t="e">
        <v>#N/A</v>
      </c>
      <c r="H2120" t="e">
        <v>#N/A</v>
      </c>
    </row>
    <row r="2121" spans="5:8" x14ac:dyDescent="0.35">
      <c r="E2121" t="e">
        <v>#N/A</v>
      </c>
      <c r="F2121" t="e">
        <v>#N/A</v>
      </c>
      <c r="G2121" t="e">
        <v>#N/A</v>
      </c>
      <c r="H2121" t="e">
        <v>#N/A</v>
      </c>
    </row>
    <row r="2122" spans="5:8" x14ac:dyDescent="0.35">
      <c r="E2122" t="e">
        <v>#N/A</v>
      </c>
      <c r="F2122" t="e">
        <v>#N/A</v>
      </c>
      <c r="G2122" t="e">
        <v>#N/A</v>
      </c>
      <c r="H2122" t="e">
        <v>#N/A</v>
      </c>
    </row>
    <row r="2123" spans="5:8" x14ac:dyDescent="0.35">
      <c r="E2123" t="e">
        <v>#N/A</v>
      </c>
      <c r="F2123" t="e">
        <v>#N/A</v>
      </c>
      <c r="G2123" t="e">
        <v>#N/A</v>
      </c>
      <c r="H2123" t="e">
        <v>#N/A</v>
      </c>
    </row>
    <row r="2124" spans="5:8" x14ac:dyDescent="0.35">
      <c r="E2124" t="e">
        <v>#N/A</v>
      </c>
      <c r="F2124" t="e">
        <v>#N/A</v>
      </c>
      <c r="G2124" t="e">
        <v>#N/A</v>
      </c>
      <c r="H2124" t="e">
        <v>#N/A</v>
      </c>
    </row>
    <row r="2125" spans="5:8" x14ac:dyDescent="0.35">
      <c r="E2125" t="e">
        <v>#N/A</v>
      </c>
      <c r="F2125" t="e">
        <v>#N/A</v>
      </c>
      <c r="G2125" t="e">
        <v>#N/A</v>
      </c>
      <c r="H2125" t="e">
        <v>#N/A</v>
      </c>
    </row>
    <row r="2126" spans="5:8" x14ac:dyDescent="0.35">
      <c r="E2126" t="e">
        <v>#N/A</v>
      </c>
      <c r="F2126" t="e">
        <v>#N/A</v>
      </c>
      <c r="G2126" t="e">
        <v>#N/A</v>
      </c>
      <c r="H2126" t="e">
        <v>#N/A</v>
      </c>
    </row>
    <row r="2127" spans="5:8" x14ac:dyDescent="0.35">
      <c r="E2127" t="e">
        <v>#N/A</v>
      </c>
      <c r="F2127" t="e">
        <v>#N/A</v>
      </c>
      <c r="G2127" t="e">
        <v>#N/A</v>
      </c>
      <c r="H2127" t="e">
        <v>#N/A</v>
      </c>
    </row>
    <row r="2128" spans="5:8" x14ac:dyDescent="0.35">
      <c r="E2128" t="e">
        <v>#N/A</v>
      </c>
      <c r="F2128" t="e">
        <v>#N/A</v>
      </c>
      <c r="G2128" t="e">
        <v>#N/A</v>
      </c>
      <c r="H2128" t="e">
        <v>#N/A</v>
      </c>
    </row>
    <row r="2129" spans="5:8" x14ac:dyDescent="0.35">
      <c r="E2129" t="e">
        <v>#N/A</v>
      </c>
      <c r="F2129" t="e">
        <v>#N/A</v>
      </c>
      <c r="G2129" t="e">
        <v>#N/A</v>
      </c>
      <c r="H2129" t="e">
        <v>#N/A</v>
      </c>
    </row>
    <row r="2130" spans="5:8" x14ac:dyDescent="0.35">
      <c r="E2130" t="e">
        <v>#N/A</v>
      </c>
      <c r="F2130" t="e">
        <v>#N/A</v>
      </c>
      <c r="G2130" t="e">
        <v>#N/A</v>
      </c>
      <c r="H2130" t="e">
        <v>#N/A</v>
      </c>
    </row>
    <row r="2131" spans="5:8" x14ac:dyDescent="0.35">
      <c r="E2131" t="e">
        <v>#N/A</v>
      </c>
      <c r="F2131" t="e">
        <v>#N/A</v>
      </c>
      <c r="G2131" t="e">
        <v>#N/A</v>
      </c>
      <c r="H2131" t="e">
        <v>#N/A</v>
      </c>
    </row>
    <row r="2132" spans="5:8" x14ac:dyDescent="0.35">
      <c r="E2132" t="e">
        <v>#N/A</v>
      </c>
      <c r="F2132" t="e">
        <v>#N/A</v>
      </c>
      <c r="G2132" t="e">
        <v>#N/A</v>
      </c>
      <c r="H2132" t="e">
        <v>#N/A</v>
      </c>
    </row>
    <row r="2133" spans="5:8" x14ac:dyDescent="0.35">
      <c r="E2133" t="e">
        <v>#N/A</v>
      </c>
      <c r="F2133" t="e">
        <v>#N/A</v>
      </c>
      <c r="G2133" t="e">
        <v>#N/A</v>
      </c>
      <c r="H2133" t="e">
        <v>#N/A</v>
      </c>
    </row>
    <row r="2134" spans="5:8" x14ac:dyDescent="0.35">
      <c r="E2134" t="e">
        <v>#N/A</v>
      </c>
      <c r="F2134" t="e">
        <v>#N/A</v>
      </c>
      <c r="G2134" t="e">
        <v>#N/A</v>
      </c>
      <c r="H2134" t="e">
        <v>#N/A</v>
      </c>
    </row>
    <row r="2135" spans="5:8" x14ac:dyDescent="0.35">
      <c r="E2135" t="e">
        <v>#N/A</v>
      </c>
      <c r="F2135" t="e">
        <v>#N/A</v>
      </c>
      <c r="G2135" t="e">
        <v>#N/A</v>
      </c>
      <c r="H2135" t="e">
        <v>#N/A</v>
      </c>
    </row>
    <row r="2136" spans="5:8" x14ac:dyDescent="0.35">
      <c r="E2136" t="e">
        <v>#N/A</v>
      </c>
      <c r="F2136" t="e">
        <v>#N/A</v>
      </c>
      <c r="G2136" t="e">
        <v>#N/A</v>
      </c>
      <c r="H2136" t="e">
        <v>#N/A</v>
      </c>
    </row>
    <row r="2137" spans="5:8" x14ac:dyDescent="0.35">
      <c r="E2137" t="e">
        <v>#N/A</v>
      </c>
      <c r="F2137" t="e">
        <v>#N/A</v>
      </c>
      <c r="G2137" t="e">
        <v>#N/A</v>
      </c>
      <c r="H2137" t="e">
        <v>#N/A</v>
      </c>
    </row>
    <row r="2138" spans="5:8" x14ac:dyDescent="0.35">
      <c r="E2138" t="e">
        <v>#N/A</v>
      </c>
      <c r="F2138" t="e">
        <v>#N/A</v>
      </c>
      <c r="G2138" t="e">
        <v>#N/A</v>
      </c>
      <c r="H2138" t="e">
        <v>#N/A</v>
      </c>
    </row>
    <row r="2139" spans="5:8" x14ac:dyDescent="0.35">
      <c r="E2139" t="e">
        <v>#N/A</v>
      </c>
      <c r="F2139" t="e">
        <v>#N/A</v>
      </c>
      <c r="G2139" t="e">
        <v>#N/A</v>
      </c>
      <c r="H2139" t="e">
        <v>#N/A</v>
      </c>
    </row>
    <row r="2140" spans="5:8" x14ac:dyDescent="0.35">
      <c r="E2140" t="e">
        <v>#N/A</v>
      </c>
      <c r="F2140" t="e">
        <v>#N/A</v>
      </c>
      <c r="G2140" t="e">
        <v>#N/A</v>
      </c>
      <c r="H2140" t="e">
        <v>#N/A</v>
      </c>
    </row>
    <row r="2141" spans="5:8" x14ac:dyDescent="0.35">
      <c r="E2141" t="e">
        <v>#N/A</v>
      </c>
      <c r="F2141" t="e">
        <v>#N/A</v>
      </c>
      <c r="G2141" t="e">
        <v>#N/A</v>
      </c>
      <c r="H2141" t="e">
        <v>#N/A</v>
      </c>
    </row>
    <row r="2142" spans="5:8" x14ac:dyDescent="0.35">
      <c r="E2142" t="e">
        <v>#N/A</v>
      </c>
      <c r="F2142" t="e">
        <v>#N/A</v>
      </c>
      <c r="G2142" t="e">
        <v>#N/A</v>
      </c>
      <c r="H2142" t="e">
        <v>#N/A</v>
      </c>
    </row>
    <row r="2143" spans="5:8" x14ac:dyDescent="0.35">
      <c r="E2143" t="e">
        <v>#N/A</v>
      </c>
      <c r="F2143" t="e">
        <v>#N/A</v>
      </c>
      <c r="G2143" t="e">
        <v>#N/A</v>
      </c>
      <c r="H2143" t="e">
        <v>#N/A</v>
      </c>
    </row>
    <row r="2144" spans="5:8" x14ac:dyDescent="0.35">
      <c r="E2144" t="e">
        <v>#N/A</v>
      </c>
      <c r="F2144" t="e">
        <v>#N/A</v>
      </c>
      <c r="G2144" t="e">
        <v>#N/A</v>
      </c>
      <c r="H2144" t="e">
        <v>#N/A</v>
      </c>
    </row>
    <row r="2145" spans="5:8" x14ac:dyDescent="0.35">
      <c r="E2145" t="e">
        <v>#N/A</v>
      </c>
      <c r="F2145" t="e">
        <v>#N/A</v>
      </c>
      <c r="G2145" t="e">
        <v>#N/A</v>
      </c>
      <c r="H2145" t="e">
        <v>#N/A</v>
      </c>
    </row>
    <row r="2146" spans="5:8" x14ac:dyDescent="0.35">
      <c r="E2146" t="e">
        <v>#N/A</v>
      </c>
      <c r="F2146" t="e">
        <v>#N/A</v>
      </c>
      <c r="G2146" t="e">
        <v>#N/A</v>
      </c>
      <c r="H2146" t="e">
        <v>#N/A</v>
      </c>
    </row>
    <row r="2147" spans="5:8" x14ac:dyDescent="0.35">
      <c r="E2147" t="e">
        <v>#N/A</v>
      </c>
      <c r="F2147" t="e">
        <v>#N/A</v>
      </c>
      <c r="G2147" t="e">
        <v>#N/A</v>
      </c>
      <c r="H2147" t="e">
        <v>#N/A</v>
      </c>
    </row>
    <row r="2148" spans="5:8" x14ac:dyDescent="0.35">
      <c r="E2148" t="e">
        <v>#N/A</v>
      </c>
      <c r="F2148" t="e">
        <v>#N/A</v>
      </c>
      <c r="G2148" t="e">
        <v>#N/A</v>
      </c>
      <c r="H2148" t="e">
        <v>#N/A</v>
      </c>
    </row>
    <row r="2149" spans="5:8" x14ac:dyDescent="0.35">
      <c r="E2149" t="e">
        <v>#N/A</v>
      </c>
      <c r="F2149" t="e">
        <v>#N/A</v>
      </c>
      <c r="G2149" t="e">
        <v>#N/A</v>
      </c>
      <c r="H2149" t="e">
        <v>#N/A</v>
      </c>
    </row>
    <row r="2150" spans="5:8" x14ac:dyDescent="0.35">
      <c r="E2150" t="e">
        <v>#N/A</v>
      </c>
      <c r="F2150" t="e">
        <v>#N/A</v>
      </c>
      <c r="G2150" t="e">
        <v>#N/A</v>
      </c>
      <c r="H2150" t="e">
        <v>#N/A</v>
      </c>
    </row>
    <row r="2151" spans="5:8" x14ac:dyDescent="0.35">
      <c r="E2151" t="e">
        <v>#N/A</v>
      </c>
      <c r="F2151" t="e">
        <v>#N/A</v>
      </c>
      <c r="G2151" t="e">
        <v>#N/A</v>
      </c>
      <c r="H2151" t="e">
        <v>#N/A</v>
      </c>
    </row>
    <row r="2152" spans="5:8" x14ac:dyDescent="0.35">
      <c r="E2152" t="e">
        <v>#N/A</v>
      </c>
      <c r="F2152" t="e">
        <v>#N/A</v>
      </c>
      <c r="G2152" t="e">
        <v>#N/A</v>
      </c>
      <c r="H2152" t="e">
        <v>#N/A</v>
      </c>
    </row>
    <row r="2153" spans="5:8" x14ac:dyDescent="0.35">
      <c r="E2153" t="e">
        <v>#N/A</v>
      </c>
      <c r="F2153" t="e">
        <v>#N/A</v>
      </c>
      <c r="G2153" t="e">
        <v>#N/A</v>
      </c>
      <c r="H2153" t="e">
        <v>#N/A</v>
      </c>
    </row>
    <row r="2154" spans="5:8" x14ac:dyDescent="0.35">
      <c r="E2154" t="e">
        <v>#N/A</v>
      </c>
      <c r="F2154" t="e">
        <v>#N/A</v>
      </c>
      <c r="G2154" t="e">
        <v>#N/A</v>
      </c>
      <c r="H2154" t="e">
        <v>#N/A</v>
      </c>
    </row>
    <row r="2155" spans="5:8" x14ac:dyDescent="0.35">
      <c r="E2155" t="e">
        <v>#N/A</v>
      </c>
      <c r="F2155" t="e">
        <v>#N/A</v>
      </c>
      <c r="G2155" t="e">
        <v>#N/A</v>
      </c>
      <c r="H2155" t="e">
        <v>#N/A</v>
      </c>
    </row>
    <row r="2156" spans="5:8" x14ac:dyDescent="0.35">
      <c r="E2156" t="e">
        <v>#N/A</v>
      </c>
      <c r="F2156" t="e">
        <v>#N/A</v>
      </c>
      <c r="G2156" t="e">
        <v>#N/A</v>
      </c>
      <c r="H2156" t="e">
        <v>#N/A</v>
      </c>
    </row>
    <row r="2157" spans="5:8" x14ac:dyDescent="0.35">
      <c r="E2157" t="e">
        <v>#N/A</v>
      </c>
      <c r="F2157" t="e">
        <v>#N/A</v>
      </c>
      <c r="G2157" t="e">
        <v>#N/A</v>
      </c>
      <c r="H2157" t="e">
        <v>#N/A</v>
      </c>
    </row>
    <row r="2158" spans="5:8" x14ac:dyDescent="0.35">
      <c r="E2158" t="e">
        <v>#N/A</v>
      </c>
      <c r="F2158" t="e">
        <v>#N/A</v>
      </c>
      <c r="G2158" t="e">
        <v>#N/A</v>
      </c>
      <c r="H2158" t="e">
        <v>#N/A</v>
      </c>
    </row>
    <row r="2159" spans="5:8" x14ac:dyDescent="0.35">
      <c r="E2159" t="e">
        <v>#N/A</v>
      </c>
      <c r="F2159" t="e">
        <v>#N/A</v>
      </c>
      <c r="G2159" t="e">
        <v>#N/A</v>
      </c>
      <c r="H2159" t="e">
        <v>#N/A</v>
      </c>
    </row>
    <row r="2160" spans="5:8" x14ac:dyDescent="0.35">
      <c r="E2160" t="e">
        <v>#N/A</v>
      </c>
      <c r="F2160" t="e">
        <v>#N/A</v>
      </c>
      <c r="G2160" t="e">
        <v>#N/A</v>
      </c>
      <c r="H2160" t="e">
        <v>#N/A</v>
      </c>
    </row>
    <row r="2161" spans="5:8" x14ac:dyDescent="0.35">
      <c r="E2161" t="e">
        <v>#N/A</v>
      </c>
      <c r="F2161" t="e">
        <v>#N/A</v>
      </c>
      <c r="G2161" t="e">
        <v>#N/A</v>
      </c>
      <c r="H2161" t="e">
        <v>#N/A</v>
      </c>
    </row>
    <row r="2162" spans="5:8" x14ac:dyDescent="0.35">
      <c r="E2162" t="e">
        <v>#N/A</v>
      </c>
      <c r="F2162" t="e">
        <v>#N/A</v>
      </c>
      <c r="G2162" t="e">
        <v>#N/A</v>
      </c>
      <c r="H2162" t="e">
        <v>#N/A</v>
      </c>
    </row>
    <row r="2163" spans="5:8" x14ac:dyDescent="0.35">
      <c r="E2163" t="e">
        <v>#N/A</v>
      </c>
      <c r="F2163" t="e">
        <v>#N/A</v>
      </c>
      <c r="G2163" t="e">
        <v>#N/A</v>
      </c>
      <c r="H2163" t="e">
        <v>#N/A</v>
      </c>
    </row>
    <row r="2164" spans="5:8" x14ac:dyDescent="0.35">
      <c r="E2164" t="e">
        <v>#N/A</v>
      </c>
      <c r="F2164" t="e">
        <v>#N/A</v>
      </c>
      <c r="G2164" t="e">
        <v>#N/A</v>
      </c>
      <c r="H2164" t="e">
        <v>#N/A</v>
      </c>
    </row>
    <row r="2165" spans="5:8" x14ac:dyDescent="0.35">
      <c r="E2165" t="e">
        <v>#N/A</v>
      </c>
      <c r="F2165" t="e">
        <v>#N/A</v>
      </c>
      <c r="G2165" t="e">
        <v>#N/A</v>
      </c>
      <c r="H2165" t="e">
        <v>#N/A</v>
      </c>
    </row>
    <row r="2166" spans="5:8" x14ac:dyDescent="0.35">
      <c r="E2166" t="e">
        <v>#N/A</v>
      </c>
      <c r="F2166" t="e">
        <v>#N/A</v>
      </c>
      <c r="G2166" t="e">
        <v>#N/A</v>
      </c>
      <c r="H2166" t="e">
        <v>#N/A</v>
      </c>
    </row>
    <row r="2167" spans="5:8" x14ac:dyDescent="0.35">
      <c r="E2167" t="e">
        <v>#N/A</v>
      </c>
      <c r="F2167" t="e">
        <v>#N/A</v>
      </c>
      <c r="G2167" t="e">
        <v>#N/A</v>
      </c>
      <c r="H2167" t="e">
        <v>#N/A</v>
      </c>
    </row>
    <row r="2168" spans="5:8" x14ac:dyDescent="0.35">
      <c r="E2168" t="e">
        <v>#N/A</v>
      </c>
      <c r="F2168" t="e">
        <v>#N/A</v>
      </c>
      <c r="G2168" t="e">
        <v>#N/A</v>
      </c>
      <c r="H2168" t="e">
        <v>#N/A</v>
      </c>
    </row>
    <row r="2169" spans="5:8" x14ac:dyDescent="0.35">
      <c r="E2169" t="e">
        <v>#N/A</v>
      </c>
      <c r="F2169" t="e">
        <v>#N/A</v>
      </c>
      <c r="G2169" t="e">
        <v>#N/A</v>
      </c>
      <c r="H2169" t="e">
        <v>#N/A</v>
      </c>
    </row>
    <row r="2170" spans="5:8" x14ac:dyDescent="0.35">
      <c r="E2170" t="e">
        <v>#N/A</v>
      </c>
      <c r="F2170" t="e">
        <v>#N/A</v>
      </c>
      <c r="G2170" t="e">
        <v>#N/A</v>
      </c>
      <c r="H2170" t="e">
        <v>#N/A</v>
      </c>
    </row>
    <row r="2171" spans="5:8" x14ac:dyDescent="0.35">
      <c r="E2171" t="e">
        <v>#N/A</v>
      </c>
      <c r="F2171" t="e">
        <v>#N/A</v>
      </c>
      <c r="G2171" t="e">
        <v>#N/A</v>
      </c>
      <c r="H2171" t="e">
        <v>#N/A</v>
      </c>
    </row>
    <row r="2172" spans="5:8" x14ac:dyDescent="0.35">
      <c r="E2172" t="e">
        <v>#N/A</v>
      </c>
      <c r="F2172" t="e">
        <v>#N/A</v>
      </c>
      <c r="G2172" t="e">
        <v>#N/A</v>
      </c>
      <c r="H2172" t="e">
        <v>#N/A</v>
      </c>
    </row>
    <row r="2173" spans="5:8" x14ac:dyDescent="0.35">
      <c r="E2173" t="e">
        <v>#N/A</v>
      </c>
      <c r="F2173" t="e">
        <v>#N/A</v>
      </c>
      <c r="G2173" t="e">
        <v>#N/A</v>
      </c>
      <c r="H2173" t="e">
        <v>#N/A</v>
      </c>
    </row>
    <row r="2174" spans="5:8" x14ac:dyDescent="0.35">
      <c r="E2174" t="e">
        <v>#N/A</v>
      </c>
      <c r="F2174" t="e">
        <v>#N/A</v>
      </c>
      <c r="G2174" t="e">
        <v>#N/A</v>
      </c>
      <c r="H2174" t="e">
        <v>#N/A</v>
      </c>
    </row>
    <row r="2175" spans="5:8" x14ac:dyDescent="0.35">
      <c r="E2175" t="e">
        <v>#N/A</v>
      </c>
      <c r="F2175" t="e">
        <v>#N/A</v>
      </c>
      <c r="G2175" t="e">
        <v>#N/A</v>
      </c>
      <c r="H2175" t="e">
        <v>#N/A</v>
      </c>
    </row>
    <row r="2176" spans="5:8" x14ac:dyDescent="0.35">
      <c r="E2176" t="e">
        <v>#N/A</v>
      </c>
      <c r="F2176" t="e">
        <v>#N/A</v>
      </c>
      <c r="G2176" t="e">
        <v>#N/A</v>
      </c>
      <c r="H2176" t="e">
        <v>#N/A</v>
      </c>
    </row>
    <row r="2177" spans="5:8" x14ac:dyDescent="0.35">
      <c r="E2177" t="e">
        <v>#N/A</v>
      </c>
      <c r="F2177" t="e">
        <v>#N/A</v>
      </c>
      <c r="G2177" t="e">
        <v>#N/A</v>
      </c>
      <c r="H2177" t="e">
        <v>#N/A</v>
      </c>
    </row>
    <row r="2178" spans="5:8" x14ac:dyDescent="0.35">
      <c r="E2178" t="e">
        <v>#N/A</v>
      </c>
      <c r="F2178" t="e">
        <v>#N/A</v>
      </c>
      <c r="G2178" t="e">
        <v>#N/A</v>
      </c>
      <c r="H2178" t="e">
        <v>#N/A</v>
      </c>
    </row>
    <row r="2179" spans="5:8" x14ac:dyDescent="0.35">
      <c r="E2179" t="e">
        <v>#N/A</v>
      </c>
      <c r="F2179" t="e">
        <v>#N/A</v>
      </c>
      <c r="G2179" t="e">
        <v>#N/A</v>
      </c>
      <c r="H2179" t="e">
        <v>#N/A</v>
      </c>
    </row>
    <row r="2180" spans="5:8" x14ac:dyDescent="0.35">
      <c r="E2180" t="e">
        <v>#N/A</v>
      </c>
      <c r="F2180" t="e">
        <v>#N/A</v>
      </c>
      <c r="G2180" t="e">
        <v>#N/A</v>
      </c>
      <c r="H2180" t="e">
        <v>#N/A</v>
      </c>
    </row>
    <row r="2181" spans="5:8" x14ac:dyDescent="0.35">
      <c r="E2181" t="e">
        <v>#N/A</v>
      </c>
      <c r="F2181" t="e">
        <v>#N/A</v>
      </c>
      <c r="G2181" t="e">
        <v>#N/A</v>
      </c>
      <c r="H2181" t="e">
        <v>#N/A</v>
      </c>
    </row>
    <row r="2182" spans="5:8" x14ac:dyDescent="0.35">
      <c r="E2182" t="e">
        <v>#N/A</v>
      </c>
      <c r="F2182" t="e">
        <v>#N/A</v>
      </c>
      <c r="G2182" t="e">
        <v>#N/A</v>
      </c>
      <c r="H2182" t="e">
        <v>#N/A</v>
      </c>
    </row>
    <row r="2183" spans="5:8" x14ac:dyDescent="0.35">
      <c r="E2183" t="e">
        <v>#N/A</v>
      </c>
      <c r="F2183" t="e">
        <v>#N/A</v>
      </c>
      <c r="G2183" t="e">
        <v>#N/A</v>
      </c>
      <c r="H2183" t="e">
        <v>#N/A</v>
      </c>
    </row>
    <row r="2184" spans="5:8" x14ac:dyDescent="0.35">
      <c r="E2184" t="e">
        <v>#N/A</v>
      </c>
      <c r="F2184" t="e">
        <v>#N/A</v>
      </c>
      <c r="G2184" t="e">
        <v>#N/A</v>
      </c>
      <c r="H2184" t="e">
        <v>#N/A</v>
      </c>
    </row>
    <row r="2185" spans="5:8" x14ac:dyDescent="0.35">
      <c r="E2185" t="e">
        <v>#N/A</v>
      </c>
      <c r="F2185" t="e">
        <v>#N/A</v>
      </c>
      <c r="G2185" t="e">
        <v>#N/A</v>
      </c>
      <c r="H2185" t="e">
        <v>#N/A</v>
      </c>
    </row>
    <row r="2186" spans="5:8" x14ac:dyDescent="0.35">
      <c r="E2186" t="e">
        <v>#N/A</v>
      </c>
      <c r="F2186" t="e">
        <v>#N/A</v>
      </c>
      <c r="G2186" t="e">
        <v>#N/A</v>
      </c>
      <c r="H2186" t="e">
        <v>#N/A</v>
      </c>
    </row>
    <row r="2187" spans="5:8" x14ac:dyDescent="0.35">
      <c r="E2187" t="e">
        <v>#N/A</v>
      </c>
      <c r="F2187" t="e">
        <v>#N/A</v>
      </c>
      <c r="G2187" t="e">
        <v>#N/A</v>
      </c>
      <c r="H2187" t="e">
        <v>#N/A</v>
      </c>
    </row>
    <row r="2188" spans="5:8" x14ac:dyDescent="0.35">
      <c r="E2188" t="e">
        <v>#N/A</v>
      </c>
      <c r="F2188" t="e">
        <v>#N/A</v>
      </c>
      <c r="G2188" t="e">
        <v>#N/A</v>
      </c>
      <c r="H2188" t="e">
        <v>#N/A</v>
      </c>
    </row>
    <row r="2189" spans="5:8" x14ac:dyDescent="0.35">
      <c r="E2189" t="e">
        <v>#N/A</v>
      </c>
      <c r="F2189" t="e">
        <v>#N/A</v>
      </c>
      <c r="G2189" t="e">
        <v>#N/A</v>
      </c>
      <c r="H2189" t="e">
        <v>#N/A</v>
      </c>
    </row>
    <row r="2190" spans="5:8" x14ac:dyDescent="0.35">
      <c r="E2190" t="e">
        <v>#N/A</v>
      </c>
      <c r="F2190" t="e">
        <v>#N/A</v>
      </c>
      <c r="G2190" t="e">
        <v>#N/A</v>
      </c>
      <c r="H2190" t="e">
        <v>#N/A</v>
      </c>
    </row>
    <row r="2191" spans="5:8" x14ac:dyDescent="0.35">
      <c r="E2191" t="e">
        <v>#N/A</v>
      </c>
      <c r="F2191" t="e">
        <v>#N/A</v>
      </c>
      <c r="G2191" t="e">
        <v>#N/A</v>
      </c>
      <c r="H2191" t="e">
        <v>#N/A</v>
      </c>
    </row>
    <row r="2192" spans="5:8" x14ac:dyDescent="0.35">
      <c r="E2192" t="e">
        <v>#N/A</v>
      </c>
      <c r="F2192" t="e">
        <v>#N/A</v>
      </c>
      <c r="G2192" t="e">
        <v>#N/A</v>
      </c>
      <c r="H2192" t="e">
        <v>#N/A</v>
      </c>
    </row>
    <row r="2193" spans="5:8" x14ac:dyDescent="0.35">
      <c r="E2193" t="e">
        <v>#N/A</v>
      </c>
      <c r="F2193" t="e">
        <v>#N/A</v>
      </c>
      <c r="G2193" t="e">
        <v>#N/A</v>
      </c>
      <c r="H2193" t="e">
        <v>#N/A</v>
      </c>
    </row>
    <row r="2194" spans="5:8" x14ac:dyDescent="0.35">
      <c r="E2194" t="e">
        <v>#N/A</v>
      </c>
      <c r="F2194" t="e">
        <v>#N/A</v>
      </c>
      <c r="G2194" t="e">
        <v>#N/A</v>
      </c>
      <c r="H2194" t="e">
        <v>#N/A</v>
      </c>
    </row>
    <row r="2195" spans="5:8" x14ac:dyDescent="0.35">
      <c r="E2195" t="e">
        <v>#N/A</v>
      </c>
      <c r="F2195" t="e">
        <v>#N/A</v>
      </c>
      <c r="G2195" t="e">
        <v>#N/A</v>
      </c>
      <c r="H2195" t="e">
        <v>#N/A</v>
      </c>
    </row>
    <row r="2196" spans="5:8" x14ac:dyDescent="0.35">
      <c r="E2196" t="e">
        <v>#N/A</v>
      </c>
      <c r="F2196" t="e">
        <v>#N/A</v>
      </c>
      <c r="G2196" t="e">
        <v>#N/A</v>
      </c>
      <c r="H2196" t="e">
        <v>#N/A</v>
      </c>
    </row>
    <row r="2197" spans="5:8" x14ac:dyDescent="0.35">
      <c r="E2197" t="e">
        <v>#N/A</v>
      </c>
      <c r="F2197" t="e">
        <v>#N/A</v>
      </c>
      <c r="G2197" t="e">
        <v>#N/A</v>
      </c>
      <c r="H2197" t="e">
        <v>#N/A</v>
      </c>
    </row>
    <row r="2198" spans="5:8" x14ac:dyDescent="0.35">
      <c r="E2198" t="e">
        <v>#N/A</v>
      </c>
      <c r="F2198" t="e">
        <v>#N/A</v>
      </c>
      <c r="G2198" t="e">
        <v>#N/A</v>
      </c>
      <c r="H2198" t="e">
        <v>#N/A</v>
      </c>
    </row>
    <row r="2199" spans="5:8" x14ac:dyDescent="0.35">
      <c r="E2199" t="e">
        <v>#N/A</v>
      </c>
      <c r="F2199" t="e">
        <v>#N/A</v>
      </c>
      <c r="G2199" t="e">
        <v>#N/A</v>
      </c>
      <c r="H2199" t="e">
        <v>#N/A</v>
      </c>
    </row>
    <row r="2200" spans="5:8" x14ac:dyDescent="0.35">
      <c r="E2200" t="e">
        <v>#N/A</v>
      </c>
      <c r="F2200" t="e">
        <v>#N/A</v>
      </c>
      <c r="G2200" t="e">
        <v>#N/A</v>
      </c>
      <c r="H2200" t="e">
        <v>#N/A</v>
      </c>
    </row>
    <row r="2201" spans="5:8" x14ac:dyDescent="0.35">
      <c r="E2201" t="e">
        <v>#N/A</v>
      </c>
      <c r="F2201" t="e">
        <v>#N/A</v>
      </c>
      <c r="G2201" t="e">
        <v>#N/A</v>
      </c>
      <c r="H2201" t="e">
        <v>#N/A</v>
      </c>
    </row>
    <row r="2202" spans="5:8" x14ac:dyDescent="0.35">
      <c r="E2202" t="e">
        <v>#N/A</v>
      </c>
      <c r="F2202" t="e">
        <v>#N/A</v>
      </c>
      <c r="G2202" t="e">
        <v>#N/A</v>
      </c>
      <c r="H2202" t="e">
        <v>#N/A</v>
      </c>
    </row>
    <row r="2203" spans="5:8" x14ac:dyDescent="0.35">
      <c r="E2203" t="e">
        <v>#N/A</v>
      </c>
      <c r="F2203" t="e">
        <v>#N/A</v>
      </c>
      <c r="G2203" t="e">
        <v>#N/A</v>
      </c>
      <c r="H2203" t="e">
        <v>#N/A</v>
      </c>
    </row>
    <row r="2204" spans="5:8" x14ac:dyDescent="0.35">
      <c r="E2204" t="e">
        <v>#N/A</v>
      </c>
      <c r="F2204" t="e">
        <v>#N/A</v>
      </c>
      <c r="G2204" t="e">
        <v>#N/A</v>
      </c>
      <c r="H2204" t="e">
        <v>#N/A</v>
      </c>
    </row>
    <row r="2205" spans="5:8" x14ac:dyDescent="0.35">
      <c r="E2205" t="e">
        <v>#N/A</v>
      </c>
      <c r="F2205" t="e">
        <v>#N/A</v>
      </c>
      <c r="G2205" t="e">
        <v>#N/A</v>
      </c>
      <c r="H2205" t="e">
        <v>#N/A</v>
      </c>
    </row>
    <row r="2206" spans="5:8" x14ac:dyDescent="0.35">
      <c r="E2206" t="e">
        <v>#N/A</v>
      </c>
      <c r="F2206" t="e">
        <v>#N/A</v>
      </c>
      <c r="G2206" t="e">
        <v>#N/A</v>
      </c>
      <c r="H2206" t="e">
        <v>#N/A</v>
      </c>
    </row>
    <row r="2207" spans="5:8" x14ac:dyDescent="0.35">
      <c r="E2207" t="e">
        <v>#N/A</v>
      </c>
      <c r="F2207" t="e">
        <v>#N/A</v>
      </c>
      <c r="G2207" t="e">
        <v>#N/A</v>
      </c>
      <c r="H2207" t="e">
        <v>#N/A</v>
      </c>
    </row>
    <row r="2208" spans="5:8" x14ac:dyDescent="0.35">
      <c r="E2208" t="e">
        <v>#N/A</v>
      </c>
      <c r="F2208" t="e">
        <v>#N/A</v>
      </c>
      <c r="G2208" t="e">
        <v>#N/A</v>
      </c>
      <c r="H2208" t="e">
        <v>#N/A</v>
      </c>
    </row>
    <row r="2209" spans="5:8" x14ac:dyDescent="0.35">
      <c r="E2209" t="e">
        <v>#N/A</v>
      </c>
      <c r="F2209" t="e">
        <v>#N/A</v>
      </c>
      <c r="G2209" t="e">
        <v>#N/A</v>
      </c>
      <c r="H2209" t="e">
        <v>#N/A</v>
      </c>
    </row>
    <row r="2210" spans="5:8" x14ac:dyDescent="0.35">
      <c r="E2210" t="e">
        <v>#N/A</v>
      </c>
      <c r="F2210" t="e">
        <v>#N/A</v>
      </c>
      <c r="G2210" t="e">
        <v>#N/A</v>
      </c>
      <c r="H2210" t="e">
        <v>#N/A</v>
      </c>
    </row>
    <row r="2211" spans="5:8" x14ac:dyDescent="0.35">
      <c r="E2211" t="e">
        <v>#N/A</v>
      </c>
      <c r="F2211" t="e">
        <v>#N/A</v>
      </c>
      <c r="G2211" t="e">
        <v>#N/A</v>
      </c>
      <c r="H2211" t="e">
        <v>#N/A</v>
      </c>
    </row>
    <row r="2212" spans="5:8" x14ac:dyDescent="0.35">
      <c r="E2212" t="e">
        <v>#N/A</v>
      </c>
      <c r="F2212" t="e">
        <v>#N/A</v>
      </c>
      <c r="G2212" t="e">
        <v>#N/A</v>
      </c>
      <c r="H2212" t="e">
        <v>#N/A</v>
      </c>
    </row>
    <row r="2213" spans="5:8" x14ac:dyDescent="0.35">
      <c r="E2213" t="e">
        <v>#N/A</v>
      </c>
      <c r="F2213" t="e">
        <v>#N/A</v>
      </c>
      <c r="G2213" t="e">
        <v>#N/A</v>
      </c>
      <c r="H2213" t="e">
        <v>#N/A</v>
      </c>
    </row>
    <row r="2214" spans="5:8" x14ac:dyDescent="0.35">
      <c r="E2214" t="e">
        <v>#N/A</v>
      </c>
      <c r="F2214" t="e">
        <v>#N/A</v>
      </c>
      <c r="G2214" t="e">
        <v>#N/A</v>
      </c>
      <c r="H2214" t="e">
        <v>#N/A</v>
      </c>
    </row>
    <row r="2215" spans="5:8" x14ac:dyDescent="0.35">
      <c r="E2215" t="e">
        <v>#N/A</v>
      </c>
      <c r="F2215" t="e">
        <v>#N/A</v>
      </c>
      <c r="G2215" t="e">
        <v>#N/A</v>
      </c>
      <c r="H2215" t="e">
        <v>#N/A</v>
      </c>
    </row>
    <row r="2216" spans="5:8" x14ac:dyDescent="0.35">
      <c r="E2216" t="e">
        <v>#N/A</v>
      </c>
      <c r="F2216" t="e">
        <v>#N/A</v>
      </c>
      <c r="G2216" t="e">
        <v>#N/A</v>
      </c>
      <c r="H2216" t="e">
        <v>#N/A</v>
      </c>
    </row>
    <row r="2217" spans="5:8" x14ac:dyDescent="0.35">
      <c r="E2217" t="e">
        <v>#N/A</v>
      </c>
      <c r="F2217" t="e">
        <v>#N/A</v>
      </c>
      <c r="G2217" t="e">
        <v>#N/A</v>
      </c>
      <c r="H2217" t="e">
        <v>#N/A</v>
      </c>
    </row>
    <row r="2218" spans="5:8" x14ac:dyDescent="0.35">
      <c r="E2218" t="e">
        <v>#N/A</v>
      </c>
      <c r="F2218" t="e">
        <v>#N/A</v>
      </c>
      <c r="G2218" t="e">
        <v>#N/A</v>
      </c>
      <c r="H2218" t="e">
        <v>#N/A</v>
      </c>
    </row>
    <row r="2219" spans="5:8" x14ac:dyDescent="0.35">
      <c r="E2219" t="e">
        <v>#N/A</v>
      </c>
      <c r="F2219" t="e">
        <v>#N/A</v>
      </c>
      <c r="G2219" t="e">
        <v>#N/A</v>
      </c>
      <c r="H2219" t="e">
        <v>#N/A</v>
      </c>
    </row>
    <row r="2220" spans="5:8" x14ac:dyDescent="0.35">
      <c r="E2220" t="e">
        <v>#N/A</v>
      </c>
      <c r="F2220" t="e">
        <v>#N/A</v>
      </c>
      <c r="G2220" t="e">
        <v>#N/A</v>
      </c>
      <c r="H2220" t="e">
        <v>#N/A</v>
      </c>
    </row>
    <row r="2221" spans="5:8" x14ac:dyDescent="0.35">
      <c r="E2221" t="e">
        <v>#N/A</v>
      </c>
      <c r="F2221" t="e">
        <v>#N/A</v>
      </c>
      <c r="G2221" t="e">
        <v>#N/A</v>
      </c>
      <c r="H2221" t="e">
        <v>#N/A</v>
      </c>
    </row>
    <row r="2222" spans="5:8" x14ac:dyDescent="0.35">
      <c r="E2222" t="e">
        <v>#N/A</v>
      </c>
      <c r="F2222" t="e">
        <v>#N/A</v>
      </c>
      <c r="G2222" t="e">
        <v>#N/A</v>
      </c>
      <c r="H2222" t="e">
        <v>#N/A</v>
      </c>
    </row>
    <row r="2223" spans="5:8" x14ac:dyDescent="0.35">
      <c r="E2223" t="e">
        <v>#N/A</v>
      </c>
      <c r="F2223" t="e">
        <v>#N/A</v>
      </c>
      <c r="G2223" t="e">
        <v>#N/A</v>
      </c>
      <c r="H2223" t="e">
        <v>#N/A</v>
      </c>
    </row>
    <row r="2224" spans="5:8" x14ac:dyDescent="0.35">
      <c r="E2224" t="e">
        <v>#N/A</v>
      </c>
      <c r="F2224" t="e">
        <v>#N/A</v>
      </c>
      <c r="G2224" t="e">
        <v>#N/A</v>
      </c>
      <c r="H2224" t="e">
        <v>#N/A</v>
      </c>
    </row>
    <row r="2225" spans="5:8" x14ac:dyDescent="0.35">
      <c r="E2225" t="e">
        <v>#N/A</v>
      </c>
      <c r="F2225" t="e">
        <v>#N/A</v>
      </c>
      <c r="G2225" t="e">
        <v>#N/A</v>
      </c>
      <c r="H2225" t="e">
        <v>#N/A</v>
      </c>
    </row>
    <row r="2226" spans="5:8" x14ac:dyDescent="0.35">
      <c r="E2226" t="e">
        <v>#N/A</v>
      </c>
      <c r="F2226" t="e">
        <v>#N/A</v>
      </c>
      <c r="G2226" t="e">
        <v>#N/A</v>
      </c>
      <c r="H2226" t="e">
        <v>#N/A</v>
      </c>
    </row>
    <row r="2227" spans="5:8" x14ac:dyDescent="0.35">
      <c r="E2227" t="e">
        <v>#N/A</v>
      </c>
      <c r="F2227" t="e">
        <v>#N/A</v>
      </c>
      <c r="G2227" t="e">
        <v>#N/A</v>
      </c>
      <c r="H2227" t="e">
        <v>#N/A</v>
      </c>
    </row>
    <row r="2228" spans="5:8" x14ac:dyDescent="0.35">
      <c r="E2228" t="e">
        <v>#N/A</v>
      </c>
      <c r="F2228" t="e">
        <v>#N/A</v>
      </c>
      <c r="G2228" t="e">
        <v>#N/A</v>
      </c>
      <c r="H2228" t="e">
        <v>#N/A</v>
      </c>
    </row>
    <row r="2229" spans="5:8" x14ac:dyDescent="0.35">
      <c r="E2229" t="e">
        <v>#N/A</v>
      </c>
      <c r="F2229" t="e">
        <v>#N/A</v>
      </c>
      <c r="G2229" t="e">
        <v>#N/A</v>
      </c>
      <c r="H2229" t="e">
        <v>#N/A</v>
      </c>
    </row>
    <row r="2230" spans="5:8" x14ac:dyDescent="0.35">
      <c r="E2230" t="e">
        <v>#N/A</v>
      </c>
      <c r="F2230" t="e">
        <v>#N/A</v>
      </c>
      <c r="G2230" t="e">
        <v>#N/A</v>
      </c>
      <c r="H2230" t="e">
        <v>#N/A</v>
      </c>
    </row>
    <row r="2231" spans="5:8" x14ac:dyDescent="0.35">
      <c r="E2231" t="e">
        <v>#N/A</v>
      </c>
      <c r="F2231" t="e">
        <v>#N/A</v>
      </c>
      <c r="G2231" t="e">
        <v>#N/A</v>
      </c>
      <c r="H2231" t="e">
        <v>#N/A</v>
      </c>
    </row>
    <row r="2232" spans="5:8" x14ac:dyDescent="0.35">
      <c r="E2232" t="e">
        <v>#N/A</v>
      </c>
      <c r="F2232" t="e">
        <v>#N/A</v>
      </c>
      <c r="G2232" t="e">
        <v>#N/A</v>
      </c>
      <c r="H2232" t="e">
        <v>#N/A</v>
      </c>
    </row>
    <row r="2233" spans="5:8" x14ac:dyDescent="0.35">
      <c r="E2233" t="e">
        <v>#N/A</v>
      </c>
      <c r="F2233" t="e">
        <v>#N/A</v>
      </c>
      <c r="G2233" t="e">
        <v>#N/A</v>
      </c>
      <c r="H2233" t="e">
        <v>#N/A</v>
      </c>
    </row>
    <row r="2234" spans="5:8" x14ac:dyDescent="0.35">
      <c r="E2234" t="e">
        <v>#N/A</v>
      </c>
      <c r="F2234" t="e">
        <v>#N/A</v>
      </c>
      <c r="G2234" t="e">
        <v>#N/A</v>
      </c>
      <c r="H2234" t="e">
        <v>#N/A</v>
      </c>
    </row>
    <row r="2235" spans="5:8" x14ac:dyDescent="0.35">
      <c r="E2235" t="e">
        <v>#N/A</v>
      </c>
      <c r="F2235" t="e">
        <v>#N/A</v>
      </c>
      <c r="G2235" t="e">
        <v>#N/A</v>
      </c>
      <c r="H2235" t="e">
        <v>#N/A</v>
      </c>
    </row>
    <row r="2236" spans="5:8" x14ac:dyDescent="0.35">
      <c r="E2236" t="e">
        <v>#N/A</v>
      </c>
      <c r="F2236" t="e">
        <v>#N/A</v>
      </c>
      <c r="G2236" t="e">
        <v>#N/A</v>
      </c>
      <c r="H2236" t="e">
        <v>#N/A</v>
      </c>
    </row>
    <row r="2237" spans="5:8" x14ac:dyDescent="0.35">
      <c r="E2237" t="e">
        <v>#N/A</v>
      </c>
      <c r="F2237" t="e">
        <v>#N/A</v>
      </c>
      <c r="G2237" t="e">
        <v>#N/A</v>
      </c>
      <c r="H2237" t="e">
        <v>#N/A</v>
      </c>
    </row>
    <row r="2238" spans="5:8" x14ac:dyDescent="0.35">
      <c r="E2238" t="e">
        <v>#N/A</v>
      </c>
      <c r="F2238" t="e">
        <v>#N/A</v>
      </c>
      <c r="G2238" t="e">
        <v>#N/A</v>
      </c>
      <c r="H2238" t="e">
        <v>#N/A</v>
      </c>
    </row>
    <row r="2239" spans="5:8" x14ac:dyDescent="0.35">
      <c r="E2239" t="e">
        <v>#N/A</v>
      </c>
      <c r="F2239" t="e">
        <v>#N/A</v>
      </c>
      <c r="G2239" t="e">
        <v>#N/A</v>
      </c>
      <c r="H2239" t="e">
        <v>#N/A</v>
      </c>
    </row>
    <row r="2240" spans="5:8" x14ac:dyDescent="0.35">
      <c r="E2240" t="e">
        <v>#N/A</v>
      </c>
      <c r="F2240" t="e">
        <v>#N/A</v>
      </c>
      <c r="G2240" t="e">
        <v>#N/A</v>
      </c>
      <c r="H2240" t="e">
        <v>#N/A</v>
      </c>
    </row>
    <row r="2241" spans="5:8" x14ac:dyDescent="0.35">
      <c r="E2241" t="e">
        <v>#N/A</v>
      </c>
      <c r="F2241" t="e">
        <v>#N/A</v>
      </c>
      <c r="G2241" t="e">
        <v>#N/A</v>
      </c>
      <c r="H2241" t="e">
        <v>#N/A</v>
      </c>
    </row>
    <row r="2242" spans="5:8" x14ac:dyDescent="0.35">
      <c r="E2242" t="e">
        <v>#N/A</v>
      </c>
      <c r="F2242" t="e">
        <v>#N/A</v>
      </c>
      <c r="G2242" t="e">
        <v>#N/A</v>
      </c>
      <c r="H2242" t="e">
        <v>#N/A</v>
      </c>
    </row>
    <row r="2243" spans="5:8" x14ac:dyDescent="0.35">
      <c r="E2243" t="e">
        <v>#N/A</v>
      </c>
      <c r="F2243" t="e">
        <v>#N/A</v>
      </c>
      <c r="G2243" t="e">
        <v>#N/A</v>
      </c>
      <c r="H2243" t="e">
        <v>#N/A</v>
      </c>
    </row>
    <row r="2244" spans="5:8" x14ac:dyDescent="0.35">
      <c r="E2244" t="e">
        <v>#N/A</v>
      </c>
      <c r="F2244" t="e">
        <v>#N/A</v>
      </c>
      <c r="G2244" t="e">
        <v>#N/A</v>
      </c>
      <c r="H2244" t="e">
        <v>#N/A</v>
      </c>
    </row>
    <row r="2245" spans="5:8" x14ac:dyDescent="0.35">
      <c r="E2245" t="e">
        <v>#N/A</v>
      </c>
      <c r="F2245" t="e">
        <v>#N/A</v>
      </c>
      <c r="G2245" t="e">
        <v>#N/A</v>
      </c>
      <c r="H2245" t="e">
        <v>#N/A</v>
      </c>
    </row>
    <row r="2246" spans="5:8" x14ac:dyDescent="0.35">
      <c r="E2246" t="e">
        <v>#N/A</v>
      </c>
      <c r="F2246" t="e">
        <v>#N/A</v>
      </c>
      <c r="G2246" t="e">
        <v>#N/A</v>
      </c>
      <c r="H2246" t="e">
        <v>#N/A</v>
      </c>
    </row>
    <row r="2247" spans="5:8" x14ac:dyDescent="0.35">
      <c r="E2247" t="e">
        <v>#N/A</v>
      </c>
      <c r="F2247" t="e">
        <v>#N/A</v>
      </c>
      <c r="G2247" t="e">
        <v>#N/A</v>
      </c>
      <c r="H2247" t="e">
        <v>#N/A</v>
      </c>
    </row>
    <row r="2248" spans="5:8" x14ac:dyDescent="0.35">
      <c r="E2248" t="e">
        <v>#N/A</v>
      </c>
      <c r="F2248" t="e">
        <v>#N/A</v>
      </c>
      <c r="G2248" t="e">
        <v>#N/A</v>
      </c>
      <c r="H2248" t="e">
        <v>#N/A</v>
      </c>
    </row>
    <row r="2249" spans="5:8" x14ac:dyDescent="0.35">
      <c r="E2249" t="e">
        <v>#N/A</v>
      </c>
      <c r="F2249" t="e">
        <v>#N/A</v>
      </c>
      <c r="G2249" t="e">
        <v>#N/A</v>
      </c>
      <c r="H2249" t="e">
        <v>#N/A</v>
      </c>
    </row>
    <row r="2250" spans="5:8" x14ac:dyDescent="0.35">
      <c r="E2250" t="e">
        <v>#N/A</v>
      </c>
      <c r="F2250" t="e">
        <v>#N/A</v>
      </c>
      <c r="G2250" t="e">
        <v>#N/A</v>
      </c>
      <c r="H2250" t="e">
        <v>#N/A</v>
      </c>
    </row>
    <row r="2251" spans="5:8" x14ac:dyDescent="0.35">
      <c r="E2251" t="e">
        <v>#N/A</v>
      </c>
      <c r="F2251" t="e">
        <v>#N/A</v>
      </c>
      <c r="G2251" t="e">
        <v>#N/A</v>
      </c>
      <c r="H2251" t="e">
        <v>#N/A</v>
      </c>
    </row>
    <row r="2252" spans="5:8" x14ac:dyDescent="0.35">
      <c r="E2252" t="e">
        <v>#N/A</v>
      </c>
      <c r="F2252" t="e">
        <v>#N/A</v>
      </c>
      <c r="G2252" t="e">
        <v>#N/A</v>
      </c>
      <c r="H2252" t="e">
        <v>#N/A</v>
      </c>
    </row>
    <row r="2253" spans="5:8" x14ac:dyDescent="0.35">
      <c r="E2253" t="e">
        <v>#N/A</v>
      </c>
      <c r="F2253" t="e">
        <v>#N/A</v>
      </c>
      <c r="G2253" t="e">
        <v>#N/A</v>
      </c>
      <c r="H2253" t="e">
        <v>#N/A</v>
      </c>
    </row>
    <row r="2254" spans="5:8" x14ac:dyDescent="0.35">
      <c r="E2254" t="e">
        <v>#N/A</v>
      </c>
      <c r="F2254" t="e">
        <v>#N/A</v>
      </c>
      <c r="G2254" t="e">
        <v>#N/A</v>
      </c>
      <c r="H2254" t="e">
        <v>#N/A</v>
      </c>
    </row>
    <row r="2255" spans="5:8" x14ac:dyDescent="0.35">
      <c r="E2255" t="e">
        <v>#N/A</v>
      </c>
      <c r="F2255" t="e">
        <v>#N/A</v>
      </c>
      <c r="G2255" t="e">
        <v>#N/A</v>
      </c>
      <c r="H2255" t="e">
        <v>#N/A</v>
      </c>
    </row>
    <row r="2256" spans="5:8" x14ac:dyDescent="0.35">
      <c r="E2256" t="e">
        <v>#N/A</v>
      </c>
      <c r="F2256" t="e">
        <v>#N/A</v>
      </c>
      <c r="G2256" t="e">
        <v>#N/A</v>
      </c>
      <c r="H2256" t="e">
        <v>#N/A</v>
      </c>
    </row>
    <row r="2257" spans="5:8" x14ac:dyDescent="0.35">
      <c r="E2257" t="e">
        <v>#N/A</v>
      </c>
      <c r="F2257" t="e">
        <v>#N/A</v>
      </c>
      <c r="G2257" t="e">
        <v>#N/A</v>
      </c>
      <c r="H2257" t="e">
        <v>#N/A</v>
      </c>
    </row>
    <row r="2258" spans="5:8" x14ac:dyDescent="0.35">
      <c r="E2258" t="e">
        <v>#N/A</v>
      </c>
      <c r="F2258" t="e">
        <v>#N/A</v>
      </c>
      <c r="G2258" t="e">
        <v>#N/A</v>
      </c>
      <c r="H2258" t="e">
        <v>#N/A</v>
      </c>
    </row>
    <row r="2259" spans="5:8" x14ac:dyDescent="0.35">
      <c r="E2259" t="e">
        <v>#N/A</v>
      </c>
      <c r="F2259" t="e">
        <v>#N/A</v>
      </c>
      <c r="G2259" t="e">
        <v>#N/A</v>
      </c>
      <c r="H2259" t="e">
        <v>#N/A</v>
      </c>
    </row>
    <row r="2260" spans="5:8" x14ac:dyDescent="0.35">
      <c r="E2260" t="e">
        <v>#N/A</v>
      </c>
      <c r="F2260" t="e">
        <v>#N/A</v>
      </c>
      <c r="G2260" t="e">
        <v>#N/A</v>
      </c>
      <c r="H2260" t="e">
        <v>#N/A</v>
      </c>
    </row>
    <row r="2261" spans="5:8" x14ac:dyDescent="0.35">
      <c r="E2261" t="e">
        <v>#N/A</v>
      </c>
      <c r="F2261" t="e">
        <v>#N/A</v>
      </c>
      <c r="G2261" t="e">
        <v>#N/A</v>
      </c>
      <c r="H2261" t="e">
        <v>#N/A</v>
      </c>
    </row>
    <row r="2262" spans="5:8" x14ac:dyDescent="0.35">
      <c r="E2262" t="e">
        <v>#N/A</v>
      </c>
      <c r="F2262" t="e">
        <v>#N/A</v>
      </c>
      <c r="G2262" t="e">
        <v>#N/A</v>
      </c>
      <c r="H2262" t="e">
        <v>#N/A</v>
      </c>
    </row>
    <row r="2263" spans="5:8" x14ac:dyDescent="0.35">
      <c r="E2263" t="e">
        <v>#N/A</v>
      </c>
      <c r="F2263" t="e">
        <v>#N/A</v>
      </c>
      <c r="G2263" t="e">
        <v>#N/A</v>
      </c>
      <c r="H2263" t="e">
        <v>#N/A</v>
      </c>
    </row>
    <row r="2264" spans="5:8" x14ac:dyDescent="0.35">
      <c r="E2264" t="e">
        <v>#N/A</v>
      </c>
      <c r="F2264" t="e">
        <v>#N/A</v>
      </c>
      <c r="G2264" t="e">
        <v>#N/A</v>
      </c>
      <c r="H2264" t="e">
        <v>#N/A</v>
      </c>
    </row>
    <row r="2265" spans="5:8" x14ac:dyDescent="0.35">
      <c r="E2265" t="e">
        <v>#N/A</v>
      </c>
      <c r="F2265" t="e">
        <v>#N/A</v>
      </c>
      <c r="G2265" t="e">
        <v>#N/A</v>
      </c>
      <c r="H2265" t="e">
        <v>#N/A</v>
      </c>
    </row>
    <row r="2266" spans="5:8" x14ac:dyDescent="0.35">
      <c r="E2266" t="e">
        <v>#N/A</v>
      </c>
      <c r="F2266" t="e">
        <v>#N/A</v>
      </c>
      <c r="G2266" t="e">
        <v>#N/A</v>
      </c>
      <c r="H2266" t="e">
        <v>#N/A</v>
      </c>
    </row>
    <row r="2267" spans="5:8" x14ac:dyDescent="0.35">
      <c r="E2267" t="e">
        <v>#N/A</v>
      </c>
      <c r="F2267" t="e">
        <v>#N/A</v>
      </c>
      <c r="G2267" t="e">
        <v>#N/A</v>
      </c>
      <c r="H2267" t="e">
        <v>#N/A</v>
      </c>
    </row>
    <row r="2268" spans="5:8" x14ac:dyDescent="0.35">
      <c r="E2268" t="e">
        <v>#N/A</v>
      </c>
      <c r="F2268" t="e">
        <v>#N/A</v>
      </c>
      <c r="G2268" t="e">
        <v>#N/A</v>
      </c>
      <c r="H2268" t="e">
        <v>#N/A</v>
      </c>
    </row>
    <row r="2269" spans="5:8" x14ac:dyDescent="0.35">
      <c r="E2269" t="e">
        <v>#N/A</v>
      </c>
      <c r="F2269" t="e">
        <v>#N/A</v>
      </c>
      <c r="G2269" t="e">
        <v>#N/A</v>
      </c>
      <c r="H2269" t="e">
        <v>#N/A</v>
      </c>
    </row>
    <row r="2270" spans="5:8" x14ac:dyDescent="0.35">
      <c r="E2270" t="e">
        <v>#N/A</v>
      </c>
      <c r="F2270" t="e">
        <v>#N/A</v>
      </c>
      <c r="G2270" t="e">
        <v>#N/A</v>
      </c>
      <c r="H2270" t="e">
        <v>#N/A</v>
      </c>
    </row>
    <row r="2271" spans="5:8" x14ac:dyDescent="0.35">
      <c r="E2271" t="e">
        <v>#N/A</v>
      </c>
      <c r="F2271" t="e">
        <v>#N/A</v>
      </c>
      <c r="G2271" t="e">
        <v>#N/A</v>
      </c>
      <c r="H2271" t="e">
        <v>#N/A</v>
      </c>
    </row>
    <row r="2272" spans="5:8" x14ac:dyDescent="0.35">
      <c r="E2272" t="e">
        <v>#N/A</v>
      </c>
      <c r="F2272" t="e">
        <v>#N/A</v>
      </c>
      <c r="G2272" t="e">
        <v>#N/A</v>
      </c>
      <c r="H2272" t="e">
        <v>#N/A</v>
      </c>
    </row>
    <row r="2273" spans="5:8" x14ac:dyDescent="0.35">
      <c r="E2273" t="e">
        <v>#N/A</v>
      </c>
      <c r="F2273" t="e">
        <v>#N/A</v>
      </c>
      <c r="G2273" t="e">
        <v>#N/A</v>
      </c>
      <c r="H2273" t="e">
        <v>#N/A</v>
      </c>
    </row>
    <row r="2274" spans="5:8" x14ac:dyDescent="0.35">
      <c r="E2274" t="e">
        <v>#N/A</v>
      </c>
      <c r="F2274" t="e">
        <v>#N/A</v>
      </c>
      <c r="G2274" t="e">
        <v>#N/A</v>
      </c>
      <c r="H2274" t="e">
        <v>#N/A</v>
      </c>
    </row>
    <row r="2275" spans="5:8" x14ac:dyDescent="0.35">
      <c r="E2275" t="e">
        <v>#N/A</v>
      </c>
      <c r="F2275" t="e">
        <v>#N/A</v>
      </c>
      <c r="G2275" t="e">
        <v>#N/A</v>
      </c>
      <c r="H2275" t="e">
        <v>#N/A</v>
      </c>
    </row>
    <row r="2276" spans="5:8" x14ac:dyDescent="0.35">
      <c r="E2276" t="e">
        <v>#N/A</v>
      </c>
      <c r="F2276" t="e">
        <v>#N/A</v>
      </c>
      <c r="G2276" t="e">
        <v>#N/A</v>
      </c>
      <c r="H2276" t="e">
        <v>#N/A</v>
      </c>
    </row>
    <row r="2277" spans="5:8" x14ac:dyDescent="0.35">
      <c r="E2277" t="e">
        <v>#N/A</v>
      </c>
      <c r="F2277" t="e">
        <v>#N/A</v>
      </c>
      <c r="G2277" t="e">
        <v>#N/A</v>
      </c>
      <c r="H2277" t="e">
        <v>#N/A</v>
      </c>
    </row>
    <row r="2278" spans="5:8" x14ac:dyDescent="0.35">
      <c r="E2278" t="e">
        <v>#N/A</v>
      </c>
      <c r="F2278" t="e">
        <v>#N/A</v>
      </c>
      <c r="G2278" t="e">
        <v>#N/A</v>
      </c>
      <c r="H2278" t="e">
        <v>#N/A</v>
      </c>
    </row>
    <row r="2279" spans="5:8" x14ac:dyDescent="0.35">
      <c r="E2279" t="e">
        <v>#N/A</v>
      </c>
      <c r="F2279" t="e">
        <v>#N/A</v>
      </c>
      <c r="G2279" t="e">
        <v>#N/A</v>
      </c>
      <c r="H2279" t="e">
        <v>#N/A</v>
      </c>
    </row>
    <row r="2280" spans="5:8" x14ac:dyDescent="0.35">
      <c r="E2280" t="e">
        <v>#N/A</v>
      </c>
      <c r="F2280" t="e">
        <v>#N/A</v>
      </c>
      <c r="G2280" t="e">
        <v>#N/A</v>
      </c>
      <c r="H2280" t="e">
        <v>#N/A</v>
      </c>
    </row>
    <row r="2281" spans="5:8" x14ac:dyDescent="0.35">
      <c r="E2281" t="e">
        <v>#N/A</v>
      </c>
      <c r="F2281" t="e">
        <v>#N/A</v>
      </c>
      <c r="G2281" t="e">
        <v>#N/A</v>
      </c>
      <c r="H2281" t="e">
        <v>#N/A</v>
      </c>
    </row>
    <row r="2282" spans="5:8" x14ac:dyDescent="0.35">
      <c r="E2282" t="e">
        <v>#N/A</v>
      </c>
      <c r="F2282" t="e">
        <v>#N/A</v>
      </c>
      <c r="G2282" t="e">
        <v>#N/A</v>
      </c>
      <c r="H2282" t="e">
        <v>#N/A</v>
      </c>
    </row>
    <row r="2283" spans="5:8" x14ac:dyDescent="0.35">
      <c r="E2283" t="e">
        <v>#N/A</v>
      </c>
      <c r="F2283" t="e">
        <v>#N/A</v>
      </c>
      <c r="G2283" t="e">
        <v>#N/A</v>
      </c>
      <c r="H2283" t="e">
        <v>#N/A</v>
      </c>
    </row>
    <row r="2284" spans="5:8" x14ac:dyDescent="0.35">
      <c r="E2284" t="e">
        <v>#N/A</v>
      </c>
      <c r="F2284" t="e">
        <v>#N/A</v>
      </c>
      <c r="G2284" t="e">
        <v>#N/A</v>
      </c>
      <c r="H2284" t="e">
        <v>#N/A</v>
      </c>
    </row>
    <row r="2285" spans="5:8" x14ac:dyDescent="0.35">
      <c r="E2285" t="e">
        <v>#N/A</v>
      </c>
      <c r="F2285" t="e">
        <v>#N/A</v>
      </c>
      <c r="G2285" t="e">
        <v>#N/A</v>
      </c>
      <c r="H2285" t="e">
        <v>#N/A</v>
      </c>
    </row>
    <row r="2286" spans="5:8" x14ac:dyDescent="0.35">
      <c r="E2286" t="e">
        <v>#N/A</v>
      </c>
      <c r="F2286" t="e">
        <v>#N/A</v>
      </c>
      <c r="G2286" t="e">
        <v>#N/A</v>
      </c>
      <c r="H2286" t="e">
        <v>#N/A</v>
      </c>
    </row>
    <row r="2287" spans="5:8" x14ac:dyDescent="0.35">
      <c r="E2287" t="e">
        <v>#N/A</v>
      </c>
      <c r="F2287" t="e">
        <v>#N/A</v>
      </c>
      <c r="G2287" t="e">
        <v>#N/A</v>
      </c>
      <c r="H2287" t="e">
        <v>#N/A</v>
      </c>
    </row>
    <row r="2288" spans="5:8" x14ac:dyDescent="0.35">
      <c r="E2288" t="e">
        <v>#N/A</v>
      </c>
      <c r="F2288" t="e">
        <v>#N/A</v>
      </c>
      <c r="G2288" t="e">
        <v>#N/A</v>
      </c>
      <c r="H2288" t="e">
        <v>#N/A</v>
      </c>
    </row>
    <row r="2289" spans="5:8" x14ac:dyDescent="0.35">
      <c r="E2289" t="e">
        <v>#N/A</v>
      </c>
      <c r="F2289" t="e">
        <v>#N/A</v>
      </c>
      <c r="G2289" t="e">
        <v>#N/A</v>
      </c>
      <c r="H2289" t="e">
        <v>#N/A</v>
      </c>
    </row>
    <row r="2290" spans="5:8" x14ac:dyDescent="0.35">
      <c r="E2290" t="e">
        <v>#N/A</v>
      </c>
      <c r="F2290" t="e">
        <v>#N/A</v>
      </c>
      <c r="G2290" t="e">
        <v>#N/A</v>
      </c>
      <c r="H2290" t="e">
        <v>#N/A</v>
      </c>
    </row>
    <row r="2291" spans="5:8" x14ac:dyDescent="0.35">
      <c r="E2291" t="e">
        <v>#N/A</v>
      </c>
      <c r="F2291" t="e">
        <v>#N/A</v>
      </c>
      <c r="G2291" t="e">
        <v>#N/A</v>
      </c>
      <c r="H2291" t="e">
        <v>#N/A</v>
      </c>
    </row>
    <row r="2292" spans="5:8" x14ac:dyDescent="0.35">
      <c r="E2292" t="e">
        <v>#N/A</v>
      </c>
      <c r="F2292" t="e">
        <v>#N/A</v>
      </c>
      <c r="G2292" t="e">
        <v>#N/A</v>
      </c>
      <c r="H2292" t="e">
        <v>#N/A</v>
      </c>
    </row>
    <row r="2293" spans="5:8" x14ac:dyDescent="0.35">
      <c r="E2293" t="e">
        <v>#N/A</v>
      </c>
      <c r="F2293" t="e">
        <v>#N/A</v>
      </c>
      <c r="G2293" t="e">
        <v>#N/A</v>
      </c>
      <c r="H2293" t="e">
        <v>#N/A</v>
      </c>
    </row>
    <row r="2294" spans="5:8" x14ac:dyDescent="0.35">
      <c r="E2294" t="e">
        <v>#N/A</v>
      </c>
      <c r="F2294" t="e">
        <v>#N/A</v>
      </c>
      <c r="G2294" t="e">
        <v>#N/A</v>
      </c>
      <c r="H2294" t="e">
        <v>#N/A</v>
      </c>
    </row>
    <row r="2295" spans="5:8" x14ac:dyDescent="0.35">
      <c r="E2295" t="e">
        <v>#N/A</v>
      </c>
      <c r="F2295" t="e">
        <v>#N/A</v>
      </c>
      <c r="G2295" t="e">
        <v>#N/A</v>
      </c>
      <c r="H2295" t="e">
        <v>#N/A</v>
      </c>
    </row>
    <row r="2296" spans="5:8" x14ac:dyDescent="0.35">
      <c r="E2296" t="e">
        <v>#N/A</v>
      </c>
      <c r="F2296" t="e">
        <v>#N/A</v>
      </c>
      <c r="G2296" t="e">
        <v>#N/A</v>
      </c>
      <c r="H2296" t="e">
        <v>#N/A</v>
      </c>
    </row>
    <row r="2297" spans="5:8" x14ac:dyDescent="0.35">
      <c r="E2297" t="e">
        <v>#N/A</v>
      </c>
      <c r="F2297" t="e">
        <v>#N/A</v>
      </c>
      <c r="G2297" t="e">
        <v>#N/A</v>
      </c>
      <c r="H2297" t="e">
        <v>#N/A</v>
      </c>
    </row>
    <row r="2298" spans="5:8" x14ac:dyDescent="0.35">
      <c r="E2298" t="e">
        <v>#N/A</v>
      </c>
      <c r="F2298" t="e">
        <v>#N/A</v>
      </c>
      <c r="G2298" t="e">
        <v>#N/A</v>
      </c>
      <c r="H2298" t="e">
        <v>#N/A</v>
      </c>
    </row>
    <row r="2299" spans="5:8" x14ac:dyDescent="0.35">
      <c r="E2299" t="e">
        <v>#N/A</v>
      </c>
      <c r="F2299" t="e">
        <v>#N/A</v>
      </c>
      <c r="G2299" t="e">
        <v>#N/A</v>
      </c>
      <c r="H2299" t="e">
        <v>#N/A</v>
      </c>
    </row>
    <row r="2300" spans="5:8" x14ac:dyDescent="0.35">
      <c r="E2300" t="e">
        <v>#N/A</v>
      </c>
      <c r="F2300" t="e">
        <v>#N/A</v>
      </c>
      <c r="G2300" t="e">
        <v>#N/A</v>
      </c>
      <c r="H2300" t="e">
        <v>#N/A</v>
      </c>
    </row>
    <row r="2301" spans="5:8" x14ac:dyDescent="0.35">
      <c r="E2301" t="e">
        <v>#N/A</v>
      </c>
      <c r="F2301" t="e">
        <v>#N/A</v>
      </c>
      <c r="G2301" t="e">
        <v>#N/A</v>
      </c>
      <c r="H2301" t="e">
        <v>#N/A</v>
      </c>
    </row>
    <row r="2302" spans="5:8" x14ac:dyDescent="0.35">
      <c r="E2302" t="e">
        <v>#N/A</v>
      </c>
      <c r="F2302" t="e">
        <v>#N/A</v>
      </c>
      <c r="G2302" t="e">
        <v>#N/A</v>
      </c>
      <c r="H2302" t="e">
        <v>#N/A</v>
      </c>
    </row>
    <row r="2303" spans="5:8" x14ac:dyDescent="0.35">
      <c r="E2303" t="e">
        <v>#N/A</v>
      </c>
      <c r="F2303" t="e">
        <v>#N/A</v>
      </c>
      <c r="G2303" t="e">
        <v>#N/A</v>
      </c>
      <c r="H2303" t="e">
        <v>#N/A</v>
      </c>
    </row>
    <row r="2304" spans="5:8" x14ac:dyDescent="0.35">
      <c r="E2304" t="e">
        <v>#N/A</v>
      </c>
      <c r="F2304" t="e">
        <v>#N/A</v>
      </c>
      <c r="G2304" t="e">
        <v>#N/A</v>
      </c>
      <c r="H2304" t="e">
        <v>#N/A</v>
      </c>
    </row>
    <row r="2305" spans="5:8" x14ac:dyDescent="0.35">
      <c r="E2305" t="e">
        <v>#N/A</v>
      </c>
      <c r="F2305" t="e">
        <v>#N/A</v>
      </c>
      <c r="G2305" t="e">
        <v>#N/A</v>
      </c>
      <c r="H2305" t="e">
        <v>#N/A</v>
      </c>
    </row>
    <row r="2306" spans="5:8" x14ac:dyDescent="0.35">
      <c r="E2306" t="e">
        <v>#N/A</v>
      </c>
      <c r="F2306" t="e">
        <v>#N/A</v>
      </c>
      <c r="G2306" t="e">
        <v>#N/A</v>
      </c>
      <c r="H2306" t="e">
        <v>#N/A</v>
      </c>
    </row>
    <row r="2307" spans="5:8" x14ac:dyDescent="0.35">
      <c r="E2307" t="e">
        <v>#N/A</v>
      </c>
      <c r="F2307" t="e">
        <v>#N/A</v>
      </c>
      <c r="G2307" t="e">
        <v>#N/A</v>
      </c>
      <c r="H2307" t="e">
        <v>#N/A</v>
      </c>
    </row>
    <row r="2308" spans="5:8" x14ac:dyDescent="0.35">
      <c r="E2308" t="e">
        <v>#N/A</v>
      </c>
      <c r="F2308" t="e">
        <v>#N/A</v>
      </c>
      <c r="G2308" t="e">
        <v>#N/A</v>
      </c>
      <c r="H2308" t="e">
        <v>#N/A</v>
      </c>
    </row>
    <row r="2309" spans="5:8" x14ac:dyDescent="0.35">
      <c r="E2309" t="e">
        <v>#N/A</v>
      </c>
      <c r="F2309" t="e">
        <v>#N/A</v>
      </c>
      <c r="G2309" t="e">
        <v>#N/A</v>
      </c>
      <c r="H2309" t="e">
        <v>#N/A</v>
      </c>
    </row>
    <row r="2310" spans="5:8" x14ac:dyDescent="0.35">
      <c r="E2310" t="e">
        <v>#N/A</v>
      </c>
      <c r="F2310" t="e">
        <v>#N/A</v>
      </c>
      <c r="G2310" t="e">
        <v>#N/A</v>
      </c>
      <c r="H2310" t="e">
        <v>#N/A</v>
      </c>
    </row>
    <row r="2311" spans="5:8" x14ac:dyDescent="0.35">
      <c r="E2311" t="e">
        <v>#N/A</v>
      </c>
      <c r="F2311" t="e">
        <v>#N/A</v>
      </c>
      <c r="G2311" t="e">
        <v>#N/A</v>
      </c>
      <c r="H2311" t="e">
        <v>#N/A</v>
      </c>
    </row>
    <row r="2312" spans="5:8" x14ac:dyDescent="0.35">
      <c r="E2312" t="e">
        <v>#N/A</v>
      </c>
      <c r="F2312" t="e">
        <v>#N/A</v>
      </c>
      <c r="G2312" t="e">
        <v>#N/A</v>
      </c>
      <c r="H2312" t="e">
        <v>#N/A</v>
      </c>
    </row>
    <row r="2313" spans="5:8" x14ac:dyDescent="0.35">
      <c r="E2313" t="e">
        <v>#N/A</v>
      </c>
      <c r="F2313" t="e">
        <v>#N/A</v>
      </c>
      <c r="G2313" t="e">
        <v>#N/A</v>
      </c>
      <c r="H2313" t="e">
        <v>#N/A</v>
      </c>
    </row>
    <row r="2314" spans="5:8" x14ac:dyDescent="0.35">
      <c r="E2314" t="e">
        <v>#N/A</v>
      </c>
      <c r="F2314" t="e">
        <v>#N/A</v>
      </c>
      <c r="G2314" t="e">
        <v>#N/A</v>
      </c>
      <c r="H2314" t="e">
        <v>#N/A</v>
      </c>
    </row>
    <row r="2315" spans="5:8" x14ac:dyDescent="0.35">
      <c r="E2315" t="e">
        <v>#N/A</v>
      </c>
      <c r="F2315" t="e">
        <v>#N/A</v>
      </c>
      <c r="G2315" t="e">
        <v>#N/A</v>
      </c>
      <c r="H2315" t="e">
        <v>#N/A</v>
      </c>
    </row>
    <row r="2316" spans="5:8" x14ac:dyDescent="0.35">
      <c r="E2316" t="e">
        <v>#N/A</v>
      </c>
      <c r="F2316" t="e">
        <v>#N/A</v>
      </c>
      <c r="G2316" t="e">
        <v>#N/A</v>
      </c>
      <c r="H2316" t="e">
        <v>#N/A</v>
      </c>
    </row>
    <row r="2317" spans="5:8" x14ac:dyDescent="0.35">
      <c r="E2317" t="e">
        <v>#N/A</v>
      </c>
      <c r="F2317" t="e">
        <v>#N/A</v>
      </c>
      <c r="G2317" t="e">
        <v>#N/A</v>
      </c>
      <c r="H2317" t="e">
        <v>#N/A</v>
      </c>
    </row>
    <row r="2318" spans="5:8" x14ac:dyDescent="0.35">
      <c r="E2318" t="e">
        <v>#N/A</v>
      </c>
      <c r="F2318" t="e">
        <v>#N/A</v>
      </c>
      <c r="G2318" t="e">
        <v>#N/A</v>
      </c>
      <c r="H2318" t="e">
        <v>#N/A</v>
      </c>
    </row>
    <row r="2319" spans="5:8" x14ac:dyDescent="0.35">
      <c r="E2319" t="e">
        <v>#N/A</v>
      </c>
      <c r="F2319" t="e">
        <v>#N/A</v>
      </c>
      <c r="G2319" t="e">
        <v>#N/A</v>
      </c>
      <c r="H2319" t="e">
        <v>#N/A</v>
      </c>
    </row>
    <row r="2320" spans="5:8" x14ac:dyDescent="0.35">
      <c r="E2320" t="e">
        <v>#N/A</v>
      </c>
      <c r="F2320" t="e">
        <v>#N/A</v>
      </c>
      <c r="G2320" t="e">
        <v>#N/A</v>
      </c>
      <c r="H2320" t="e">
        <v>#N/A</v>
      </c>
    </row>
    <row r="2321" spans="5:8" x14ac:dyDescent="0.35">
      <c r="E2321" t="e">
        <v>#N/A</v>
      </c>
      <c r="F2321" t="e">
        <v>#N/A</v>
      </c>
      <c r="G2321" t="e">
        <v>#N/A</v>
      </c>
      <c r="H2321" t="e">
        <v>#N/A</v>
      </c>
    </row>
    <row r="2322" spans="5:8" x14ac:dyDescent="0.35">
      <c r="E2322" t="e">
        <v>#N/A</v>
      </c>
      <c r="F2322" t="e">
        <v>#N/A</v>
      </c>
      <c r="G2322" t="e">
        <v>#N/A</v>
      </c>
      <c r="H2322" t="e">
        <v>#N/A</v>
      </c>
    </row>
    <row r="2323" spans="5:8" x14ac:dyDescent="0.35">
      <c r="E2323" t="e">
        <v>#N/A</v>
      </c>
      <c r="F2323" t="e">
        <v>#N/A</v>
      </c>
      <c r="G2323" t="e">
        <v>#N/A</v>
      </c>
      <c r="H2323" t="e">
        <v>#N/A</v>
      </c>
    </row>
    <row r="2324" spans="5:8" x14ac:dyDescent="0.35">
      <c r="E2324" t="e">
        <v>#N/A</v>
      </c>
      <c r="F2324" t="e">
        <v>#N/A</v>
      </c>
      <c r="G2324" t="e">
        <v>#N/A</v>
      </c>
      <c r="H2324" t="e">
        <v>#N/A</v>
      </c>
    </row>
    <row r="2325" spans="5:8" x14ac:dyDescent="0.35">
      <c r="E2325" t="e">
        <v>#N/A</v>
      </c>
      <c r="F2325" t="e">
        <v>#N/A</v>
      </c>
      <c r="G2325" t="e">
        <v>#N/A</v>
      </c>
      <c r="H2325" t="e">
        <v>#N/A</v>
      </c>
    </row>
    <row r="2326" spans="5:8" x14ac:dyDescent="0.35">
      <c r="E2326" t="e">
        <v>#N/A</v>
      </c>
      <c r="F2326" t="e">
        <v>#N/A</v>
      </c>
      <c r="G2326" t="e">
        <v>#N/A</v>
      </c>
      <c r="H2326" t="e">
        <v>#N/A</v>
      </c>
    </row>
    <row r="2327" spans="5:8" x14ac:dyDescent="0.35">
      <c r="E2327" t="e">
        <v>#N/A</v>
      </c>
      <c r="F2327" t="e">
        <v>#N/A</v>
      </c>
      <c r="G2327" t="e">
        <v>#N/A</v>
      </c>
      <c r="H2327" t="e">
        <v>#N/A</v>
      </c>
    </row>
    <row r="2328" spans="5:8" x14ac:dyDescent="0.35">
      <c r="E2328" t="e">
        <v>#N/A</v>
      </c>
      <c r="F2328" t="e">
        <v>#N/A</v>
      </c>
      <c r="G2328" t="e">
        <v>#N/A</v>
      </c>
      <c r="H2328" t="e">
        <v>#N/A</v>
      </c>
    </row>
    <row r="2329" spans="5:8" x14ac:dyDescent="0.35">
      <c r="E2329" t="e">
        <v>#N/A</v>
      </c>
      <c r="F2329" t="e">
        <v>#N/A</v>
      </c>
      <c r="G2329" t="e">
        <v>#N/A</v>
      </c>
      <c r="H2329" t="e">
        <v>#N/A</v>
      </c>
    </row>
    <row r="2330" spans="5:8" x14ac:dyDescent="0.35">
      <c r="E2330" t="e">
        <v>#N/A</v>
      </c>
      <c r="F2330" t="e">
        <v>#N/A</v>
      </c>
      <c r="G2330" t="e">
        <v>#N/A</v>
      </c>
      <c r="H2330" t="e">
        <v>#N/A</v>
      </c>
    </row>
    <row r="2331" spans="5:8" x14ac:dyDescent="0.35">
      <c r="E2331" t="e">
        <v>#N/A</v>
      </c>
      <c r="F2331" t="e">
        <v>#N/A</v>
      </c>
      <c r="G2331" t="e">
        <v>#N/A</v>
      </c>
      <c r="H2331" t="e">
        <v>#N/A</v>
      </c>
    </row>
    <row r="2332" spans="5:8" x14ac:dyDescent="0.35">
      <c r="E2332" t="e">
        <v>#N/A</v>
      </c>
      <c r="F2332" t="e">
        <v>#N/A</v>
      </c>
      <c r="G2332" t="e">
        <v>#N/A</v>
      </c>
      <c r="H2332" t="e">
        <v>#N/A</v>
      </c>
    </row>
    <row r="2333" spans="5:8" x14ac:dyDescent="0.35">
      <c r="E2333" t="e">
        <v>#N/A</v>
      </c>
      <c r="F2333" t="e">
        <v>#N/A</v>
      </c>
      <c r="G2333" t="e">
        <v>#N/A</v>
      </c>
      <c r="H2333" t="e">
        <v>#N/A</v>
      </c>
    </row>
    <row r="2334" spans="5:8" x14ac:dyDescent="0.35">
      <c r="E2334" t="e">
        <v>#N/A</v>
      </c>
      <c r="F2334" t="e">
        <v>#N/A</v>
      </c>
      <c r="G2334" t="e">
        <v>#N/A</v>
      </c>
      <c r="H2334" t="e">
        <v>#N/A</v>
      </c>
    </row>
    <row r="2335" spans="5:8" x14ac:dyDescent="0.35">
      <c r="E2335" t="e">
        <v>#N/A</v>
      </c>
      <c r="F2335" t="e">
        <v>#N/A</v>
      </c>
      <c r="G2335" t="e">
        <v>#N/A</v>
      </c>
      <c r="H2335" t="e">
        <v>#N/A</v>
      </c>
    </row>
    <row r="2336" spans="5:8" x14ac:dyDescent="0.35">
      <c r="E2336" t="e">
        <v>#N/A</v>
      </c>
      <c r="F2336" t="e">
        <v>#N/A</v>
      </c>
      <c r="G2336" t="e">
        <v>#N/A</v>
      </c>
      <c r="H2336" t="e">
        <v>#N/A</v>
      </c>
    </row>
    <row r="2337" spans="5:8" x14ac:dyDescent="0.35">
      <c r="E2337" t="e">
        <v>#N/A</v>
      </c>
      <c r="F2337" t="e">
        <v>#N/A</v>
      </c>
      <c r="G2337" t="e">
        <v>#N/A</v>
      </c>
      <c r="H2337" t="e">
        <v>#N/A</v>
      </c>
    </row>
    <row r="2338" spans="5:8" x14ac:dyDescent="0.35">
      <c r="E2338" t="e">
        <v>#N/A</v>
      </c>
      <c r="F2338" t="e">
        <v>#N/A</v>
      </c>
      <c r="G2338" t="e">
        <v>#N/A</v>
      </c>
      <c r="H2338" t="e">
        <v>#N/A</v>
      </c>
    </row>
    <row r="2339" spans="5:8" x14ac:dyDescent="0.35">
      <c r="E2339" t="e">
        <v>#N/A</v>
      </c>
      <c r="F2339" t="e">
        <v>#N/A</v>
      </c>
      <c r="G2339" t="e">
        <v>#N/A</v>
      </c>
      <c r="H2339" t="e">
        <v>#N/A</v>
      </c>
    </row>
    <row r="2340" spans="5:8" x14ac:dyDescent="0.35">
      <c r="E2340" t="e">
        <v>#N/A</v>
      </c>
      <c r="F2340" t="e">
        <v>#N/A</v>
      </c>
      <c r="G2340" t="e">
        <v>#N/A</v>
      </c>
      <c r="H2340" t="e">
        <v>#N/A</v>
      </c>
    </row>
    <row r="2341" spans="5:8" x14ac:dyDescent="0.35">
      <c r="E2341" t="e">
        <v>#N/A</v>
      </c>
      <c r="F2341" t="e">
        <v>#N/A</v>
      </c>
      <c r="G2341" t="e">
        <v>#N/A</v>
      </c>
      <c r="H2341" t="e">
        <v>#N/A</v>
      </c>
    </row>
    <row r="2342" spans="5:8" x14ac:dyDescent="0.35">
      <c r="E2342" t="e">
        <v>#N/A</v>
      </c>
      <c r="F2342" t="e">
        <v>#N/A</v>
      </c>
      <c r="G2342" t="e">
        <v>#N/A</v>
      </c>
      <c r="H2342" t="e">
        <v>#N/A</v>
      </c>
    </row>
    <row r="2343" spans="5:8" x14ac:dyDescent="0.35">
      <c r="E2343" t="e">
        <v>#N/A</v>
      </c>
      <c r="F2343" t="e">
        <v>#N/A</v>
      </c>
      <c r="G2343" t="e">
        <v>#N/A</v>
      </c>
      <c r="H2343" t="e">
        <v>#N/A</v>
      </c>
    </row>
    <row r="2344" spans="5:8" x14ac:dyDescent="0.35">
      <c r="E2344" t="e">
        <v>#N/A</v>
      </c>
      <c r="F2344" t="e">
        <v>#N/A</v>
      </c>
      <c r="G2344" t="e">
        <v>#N/A</v>
      </c>
      <c r="H2344" t="e">
        <v>#N/A</v>
      </c>
    </row>
    <row r="2345" spans="5:8" x14ac:dyDescent="0.35">
      <c r="E2345" t="e">
        <v>#N/A</v>
      </c>
      <c r="F2345" t="e">
        <v>#N/A</v>
      </c>
      <c r="G2345" t="e">
        <v>#N/A</v>
      </c>
      <c r="H2345" t="e">
        <v>#N/A</v>
      </c>
    </row>
    <row r="2346" spans="5:8" x14ac:dyDescent="0.35">
      <c r="E2346" t="e">
        <v>#N/A</v>
      </c>
      <c r="F2346" t="e">
        <v>#N/A</v>
      </c>
      <c r="G2346" t="e">
        <v>#N/A</v>
      </c>
      <c r="H2346" t="e">
        <v>#N/A</v>
      </c>
    </row>
    <row r="2347" spans="5:8" x14ac:dyDescent="0.35">
      <c r="E2347" t="e">
        <v>#N/A</v>
      </c>
      <c r="F2347" t="e">
        <v>#N/A</v>
      </c>
      <c r="G2347" t="e">
        <v>#N/A</v>
      </c>
      <c r="H2347" t="e">
        <v>#N/A</v>
      </c>
    </row>
    <row r="2348" spans="5:8" x14ac:dyDescent="0.35">
      <c r="E2348" t="e">
        <v>#N/A</v>
      </c>
      <c r="F2348" t="e">
        <v>#N/A</v>
      </c>
      <c r="G2348" t="e">
        <v>#N/A</v>
      </c>
      <c r="H2348" t="e">
        <v>#N/A</v>
      </c>
    </row>
    <row r="2349" spans="5:8" x14ac:dyDescent="0.35">
      <c r="E2349" t="e">
        <v>#N/A</v>
      </c>
      <c r="F2349" t="e">
        <v>#N/A</v>
      </c>
      <c r="G2349" t="e">
        <v>#N/A</v>
      </c>
      <c r="H2349" t="e">
        <v>#N/A</v>
      </c>
    </row>
    <row r="2350" spans="5:8" x14ac:dyDescent="0.35">
      <c r="E2350" t="e">
        <v>#N/A</v>
      </c>
      <c r="F2350" t="e">
        <v>#N/A</v>
      </c>
      <c r="G2350" t="e">
        <v>#N/A</v>
      </c>
      <c r="H2350" t="e">
        <v>#N/A</v>
      </c>
    </row>
    <row r="2351" spans="5:8" x14ac:dyDescent="0.35">
      <c r="E2351" t="e">
        <v>#N/A</v>
      </c>
      <c r="F2351" t="e">
        <v>#N/A</v>
      </c>
      <c r="G2351" t="e">
        <v>#N/A</v>
      </c>
      <c r="H2351" t="e">
        <v>#N/A</v>
      </c>
    </row>
    <row r="2352" spans="5:8" x14ac:dyDescent="0.35">
      <c r="E2352" t="e">
        <v>#N/A</v>
      </c>
      <c r="F2352" t="e">
        <v>#N/A</v>
      </c>
      <c r="G2352" t="e">
        <v>#N/A</v>
      </c>
      <c r="H2352" t="e">
        <v>#N/A</v>
      </c>
    </row>
    <row r="2353" spans="5:8" x14ac:dyDescent="0.35">
      <c r="E2353" t="e">
        <v>#N/A</v>
      </c>
      <c r="F2353" t="e">
        <v>#N/A</v>
      </c>
      <c r="G2353" t="e">
        <v>#N/A</v>
      </c>
      <c r="H2353" t="e">
        <v>#N/A</v>
      </c>
    </row>
    <row r="2354" spans="5:8" x14ac:dyDescent="0.35">
      <c r="E2354" t="e">
        <v>#N/A</v>
      </c>
      <c r="F2354" t="e">
        <v>#N/A</v>
      </c>
      <c r="G2354" t="e">
        <v>#N/A</v>
      </c>
      <c r="H2354" t="e">
        <v>#N/A</v>
      </c>
    </row>
    <row r="2355" spans="5:8" x14ac:dyDescent="0.35">
      <c r="E2355" t="e">
        <v>#N/A</v>
      </c>
      <c r="F2355" t="e">
        <v>#N/A</v>
      </c>
      <c r="G2355" t="e">
        <v>#N/A</v>
      </c>
      <c r="H2355" t="e">
        <v>#N/A</v>
      </c>
    </row>
    <row r="2356" spans="5:8" x14ac:dyDescent="0.35">
      <c r="E2356" t="e">
        <v>#N/A</v>
      </c>
      <c r="F2356" t="e">
        <v>#N/A</v>
      </c>
      <c r="G2356" t="e">
        <v>#N/A</v>
      </c>
      <c r="H2356" t="e">
        <v>#N/A</v>
      </c>
    </row>
    <row r="2357" spans="5:8" x14ac:dyDescent="0.35">
      <c r="E2357" t="e">
        <v>#N/A</v>
      </c>
      <c r="F2357" t="e">
        <v>#N/A</v>
      </c>
      <c r="G2357" t="e">
        <v>#N/A</v>
      </c>
      <c r="H2357" t="e">
        <v>#N/A</v>
      </c>
    </row>
    <row r="2358" spans="5:8" x14ac:dyDescent="0.35">
      <c r="E2358" t="e">
        <v>#N/A</v>
      </c>
      <c r="F2358" t="e">
        <v>#N/A</v>
      </c>
      <c r="G2358" t="e">
        <v>#N/A</v>
      </c>
      <c r="H2358" t="e">
        <v>#N/A</v>
      </c>
    </row>
    <row r="2359" spans="5:8" x14ac:dyDescent="0.35">
      <c r="E2359" t="e">
        <v>#N/A</v>
      </c>
      <c r="F2359" t="e">
        <v>#N/A</v>
      </c>
      <c r="G2359" t="e">
        <v>#N/A</v>
      </c>
      <c r="H2359" t="e">
        <v>#N/A</v>
      </c>
    </row>
    <row r="2360" spans="5:8" x14ac:dyDescent="0.35">
      <c r="E2360" t="e">
        <v>#N/A</v>
      </c>
      <c r="F2360" t="e">
        <v>#N/A</v>
      </c>
      <c r="G2360" t="e">
        <v>#N/A</v>
      </c>
      <c r="H2360" t="e">
        <v>#N/A</v>
      </c>
    </row>
    <row r="2361" spans="5:8" x14ac:dyDescent="0.35">
      <c r="E2361" t="e">
        <v>#N/A</v>
      </c>
      <c r="F2361" t="e">
        <v>#N/A</v>
      </c>
      <c r="G2361" t="e">
        <v>#N/A</v>
      </c>
      <c r="H2361" t="e">
        <v>#N/A</v>
      </c>
    </row>
    <row r="2362" spans="5:8" x14ac:dyDescent="0.35">
      <c r="E2362" t="e">
        <v>#N/A</v>
      </c>
      <c r="F2362" t="e">
        <v>#N/A</v>
      </c>
      <c r="G2362" t="e">
        <v>#N/A</v>
      </c>
      <c r="H2362" t="e">
        <v>#N/A</v>
      </c>
    </row>
    <row r="2363" spans="5:8" x14ac:dyDescent="0.35">
      <c r="E2363" t="e">
        <v>#N/A</v>
      </c>
      <c r="F2363" t="e">
        <v>#N/A</v>
      </c>
      <c r="G2363" t="e">
        <v>#N/A</v>
      </c>
      <c r="H2363" t="e">
        <v>#N/A</v>
      </c>
    </row>
    <row r="2364" spans="5:8" x14ac:dyDescent="0.35">
      <c r="E2364" t="e">
        <v>#N/A</v>
      </c>
      <c r="F2364" t="e">
        <v>#N/A</v>
      </c>
      <c r="G2364" t="e">
        <v>#N/A</v>
      </c>
      <c r="H2364" t="e">
        <v>#N/A</v>
      </c>
    </row>
    <row r="2365" spans="5:8" x14ac:dyDescent="0.35">
      <c r="E2365" t="e">
        <v>#N/A</v>
      </c>
      <c r="F2365" t="e">
        <v>#N/A</v>
      </c>
      <c r="G2365" t="e">
        <v>#N/A</v>
      </c>
      <c r="H2365" t="e">
        <v>#N/A</v>
      </c>
    </row>
    <row r="2366" spans="5:8" x14ac:dyDescent="0.35">
      <c r="E2366" t="e">
        <v>#N/A</v>
      </c>
      <c r="F2366" t="e">
        <v>#N/A</v>
      </c>
      <c r="G2366" t="e">
        <v>#N/A</v>
      </c>
      <c r="H2366" t="e">
        <v>#N/A</v>
      </c>
    </row>
    <row r="2367" spans="5:8" x14ac:dyDescent="0.35">
      <c r="E2367" t="e">
        <v>#N/A</v>
      </c>
      <c r="F2367" t="e">
        <v>#N/A</v>
      </c>
      <c r="G2367" t="e">
        <v>#N/A</v>
      </c>
      <c r="H2367" t="e">
        <v>#N/A</v>
      </c>
    </row>
    <row r="2368" spans="5:8" x14ac:dyDescent="0.35">
      <c r="E2368" t="e">
        <v>#N/A</v>
      </c>
      <c r="F2368" t="e">
        <v>#N/A</v>
      </c>
      <c r="G2368" t="e">
        <v>#N/A</v>
      </c>
      <c r="H2368" t="e">
        <v>#N/A</v>
      </c>
    </row>
    <row r="2369" spans="5:8" x14ac:dyDescent="0.35">
      <c r="E2369" t="e">
        <v>#N/A</v>
      </c>
      <c r="F2369" t="e">
        <v>#N/A</v>
      </c>
      <c r="G2369" t="e">
        <v>#N/A</v>
      </c>
      <c r="H2369" t="e">
        <v>#N/A</v>
      </c>
    </row>
    <row r="2370" spans="5:8" x14ac:dyDescent="0.35">
      <c r="E2370" t="e">
        <v>#N/A</v>
      </c>
      <c r="F2370" t="e">
        <v>#N/A</v>
      </c>
      <c r="G2370" t="e">
        <v>#N/A</v>
      </c>
      <c r="H2370" t="e">
        <v>#N/A</v>
      </c>
    </row>
    <row r="2371" spans="5:8" x14ac:dyDescent="0.35">
      <c r="E2371" t="e">
        <v>#N/A</v>
      </c>
      <c r="F2371" t="e">
        <v>#N/A</v>
      </c>
      <c r="G2371" t="e">
        <v>#N/A</v>
      </c>
      <c r="H2371" t="e">
        <v>#N/A</v>
      </c>
    </row>
    <row r="2372" spans="5:8" x14ac:dyDescent="0.35">
      <c r="E2372" t="e">
        <v>#N/A</v>
      </c>
      <c r="F2372" t="e">
        <v>#N/A</v>
      </c>
      <c r="G2372" t="e">
        <v>#N/A</v>
      </c>
      <c r="H2372" t="e">
        <v>#N/A</v>
      </c>
    </row>
    <row r="2373" spans="5:8" x14ac:dyDescent="0.35">
      <c r="E2373" t="e">
        <v>#N/A</v>
      </c>
      <c r="F2373" t="e">
        <v>#N/A</v>
      </c>
      <c r="G2373" t="e">
        <v>#N/A</v>
      </c>
      <c r="H2373" t="e">
        <v>#N/A</v>
      </c>
    </row>
    <row r="2374" spans="5:8" x14ac:dyDescent="0.35">
      <c r="E2374" t="e">
        <v>#N/A</v>
      </c>
      <c r="F2374" t="e">
        <v>#N/A</v>
      </c>
      <c r="G2374" t="e">
        <v>#N/A</v>
      </c>
      <c r="H2374" t="e">
        <v>#N/A</v>
      </c>
    </row>
    <row r="2375" spans="5:8" x14ac:dyDescent="0.35">
      <c r="E2375" t="e">
        <v>#N/A</v>
      </c>
      <c r="F2375" t="e">
        <v>#N/A</v>
      </c>
      <c r="G2375" t="e">
        <v>#N/A</v>
      </c>
      <c r="H2375" t="e">
        <v>#N/A</v>
      </c>
    </row>
    <row r="2376" spans="5:8" x14ac:dyDescent="0.35">
      <c r="E2376" t="e">
        <v>#N/A</v>
      </c>
      <c r="F2376" t="e">
        <v>#N/A</v>
      </c>
      <c r="G2376" t="e">
        <v>#N/A</v>
      </c>
      <c r="H2376" t="e">
        <v>#N/A</v>
      </c>
    </row>
    <row r="2377" spans="5:8" x14ac:dyDescent="0.35">
      <c r="E2377" t="e">
        <v>#N/A</v>
      </c>
      <c r="F2377" t="e">
        <v>#N/A</v>
      </c>
      <c r="G2377" t="e">
        <v>#N/A</v>
      </c>
      <c r="H2377" t="e">
        <v>#N/A</v>
      </c>
    </row>
    <row r="2378" spans="5:8" x14ac:dyDescent="0.35">
      <c r="E2378" t="e">
        <v>#N/A</v>
      </c>
      <c r="F2378" t="e">
        <v>#N/A</v>
      </c>
      <c r="G2378" t="e">
        <v>#N/A</v>
      </c>
      <c r="H2378" t="e">
        <v>#N/A</v>
      </c>
    </row>
    <row r="2379" spans="5:8" x14ac:dyDescent="0.35">
      <c r="E2379" t="e">
        <v>#N/A</v>
      </c>
      <c r="F2379" t="e">
        <v>#N/A</v>
      </c>
      <c r="G2379" t="e">
        <v>#N/A</v>
      </c>
      <c r="H2379" t="e">
        <v>#N/A</v>
      </c>
    </row>
    <row r="2380" spans="5:8" x14ac:dyDescent="0.35">
      <c r="E2380" t="e">
        <v>#N/A</v>
      </c>
      <c r="F2380" t="e">
        <v>#N/A</v>
      </c>
      <c r="G2380" t="e">
        <v>#N/A</v>
      </c>
      <c r="H2380" t="e">
        <v>#N/A</v>
      </c>
    </row>
    <row r="2381" spans="5:8" x14ac:dyDescent="0.35">
      <c r="E2381" t="e">
        <v>#N/A</v>
      </c>
      <c r="F2381" t="e">
        <v>#N/A</v>
      </c>
      <c r="G2381" t="e">
        <v>#N/A</v>
      </c>
      <c r="H2381" t="e">
        <v>#N/A</v>
      </c>
    </row>
    <row r="2382" spans="5:8" x14ac:dyDescent="0.35">
      <c r="E2382" t="e">
        <v>#N/A</v>
      </c>
      <c r="F2382" t="e">
        <v>#N/A</v>
      </c>
      <c r="G2382" t="e">
        <v>#N/A</v>
      </c>
      <c r="H2382" t="e">
        <v>#N/A</v>
      </c>
    </row>
    <row r="2383" spans="5:8" x14ac:dyDescent="0.35">
      <c r="E2383" t="e">
        <v>#N/A</v>
      </c>
      <c r="F2383" t="e">
        <v>#N/A</v>
      </c>
      <c r="G2383" t="e">
        <v>#N/A</v>
      </c>
      <c r="H2383" t="e">
        <v>#N/A</v>
      </c>
    </row>
    <row r="2384" spans="5:8" x14ac:dyDescent="0.35">
      <c r="E2384" t="e">
        <v>#N/A</v>
      </c>
      <c r="F2384" t="e">
        <v>#N/A</v>
      </c>
      <c r="G2384" t="e">
        <v>#N/A</v>
      </c>
      <c r="H2384" t="e">
        <v>#N/A</v>
      </c>
    </row>
    <row r="2385" spans="5:8" x14ac:dyDescent="0.35">
      <c r="E2385" t="e">
        <v>#N/A</v>
      </c>
      <c r="F2385" t="e">
        <v>#N/A</v>
      </c>
      <c r="G2385" t="e">
        <v>#N/A</v>
      </c>
      <c r="H2385" t="e">
        <v>#N/A</v>
      </c>
    </row>
    <row r="2386" spans="5:8" x14ac:dyDescent="0.35">
      <c r="E2386" t="e">
        <v>#N/A</v>
      </c>
      <c r="F2386" t="e">
        <v>#N/A</v>
      </c>
      <c r="G2386" t="e">
        <v>#N/A</v>
      </c>
      <c r="H2386" t="e">
        <v>#N/A</v>
      </c>
    </row>
    <row r="2387" spans="5:8" x14ac:dyDescent="0.35">
      <c r="E2387" t="e">
        <v>#N/A</v>
      </c>
      <c r="F2387" t="e">
        <v>#N/A</v>
      </c>
      <c r="G2387" t="e">
        <v>#N/A</v>
      </c>
      <c r="H2387" t="e">
        <v>#N/A</v>
      </c>
    </row>
    <row r="2388" spans="5:8" x14ac:dyDescent="0.35">
      <c r="E2388" t="e">
        <v>#N/A</v>
      </c>
      <c r="F2388" t="e">
        <v>#N/A</v>
      </c>
      <c r="G2388" t="e">
        <v>#N/A</v>
      </c>
      <c r="H2388" t="e">
        <v>#N/A</v>
      </c>
    </row>
    <row r="2389" spans="5:8" x14ac:dyDescent="0.35">
      <c r="E2389" t="e">
        <v>#N/A</v>
      </c>
      <c r="F2389" t="e">
        <v>#N/A</v>
      </c>
      <c r="G2389" t="e">
        <v>#N/A</v>
      </c>
      <c r="H2389" t="e">
        <v>#N/A</v>
      </c>
    </row>
    <row r="2390" spans="5:8" x14ac:dyDescent="0.35">
      <c r="E2390" t="e">
        <v>#N/A</v>
      </c>
      <c r="F2390" t="e">
        <v>#N/A</v>
      </c>
      <c r="G2390" t="e">
        <v>#N/A</v>
      </c>
      <c r="H2390" t="e">
        <v>#N/A</v>
      </c>
    </row>
    <row r="2391" spans="5:8" x14ac:dyDescent="0.35">
      <c r="E2391" t="e">
        <v>#N/A</v>
      </c>
      <c r="F2391" t="e">
        <v>#N/A</v>
      </c>
      <c r="G2391" t="e">
        <v>#N/A</v>
      </c>
      <c r="H2391" t="e">
        <v>#N/A</v>
      </c>
    </row>
    <row r="2392" spans="5:8" x14ac:dyDescent="0.35">
      <c r="E2392" t="e">
        <v>#N/A</v>
      </c>
      <c r="F2392" t="e">
        <v>#N/A</v>
      </c>
      <c r="G2392" t="e">
        <v>#N/A</v>
      </c>
      <c r="H2392" t="e">
        <v>#N/A</v>
      </c>
    </row>
    <row r="2393" spans="5:8" x14ac:dyDescent="0.35">
      <c r="E2393" t="e">
        <v>#N/A</v>
      </c>
      <c r="F2393" t="e">
        <v>#N/A</v>
      </c>
      <c r="G2393" t="e">
        <v>#N/A</v>
      </c>
      <c r="H2393" t="e">
        <v>#N/A</v>
      </c>
    </row>
    <row r="2394" spans="5:8" x14ac:dyDescent="0.35">
      <c r="E2394" t="e">
        <v>#N/A</v>
      </c>
      <c r="F2394" t="e">
        <v>#N/A</v>
      </c>
      <c r="G2394" t="e">
        <v>#N/A</v>
      </c>
      <c r="H2394" t="e">
        <v>#N/A</v>
      </c>
    </row>
    <row r="2395" spans="5:8" x14ac:dyDescent="0.35">
      <c r="E2395" t="e">
        <v>#N/A</v>
      </c>
      <c r="F2395" t="e">
        <v>#N/A</v>
      </c>
      <c r="G2395" t="e">
        <v>#N/A</v>
      </c>
      <c r="H2395" t="e">
        <v>#N/A</v>
      </c>
    </row>
    <row r="2396" spans="5:8" x14ac:dyDescent="0.35">
      <c r="E2396" t="e">
        <v>#N/A</v>
      </c>
      <c r="F2396" t="e">
        <v>#N/A</v>
      </c>
      <c r="G2396" t="e">
        <v>#N/A</v>
      </c>
      <c r="H2396" t="e">
        <v>#N/A</v>
      </c>
    </row>
    <row r="2397" spans="5:8" x14ac:dyDescent="0.35">
      <c r="E2397" t="e">
        <v>#N/A</v>
      </c>
      <c r="F2397" t="e">
        <v>#N/A</v>
      </c>
      <c r="G2397" t="e">
        <v>#N/A</v>
      </c>
      <c r="H2397" t="e">
        <v>#N/A</v>
      </c>
    </row>
    <row r="2398" spans="5:8" x14ac:dyDescent="0.35">
      <c r="E2398" t="e">
        <v>#N/A</v>
      </c>
      <c r="F2398" t="e">
        <v>#N/A</v>
      </c>
      <c r="G2398" t="e">
        <v>#N/A</v>
      </c>
      <c r="H2398" t="e">
        <v>#N/A</v>
      </c>
    </row>
    <row r="2399" spans="5:8" x14ac:dyDescent="0.35">
      <c r="E2399" t="e">
        <v>#N/A</v>
      </c>
      <c r="F2399" t="e">
        <v>#N/A</v>
      </c>
      <c r="G2399" t="e">
        <v>#N/A</v>
      </c>
      <c r="H2399" t="e">
        <v>#N/A</v>
      </c>
    </row>
    <row r="2400" spans="5:8" x14ac:dyDescent="0.35">
      <c r="E2400" t="e">
        <v>#N/A</v>
      </c>
      <c r="F2400" t="e">
        <v>#N/A</v>
      </c>
      <c r="G2400" t="e">
        <v>#N/A</v>
      </c>
      <c r="H2400" t="e">
        <v>#N/A</v>
      </c>
    </row>
    <row r="2401" spans="5:8" x14ac:dyDescent="0.35">
      <c r="E2401" t="e">
        <v>#N/A</v>
      </c>
      <c r="F2401" t="e">
        <v>#N/A</v>
      </c>
      <c r="G2401" t="e">
        <v>#N/A</v>
      </c>
      <c r="H2401" t="e">
        <v>#N/A</v>
      </c>
    </row>
    <row r="2402" spans="5:8" x14ac:dyDescent="0.35">
      <c r="E2402" t="e">
        <v>#N/A</v>
      </c>
      <c r="F2402" t="e">
        <v>#N/A</v>
      </c>
      <c r="G2402" t="e">
        <v>#N/A</v>
      </c>
      <c r="H2402" t="e">
        <v>#N/A</v>
      </c>
    </row>
    <row r="2403" spans="5:8" x14ac:dyDescent="0.35">
      <c r="E2403" t="e">
        <v>#N/A</v>
      </c>
      <c r="F2403" t="e">
        <v>#N/A</v>
      </c>
      <c r="G2403" t="e">
        <v>#N/A</v>
      </c>
      <c r="H2403" t="e">
        <v>#N/A</v>
      </c>
    </row>
    <row r="2404" spans="5:8" x14ac:dyDescent="0.35">
      <c r="E2404" t="e">
        <v>#N/A</v>
      </c>
      <c r="F2404" t="e">
        <v>#N/A</v>
      </c>
      <c r="G2404" t="e">
        <v>#N/A</v>
      </c>
      <c r="H2404" t="e">
        <v>#N/A</v>
      </c>
    </row>
    <row r="2405" spans="5:8" x14ac:dyDescent="0.35">
      <c r="E2405" t="e">
        <v>#N/A</v>
      </c>
      <c r="F2405" t="e">
        <v>#N/A</v>
      </c>
      <c r="G2405" t="e">
        <v>#N/A</v>
      </c>
      <c r="H2405" t="e">
        <v>#N/A</v>
      </c>
    </row>
    <row r="2406" spans="5:8" x14ac:dyDescent="0.35">
      <c r="E2406" t="e">
        <v>#N/A</v>
      </c>
      <c r="F2406" t="e">
        <v>#N/A</v>
      </c>
      <c r="G2406" t="e">
        <v>#N/A</v>
      </c>
      <c r="H2406" t="e">
        <v>#N/A</v>
      </c>
    </row>
    <row r="2407" spans="5:8" x14ac:dyDescent="0.35">
      <c r="E2407" t="e">
        <v>#N/A</v>
      </c>
      <c r="F2407" t="e">
        <v>#N/A</v>
      </c>
      <c r="G2407" t="e">
        <v>#N/A</v>
      </c>
      <c r="H2407" t="e">
        <v>#N/A</v>
      </c>
    </row>
    <row r="2408" spans="5:8" x14ac:dyDescent="0.35">
      <c r="E2408" t="e">
        <v>#N/A</v>
      </c>
      <c r="F2408" t="e">
        <v>#N/A</v>
      </c>
      <c r="G2408" t="e">
        <v>#N/A</v>
      </c>
      <c r="H2408" t="e">
        <v>#N/A</v>
      </c>
    </row>
    <row r="2409" spans="5:8" x14ac:dyDescent="0.35">
      <c r="E2409" t="e">
        <v>#N/A</v>
      </c>
      <c r="F2409" t="e">
        <v>#N/A</v>
      </c>
      <c r="G2409" t="e">
        <v>#N/A</v>
      </c>
      <c r="H2409" t="e">
        <v>#N/A</v>
      </c>
    </row>
    <row r="2410" spans="5:8" x14ac:dyDescent="0.35">
      <c r="E2410" t="e">
        <v>#N/A</v>
      </c>
      <c r="F2410" t="e">
        <v>#N/A</v>
      </c>
      <c r="G2410" t="e">
        <v>#N/A</v>
      </c>
      <c r="H2410" t="e">
        <v>#N/A</v>
      </c>
    </row>
    <row r="2411" spans="5:8" x14ac:dyDescent="0.35">
      <c r="E2411" t="e">
        <v>#N/A</v>
      </c>
      <c r="F2411" t="e">
        <v>#N/A</v>
      </c>
      <c r="G2411" t="e">
        <v>#N/A</v>
      </c>
      <c r="H2411" t="e">
        <v>#N/A</v>
      </c>
    </row>
    <row r="2412" spans="5:8" x14ac:dyDescent="0.35">
      <c r="E2412" t="e">
        <v>#N/A</v>
      </c>
      <c r="F2412" t="e">
        <v>#N/A</v>
      </c>
      <c r="G2412" t="e">
        <v>#N/A</v>
      </c>
      <c r="H2412" t="e">
        <v>#N/A</v>
      </c>
    </row>
    <row r="2413" spans="5:8" x14ac:dyDescent="0.35">
      <c r="E2413" t="e">
        <v>#N/A</v>
      </c>
      <c r="F2413" t="e">
        <v>#N/A</v>
      </c>
      <c r="G2413" t="e">
        <v>#N/A</v>
      </c>
      <c r="H2413" t="e">
        <v>#N/A</v>
      </c>
    </row>
    <row r="2414" spans="5:8" x14ac:dyDescent="0.35">
      <c r="E2414" t="e">
        <v>#N/A</v>
      </c>
      <c r="F2414" t="e">
        <v>#N/A</v>
      </c>
      <c r="G2414" t="e">
        <v>#N/A</v>
      </c>
      <c r="H2414" t="e">
        <v>#N/A</v>
      </c>
    </row>
    <row r="2415" spans="5:8" x14ac:dyDescent="0.35">
      <c r="E2415" t="e">
        <v>#N/A</v>
      </c>
      <c r="F2415" t="e">
        <v>#N/A</v>
      </c>
      <c r="G2415" t="e">
        <v>#N/A</v>
      </c>
      <c r="H2415" t="e">
        <v>#N/A</v>
      </c>
    </row>
    <row r="2416" spans="5:8" x14ac:dyDescent="0.35">
      <c r="E2416" t="e">
        <v>#N/A</v>
      </c>
      <c r="F2416" t="e">
        <v>#N/A</v>
      </c>
      <c r="G2416" t="e">
        <v>#N/A</v>
      </c>
      <c r="H2416" t="e">
        <v>#N/A</v>
      </c>
    </row>
    <row r="2417" spans="5:8" x14ac:dyDescent="0.35">
      <c r="E2417" t="e">
        <v>#N/A</v>
      </c>
      <c r="F2417" t="e">
        <v>#N/A</v>
      </c>
      <c r="G2417" t="e">
        <v>#N/A</v>
      </c>
      <c r="H2417" t="e">
        <v>#N/A</v>
      </c>
    </row>
    <row r="2418" spans="5:8" x14ac:dyDescent="0.35">
      <c r="E2418" t="e">
        <v>#N/A</v>
      </c>
      <c r="F2418" t="e">
        <v>#N/A</v>
      </c>
      <c r="G2418" t="e">
        <v>#N/A</v>
      </c>
      <c r="H2418" t="e">
        <v>#N/A</v>
      </c>
    </row>
    <row r="2419" spans="5:8" x14ac:dyDescent="0.35">
      <c r="E2419" t="e">
        <v>#N/A</v>
      </c>
      <c r="F2419" t="e">
        <v>#N/A</v>
      </c>
      <c r="G2419" t="e">
        <v>#N/A</v>
      </c>
      <c r="H2419" t="e">
        <v>#N/A</v>
      </c>
    </row>
    <row r="2420" spans="5:8" x14ac:dyDescent="0.35">
      <c r="E2420" t="e">
        <v>#N/A</v>
      </c>
      <c r="F2420" t="e">
        <v>#N/A</v>
      </c>
      <c r="G2420" t="e">
        <v>#N/A</v>
      </c>
      <c r="H2420" t="e">
        <v>#N/A</v>
      </c>
    </row>
    <row r="2421" spans="5:8" x14ac:dyDescent="0.35">
      <c r="E2421" t="e">
        <v>#N/A</v>
      </c>
      <c r="F2421" t="e">
        <v>#N/A</v>
      </c>
      <c r="G2421" t="e">
        <v>#N/A</v>
      </c>
      <c r="H2421" t="e">
        <v>#N/A</v>
      </c>
    </row>
    <row r="2422" spans="5:8" x14ac:dyDescent="0.35">
      <c r="E2422" t="e">
        <v>#N/A</v>
      </c>
      <c r="F2422" t="e">
        <v>#N/A</v>
      </c>
      <c r="G2422" t="e">
        <v>#N/A</v>
      </c>
      <c r="H2422" t="e">
        <v>#N/A</v>
      </c>
    </row>
    <row r="2423" spans="5:8" x14ac:dyDescent="0.35">
      <c r="E2423" t="e">
        <v>#N/A</v>
      </c>
      <c r="F2423" t="e">
        <v>#N/A</v>
      </c>
      <c r="G2423" t="e">
        <v>#N/A</v>
      </c>
      <c r="H2423" t="e">
        <v>#N/A</v>
      </c>
    </row>
    <row r="2424" spans="5:8" x14ac:dyDescent="0.35">
      <c r="E2424" t="e">
        <v>#N/A</v>
      </c>
      <c r="F2424" t="e">
        <v>#N/A</v>
      </c>
      <c r="G2424" t="e">
        <v>#N/A</v>
      </c>
      <c r="H2424" t="e">
        <v>#N/A</v>
      </c>
    </row>
    <row r="2425" spans="5:8" x14ac:dyDescent="0.35">
      <c r="E2425" t="e">
        <v>#N/A</v>
      </c>
      <c r="F2425" t="e">
        <v>#N/A</v>
      </c>
      <c r="G2425" t="e">
        <v>#N/A</v>
      </c>
      <c r="H2425" t="e">
        <v>#N/A</v>
      </c>
    </row>
    <row r="2426" spans="5:8" x14ac:dyDescent="0.35">
      <c r="E2426" t="e">
        <v>#N/A</v>
      </c>
      <c r="F2426" t="e">
        <v>#N/A</v>
      </c>
      <c r="G2426" t="e">
        <v>#N/A</v>
      </c>
      <c r="H2426" t="e">
        <v>#N/A</v>
      </c>
    </row>
    <row r="2427" spans="5:8" x14ac:dyDescent="0.35">
      <c r="E2427" t="e">
        <v>#N/A</v>
      </c>
      <c r="F2427" t="e">
        <v>#N/A</v>
      </c>
      <c r="G2427" t="e">
        <v>#N/A</v>
      </c>
      <c r="H2427" t="e">
        <v>#N/A</v>
      </c>
    </row>
    <row r="2428" spans="5:8" x14ac:dyDescent="0.35">
      <c r="E2428" t="e">
        <v>#N/A</v>
      </c>
      <c r="F2428" t="e">
        <v>#N/A</v>
      </c>
      <c r="G2428" t="e">
        <v>#N/A</v>
      </c>
      <c r="H2428" t="e">
        <v>#N/A</v>
      </c>
    </row>
    <row r="2429" spans="5:8" x14ac:dyDescent="0.35">
      <c r="E2429" t="e">
        <v>#N/A</v>
      </c>
      <c r="F2429" t="e">
        <v>#N/A</v>
      </c>
      <c r="G2429" t="e">
        <v>#N/A</v>
      </c>
      <c r="H2429" t="e">
        <v>#N/A</v>
      </c>
    </row>
    <row r="2430" spans="5:8" x14ac:dyDescent="0.35">
      <c r="E2430" t="e">
        <v>#N/A</v>
      </c>
      <c r="F2430" t="e">
        <v>#N/A</v>
      </c>
      <c r="G2430" t="e">
        <v>#N/A</v>
      </c>
      <c r="H2430" t="e">
        <v>#N/A</v>
      </c>
    </row>
    <row r="2431" spans="5:8" x14ac:dyDescent="0.35">
      <c r="E2431" t="e">
        <v>#N/A</v>
      </c>
      <c r="F2431" t="e">
        <v>#N/A</v>
      </c>
      <c r="G2431" t="e">
        <v>#N/A</v>
      </c>
      <c r="H2431" t="e">
        <v>#N/A</v>
      </c>
    </row>
    <row r="2432" spans="5:8" x14ac:dyDescent="0.35">
      <c r="E2432" t="e">
        <v>#N/A</v>
      </c>
      <c r="F2432" t="e">
        <v>#N/A</v>
      </c>
      <c r="G2432" t="e">
        <v>#N/A</v>
      </c>
      <c r="H2432" t="e">
        <v>#N/A</v>
      </c>
    </row>
    <row r="2433" spans="5:8" x14ac:dyDescent="0.35">
      <c r="E2433" t="e">
        <v>#N/A</v>
      </c>
      <c r="F2433" t="e">
        <v>#N/A</v>
      </c>
      <c r="G2433" t="e">
        <v>#N/A</v>
      </c>
      <c r="H2433" t="e">
        <v>#N/A</v>
      </c>
    </row>
    <row r="2434" spans="5:8" x14ac:dyDescent="0.35">
      <c r="E2434" t="e">
        <v>#N/A</v>
      </c>
      <c r="F2434" t="e">
        <v>#N/A</v>
      </c>
      <c r="G2434" t="e">
        <v>#N/A</v>
      </c>
      <c r="H2434" t="e">
        <v>#N/A</v>
      </c>
    </row>
    <row r="2435" spans="5:8" x14ac:dyDescent="0.35">
      <c r="E2435" t="e">
        <v>#N/A</v>
      </c>
      <c r="F2435" t="e">
        <v>#N/A</v>
      </c>
      <c r="G2435" t="e">
        <v>#N/A</v>
      </c>
      <c r="H2435" t="e">
        <v>#N/A</v>
      </c>
    </row>
    <row r="2436" spans="5:8" x14ac:dyDescent="0.35">
      <c r="E2436" t="e">
        <v>#N/A</v>
      </c>
      <c r="F2436" t="e">
        <v>#N/A</v>
      </c>
      <c r="G2436" t="e">
        <v>#N/A</v>
      </c>
      <c r="H2436" t="e">
        <v>#N/A</v>
      </c>
    </row>
    <row r="2437" spans="5:8" x14ac:dyDescent="0.35">
      <c r="E2437" t="e">
        <v>#N/A</v>
      </c>
      <c r="F2437" t="e">
        <v>#N/A</v>
      </c>
      <c r="G2437" t="e">
        <v>#N/A</v>
      </c>
      <c r="H2437" t="e">
        <v>#N/A</v>
      </c>
    </row>
    <row r="2438" spans="5:8" x14ac:dyDescent="0.35">
      <c r="E2438" t="e">
        <v>#N/A</v>
      </c>
      <c r="F2438" t="e">
        <v>#N/A</v>
      </c>
      <c r="G2438" t="e">
        <v>#N/A</v>
      </c>
      <c r="H2438" t="e">
        <v>#N/A</v>
      </c>
    </row>
    <row r="2439" spans="5:8" x14ac:dyDescent="0.35">
      <c r="E2439" t="e">
        <v>#N/A</v>
      </c>
      <c r="F2439" t="e">
        <v>#N/A</v>
      </c>
      <c r="G2439" t="e">
        <v>#N/A</v>
      </c>
      <c r="H2439" t="e">
        <v>#N/A</v>
      </c>
    </row>
    <row r="2440" spans="5:8" x14ac:dyDescent="0.35">
      <c r="E2440" t="e">
        <v>#N/A</v>
      </c>
      <c r="F2440" t="e">
        <v>#N/A</v>
      </c>
      <c r="G2440" t="e">
        <v>#N/A</v>
      </c>
      <c r="H2440" t="e">
        <v>#N/A</v>
      </c>
    </row>
    <row r="2441" spans="5:8" x14ac:dyDescent="0.35">
      <c r="E2441" t="e">
        <v>#N/A</v>
      </c>
      <c r="F2441" t="e">
        <v>#N/A</v>
      </c>
      <c r="G2441" t="e">
        <v>#N/A</v>
      </c>
      <c r="H2441" t="e">
        <v>#N/A</v>
      </c>
    </row>
    <row r="2442" spans="5:8" x14ac:dyDescent="0.35">
      <c r="E2442" t="e">
        <v>#N/A</v>
      </c>
      <c r="F2442" t="e">
        <v>#N/A</v>
      </c>
      <c r="G2442" t="e">
        <v>#N/A</v>
      </c>
      <c r="H2442" t="e">
        <v>#N/A</v>
      </c>
    </row>
    <row r="2443" spans="5:8" x14ac:dyDescent="0.35">
      <c r="E2443" t="e">
        <v>#N/A</v>
      </c>
      <c r="F2443" t="e">
        <v>#N/A</v>
      </c>
      <c r="G2443" t="e">
        <v>#N/A</v>
      </c>
      <c r="H2443" t="e">
        <v>#N/A</v>
      </c>
    </row>
    <row r="2444" spans="5:8" x14ac:dyDescent="0.35">
      <c r="E2444" t="e">
        <v>#N/A</v>
      </c>
      <c r="F2444" t="e">
        <v>#N/A</v>
      </c>
      <c r="G2444" t="e">
        <v>#N/A</v>
      </c>
      <c r="H2444" t="e">
        <v>#N/A</v>
      </c>
    </row>
    <row r="2445" spans="5:8" x14ac:dyDescent="0.35">
      <c r="E2445" t="e">
        <v>#N/A</v>
      </c>
      <c r="F2445" t="e">
        <v>#N/A</v>
      </c>
      <c r="G2445" t="e">
        <v>#N/A</v>
      </c>
      <c r="H2445" t="e">
        <v>#N/A</v>
      </c>
    </row>
    <row r="2446" spans="5:8" x14ac:dyDescent="0.35">
      <c r="E2446" t="e">
        <v>#N/A</v>
      </c>
      <c r="F2446" t="e">
        <v>#N/A</v>
      </c>
      <c r="G2446" t="e">
        <v>#N/A</v>
      </c>
      <c r="H2446" t="e">
        <v>#N/A</v>
      </c>
    </row>
    <row r="2447" spans="5:8" x14ac:dyDescent="0.35">
      <c r="E2447" t="e">
        <v>#N/A</v>
      </c>
      <c r="F2447" t="e">
        <v>#N/A</v>
      </c>
      <c r="G2447" t="e">
        <v>#N/A</v>
      </c>
      <c r="H2447" t="e">
        <v>#N/A</v>
      </c>
    </row>
    <row r="2448" spans="5:8" x14ac:dyDescent="0.35">
      <c r="E2448" t="e">
        <v>#N/A</v>
      </c>
      <c r="F2448" t="e">
        <v>#N/A</v>
      </c>
      <c r="G2448" t="e">
        <v>#N/A</v>
      </c>
      <c r="H2448" t="e">
        <v>#N/A</v>
      </c>
    </row>
    <row r="2449" spans="5:8" x14ac:dyDescent="0.35">
      <c r="E2449" t="e">
        <v>#N/A</v>
      </c>
      <c r="F2449" t="e">
        <v>#N/A</v>
      </c>
      <c r="G2449" t="e">
        <v>#N/A</v>
      </c>
      <c r="H2449" t="e">
        <v>#N/A</v>
      </c>
    </row>
    <row r="2450" spans="5:8" x14ac:dyDescent="0.35">
      <c r="E2450" t="e">
        <v>#N/A</v>
      </c>
      <c r="F2450" t="e">
        <v>#N/A</v>
      </c>
      <c r="G2450" t="e">
        <v>#N/A</v>
      </c>
      <c r="H2450" t="e">
        <v>#N/A</v>
      </c>
    </row>
    <row r="2451" spans="5:8" x14ac:dyDescent="0.35">
      <c r="E2451" t="e">
        <v>#N/A</v>
      </c>
      <c r="F2451" t="e">
        <v>#N/A</v>
      </c>
      <c r="G2451" t="e">
        <v>#N/A</v>
      </c>
      <c r="H2451" t="e">
        <v>#N/A</v>
      </c>
    </row>
    <row r="2452" spans="5:8" x14ac:dyDescent="0.35">
      <c r="E2452" t="e">
        <v>#N/A</v>
      </c>
      <c r="F2452" t="e">
        <v>#N/A</v>
      </c>
      <c r="G2452" t="e">
        <v>#N/A</v>
      </c>
      <c r="H2452" t="e">
        <v>#N/A</v>
      </c>
    </row>
    <row r="2453" spans="5:8" x14ac:dyDescent="0.35">
      <c r="E2453" t="e">
        <v>#N/A</v>
      </c>
      <c r="F2453" t="e">
        <v>#N/A</v>
      </c>
      <c r="G2453" t="e">
        <v>#N/A</v>
      </c>
      <c r="H2453" t="e">
        <v>#N/A</v>
      </c>
    </row>
    <row r="2454" spans="5:8" x14ac:dyDescent="0.35">
      <c r="E2454" t="e">
        <v>#N/A</v>
      </c>
      <c r="F2454" t="e">
        <v>#N/A</v>
      </c>
      <c r="G2454" t="e">
        <v>#N/A</v>
      </c>
      <c r="H2454" t="e">
        <v>#N/A</v>
      </c>
    </row>
    <row r="2455" spans="5:8" x14ac:dyDescent="0.35">
      <c r="E2455" t="e">
        <v>#N/A</v>
      </c>
      <c r="F2455" t="e">
        <v>#N/A</v>
      </c>
      <c r="G2455" t="e">
        <v>#N/A</v>
      </c>
      <c r="H2455" t="e">
        <v>#N/A</v>
      </c>
    </row>
    <row r="2456" spans="5:8" x14ac:dyDescent="0.35">
      <c r="E2456" t="e">
        <v>#N/A</v>
      </c>
      <c r="F2456" t="e">
        <v>#N/A</v>
      </c>
      <c r="G2456" t="e">
        <v>#N/A</v>
      </c>
      <c r="H2456" t="e">
        <v>#N/A</v>
      </c>
    </row>
    <row r="2457" spans="5:8" x14ac:dyDescent="0.35">
      <c r="E2457" t="e">
        <v>#N/A</v>
      </c>
      <c r="F2457" t="e">
        <v>#N/A</v>
      </c>
      <c r="G2457" t="e">
        <v>#N/A</v>
      </c>
      <c r="H2457" t="e">
        <v>#N/A</v>
      </c>
    </row>
    <row r="2458" spans="5:8" x14ac:dyDescent="0.35">
      <c r="E2458" t="e">
        <v>#N/A</v>
      </c>
      <c r="F2458" t="e">
        <v>#N/A</v>
      </c>
      <c r="G2458" t="e">
        <v>#N/A</v>
      </c>
      <c r="H2458" t="e">
        <v>#N/A</v>
      </c>
    </row>
    <row r="2459" spans="5:8" x14ac:dyDescent="0.35">
      <c r="E2459" t="e">
        <v>#N/A</v>
      </c>
      <c r="F2459" t="e">
        <v>#N/A</v>
      </c>
      <c r="G2459" t="e">
        <v>#N/A</v>
      </c>
      <c r="H2459" t="e">
        <v>#N/A</v>
      </c>
    </row>
    <row r="2460" spans="5:8" x14ac:dyDescent="0.35">
      <c r="E2460" t="e">
        <v>#N/A</v>
      </c>
      <c r="F2460" t="e">
        <v>#N/A</v>
      </c>
      <c r="G2460" t="e">
        <v>#N/A</v>
      </c>
      <c r="H2460" t="e">
        <v>#N/A</v>
      </c>
    </row>
    <row r="2461" spans="5:8" x14ac:dyDescent="0.35">
      <c r="E2461" t="e">
        <v>#N/A</v>
      </c>
      <c r="F2461" t="e">
        <v>#N/A</v>
      </c>
      <c r="G2461" t="e">
        <v>#N/A</v>
      </c>
      <c r="H2461" t="e">
        <v>#N/A</v>
      </c>
    </row>
    <row r="2462" spans="5:8" x14ac:dyDescent="0.35">
      <c r="E2462" t="e">
        <v>#N/A</v>
      </c>
      <c r="F2462" t="e">
        <v>#N/A</v>
      </c>
      <c r="G2462" t="e">
        <v>#N/A</v>
      </c>
      <c r="H2462" t="e">
        <v>#N/A</v>
      </c>
    </row>
    <row r="2463" spans="5:8" x14ac:dyDescent="0.35">
      <c r="E2463" t="e">
        <v>#N/A</v>
      </c>
      <c r="F2463" t="e">
        <v>#N/A</v>
      </c>
      <c r="G2463" t="e">
        <v>#N/A</v>
      </c>
      <c r="H2463" t="e">
        <v>#N/A</v>
      </c>
    </row>
    <row r="2464" spans="5:8" x14ac:dyDescent="0.35">
      <c r="E2464" t="e">
        <v>#N/A</v>
      </c>
      <c r="F2464" t="e">
        <v>#N/A</v>
      </c>
      <c r="G2464" t="e">
        <v>#N/A</v>
      </c>
      <c r="H2464" t="e">
        <v>#N/A</v>
      </c>
    </row>
    <row r="2465" spans="5:8" x14ac:dyDescent="0.35">
      <c r="E2465" t="e">
        <v>#N/A</v>
      </c>
      <c r="F2465" t="e">
        <v>#N/A</v>
      </c>
      <c r="G2465" t="e">
        <v>#N/A</v>
      </c>
      <c r="H2465" t="e">
        <v>#N/A</v>
      </c>
    </row>
    <row r="2466" spans="5:8" x14ac:dyDescent="0.35">
      <c r="E2466" t="e">
        <v>#N/A</v>
      </c>
      <c r="F2466" t="e">
        <v>#N/A</v>
      </c>
      <c r="G2466" t="e">
        <v>#N/A</v>
      </c>
      <c r="H2466" t="e">
        <v>#N/A</v>
      </c>
    </row>
    <row r="2467" spans="5:8" x14ac:dyDescent="0.35">
      <c r="E2467" t="e">
        <v>#N/A</v>
      </c>
      <c r="F2467" t="e">
        <v>#N/A</v>
      </c>
      <c r="G2467" t="e">
        <v>#N/A</v>
      </c>
      <c r="H2467" t="e">
        <v>#N/A</v>
      </c>
    </row>
    <row r="2468" spans="5:8" x14ac:dyDescent="0.35">
      <c r="E2468" t="e">
        <v>#N/A</v>
      </c>
      <c r="F2468" t="e">
        <v>#N/A</v>
      </c>
      <c r="G2468" t="e">
        <v>#N/A</v>
      </c>
      <c r="H2468" t="e">
        <v>#N/A</v>
      </c>
    </row>
    <row r="2469" spans="5:8" x14ac:dyDescent="0.35">
      <c r="E2469" t="e">
        <v>#N/A</v>
      </c>
      <c r="F2469" t="e">
        <v>#N/A</v>
      </c>
      <c r="G2469" t="e">
        <v>#N/A</v>
      </c>
      <c r="H2469" t="e">
        <v>#N/A</v>
      </c>
    </row>
    <row r="2470" spans="5:8" x14ac:dyDescent="0.35">
      <c r="E2470" t="e">
        <v>#N/A</v>
      </c>
      <c r="F2470" t="e">
        <v>#N/A</v>
      </c>
      <c r="G2470" t="e">
        <v>#N/A</v>
      </c>
      <c r="H2470" t="e">
        <v>#N/A</v>
      </c>
    </row>
    <row r="2471" spans="5:8" x14ac:dyDescent="0.35">
      <c r="E2471" t="e">
        <v>#N/A</v>
      </c>
      <c r="F2471" t="e">
        <v>#N/A</v>
      </c>
      <c r="G2471" t="e">
        <v>#N/A</v>
      </c>
      <c r="H2471" t="e">
        <v>#N/A</v>
      </c>
    </row>
    <row r="2472" spans="5:8" x14ac:dyDescent="0.35">
      <c r="E2472" t="e">
        <v>#N/A</v>
      </c>
      <c r="F2472" t="e">
        <v>#N/A</v>
      </c>
      <c r="G2472" t="e">
        <v>#N/A</v>
      </c>
      <c r="H2472" t="e">
        <v>#N/A</v>
      </c>
    </row>
    <row r="2473" spans="5:8" x14ac:dyDescent="0.35">
      <c r="E2473" t="e">
        <v>#N/A</v>
      </c>
      <c r="F2473" t="e">
        <v>#N/A</v>
      </c>
      <c r="G2473" t="e">
        <v>#N/A</v>
      </c>
      <c r="H2473" t="e">
        <v>#N/A</v>
      </c>
    </row>
    <row r="2474" spans="5:8" x14ac:dyDescent="0.35">
      <c r="E2474" t="e">
        <v>#N/A</v>
      </c>
      <c r="F2474" t="e">
        <v>#N/A</v>
      </c>
      <c r="G2474" t="e">
        <v>#N/A</v>
      </c>
      <c r="H2474" t="e">
        <v>#N/A</v>
      </c>
    </row>
    <row r="2475" spans="5:8" x14ac:dyDescent="0.35">
      <c r="E2475" t="e">
        <v>#N/A</v>
      </c>
      <c r="F2475" t="e">
        <v>#N/A</v>
      </c>
      <c r="G2475" t="e">
        <v>#N/A</v>
      </c>
      <c r="H2475" t="e">
        <v>#N/A</v>
      </c>
    </row>
    <row r="2476" spans="5:8" x14ac:dyDescent="0.35">
      <c r="E2476" t="e">
        <v>#N/A</v>
      </c>
      <c r="F2476" t="e">
        <v>#N/A</v>
      </c>
      <c r="G2476" t="e">
        <v>#N/A</v>
      </c>
      <c r="H2476" t="e">
        <v>#N/A</v>
      </c>
    </row>
    <row r="2477" spans="5:8" x14ac:dyDescent="0.35">
      <c r="E2477" t="e">
        <v>#N/A</v>
      </c>
      <c r="F2477" t="e">
        <v>#N/A</v>
      </c>
      <c r="G2477" t="e">
        <v>#N/A</v>
      </c>
      <c r="H2477" t="e">
        <v>#N/A</v>
      </c>
    </row>
    <row r="2478" spans="5:8" x14ac:dyDescent="0.35">
      <c r="E2478" t="e">
        <v>#N/A</v>
      </c>
      <c r="F2478" t="e">
        <v>#N/A</v>
      </c>
      <c r="G2478" t="e">
        <v>#N/A</v>
      </c>
      <c r="H2478" t="e">
        <v>#N/A</v>
      </c>
    </row>
    <row r="2479" spans="5:8" x14ac:dyDescent="0.35">
      <c r="E2479" t="e">
        <v>#N/A</v>
      </c>
      <c r="F2479" t="e">
        <v>#N/A</v>
      </c>
      <c r="G2479" t="e">
        <v>#N/A</v>
      </c>
      <c r="H2479" t="e">
        <v>#N/A</v>
      </c>
    </row>
    <row r="2480" spans="5:8" x14ac:dyDescent="0.35">
      <c r="E2480" t="e">
        <v>#N/A</v>
      </c>
      <c r="F2480" t="e">
        <v>#N/A</v>
      </c>
      <c r="G2480" t="e">
        <v>#N/A</v>
      </c>
      <c r="H2480" t="e">
        <v>#N/A</v>
      </c>
    </row>
    <row r="2481" spans="5:8" x14ac:dyDescent="0.35">
      <c r="E2481" t="e">
        <v>#N/A</v>
      </c>
      <c r="F2481" t="e">
        <v>#N/A</v>
      </c>
      <c r="G2481" t="e">
        <v>#N/A</v>
      </c>
      <c r="H2481" t="e">
        <v>#N/A</v>
      </c>
    </row>
    <row r="2482" spans="5:8" x14ac:dyDescent="0.35">
      <c r="E2482" t="e">
        <v>#N/A</v>
      </c>
      <c r="F2482" t="e">
        <v>#N/A</v>
      </c>
      <c r="G2482" t="e">
        <v>#N/A</v>
      </c>
      <c r="H2482" t="e">
        <v>#N/A</v>
      </c>
    </row>
    <row r="2483" spans="5:8" x14ac:dyDescent="0.35">
      <c r="E2483" t="e">
        <v>#N/A</v>
      </c>
      <c r="F2483" t="e">
        <v>#N/A</v>
      </c>
      <c r="G2483" t="e">
        <v>#N/A</v>
      </c>
      <c r="H2483" t="e">
        <v>#N/A</v>
      </c>
    </row>
    <row r="2484" spans="5:8" x14ac:dyDescent="0.35">
      <c r="E2484" t="e">
        <v>#N/A</v>
      </c>
      <c r="F2484" t="e">
        <v>#N/A</v>
      </c>
      <c r="G2484" t="e">
        <v>#N/A</v>
      </c>
      <c r="H2484" t="e">
        <v>#N/A</v>
      </c>
    </row>
    <row r="2485" spans="5:8" x14ac:dyDescent="0.35">
      <c r="E2485" t="e">
        <v>#N/A</v>
      </c>
      <c r="F2485" t="e">
        <v>#N/A</v>
      </c>
      <c r="G2485" t="e">
        <v>#N/A</v>
      </c>
      <c r="H2485" t="e">
        <v>#N/A</v>
      </c>
    </row>
    <row r="2486" spans="5:8" x14ac:dyDescent="0.35">
      <c r="E2486" t="e">
        <v>#N/A</v>
      </c>
      <c r="F2486" t="e">
        <v>#N/A</v>
      </c>
      <c r="G2486" t="e">
        <v>#N/A</v>
      </c>
      <c r="H2486" t="e">
        <v>#N/A</v>
      </c>
    </row>
    <row r="2487" spans="5:8" x14ac:dyDescent="0.35">
      <c r="E2487" t="e">
        <v>#N/A</v>
      </c>
      <c r="F2487" t="e">
        <v>#N/A</v>
      </c>
      <c r="G2487" t="e">
        <v>#N/A</v>
      </c>
      <c r="H2487" t="e">
        <v>#N/A</v>
      </c>
    </row>
    <row r="2488" spans="5:8" x14ac:dyDescent="0.35">
      <c r="E2488" t="e">
        <v>#N/A</v>
      </c>
      <c r="F2488" t="e">
        <v>#N/A</v>
      </c>
      <c r="G2488" t="e">
        <v>#N/A</v>
      </c>
      <c r="H2488" t="e">
        <v>#N/A</v>
      </c>
    </row>
    <row r="2489" spans="5:8" x14ac:dyDescent="0.35">
      <c r="E2489" t="e">
        <v>#N/A</v>
      </c>
      <c r="F2489" t="e">
        <v>#N/A</v>
      </c>
      <c r="G2489" t="e">
        <v>#N/A</v>
      </c>
      <c r="H2489" t="e">
        <v>#N/A</v>
      </c>
    </row>
    <row r="2490" spans="5:8" x14ac:dyDescent="0.35">
      <c r="E2490" t="e">
        <v>#N/A</v>
      </c>
      <c r="F2490" t="e">
        <v>#N/A</v>
      </c>
      <c r="G2490" t="e">
        <v>#N/A</v>
      </c>
      <c r="H2490" t="e">
        <v>#N/A</v>
      </c>
    </row>
    <row r="2491" spans="5:8" x14ac:dyDescent="0.35">
      <c r="E2491" t="e">
        <v>#N/A</v>
      </c>
      <c r="F2491" t="e">
        <v>#N/A</v>
      </c>
      <c r="G2491" t="e">
        <v>#N/A</v>
      </c>
      <c r="H2491" t="e">
        <v>#N/A</v>
      </c>
    </row>
    <row r="2492" spans="5:8" x14ac:dyDescent="0.35">
      <c r="E2492" t="e">
        <v>#N/A</v>
      </c>
      <c r="F2492" t="e">
        <v>#N/A</v>
      </c>
      <c r="G2492" t="e">
        <v>#N/A</v>
      </c>
      <c r="H2492" t="e">
        <v>#N/A</v>
      </c>
    </row>
    <row r="2493" spans="5:8" x14ac:dyDescent="0.35">
      <c r="E2493" t="e">
        <v>#N/A</v>
      </c>
      <c r="F2493" t="e">
        <v>#N/A</v>
      </c>
      <c r="G2493" t="e">
        <v>#N/A</v>
      </c>
      <c r="H2493" t="e">
        <v>#N/A</v>
      </c>
    </row>
    <row r="2494" spans="5:8" x14ac:dyDescent="0.35">
      <c r="E2494" t="e">
        <v>#N/A</v>
      </c>
      <c r="F2494" t="e">
        <v>#N/A</v>
      </c>
      <c r="G2494" t="e">
        <v>#N/A</v>
      </c>
      <c r="H2494" t="e">
        <v>#N/A</v>
      </c>
    </row>
    <row r="2495" spans="5:8" x14ac:dyDescent="0.35">
      <c r="E2495" t="e">
        <v>#N/A</v>
      </c>
      <c r="F2495" t="e">
        <v>#N/A</v>
      </c>
      <c r="G2495" t="e">
        <v>#N/A</v>
      </c>
      <c r="H2495" t="e">
        <v>#N/A</v>
      </c>
    </row>
    <row r="2496" spans="5:8" x14ac:dyDescent="0.35">
      <c r="E2496" t="e">
        <v>#N/A</v>
      </c>
      <c r="F2496" t="e">
        <v>#N/A</v>
      </c>
      <c r="G2496" t="e">
        <v>#N/A</v>
      </c>
      <c r="H2496" t="e">
        <v>#N/A</v>
      </c>
    </row>
    <row r="2497" spans="5:8" x14ac:dyDescent="0.35">
      <c r="E2497" t="e">
        <v>#N/A</v>
      </c>
      <c r="F2497" t="e">
        <v>#N/A</v>
      </c>
      <c r="G2497" t="e">
        <v>#N/A</v>
      </c>
      <c r="H2497" t="e">
        <v>#N/A</v>
      </c>
    </row>
    <row r="2498" spans="5:8" x14ac:dyDescent="0.35">
      <c r="E2498" t="e">
        <v>#N/A</v>
      </c>
      <c r="F2498" t="e">
        <v>#N/A</v>
      </c>
      <c r="G2498" t="e">
        <v>#N/A</v>
      </c>
      <c r="H2498" t="e">
        <v>#N/A</v>
      </c>
    </row>
    <row r="2499" spans="5:8" x14ac:dyDescent="0.35">
      <c r="E2499" t="e">
        <v>#N/A</v>
      </c>
      <c r="F2499" t="e">
        <v>#N/A</v>
      </c>
      <c r="G2499" t="e">
        <v>#N/A</v>
      </c>
      <c r="H2499" t="e">
        <v>#N/A</v>
      </c>
    </row>
    <row r="2500" spans="5:8" x14ac:dyDescent="0.35">
      <c r="E2500" t="e">
        <v>#N/A</v>
      </c>
      <c r="F2500" t="e">
        <v>#N/A</v>
      </c>
      <c r="G2500" t="e">
        <v>#N/A</v>
      </c>
      <c r="H2500" t="e">
        <v>#N/A</v>
      </c>
    </row>
    <row r="2501" spans="5:8" x14ac:dyDescent="0.35">
      <c r="E2501" t="e">
        <v>#N/A</v>
      </c>
      <c r="F2501" t="e">
        <v>#N/A</v>
      </c>
      <c r="G2501" t="e">
        <v>#N/A</v>
      </c>
      <c r="H2501" t="e">
        <v>#N/A</v>
      </c>
    </row>
    <row r="2502" spans="5:8" x14ac:dyDescent="0.35">
      <c r="E2502" t="e">
        <v>#N/A</v>
      </c>
      <c r="F2502" t="e">
        <v>#N/A</v>
      </c>
      <c r="G2502" t="e">
        <v>#N/A</v>
      </c>
      <c r="H2502" t="e">
        <v>#N/A</v>
      </c>
    </row>
    <row r="2503" spans="5:8" x14ac:dyDescent="0.35">
      <c r="E2503" t="e">
        <v>#N/A</v>
      </c>
      <c r="F2503" t="e">
        <v>#N/A</v>
      </c>
      <c r="G2503" t="e">
        <v>#N/A</v>
      </c>
      <c r="H2503" t="e">
        <v>#N/A</v>
      </c>
    </row>
    <row r="2504" spans="5:8" x14ac:dyDescent="0.35">
      <c r="E2504" t="e">
        <v>#N/A</v>
      </c>
      <c r="F2504" t="e">
        <v>#N/A</v>
      </c>
      <c r="G2504" t="e">
        <v>#N/A</v>
      </c>
      <c r="H2504" t="e">
        <v>#N/A</v>
      </c>
    </row>
    <row r="2505" spans="5:8" x14ac:dyDescent="0.35">
      <c r="E2505" t="e">
        <v>#N/A</v>
      </c>
      <c r="F2505" t="e">
        <v>#N/A</v>
      </c>
      <c r="G2505" t="e">
        <v>#N/A</v>
      </c>
      <c r="H2505" t="e">
        <v>#N/A</v>
      </c>
    </row>
    <row r="2506" spans="5:8" x14ac:dyDescent="0.35">
      <c r="E2506" t="e">
        <v>#N/A</v>
      </c>
      <c r="F2506" t="e">
        <v>#N/A</v>
      </c>
      <c r="G2506" t="e">
        <v>#N/A</v>
      </c>
      <c r="H2506" t="e">
        <v>#N/A</v>
      </c>
    </row>
    <row r="2507" spans="5:8" x14ac:dyDescent="0.35">
      <c r="E2507" t="e">
        <v>#N/A</v>
      </c>
      <c r="F2507" t="e">
        <v>#N/A</v>
      </c>
      <c r="G2507" t="e">
        <v>#N/A</v>
      </c>
      <c r="H2507" t="e">
        <v>#N/A</v>
      </c>
    </row>
    <row r="2508" spans="5:8" x14ac:dyDescent="0.35">
      <c r="E2508" t="e">
        <v>#N/A</v>
      </c>
      <c r="F2508" t="e">
        <v>#N/A</v>
      </c>
      <c r="G2508" t="e">
        <v>#N/A</v>
      </c>
      <c r="H2508" t="e">
        <v>#N/A</v>
      </c>
    </row>
    <row r="2509" spans="5:8" x14ac:dyDescent="0.35">
      <c r="E2509" t="e">
        <v>#N/A</v>
      </c>
      <c r="F2509" t="e">
        <v>#N/A</v>
      </c>
      <c r="G2509" t="e">
        <v>#N/A</v>
      </c>
      <c r="H2509" t="e">
        <v>#N/A</v>
      </c>
    </row>
    <row r="2510" spans="5:8" x14ac:dyDescent="0.35">
      <c r="E2510" t="e">
        <v>#N/A</v>
      </c>
      <c r="F2510" t="e">
        <v>#N/A</v>
      </c>
      <c r="G2510" t="e">
        <v>#N/A</v>
      </c>
      <c r="H2510" t="e">
        <v>#N/A</v>
      </c>
    </row>
    <row r="2511" spans="5:8" x14ac:dyDescent="0.35">
      <c r="E2511" t="e">
        <v>#N/A</v>
      </c>
      <c r="F2511" t="e">
        <v>#N/A</v>
      </c>
      <c r="G2511" t="e">
        <v>#N/A</v>
      </c>
      <c r="H2511" t="e">
        <v>#N/A</v>
      </c>
    </row>
    <row r="2512" spans="5:8" x14ac:dyDescent="0.35">
      <c r="E2512" t="e">
        <v>#N/A</v>
      </c>
      <c r="F2512" t="e">
        <v>#N/A</v>
      </c>
      <c r="G2512" t="e">
        <v>#N/A</v>
      </c>
      <c r="H2512" t="e">
        <v>#N/A</v>
      </c>
    </row>
    <row r="2513" spans="5:8" x14ac:dyDescent="0.35">
      <c r="E2513" t="e">
        <v>#N/A</v>
      </c>
      <c r="F2513" t="e">
        <v>#N/A</v>
      </c>
      <c r="G2513" t="e">
        <v>#N/A</v>
      </c>
      <c r="H2513" t="e">
        <v>#N/A</v>
      </c>
    </row>
    <row r="2514" spans="5:8" x14ac:dyDescent="0.35">
      <c r="E2514" t="e">
        <v>#N/A</v>
      </c>
      <c r="F2514" t="e">
        <v>#N/A</v>
      </c>
      <c r="G2514" t="e">
        <v>#N/A</v>
      </c>
      <c r="H2514" t="e">
        <v>#N/A</v>
      </c>
    </row>
    <row r="2515" spans="5:8" x14ac:dyDescent="0.35">
      <c r="E2515" t="e">
        <v>#N/A</v>
      </c>
      <c r="F2515" t="e">
        <v>#N/A</v>
      </c>
      <c r="G2515" t="e">
        <v>#N/A</v>
      </c>
      <c r="H2515" t="e">
        <v>#N/A</v>
      </c>
    </row>
    <row r="2516" spans="5:8" x14ac:dyDescent="0.35">
      <c r="E2516" t="e">
        <v>#N/A</v>
      </c>
      <c r="F2516" t="e">
        <v>#N/A</v>
      </c>
      <c r="G2516" t="e">
        <v>#N/A</v>
      </c>
      <c r="H2516" t="e">
        <v>#N/A</v>
      </c>
    </row>
    <row r="2517" spans="5:8" x14ac:dyDescent="0.35">
      <c r="E2517" t="e">
        <v>#N/A</v>
      </c>
      <c r="F2517" t="e">
        <v>#N/A</v>
      </c>
      <c r="G2517" t="e">
        <v>#N/A</v>
      </c>
      <c r="H2517" t="e">
        <v>#N/A</v>
      </c>
    </row>
    <row r="2518" spans="5:8" x14ac:dyDescent="0.35">
      <c r="E2518" t="e">
        <v>#N/A</v>
      </c>
      <c r="F2518" t="e">
        <v>#N/A</v>
      </c>
      <c r="G2518" t="e">
        <v>#N/A</v>
      </c>
      <c r="H2518" t="e">
        <v>#N/A</v>
      </c>
    </row>
    <row r="2519" spans="5:8" x14ac:dyDescent="0.35">
      <c r="E2519" t="e">
        <v>#N/A</v>
      </c>
      <c r="F2519" t="e">
        <v>#N/A</v>
      </c>
      <c r="G2519" t="e">
        <v>#N/A</v>
      </c>
      <c r="H2519" t="e">
        <v>#N/A</v>
      </c>
    </row>
    <row r="2520" spans="5:8" x14ac:dyDescent="0.35">
      <c r="E2520" t="e">
        <v>#N/A</v>
      </c>
      <c r="F2520" t="e">
        <v>#N/A</v>
      </c>
      <c r="G2520" t="e">
        <v>#N/A</v>
      </c>
      <c r="H2520" t="e">
        <v>#N/A</v>
      </c>
    </row>
    <row r="2521" spans="5:8" x14ac:dyDescent="0.35">
      <c r="E2521" t="e">
        <v>#N/A</v>
      </c>
      <c r="F2521" t="e">
        <v>#N/A</v>
      </c>
      <c r="G2521" t="e">
        <v>#N/A</v>
      </c>
      <c r="H2521" t="e">
        <v>#N/A</v>
      </c>
    </row>
    <row r="2522" spans="5:8" x14ac:dyDescent="0.35">
      <c r="E2522" t="e">
        <v>#N/A</v>
      </c>
      <c r="F2522" t="e">
        <v>#N/A</v>
      </c>
      <c r="G2522" t="e">
        <v>#N/A</v>
      </c>
      <c r="H2522" t="e">
        <v>#N/A</v>
      </c>
    </row>
    <row r="2523" spans="5:8" x14ac:dyDescent="0.35">
      <c r="E2523" t="e">
        <v>#N/A</v>
      </c>
      <c r="F2523" t="e">
        <v>#N/A</v>
      </c>
      <c r="G2523" t="e">
        <v>#N/A</v>
      </c>
      <c r="H2523" t="e">
        <v>#N/A</v>
      </c>
    </row>
    <row r="2524" spans="5:8" x14ac:dyDescent="0.35">
      <c r="E2524" t="e">
        <v>#N/A</v>
      </c>
      <c r="F2524" t="e">
        <v>#N/A</v>
      </c>
      <c r="G2524" t="e">
        <v>#N/A</v>
      </c>
      <c r="H2524" t="e">
        <v>#N/A</v>
      </c>
    </row>
    <row r="2525" spans="5:8" x14ac:dyDescent="0.35">
      <c r="E2525" t="e">
        <v>#N/A</v>
      </c>
      <c r="F2525" t="e">
        <v>#N/A</v>
      </c>
      <c r="G2525" t="e">
        <v>#N/A</v>
      </c>
      <c r="H2525" t="e">
        <v>#N/A</v>
      </c>
    </row>
    <row r="2526" spans="5:8" x14ac:dyDescent="0.35">
      <c r="E2526" t="e">
        <v>#N/A</v>
      </c>
      <c r="F2526" t="e">
        <v>#N/A</v>
      </c>
      <c r="G2526" t="e">
        <v>#N/A</v>
      </c>
      <c r="H2526" t="e">
        <v>#N/A</v>
      </c>
    </row>
    <row r="2527" spans="5:8" x14ac:dyDescent="0.35">
      <c r="E2527" t="e">
        <v>#N/A</v>
      </c>
      <c r="F2527" t="e">
        <v>#N/A</v>
      </c>
      <c r="G2527" t="e">
        <v>#N/A</v>
      </c>
      <c r="H2527" t="e">
        <v>#N/A</v>
      </c>
    </row>
    <row r="2528" spans="5:8" x14ac:dyDescent="0.35">
      <c r="E2528" t="e">
        <v>#N/A</v>
      </c>
      <c r="F2528" t="e">
        <v>#N/A</v>
      </c>
      <c r="G2528" t="e">
        <v>#N/A</v>
      </c>
      <c r="H2528" t="e">
        <v>#N/A</v>
      </c>
    </row>
    <row r="2529" spans="5:8" x14ac:dyDescent="0.35">
      <c r="E2529" t="e">
        <v>#N/A</v>
      </c>
      <c r="F2529" t="e">
        <v>#N/A</v>
      </c>
      <c r="G2529" t="e">
        <v>#N/A</v>
      </c>
      <c r="H2529" t="e">
        <v>#N/A</v>
      </c>
    </row>
    <row r="2530" spans="5:8" x14ac:dyDescent="0.35">
      <c r="E2530" t="e">
        <v>#N/A</v>
      </c>
      <c r="F2530" t="e">
        <v>#N/A</v>
      </c>
      <c r="G2530" t="e">
        <v>#N/A</v>
      </c>
      <c r="H2530" t="e">
        <v>#N/A</v>
      </c>
    </row>
    <row r="2531" spans="5:8" x14ac:dyDescent="0.35">
      <c r="E2531" t="e">
        <v>#N/A</v>
      </c>
      <c r="F2531" t="e">
        <v>#N/A</v>
      </c>
      <c r="G2531" t="e">
        <v>#N/A</v>
      </c>
      <c r="H2531" t="e">
        <v>#N/A</v>
      </c>
    </row>
    <row r="2532" spans="5:8" x14ac:dyDescent="0.35">
      <c r="E2532" t="e">
        <v>#N/A</v>
      </c>
      <c r="F2532" t="e">
        <v>#N/A</v>
      </c>
      <c r="G2532" t="e">
        <v>#N/A</v>
      </c>
      <c r="H2532" t="e">
        <v>#N/A</v>
      </c>
    </row>
    <row r="2533" spans="5:8" x14ac:dyDescent="0.35">
      <c r="E2533" t="e">
        <v>#N/A</v>
      </c>
      <c r="F2533" t="e">
        <v>#N/A</v>
      </c>
      <c r="G2533" t="e">
        <v>#N/A</v>
      </c>
      <c r="H2533" t="e">
        <v>#N/A</v>
      </c>
    </row>
    <row r="2534" spans="5:8" x14ac:dyDescent="0.35">
      <c r="E2534" t="e">
        <v>#N/A</v>
      </c>
      <c r="F2534" t="e">
        <v>#N/A</v>
      </c>
      <c r="G2534" t="e">
        <v>#N/A</v>
      </c>
      <c r="H2534" t="e">
        <v>#N/A</v>
      </c>
    </row>
    <row r="2535" spans="5:8" x14ac:dyDescent="0.35">
      <c r="E2535" t="e">
        <v>#N/A</v>
      </c>
      <c r="F2535" t="e">
        <v>#N/A</v>
      </c>
      <c r="G2535" t="e">
        <v>#N/A</v>
      </c>
      <c r="H2535" t="e">
        <v>#N/A</v>
      </c>
    </row>
    <row r="2536" spans="5:8" x14ac:dyDescent="0.35">
      <c r="E2536" t="e">
        <v>#N/A</v>
      </c>
      <c r="F2536" t="e">
        <v>#N/A</v>
      </c>
      <c r="G2536" t="e">
        <v>#N/A</v>
      </c>
      <c r="H2536" t="e">
        <v>#N/A</v>
      </c>
    </row>
    <row r="2537" spans="5:8" x14ac:dyDescent="0.35">
      <c r="E2537" t="e">
        <v>#N/A</v>
      </c>
      <c r="F2537" t="e">
        <v>#N/A</v>
      </c>
      <c r="G2537" t="e">
        <v>#N/A</v>
      </c>
      <c r="H2537" t="e">
        <v>#N/A</v>
      </c>
    </row>
    <row r="2538" spans="5:8" x14ac:dyDescent="0.35">
      <c r="E2538" t="e">
        <v>#N/A</v>
      </c>
      <c r="F2538" t="e">
        <v>#N/A</v>
      </c>
      <c r="G2538" t="e">
        <v>#N/A</v>
      </c>
      <c r="H2538" t="e">
        <v>#N/A</v>
      </c>
    </row>
    <row r="2539" spans="5:8" x14ac:dyDescent="0.35">
      <c r="E2539" t="e">
        <v>#N/A</v>
      </c>
      <c r="F2539" t="e">
        <v>#N/A</v>
      </c>
      <c r="G2539" t="e">
        <v>#N/A</v>
      </c>
      <c r="H2539" t="e">
        <v>#N/A</v>
      </c>
    </row>
    <row r="2540" spans="5:8" x14ac:dyDescent="0.35">
      <c r="E2540" t="e">
        <v>#N/A</v>
      </c>
      <c r="F2540" t="e">
        <v>#N/A</v>
      </c>
      <c r="G2540" t="e">
        <v>#N/A</v>
      </c>
      <c r="H2540" t="e">
        <v>#N/A</v>
      </c>
    </row>
    <row r="2541" spans="5:8" x14ac:dyDescent="0.35">
      <c r="E2541" t="e">
        <v>#N/A</v>
      </c>
      <c r="F2541" t="e">
        <v>#N/A</v>
      </c>
      <c r="G2541" t="e">
        <v>#N/A</v>
      </c>
      <c r="H2541" t="e">
        <v>#N/A</v>
      </c>
    </row>
    <row r="2542" spans="5:8" x14ac:dyDescent="0.35">
      <c r="E2542" t="e">
        <v>#N/A</v>
      </c>
      <c r="F2542" t="e">
        <v>#N/A</v>
      </c>
      <c r="G2542" t="e">
        <v>#N/A</v>
      </c>
      <c r="H2542" t="e">
        <v>#N/A</v>
      </c>
    </row>
    <row r="2543" spans="5:8" x14ac:dyDescent="0.35">
      <c r="E2543" t="e">
        <v>#N/A</v>
      </c>
      <c r="F2543" t="e">
        <v>#N/A</v>
      </c>
      <c r="G2543" t="e">
        <v>#N/A</v>
      </c>
      <c r="H2543" t="e">
        <v>#N/A</v>
      </c>
    </row>
    <row r="2544" spans="5:8" x14ac:dyDescent="0.35">
      <c r="E2544" t="e">
        <v>#N/A</v>
      </c>
      <c r="F2544" t="e">
        <v>#N/A</v>
      </c>
      <c r="G2544" t="e">
        <v>#N/A</v>
      </c>
      <c r="H2544" t="e">
        <v>#N/A</v>
      </c>
    </row>
    <row r="2545" spans="5:8" x14ac:dyDescent="0.35">
      <c r="E2545" t="e">
        <v>#N/A</v>
      </c>
      <c r="F2545" t="e">
        <v>#N/A</v>
      </c>
      <c r="G2545" t="e">
        <v>#N/A</v>
      </c>
      <c r="H2545" t="e">
        <v>#N/A</v>
      </c>
    </row>
    <row r="2546" spans="5:8" x14ac:dyDescent="0.35">
      <c r="E2546" t="e">
        <v>#N/A</v>
      </c>
      <c r="F2546" t="e">
        <v>#N/A</v>
      </c>
      <c r="G2546" t="e">
        <v>#N/A</v>
      </c>
      <c r="H2546" t="e">
        <v>#N/A</v>
      </c>
    </row>
    <row r="2547" spans="5:8" x14ac:dyDescent="0.35">
      <c r="E2547" t="e">
        <v>#N/A</v>
      </c>
      <c r="F2547" t="e">
        <v>#N/A</v>
      </c>
      <c r="G2547" t="e">
        <v>#N/A</v>
      </c>
      <c r="H2547" t="e">
        <v>#N/A</v>
      </c>
    </row>
    <row r="2548" spans="5:8" x14ac:dyDescent="0.35">
      <c r="E2548" t="e">
        <v>#N/A</v>
      </c>
      <c r="F2548" t="e">
        <v>#N/A</v>
      </c>
      <c r="G2548" t="e">
        <v>#N/A</v>
      </c>
      <c r="H2548" t="e">
        <v>#N/A</v>
      </c>
    </row>
    <row r="2549" spans="5:8" x14ac:dyDescent="0.35">
      <c r="E2549" t="e">
        <v>#N/A</v>
      </c>
      <c r="F2549" t="e">
        <v>#N/A</v>
      </c>
      <c r="G2549" t="e">
        <v>#N/A</v>
      </c>
      <c r="H2549" t="e">
        <v>#N/A</v>
      </c>
    </row>
    <row r="2550" spans="5:8" x14ac:dyDescent="0.35">
      <c r="E2550" t="e">
        <v>#N/A</v>
      </c>
      <c r="F2550" t="e">
        <v>#N/A</v>
      </c>
      <c r="G2550" t="e">
        <v>#N/A</v>
      </c>
      <c r="H2550" t="e">
        <v>#N/A</v>
      </c>
    </row>
    <row r="2551" spans="5:8" x14ac:dyDescent="0.35">
      <c r="E2551" t="e">
        <v>#N/A</v>
      </c>
      <c r="F2551" t="e">
        <v>#N/A</v>
      </c>
      <c r="G2551" t="e">
        <v>#N/A</v>
      </c>
      <c r="H2551" t="e">
        <v>#N/A</v>
      </c>
    </row>
    <row r="2552" spans="5:8" x14ac:dyDescent="0.35">
      <c r="E2552" t="e">
        <v>#N/A</v>
      </c>
      <c r="F2552" t="e">
        <v>#N/A</v>
      </c>
      <c r="G2552" t="e">
        <v>#N/A</v>
      </c>
      <c r="H2552" t="e">
        <v>#N/A</v>
      </c>
    </row>
    <row r="2553" spans="5:8" x14ac:dyDescent="0.35">
      <c r="E2553" t="e">
        <v>#N/A</v>
      </c>
      <c r="F2553" t="e">
        <v>#N/A</v>
      </c>
      <c r="G2553" t="e">
        <v>#N/A</v>
      </c>
      <c r="H2553" t="e">
        <v>#N/A</v>
      </c>
    </row>
    <row r="2554" spans="5:8" x14ac:dyDescent="0.35">
      <c r="E2554" t="e">
        <v>#N/A</v>
      </c>
      <c r="F2554" t="e">
        <v>#N/A</v>
      </c>
      <c r="G2554" t="e">
        <v>#N/A</v>
      </c>
      <c r="H2554" t="e">
        <v>#N/A</v>
      </c>
    </row>
    <row r="2555" spans="5:8" x14ac:dyDescent="0.35">
      <c r="E2555" t="e">
        <v>#N/A</v>
      </c>
      <c r="F2555" t="e">
        <v>#N/A</v>
      </c>
      <c r="G2555" t="e">
        <v>#N/A</v>
      </c>
      <c r="H2555" t="e">
        <v>#N/A</v>
      </c>
    </row>
    <row r="2556" spans="5:8" x14ac:dyDescent="0.35">
      <c r="E2556" t="e">
        <v>#N/A</v>
      </c>
      <c r="F2556" t="e">
        <v>#N/A</v>
      </c>
      <c r="G2556" t="e">
        <v>#N/A</v>
      </c>
      <c r="H2556" t="e">
        <v>#N/A</v>
      </c>
    </row>
    <row r="2557" spans="5:8" x14ac:dyDescent="0.35">
      <c r="E2557" t="e">
        <v>#N/A</v>
      </c>
      <c r="F2557" t="e">
        <v>#N/A</v>
      </c>
      <c r="G2557" t="e">
        <v>#N/A</v>
      </c>
      <c r="H2557" t="e">
        <v>#N/A</v>
      </c>
    </row>
    <row r="2558" spans="5:8" x14ac:dyDescent="0.35">
      <c r="E2558" t="e">
        <v>#N/A</v>
      </c>
      <c r="F2558" t="e">
        <v>#N/A</v>
      </c>
      <c r="G2558" t="e">
        <v>#N/A</v>
      </c>
      <c r="H2558" t="e">
        <v>#N/A</v>
      </c>
    </row>
    <row r="2559" spans="5:8" x14ac:dyDescent="0.35">
      <c r="E2559" t="e">
        <v>#N/A</v>
      </c>
      <c r="F2559" t="e">
        <v>#N/A</v>
      </c>
      <c r="G2559" t="e">
        <v>#N/A</v>
      </c>
      <c r="H2559" t="e">
        <v>#N/A</v>
      </c>
    </row>
    <row r="2560" spans="5:8" x14ac:dyDescent="0.35">
      <c r="E2560" t="e">
        <v>#N/A</v>
      </c>
      <c r="F2560" t="e">
        <v>#N/A</v>
      </c>
      <c r="G2560" t="e">
        <v>#N/A</v>
      </c>
      <c r="H2560" t="e">
        <v>#N/A</v>
      </c>
    </row>
    <row r="2561" spans="5:8" x14ac:dyDescent="0.35">
      <c r="E2561" t="e">
        <v>#N/A</v>
      </c>
      <c r="F2561" t="e">
        <v>#N/A</v>
      </c>
      <c r="G2561" t="e">
        <v>#N/A</v>
      </c>
      <c r="H2561" t="e">
        <v>#N/A</v>
      </c>
    </row>
    <row r="2562" spans="5:8" x14ac:dyDescent="0.35">
      <c r="E2562" t="e">
        <v>#N/A</v>
      </c>
      <c r="F2562" t="e">
        <v>#N/A</v>
      </c>
      <c r="G2562" t="e">
        <v>#N/A</v>
      </c>
      <c r="H2562" t="e">
        <v>#N/A</v>
      </c>
    </row>
    <row r="2563" spans="5:8" x14ac:dyDescent="0.35">
      <c r="E2563" t="e">
        <v>#N/A</v>
      </c>
      <c r="F2563" t="e">
        <v>#N/A</v>
      </c>
      <c r="G2563" t="e">
        <v>#N/A</v>
      </c>
      <c r="H2563" t="e">
        <v>#N/A</v>
      </c>
    </row>
    <row r="2564" spans="5:8" x14ac:dyDescent="0.35">
      <c r="E2564" t="e">
        <v>#N/A</v>
      </c>
      <c r="F2564" t="e">
        <v>#N/A</v>
      </c>
      <c r="G2564" t="e">
        <v>#N/A</v>
      </c>
      <c r="H2564" t="e">
        <v>#N/A</v>
      </c>
    </row>
    <row r="2565" spans="5:8" x14ac:dyDescent="0.35">
      <c r="E2565" t="e">
        <v>#N/A</v>
      </c>
      <c r="F2565" t="e">
        <v>#N/A</v>
      </c>
      <c r="G2565" t="e">
        <v>#N/A</v>
      </c>
      <c r="H2565" t="e">
        <v>#N/A</v>
      </c>
    </row>
    <row r="2566" spans="5:8" x14ac:dyDescent="0.35">
      <c r="E2566" t="e">
        <v>#N/A</v>
      </c>
      <c r="F2566" t="e">
        <v>#N/A</v>
      </c>
      <c r="G2566" t="e">
        <v>#N/A</v>
      </c>
      <c r="H2566" t="e">
        <v>#N/A</v>
      </c>
    </row>
    <row r="2567" spans="5:8" x14ac:dyDescent="0.35">
      <c r="E2567" t="e">
        <v>#N/A</v>
      </c>
      <c r="F2567" t="e">
        <v>#N/A</v>
      </c>
      <c r="G2567" t="e">
        <v>#N/A</v>
      </c>
      <c r="H2567" t="e">
        <v>#N/A</v>
      </c>
    </row>
    <row r="2568" spans="5:8" x14ac:dyDescent="0.35">
      <c r="E2568" t="e">
        <v>#N/A</v>
      </c>
      <c r="F2568" t="e">
        <v>#N/A</v>
      </c>
      <c r="G2568" t="e">
        <v>#N/A</v>
      </c>
      <c r="H2568" t="e">
        <v>#N/A</v>
      </c>
    </row>
    <row r="2569" spans="5:8" x14ac:dyDescent="0.35">
      <c r="E2569" t="e">
        <v>#N/A</v>
      </c>
      <c r="F2569" t="e">
        <v>#N/A</v>
      </c>
      <c r="G2569" t="e">
        <v>#N/A</v>
      </c>
      <c r="H2569" t="e">
        <v>#N/A</v>
      </c>
    </row>
    <row r="2570" spans="5:8" x14ac:dyDescent="0.35">
      <c r="E2570" t="e">
        <v>#N/A</v>
      </c>
      <c r="F2570" t="e">
        <v>#N/A</v>
      </c>
      <c r="G2570" t="e">
        <v>#N/A</v>
      </c>
      <c r="H2570" t="e">
        <v>#N/A</v>
      </c>
    </row>
    <row r="2571" spans="5:8" x14ac:dyDescent="0.35">
      <c r="E2571" t="e">
        <v>#N/A</v>
      </c>
      <c r="F2571" t="e">
        <v>#N/A</v>
      </c>
      <c r="G2571" t="e">
        <v>#N/A</v>
      </c>
      <c r="H2571" t="e">
        <v>#N/A</v>
      </c>
    </row>
    <row r="2572" spans="5:8" x14ac:dyDescent="0.35">
      <c r="E2572" t="e">
        <v>#N/A</v>
      </c>
      <c r="F2572" t="e">
        <v>#N/A</v>
      </c>
      <c r="G2572" t="e">
        <v>#N/A</v>
      </c>
      <c r="H2572" t="e">
        <v>#N/A</v>
      </c>
    </row>
    <row r="2573" spans="5:8" x14ac:dyDescent="0.35">
      <c r="E2573" t="e">
        <v>#N/A</v>
      </c>
      <c r="F2573" t="e">
        <v>#N/A</v>
      </c>
      <c r="G2573" t="e">
        <v>#N/A</v>
      </c>
      <c r="H2573" t="e">
        <v>#N/A</v>
      </c>
    </row>
    <row r="2574" spans="5:8" x14ac:dyDescent="0.35">
      <c r="E2574" t="e">
        <v>#N/A</v>
      </c>
      <c r="F2574" t="e">
        <v>#N/A</v>
      </c>
      <c r="G2574" t="e">
        <v>#N/A</v>
      </c>
      <c r="H2574" t="e">
        <v>#N/A</v>
      </c>
    </row>
    <row r="2575" spans="5:8" x14ac:dyDescent="0.35">
      <c r="E2575" t="e">
        <v>#N/A</v>
      </c>
      <c r="F2575" t="e">
        <v>#N/A</v>
      </c>
      <c r="G2575" t="e">
        <v>#N/A</v>
      </c>
      <c r="H2575" t="e">
        <v>#N/A</v>
      </c>
    </row>
    <row r="2576" spans="5:8" x14ac:dyDescent="0.35">
      <c r="E2576" t="e">
        <v>#N/A</v>
      </c>
      <c r="F2576" t="e">
        <v>#N/A</v>
      </c>
      <c r="G2576" t="e">
        <v>#N/A</v>
      </c>
      <c r="H2576" t="e">
        <v>#N/A</v>
      </c>
    </row>
    <row r="2577" spans="5:8" x14ac:dyDescent="0.35">
      <c r="E2577" t="e">
        <v>#N/A</v>
      </c>
      <c r="F2577" t="e">
        <v>#N/A</v>
      </c>
      <c r="G2577" t="e">
        <v>#N/A</v>
      </c>
      <c r="H2577" t="e">
        <v>#N/A</v>
      </c>
    </row>
    <row r="2578" spans="5:8" x14ac:dyDescent="0.35">
      <c r="E2578" t="e">
        <v>#N/A</v>
      </c>
      <c r="F2578" t="e">
        <v>#N/A</v>
      </c>
      <c r="G2578" t="e">
        <v>#N/A</v>
      </c>
      <c r="H2578" t="e">
        <v>#N/A</v>
      </c>
    </row>
    <row r="2579" spans="5:8" x14ac:dyDescent="0.35">
      <c r="E2579" t="e">
        <v>#N/A</v>
      </c>
      <c r="F2579" t="e">
        <v>#N/A</v>
      </c>
      <c r="G2579" t="e">
        <v>#N/A</v>
      </c>
      <c r="H2579" t="e">
        <v>#N/A</v>
      </c>
    </row>
    <row r="2580" spans="5:8" x14ac:dyDescent="0.35">
      <c r="E2580" t="e">
        <v>#N/A</v>
      </c>
      <c r="F2580" t="e">
        <v>#N/A</v>
      </c>
      <c r="G2580" t="e">
        <v>#N/A</v>
      </c>
      <c r="H2580" t="e">
        <v>#N/A</v>
      </c>
    </row>
    <row r="2581" spans="5:8" x14ac:dyDescent="0.35">
      <c r="E2581" t="e">
        <v>#N/A</v>
      </c>
      <c r="F2581" t="e">
        <v>#N/A</v>
      </c>
      <c r="G2581" t="e">
        <v>#N/A</v>
      </c>
      <c r="H2581" t="e">
        <v>#N/A</v>
      </c>
    </row>
    <row r="2582" spans="5:8" x14ac:dyDescent="0.35">
      <c r="E2582" t="e">
        <v>#N/A</v>
      </c>
      <c r="F2582" t="e">
        <v>#N/A</v>
      </c>
      <c r="G2582" t="e">
        <v>#N/A</v>
      </c>
      <c r="H2582" t="e">
        <v>#N/A</v>
      </c>
    </row>
    <row r="2583" spans="5:8" x14ac:dyDescent="0.35">
      <c r="E2583" t="e">
        <v>#N/A</v>
      </c>
      <c r="F2583" t="e">
        <v>#N/A</v>
      </c>
      <c r="G2583" t="e">
        <v>#N/A</v>
      </c>
      <c r="H2583" t="e">
        <v>#N/A</v>
      </c>
    </row>
    <row r="2584" spans="5:8" x14ac:dyDescent="0.35">
      <c r="E2584" t="e">
        <v>#N/A</v>
      </c>
      <c r="F2584" t="e">
        <v>#N/A</v>
      </c>
      <c r="G2584" t="e">
        <v>#N/A</v>
      </c>
      <c r="H2584" t="e">
        <v>#N/A</v>
      </c>
    </row>
    <row r="2585" spans="5:8" x14ac:dyDescent="0.35">
      <c r="E2585" t="e">
        <v>#N/A</v>
      </c>
      <c r="F2585" t="e">
        <v>#N/A</v>
      </c>
      <c r="G2585" t="e">
        <v>#N/A</v>
      </c>
      <c r="H2585" t="e">
        <v>#N/A</v>
      </c>
    </row>
    <row r="2586" spans="5:8" x14ac:dyDescent="0.35">
      <c r="E2586" t="e">
        <v>#N/A</v>
      </c>
      <c r="F2586" t="e">
        <v>#N/A</v>
      </c>
      <c r="G2586" t="e">
        <v>#N/A</v>
      </c>
      <c r="H2586" t="e">
        <v>#N/A</v>
      </c>
    </row>
    <row r="2587" spans="5:8" x14ac:dyDescent="0.35">
      <c r="E2587" t="e">
        <v>#N/A</v>
      </c>
      <c r="F2587" t="e">
        <v>#N/A</v>
      </c>
      <c r="G2587" t="e">
        <v>#N/A</v>
      </c>
      <c r="H2587" t="e">
        <v>#N/A</v>
      </c>
    </row>
    <row r="2588" spans="5:8" x14ac:dyDescent="0.35">
      <c r="E2588" t="e">
        <v>#N/A</v>
      </c>
      <c r="F2588" t="e">
        <v>#N/A</v>
      </c>
      <c r="G2588" t="e">
        <v>#N/A</v>
      </c>
      <c r="H2588" t="e">
        <v>#N/A</v>
      </c>
    </row>
    <row r="2589" spans="5:8" x14ac:dyDescent="0.35">
      <c r="E2589" t="e">
        <v>#N/A</v>
      </c>
      <c r="F2589" t="e">
        <v>#N/A</v>
      </c>
      <c r="G2589" t="e">
        <v>#N/A</v>
      </c>
      <c r="H2589" t="e">
        <v>#N/A</v>
      </c>
    </row>
    <row r="2590" spans="5:8" x14ac:dyDescent="0.35">
      <c r="E2590" t="e">
        <v>#N/A</v>
      </c>
      <c r="F2590" t="e">
        <v>#N/A</v>
      </c>
      <c r="G2590" t="e">
        <v>#N/A</v>
      </c>
      <c r="H2590" t="e">
        <v>#N/A</v>
      </c>
    </row>
    <row r="2591" spans="5:8" x14ac:dyDescent="0.35">
      <c r="E2591" t="e">
        <v>#N/A</v>
      </c>
      <c r="F2591" t="e">
        <v>#N/A</v>
      </c>
      <c r="G2591" t="e">
        <v>#N/A</v>
      </c>
      <c r="H2591" t="e">
        <v>#N/A</v>
      </c>
    </row>
    <row r="2592" spans="5:8" x14ac:dyDescent="0.35">
      <c r="E2592" t="e">
        <v>#N/A</v>
      </c>
      <c r="F2592" t="e">
        <v>#N/A</v>
      </c>
      <c r="G2592" t="e">
        <v>#N/A</v>
      </c>
      <c r="H2592" t="e">
        <v>#N/A</v>
      </c>
    </row>
    <row r="2593" spans="5:8" x14ac:dyDescent="0.35">
      <c r="E2593" t="e">
        <v>#N/A</v>
      </c>
      <c r="F2593" t="e">
        <v>#N/A</v>
      </c>
      <c r="G2593" t="e">
        <v>#N/A</v>
      </c>
      <c r="H2593" t="e">
        <v>#N/A</v>
      </c>
    </row>
    <row r="2594" spans="5:8" x14ac:dyDescent="0.35">
      <c r="E2594" t="e">
        <v>#N/A</v>
      </c>
      <c r="F2594" t="e">
        <v>#N/A</v>
      </c>
      <c r="G2594" t="e">
        <v>#N/A</v>
      </c>
      <c r="H2594" t="e">
        <v>#N/A</v>
      </c>
    </row>
    <row r="2595" spans="5:8" x14ac:dyDescent="0.35">
      <c r="E2595" t="e">
        <v>#N/A</v>
      </c>
      <c r="F2595" t="e">
        <v>#N/A</v>
      </c>
      <c r="G2595" t="e">
        <v>#N/A</v>
      </c>
      <c r="H2595" t="e">
        <v>#N/A</v>
      </c>
    </row>
    <row r="2596" spans="5:8" x14ac:dyDescent="0.35">
      <c r="E2596" t="e">
        <v>#N/A</v>
      </c>
      <c r="F2596" t="e">
        <v>#N/A</v>
      </c>
      <c r="G2596" t="e">
        <v>#N/A</v>
      </c>
      <c r="H2596" t="e">
        <v>#N/A</v>
      </c>
    </row>
    <row r="2597" spans="5:8" x14ac:dyDescent="0.35">
      <c r="E2597" t="e">
        <v>#N/A</v>
      </c>
      <c r="F2597" t="e">
        <v>#N/A</v>
      </c>
      <c r="G2597" t="e">
        <v>#N/A</v>
      </c>
      <c r="H2597" t="e">
        <v>#N/A</v>
      </c>
    </row>
    <row r="2598" spans="5:8" x14ac:dyDescent="0.35">
      <c r="E2598" t="e">
        <v>#N/A</v>
      </c>
      <c r="F2598" t="e">
        <v>#N/A</v>
      </c>
      <c r="G2598" t="e">
        <v>#N/A</v>
      </c>
      <c r="H2598" t="e">
        <v>#N/A</v>
      </c>
    </row>
    <row r="2599" spans="5:8" x14ac:dyDescent="0.35">
      <c r="E2599" t="e">
        <v>#N/A</v>
      </c>
      <c r="F2599" t="e">
        <v>#N/A</v>
      </c>
      <c r="G2599" t="e">
        <v>#N/A</v>
      </c>
      <c r="H2599" t="e">
        <v>#N/A</v>
      </c>
    </row>
    <row r="2600" spans="5:8" x14ac:dyDescent="0.35">
      <c r="E2600" t="e">
        <v>#N/A</v>
      </c>
      <c r="F2600" t="e">
        <v>#N/A</v>
      </c>
      <c r="G2600" t="e">
        <v>#N/A</v>
      </c>
      <c r="H2600" t="e">
        <v>#N/A</v>
      </c>
    </row>
    <row r="2601" spans="5:8" x14ac:dyDescent="0.35">
      <c r="E2601" t="e">
        <v>#N/A</v>
      </c>
      <c r="F2601" t="e">
        <v>#N/A</v>
      </c>
      <c r="G2601" t="e">
        <v>#N/A</v>
      </c>
      <c r="H2601" t="e">
        <v>#N/A</v>
      </c>
    </row>
    <row r="2602" spans="5:8" x14ac:dyDescent="0.35">
      <c r="E2602" t="e">
        <v>#N/A</v>
      </c>
      <c r="F2602" t="e">
        <v>#N/A</v>
      </c>
      <c r="G2602" t="e">
        <v>#N/A</v>
      </c>
      <c r="H2602" t="e">
        <v>#N/A</v>
      </c>
    </row>
    <row r="2603" spans="5:8" x14ac:dyDescent="0.35">
      <c r="E2603" t="e">
        <v>#N/A</v>
      </c>
      <c r="F2603" t="e">
        <v>#N/A</v>
      </c>
      <c r="G2603" t="e">
        <v>#N/A</v>
      </c>
      <c r="H2603" t="e">
        <v>#N/A</v>
      </c>
    </row>
    <row r="2604" spans="5:8" x14ac:dyDescent="0.35">
      <c r="E2604" t="e">
        <v>#N/A</v>
      </c>
      <c r="F2604" t="e">
        <v>#N/A</v>
      </c>
      <c r="G2604" t="e">
        <v>#N/A</v>
      </c>
      <c r="H2604" t="e">
        <v>#N/A</v>
      </c>
    </row>
    <row r="2605" spans="5:8" x14ac:dyDescent="0.35">
      <c r="E2605" t="e">
        <v>#N/A</v>
      </c>
      <c r="F2605" t="e">
        <v>#N/A</v>
      </c>
      <c r="G2605" t="e">
        <v>#N/A</v>
      </c>
      <c r="H2605" t="e">
        <v>#N/A</v>
      </c>
    </row>
    <row r="2606" spans="5:8" x14ac:dyDescent="0.35">
      <c r="E2606" t="e">
        <v>#N/A</v>
      </c>
      <c r="F2606" t="e">
        <v>#N/A</v>
      </c>
      <c r="G2606" t="e">
        <v>#N/A</v>
      </c>
      <c r="H2606" t="e">
        <v>#N/A</v>
      </c>
    </row>
    <row r="2607" spans="5:8" x14ac:dyDescent="0.35">
      <c r="E2607" t="e">
        <v>#N/A</v>
      </c>
      <c r="F2607" t="e">
        <v>#N/A</v>
      </c>
      <c r="G2607" t="e">
        <v>#N/A</v>
      </c>
      <c r="H2607" t="e">
        <v>#N/A</v>
      </c>
    </row>
    <row r="2608" spans="5:8" x14ac:dyDescent="0.35">
      <c r="E2608" t="e">
        <v>#N/A</v>
      </c>
      <c r="F2608" t="e">
        <v>#N/A</v>
      </c>
      <c r="G2608" t="e">
        <v>#N/A</v>
      </c>
      <c r="H2608" t="e">
        <v>#N/A</v>
      </c>
    </row>
    <row r="2609" spans="5:8" x14ac:dyDescent="0.35">
      <c r="E2609" t="e">
        <v>#N/A</v>
      </c>
      <c r="F2609" t="e">
        <v>#N/A</v>
      </c>
      <c r="G2609" t="e">
        <v>#N/A</v>
      </c>
      <c r="H2609" t="e">
        <v>#N/A</v>
      </c>
    </row>
    <row r="2610" spans="5:8" x14ac:dyDescent="0.35">
      <c r="E2610" t="e">
        <v>#N/A</v>
      </c>
      <c r="F2610" t="e">
        <v>#N/A</v>
      </c>
      <c r="G2610" t="e">
        <v>#N/A</v>
      </c>
      <c r="H2610" t="e">
        <v>#N/A</v>
      </c>
    </row>
    <row r="2611" spans="5:8" x14ac:dyDescent="0.35">
      <c r="E2611" t="e">
        <v>#N/A</v>
      </c>
      <c r="F2611" t="e">
        <v>#N/A</v>
      </c>
      <c r="G2611" t="e">
        <v>#N/A</v>
      </c>
      <c r="H2611" t="e">
        <v>#N/A</v>
      </c>
    </row>
    <row r="2612" spans="5:8" x14ac:dyDescent="0.35">
      <c r="E2612" t="e">
        <v>#N/A</v>
      </c>
      <c r="F2612" t="e">
        <v>#N/A</v>
      </c>
      <c r="G2612" t="e">
        <v>#N/A</v>
      </c>
      <c r="H2612" t="e">
        <v>#N/A</v>
      </c>
    </row>
    <row r="2613" spans="5:8" x14ac:dyDescent="0.35">
      <c r="E2613" t="e">
        <v>#N/A</v>
      </c>
      <c r="F2613" t="e">
        <v>#N/A</v>
      </c>
      <c r="G2613" t="e">
        <v>#N/A</v>
      </c>
      <c r="H2613" t="e">
        <v>#N/A</v>
      </c>
    </row>
    <row r="2614" spans="5:8" x14ac:dyDescent="0.35">
      <c r="E2614" t="e">
        <v>#N/A</v>
      </c>
      <c r="F2614" t="e">
        <v>#N/A</v>
      </c>
      <c r="G2614" t="e">
        <v>#N/A</v>
      </c>
      <c r="H2614" t="e">
        <v>#N/A</v>
      </c>
    </row>
    <row r="2615" spans="5:8" x14ac:dyDescent="0.35">
      <c r="E2615" t="e">
        <v>#N/A</v>
      </c>
      <c r="F2615" t="e">
        <v>#N/A</v>
      </c>
      <c r="G2615" t="e">
        <v>#N/A</v>
      </c>
      <c r="H2615" t="e">
        <v>#N/A</v>
      </c>
    </row>
    <row r="2616" spans="5:8" x14ac:dyDescent="0.35">
      <c r="E2616" t="e">
        <v>#N/A</v>
      </c>
      <c r="F2616" t="e">
        <v>#N/A</v>
      </c>
      <c r="G2616" t="e">
        <v>#N/A</v>
      </c>
      <c r="H2616" t="e">
        <v>#N/A</v>
      </c>
    </row>
    <row r="2617" spans="5:8" x14ac:dyDescent="0.35">
      <c r="E2617" t="e">
        <v>#N/A</v>
      </c>
      <c r="F2617" t="e">
        <v>#N/A</v>
      </c>
      <c r="G2617" t="e">
        <v>#N/A</v>
      </c>
      <c r="H2617" t="e">
        <v>#N/A</v>
      </c>
    </row>
    <row r="2618" spans="5:8" x14ac:dyDescent="0.35">
      <c r="E2618" t="e">
        <v>#N/A</v>
      </c>
      <c r="F2618" t="e">
        <v>#N/A</v>
      </c>
      <c r="G2618" t="e">
        <v>#N/A</v>
      </c>
      <c r="H2618" t="e">
        <v>#N/A</v>
      </c>
    </row>
    <row r="2619" spans="5:8" x14ac:dyDescent="0.35">
      <c r="E2619" t="e">
        <v>#N/A</v>
      </c>
      <c r="F2619" t="e">
        <v>#N/A</v>
      </c>
      <c r="G2619" t="e">
        <v>#N/A</v>
      </c>
      <c r="H2619" t="e">
        <v>#N/A</v>
      </c>
    </row>
    <row r="2620" spans="5:8" x14ac:dyDescent="0.35">
      <c r="E2620" t="e">
        <v>#N/A</v>
      </c>
      <c r="F2620" t="e">
        <v>#N/A</v>
      </c>
      <c r="G2620" t="e">
        <v>#N/A</v>
      </c>
      <c r="H2620" t="e">
        <v>#N/A</v>
      </c>
    </row>
    <row r="2621" spans="5:8" x14ac:dyDescent="0.35">
      <c r="E2621" t="e">
        <v>#N/A</v>
      </c>
      <c r="F2621" t="e">
        <v>#N/A</v>
      </c>
      <c r="G2621" t="e">
        <v>#N/A</v>
      </c>
      <c r="H2621" t="e">
        <v>#N/A</v>
      </c>
    </row>
    <row r="2622" spans="5:8" x14ac:dyDescent="0.35">
      <c r="E2622" t="e">
        <v>#N/A</v>
      </c>
      <c r="F2622" t="e">
        <v>#N/A</v>
      </c>
      <c r="G2622" t="e">
        <v>#N/A</v>
      </c>
      <c r="H2622" t="e">
        <v>#N/A</v>
      </c>
    </row>
    <row r="2623" spans="5:8" x14ac:dyDescent="0.35">
      <c r="E2623" t="e">
        <v>#N/A</v>
      </c>
      <c r="F2623" t="e">
        <v>#N/A</v>
      </c>
      <c r="G2623" t="e">
        <v>#N/A</v>
      </c>
      <c r="H2623" t="e">
        <v>#N/A</v>
      </c>
    </row>
    <row r="2624" spans="5:8" x14ac:dyDescent="0.35">
      <c r="E2624" t="e">
        <v>#N/A</v>
      </c>
      <c r="F2624" t="e">
        <v>#N/A</v>
      </c>
      <c r="G2624" t="e">
        <v>#N/A</v>
      </c>
      <c r="H2624" t="e">
        <v>#N/A</v>
      </c>
    </row>
    <row r="2625" spans="5:8" x14ac:dyDescent="0.35">
      <c r="E2625" t="e">
        <v>#N/A</v>
      </c>
      <c r="F2625" t="e">
        <v>#N/A</v>
      </c>
      <c r="G2625" t="e">
        <v>#N/A</v>
      </c>
      <c r="H2625" t="e">
        <v>#N/A</v>
      </c>
    </row>
    <row r="2626" spans="5:8" x14ac:dyDescent="0.35">
      <c r="E2626" t="e">
        <v>#N/A</v>
      </c>
      <c r="F2626" t="e">
        <v>#N/A</v>
      </c>
      <c r="G2626" t="e">
        <v>#N/A</v>
      </c>
      <c r="H2626" t="e">
        <v>#N/A</v>
      </c>
    </row>
    <row r="2627" spans="5:8" x14ac:dyDescent="0.35">
      <c r="E2627" t="e">
        <v>#N/A</v>
      </c>
      <c r="F2627" t="e">
        <v>#N/A</v>
      </c>
      <c r="G2627" t="e">
        <v>#N/A</v>
      </c>
      <c r="H2627" t="e">
        <v>#N/A</v>
      </c>
    </row>
    <row r="2628" spans="5:8" x14ac:dyDescent="0.35">
      <c r="E2628" t="e">
        <v>#N/A</v>
      </c>
      <c r="F2628" t="e">
        <v>#N/A</v>
      </c>
      <c r="G2628" t="e">
        <v>#N/A</v>
      </c>
      <c r="H2628" t="e">
        <v>#N/A</v>
      </c>
    </row>
    <row r="2629" spans="5:8" x14ac:dyDescent="0.35">
      <c r="E2629" t="e">
        <v>#N/A</v>
      </c>
      <c r="F2629" t="e">
        <v>#N/A</v>
      </c>
      <c r="G2629" t="e">
        <v>#N/A</v>
      </c>
      <c r="H2629" t="e">
        <v>#N/A</v>
      </c>
    </row>
    <row r="2630" spans="5:8" x14ac:dyDescent="0.35">
      <c r="E2630" t="e">
        <v>#N/A</v>
      </c>
      <c r="F2630" t="e">
        <v>#N/A</v>
      </c>
      <c r="G2630" t="e">
        <v>#N/A</v>
      </c>
      <c r="H2630" t="e">
        <v>#N/A</v>
      </c>
    </row>
    <row r="2631" spans="5:8" x14ac:dyDescent="0.35">
      <c r="E2631" t="e">
        <v>#N/A</v>
      </c>
      <c r="F2631" t="e">
        <v>#N/A</v>
      </c>
      <c r="G2631" t="e">
        <v>#N/A</v>
      </c>
      <c r="H2631" t="e">
        <v>#N/A</v>
      </c>
    </row>
    <row r="2632" spans="5:8" x14ac:dyDescent="0.35">
      <c r="E2632" t="e">
        <v>#N/A</v>
      </c>
      <c r="F2632" t="e">
        <v>#N/A</v>
      </c>
      <c r="G2632" t="e">
        <v>#N/A</v>
      </c>
      <c r="H2632" t="e">
        <v>#N/A</v>
      </c>
    </row>
    <row r="2633" spans="5:8" x14ac:dyDescent="0.35">
      <c r="E2633" t="e">
        <v>#N/A</v>
      </c>
      <c r="F2633" t="e">
        <v>#N/A</v>
      </c>
      <c r="G2633" t="e">
        <v>#N/A</v>
      </c>
      <c r="H2633" t="e">
        <v>#N/A</v>
      </c>
    </row>
    <row r="2634" spans="5:8" x14ac:dyDescent="0.35">
      <c r="E2634" t="e">
        <v>#N/A</v>
      </c>
      <c r="F2634" t="e">
        <v>#N/A</v>
      </c>
      <c r="G2634" t="e">
        <v>#N/A</v>
      </c>
      <c r="H2634" t="e">
        <v>#N/A</v>
      </c>
    </row>
    <row r="2635" spans="5:8" x14ac:dyDescent="0.35">
      <c r="E2635" t="e">
        <v>#N/A</v>
      </c>
      <c r="F2635" t="e">
        <v>#N/A</v>
      </c>
      <c r="G2635" t="e">
        <v>#N/A</v>
      </c>
      <c r="H2635" t="e">
        <v>#N/A</v>
      </c>
    </row>
    <row r="2636" spans="5:8" x14ac:dyDescent="0.35">
      <c r="E2636" t="e">
        <v>#N/A</v>
      </c>
      <c r="F2636" t="e">
        <v>#N/A</v>
      </c>
      <c r="G2636" t="e">
        <v>#N/A</v>
      </c>
      <c r="H2636" t="e">
        <v>#N/A</v>
      </c>
    </row>
    <row r="2637" spans="5:8" x14ac:dyDescent="0.35">
      <c r="E2637" t="e">
        <v>#N/A</v>
      </c>
      <c r="F2637" t="e">
        <v>#N/A</v>
      </c>
      <c r="G2637" t="e">
        <v>#N/A</v>
      </c>
      <c r="H2637" t="e">
        <v>#N/A</v>
      </c>
    </row>
    <row r="2638" spans="5:8" x14ac:dyDescent="0.35">
      <c r="E2638" t="e">
        <v>#N/A</v>
      </c>
      <c r="F2638" t="e">
        <v>#N/A</v>
      </c>
      <c r="G2638" t="e">
        <v>#N/A</v>
      </c>
      <c r="H2638" t="e">
        <v>#N/A</v>
      </c>
    </row>
    <row r="2639" spans="5:8" x14ac:dyDescent="0.35">
      <c r="E2639" t="e">
        <v>#N/A</v>
      </c>
      <c r="F2639" t="e">
        <v>#N/A</v>
      </c>
      <c r="G2639" t="e">
        <v>#N/A</v>
      </c>
      <c r="H2639" t="e">
        <v>#N/A</v>
      </c>
    </row>
    <row r="2640" spans="5:8" x14ac:dyDescent="0.35">
      <c r="E2640" t="e">
        <v>#N/A</v>
      </c>
      <c r="F2640" t="e">
        <v>#N/A</v>
      </c>
      <c r="G2640" t="e">
        <v>#N/A</v>
      </c>
      <c r="H2640" t="e">
        <v>#N/A</v>
      </c>
    </row>
    <row r="2641" spans="5:8" x14ac:dyDescent="0.35">
      <c r="E2641" t="e">
        <v>#N/A</v>
      </c>
      <c r="F2641" t="e">
        <v>#N/A</v>
      </c>
      <c r="G2641" t="e">
        <v>#N/A</v>
      </c>
      <c r="H2641" t="e">
        <v>#N/A</v>
      </c>
    </row>
    <row r="2642" spans="5:8" x14ac:dyDescent="0.35">
      <c r="E2642" t="e">
        <v>#N/A</v>
      </c>
      <c r="F2642" t="e">
        <v>#N/A</v>
      </c>
      <c r="G2642" t="e">
        <v>#N/A</v>
      </c>
      <c r="H2642" t="e">
        <v>#N/A</v>
      </c>
    </row>
    <row r="2643" spans="5:8" x14ac:dyDescent="0.35">
      <c r="E2643" t="e">
        <v>#N/A</v>
      </c>
      <c r="F2643" t="e">
        <v>#N/A</v>
      </c>
      <c r="G2643" t="e">
        <v>#N/A</v>
      </c>
      <c r="H2643" t="e">
        <v>#N/A</v>
      </c>
    </row>
    <row r="2644" spans="5:8" x14ac:dyDescent="0.35">
      <c r="E2644" t="e">
        <v>#N/A</v>
      </c>
      <c r="F2644" t="e">
        <v>#N/A</v>
      </c>
      <c r="G2644" t="e">
        <v>#N/A</v>
      </c>
      <c r="H2644" t="e">
        <v>#N/A</v>
      </c>
    </row>
    <row r="2645" spans="5:8" x14ac:dyDescent="0.35">
      <c r="E2645" t="e">
        <v>#N/A</v>
      </c>
      <c r="F2645" t="e">
        <v>#N/A</v>
      </c>
      <c r="G2645" t="e">
        <v>#N/A</v>
      </c>
      <c r="H2645" t="e">
        <v>#N/A</v>
      </c>
    </row>
    <row r="2646" spans="5:8" x14ac:dyDescent="0.35">
      <c r="E2646" t="e">
        <v>#N/A</v>
      </c>
      <c r="F2646" t="e">
        <v>#N/A</v>
      </c>
      <c r="G2646" t="e">
        <v>#N/A</v>
      </c>
      <c r="H2646" t="e">
        <v>#N/A</v>
      </c>
    </row>
    <row r="2647" spans="5:8" x14ac:dyDescent="0.35">
      <c r="E2647" t="e">
        <v>#N/A</v>
      </c>
      <c r="F2647" t="e">
        <v>#N/A</v>
      </c>
      <c r="G2647" t="e">
        <v>#N/A</v>
      </c>
      <c r="H2647" t="e">
        <v>#N/A</v>
      </c>
    </row>
    <row r="2648" spans="5:8" x14ac:dyDescent="0.35">
      <c r="E2648" t="e">
        <v>#N/A</v>
      </c>
      <c r="F2648" t="e">
        <v>#N/A</v>
      </c>
      <c r="G2648" t="e">
        <v>#N/A</v>
      </c>
      <c r="H2648" t="e">
        <v>#N/A</v>
      </c>
    </row>
    <row r="2649" spans="5:8" x14ac:dyDescent="0.35">
      <c r="E2649" t="e">
        <v>#N/A</v>
      </c>
      <c r="F2649" t="e">
        <v>#N/A</v>
      </c>
      <c r="G2649" t="e">
        <v>#N/A</v>
      </c>
      <c r="H2649" t="e">
        <v>#N/A</v>
      </c>
    </row>
    <row r="2650" spans="5:8" x14ac:dyDescent="0.35">
      <c r="E2650" t="e">
        <v>#N/A</v>
      </c>
      <c r="F2650" t="e">
        <v>#N/A</v>
      </c>
      <c r="G2650" t="e">
        <v>#N/A</v>
      </c>
      <c r="H2650" t="e">
        <v>#N/A</v>
      </c>
    </row>
    <row r="2651" spans="5:8" x14ac:dyDescent="0.35">
      <c r="E2651" t="e">
        <v>#N/A</v>
      </c>
      <c r="F2651" t="e">
        <v>#N/A</v>
      </c>
      <c r="G2651" t="e">
        <v>#N/A</v>
      </c>
      <c r="H2651" t="e">
        <v>#N/A</v>
      </c>
    </row>
    <row r="2652" spans="5:8" x14ac:dyDescent="0.35">
      <c r="E2652" t="e">
        <v>#N/A</v>
      </c>
      <c r="F2652" t="e">
        <v>#N/A</v>
      </c>
      <c r="G2652" t="e">
        <v>#N/A</v>
      </c>
      <c r="H2652" t="e">
        <v>#N/A</v>
      </c>
    </row>
    <row r="2653" spans="5:8" x14ac:dyDescent="0.35">
      <c r="E2653" t="e">
        <v>#N/A</v>
      </c>
      <c r="F2653" t="e">
        <v>#N/A</v>
      </c>
      <c r="G2653" t="e">
        <v>#N/A</v>
      </c>
      <c r="H2653" t="e">
        <v>#N/A</v>
      </c>
    </row>
    <row r="2654" spans="5:8" x14ac:dyDescent="0.35">
      <c r="E2654" t="e">
        <v>#N/A</v>
      </c>
      <c r="F2654" t="e">
        <v>#N/A</v>
      </c>
      <c r="G2654" t="e">
        <v>#N/A</v>
      </c>
      <c r="H2654" t="e">
        <v>#N/A</v>
      </c>
    </row>
    <row r="2655" spans="5:8" x14ac:dyDescent="0.35">
      <c r="E2655" t="e">
        <v>#N/A</v>
      </c>
      <c r="F2655" t="e">
        <v>#N/A</v>
      </c>
      <c r="G2655" t="e">
        <v>#N/A</v>
      </c>
      <c r="H2655" t="e">
        <v>#N/A</v>
      </c>
    </row>
    <row r="2656" spans="5:8" x14ac:dyDescent="0.35">
      <c r="E2656" t="e">
        <v>#N/A</v>
      </c>
      <c r="F2656" t="e">
        <v>#N/A</v>
      </c>
      <c r="G2656" t="e">
        <v>#N/A</v>
      </c>
      <c r="H2656" t="e">
        <v>#N/A</v>
      </c>
    </row>
    <row r="2657" spans="5:8" x14ac:dyDescent="0.35">
      <c r="E2657" t="e">
        <v>#N/A</v>
      </c>
      <c r="F2657" t="e">
        <v>#N/A</v>
      </c>
      <c r="G2657" t="e">
        <v>#N/A</v>
      </c>
      <c r="H2657" t="e">
        <v>#N/A</v>
      </c>
    </row>
    <row r="2658" spans="5:8" x14ac:dyDescent="0.35">
      <c r="E2658" t="e">
        <v>#N/A</v>
      </c>
      <c r="F2658" t="e">
        <v>#N/A</v>
      </c>
      <c r="G2658" t="e">
        <v>#N/A</v>
      </c>
      <c r="H2658" t="e">
        <v>#N/A</v>
      </c>
    </row>
    <row r="2659" spans="5:8" x14ac:dyDescent="0.35">
      <c r="E2659" t="e">
        <v>#N/A</v>
      </c>
      <c r="F2659" t="e">
        <v>#N/A</v>
      </c>
      <c r="G2659" t="e">
        <v>#N/A</v>
      </c>
      <c r="H2659" t="e">
        <v>#N/A</v>
      </c>
    </row>
    <row r="2660" spans="5:8" x14ac:dyDescent="0.35">
      <c r="E2660" t="e">
        <v>#N/A</v>
      </c>
      <c r="F2660" t="e">
        <v>#N/A</v>
      </c>
      <c r="G2660" t="e">
        <v>#N/A</v>
      </c>
      <c r="H2660" t="e">
        <v>#N/A</v>
      </c>
    </row>
    <row r="2661" spans="5:8" x14ac:dyDescent="0.35">
      <c r="E2661" t="e">
        <v>#N/A</v>
      </c>
      <c r="F2661" t="e">
        <v>#N/A</v>
      </c>
      <c r="G2661" t="e">
        <v>#N/A</v>
      </c>
      <c r="H2661" t="e">
        <v>#N/A</v>
      </c>
    </row>
    <row r="2662" spans="5:8" x14ac:dyDescent="0.35">
      <c r="E2662" t="e">
        <v>#N/A</v>
      </c>
      <c r="F2662" t="e">
        <v>#N/A</v>
      </c>
      <c r="G2662" t="e">
        <v>#N/A</v>
      </c>
      <c r="H2662" t="e">
        <v>#N/A</v>
      </c>
    </row>
    <row r="2663" spans="5:8" x14ac:dyDescent="0.35">
      <c r="E2663" t="e">
        <v>#N/A</v>
      </c>
      <c r="F2663" t="e">
        <v>#N/A</v>
      </c>
      <c r="G2663" t="e">
        <v>#N/A</v>
      </c>
      <c r="H2663" t="e">
        <v>#N/A</v>
      </c>
    </row>
    <row r="2664" spans="5:8" x14ac:dyDescent="0.35">
      <c r="E2664" t="e">
        <v>#N/A</v>
      </c>
      <c r="F2664" t="e">
        <v>#N/A</v>
      </c>
      <c r="G2664" t="e">
        <v>#N/A</v>
      </c>
      <c r="H2664" t="e">
        <v>#N/A</v>
      </c>
    </row>
    <row r="2665" spans="5:8" x14ac:dyDescent="0.35">
      <c r="E2665" t="e">
        <v>#N/A</v>
      </c>
      <c r="F2665" t="e">
        <v>#N/A</v>
      </c>
      <c r="G2665" t="e">
        <v>#N/A</v>
      </c>
      <c r="H2665" t="e">
        <v>#N/A</v>
      </c>
    </row>
    <row r="2666" spans="5:8" x14ac:dyDescent="0.35">
      <c r="E2666" t="e">
        <v>#N/A</v>
      </c>
      <c r="F2666" t="e">
        <v>#N/A</v>
      </c>
      <c r="G2666" t="e">
        <v>#N/A</v>
      </c>
      <c r="H2666" t="e">
        <v>#N/A</v>
      </c>
    </row>
    <row r="2667" spans="5:8" x14ac:dyDescent="0.35">
      <c r="E2667" t="e">
        <v>#N/A</v>
      </c>
      <c r="F2667" t="e">
        <v>#N/A</v>
      </c>
      <c r="G2667" t="e">
        <v>#N/A</v>
      </c>
      <c r="H2667" t="e">
        <v>#N/A</v>
      </c>
    </row>
    <row r="2668" spans="5:8" x14ac:dyDescent="0.35">
      <c r="E2668" t="e">
        <v>#N/A</v>
      </c>
      <c r="F2668" t="e">
        <v>#N/A</v>
      </c>
      <c r="G2668" t="e">
        <v>#N/A</v>
      </c>
      <c r="H2668" t="e">
        <v>#N/A</v>
      </c>
    </row>
    <row r="2669" spans="5:8" x14ac:dyDescent="0.35">
      <c r="E2669" t="e">
        <v>#N/A</v>
      </c>
      <c r="F2669" t="e">
        <v>#N/A</v>
      </c>
      <c r="G2669" t="e">
        <v>#N/A</v>
      </c>
      <c r="H2669" t="e">
        <v>#N/A</v>
      </c>
    </row>
    <row r="2670" spans="5:8" x14ac:dyDescent="0.35">
      <c r="E2670" t="e">
        <v>#N/A</v>
      </c>
      <c r="F2670" t="e">
        <v>#N/A</v>
      </c>
      <c r="G2670" t="e">
        <v>#N/A</v>
      </c>
      <c r="H2670" t="e">
        <v>#N/A</v>
      </c>
    </row>
    <row r="2671" spans="5:8" x14ac:dyDescent="0.35">
      <c r="E2671" t="e">
        <v>#N/A</v>
      </c>
      <c r="F2671" t="e">
        <v>#N/A</v>
      </c>
      <c r="G2671" t="e">
        <v>#N/A</v>
      </c>
      <c r="H2671" t="e">
        <v>#N/A</v>
      </c>
    </row>
    <row r="2672" spans="5:8" x14ac:dyDescent="0.35">
      <c r="E2672" t="e">
        <v>#N/A</v>
      </c>
      <c r="F2672" t="e">
        <v>#N/A</v>
      </c>
      <c r="G2672" t="e">
        <v>#N/A</v>
      </c>
      <c r="H2672" t="e">
        <v>#N/A</v>
      </c>
    </row>
    <row r="2673" spans="5:8" x14ac:dyDescent="0.35">
      <c r="E2673" t="e">
        <v>#N/A</v>
      </c>
      <c r="F2673" t="e">
        <v>#N/A</v>
      </c>
      <c r="G2673" t="e">
        <v>#N/A</v>
      </c>
      <c r="H2673" t="e">
        <v>#N/A</v>
      </c>
    </row>
    <row r="2674" spans="5:8" x14ac:dyDescent="0.35">
      <c r="E2674" t="e">
        <v>#N/A</v>
      </c>
      <c r="F2674" t="e">
        <v>#N/A</v>
      </c>
      <c r="G2674" t="e">
        <v>#N/A</v>
      </c>
      <c r="H2674" t="e">
        <v>#N/A</v>
      </c>
    </row>
    <row r="2675" spans="5:8" x14ac:dyDescent="0.35">
      <c r="E2675" t="e">
        <v>#N/A</v>
      </c>
      <c r="F2675" t="e">
        <v>#N/A</v>
      </c>
      <c r="G2675" t="e">
        <v>#N/A</v>
      </c>
      <c r="H2675" t="e">
        <v>#N/A</v>
      </c>
    </row>
    <row r="2676" spans="5:8" x14ac:dyDescent="0.35">
      <c r="E2676" t="e">
        <v>#N/A</v>
      </c>
      <c r="F2676" t="e">
        <v>#N/A</v>
      </c>
      <c r="G2676" t="e">
        <v>#N/A</v>
      </c>
      <c r="H2676" t="e">
        <v>#N/A</v>
      </c>
    </row>
    <row r="2677" spans="5:8" x14ac:dyDescent="0.35">
      <c r="E2677" t="e">
        <v>#N/A</v>
      </c>
      <c r="F2677" t="e">
        <v>#N/A</v>
      </c>
      <c r="G2677" t="e">
        <v>#N/A</v>
      </c>
      <c r="H2677" t="e">
        <v>#N/A</v>
      </c>
    </row>
    <row r="2678" spans="5:8" x14ac:dyDescent="0.35">
      <c r="E2678" t="e">
        <v>#N/A</v>
      </c>
      <c r="F2678" t="e">
        <v>#N/A</v>
      </c>
      <c r="G2678" t="e">
        <v>#N/A</v>
      </c>
      <c r="H2678" t="e">
        <v>#N/A</v>
      </c>
    </row>
    <row r="2679" spans="5:8" x14ac:dyDescent="0.35">
      <c r="E2679" t="e">
        <v>#N/A</v>
      </c>
      <c r="F2679" t="e">
        <v>#N/A</v>
      </c>
      <c r="G2679" t="e">
        <v>#N/A</v>
      </c>
      <c r="H2679" t="e">
        <v>#N/A</v>
      </c>
    </row>
    <row r="2680" spans="5:8" x14ac:dyDescent="0.35">
      <c r="E2680" t="e">
        <v>#N/A</v>
      </c>
      <c r="F2680" t="e">
        <v>#N/A</v>
      </c>
      <c r="G2680" t="e">
        <v>#N/A</v>
      </c>
      <c r="H2680" t="e">
        <v>#N/A</v>
      </c>
    </row>
    <row r="2681" spans="5:8" x14ac:dyDescent="0.35">
      <c r="E2681" t="e">
        <v>#N/A</v>
      </c>
      <c r="F2681" t="e">
        <v>#N/A</v>
      </c>
      <c r="G2681" t="e">
        <v>#N/A</v>
      </c>
      <c r="H2681" t="e">
        <v>#N/A</v>
      </c>
    </row>
    <row r="2682" spans="5:8" x14ac:dyDescent="0.35">
      <c r="E2682" t="e">
        <v>#N/A</v>
      </c>
      <c r="F2682" t="e">
        <v>#N/A</v>
      </c>
      <c r="G2682" t="e">
        <v>#N/A</v>
      </c>
      <c r="H2682" t="e">
        <v>#N/A</v>
      </c>
    </row>
    <row r="2683" spans="5:8" x14ac:dyDescent="0.35">
      <c r="E2683" t="e">
        <v>#N/A</v>
      </c>
      <c r="F2683" t="e">
        <v>#N/A</v>
      </c>
      <c r="G2683" t="e">
        <v>#N/A</v>
      </c>
      <c r="H2683" t="e">
        <v>#N/A</v>
      </c>
    </row>
    <row r="2684" spans="5:8" x14ac:dyDescent="0.35">
      <c r="E2684" t="e">
        <v>#N/A</v>
      </c>
      <c r="F2684" t="e">
        <v>#N/A</v>
      </c>
      <c r="G2684" t="e">
        <v>#N/A</v>
      </c>
      <c r="H2684" t="e">
        <v>#N/A</v>
      </c>
    </row>
    <row r="2685" spans="5:8" x14ac:dyDescent="0.35">
      <c r="E2685" t="e">
        <v>#N/A</v>
      </c>
      <c r="F2685" t="e">
        <v>#N/A</v>
      </c>
      <c r="G2685" t="e">
        <v>#N/A</v>
      </c>
      <c r="H2685" t="e">
        <v>#N/A</v>
      </c>
    </row>
    <row r="2686" spans="5:8" x14ac:dyDescent="0.35">
      <c r="E2686" t="e">
        <v>#N/A</v>
      </c>
      <c r="F2686" t="e">
        <v>#N/A</v>
      </c>
      <c r="G2686" t="e">
        <v>#N/A</v>
      </c>
      <c r="H2686" t="e">
        <v>#N/A</v>
      </c>
    </row>
    <row r="2687" spans="5:8" x14ac:dyDescent="0.35">
      <c r="E2687" t="e">
        <v>#N/A</v>
      </c>
      <c r="F2687" t="e">
        <v>#N/A</v>
      </c>
      <c r="G2687" t="e">
        <v>#N/A</v>
      </c>
      <c r="H2687" t="e">
        <v>#N/A</v>
      </c>
    </row>
    <row r="2688" spans="5:8" x14ac:dyDescent="0.35">
      <c r="E2688" t="e">
        <v>#N/A</v>
      </c>
      <c r="F2688" t="e">
        <v>#N/A</v>
      </c>
      <c r="G2688" t="e">
        <v>#N/A</v>
      </c>
      <c r="H2688" t="e">
        <v>#N/A</v>
      </c>
    </row>
    <row r="2689" spans="5:8" x14ac:dyDescent="0.35">
      <c r="E2689" t="e">
        <v>#N/A</v>
      </c>
      <c r="F2689" t="e">
        <v>#N/A</v>
      </c>
      <c r="G2689" t="e">
        <v>#N/A</v>
      </c>
      <c r="H2689" t="e">
        <v>#N/A</v>
      </c>
    </row>
    <row r="2690" spans="5:8" x14ac:dyDescent="0.35">
      <c r="E2690" t="e">
        <v>#N/A</v>
      </c>
      <c r="F2690" t="e">
        <v>#N/A</v>
      </c>
      <c r="G2690" t="e">
        <v>#N/A</v>
      </c>
      <c r="H2690" t="e">
        <v>#N/A</v>
      </c>
    </row>
    <row r="2691" spans="5:8" x14ac:dyDescent="0.35">
      <c r="E2691" t="e">
        <v>#N/A</v>
      </c>
      <c r="F2691" t="e">
        <v>#N/A</v>
      </c>
      <c r="G2691" t="e">
        <v>#N/A</v>
      </c>
      <c r="H2691" t="e">
        <v>#N/A</v>
      </c>
    </row>
    <row r="2692" spans="5:8" x14ac:dyDescent="0.35">
      <c r="E2692" t="e">
        <v>#N/A</v>
      </c>
      <c r="F2692" t="e">
        <v>#N/A</v>
      </c>
      <c r="G2692" t="e">
        <v>#N/A</v>
      </c>
      <c r="H2692" t="e">
        <v>#N/A</v>
      </c>
    </row>
    <row r="2693" spans="5:8" x14ac:dyDescent="0.35">
      <c r="E2693" t="e">
        <v>#N/A</v>
      </c>
      <c r="F2693" t="e">
        <v>#N/A</v>
      </c>
      <c r="G2693" t="e">
        <v>#N/A</v>
      </c>
      <c r="H2693" t="e">
        <v>#N/A</v>
      </c>
    </row>
    <row r="2694" spans="5:8" x14ac:dyDescent="0.35">
      <c r="E2694" t="e">
        <v>#N/A</v>
      </c>
      <c r="F2694" t="e">
        <v>#N/A</v>
      </c>
      <c r="G2694" t="e">
        <v>#N/A</v>
      </c>
      <c r="H2694" t="e">
        <v>#N/A</v>
      </c>
    </row>
    <row r="2695" spans="5:8" x14ac:dyDescent="0.35">
      <c r="E2695" t="e">
        <v>#N/A</v>
      </c>
      <c r="F2695" t="e">
        <v>#N/A</v>
      </c>
      <c r="G2695" t="e">
        <v>#N/A</v>
      </c>
      <c r="H2695" t="e">
        <v>#N/A</v>
      </c>
    </row>
    <row r="2696" spans="5:8" x14ac:dyDescent="0.35">
      <c r="E2696" t="e">
        <v>#N/A</v>
      </c>
      <c r="F2696" t="e">
        <v>#N/A</v>
      </c>
      <c r="G2696" t="e">
        <v>#N/A</v>
      </c>
      <c r="H2696" t="e">
        <v>#N/A</v>
      </c>
    </row>
    <row r="2697" spans="5:8" x14ac:dyDescent="0.35">
      <c r="E2697" t="e">
        <v>#N/A</v>
      </c>
      <c r="F2697" t="e">
        <v>#N/A</v>
      </c>
      <c r="G2697" t="e">
        <v>#N/A</v>
      </c>
      <c r="H2697" t="e">
        <v>#N/A</v>
      </c>
    </row>
    <row r="2698" spans="5:8" x14ac:dyDescent="0.35">
      <c r="E2698" t="e">
        <v>#N/A</v>
      </c>
      <c r="F2698" t="e">
        <v>#N/A</v>
      </c>
      <c r="G2698" t="e">
        <v>#N/A</v>
      </c>
      <c r="H2698" t="e">
        <v>#N/A</v>
      </c>
    </row>
    <row r="2699" spans="5:8" x14ac:dyDescent="0.35">
      <c r="E2699" t="e">
        <v>#N/A</v>
      </c>
      <c r="F2699" t="e">
        <v>#N/A</v>
      </c>
      <c r="G2699" t="e">
        <v>#N/A</v>
      </c>
      <c r="H2699" t="e">
        <v>#N/A</v>
      </c>
    </row>
    <row r="2700" spans="5:8" x14ac:dyDescent="0.35">
      <c r="E2700" t="e">
        <v>#N/A</v>
      </c>
      <c r="F2700" t="e">
        <v>#N/A</v>
      </c>
      <c r="G2700" t="e">
        <v>#N/A</v>
      </c>
      <c r="H2700" t="e">
        <v>#N/A</v>
      </c>
    </row>
    <row r="2701" spans="5:8" x14ac:dyDescent="0.35">
      <c r="E2701" t="e">
        <v>#N/A</v>
      </c>
      <c r="F2701" t="e">
        <v>#N/A</v>
      </c>
      <c r="G2701" t="e">
        <v>#N/A</v>
      </c>
      <c r="H2701" t="e">
        <v>#N/A</v>
      </c>
    </row>
    <row r="2702" spans="5:8" x14ac:dyDescent="0.35">
      <c r="E2702" t="e">
        <v>#N/A</v>
      </c>
      <c r="F2702" t="e">
        <v>#N/A</v>
      </c>
      <c r="G2702" t="e">
        <v>#N/A</v>
      </c>
      <c r="H2702" t="e">
        <v>#N/A</v>
      </c>
    </row>
    <row r="2703" spans="5:8" x14ac:dyDescent="0.35">
      <c r="E2703" t="e">
        <v>#N/A</v>
      </c>
      <c r="F2703" t="e">
        <v>#N/A</v>
      </c>
      <c r="G2703" t="e">
        <v>#N/A</v>
      </c>
      <c r="H2703" t="e">
        <v>#N/A</v>
      </c>
    </row>
    <row r="2704" spans="5:8" x14ac:dyDescent="0.35">
      <c r="E2704" t="e">
        <v>#N/A</v>
      </c>
      <c r="F2704" t="e">
        <v>#N/A</v>
      </c>
      <c r="G2704" t="e">
        <v>#N/A</v>
      </c>
      <c r="H2704" t="e">
        <v>#N/A</v>
      </c>
    </row>
    <row r="2705" spans="5:8" x14ac:dyDescent="0.35">
      <c r="E2705" t="e">
        <v>#N/A</v>
      </c>
      <c r="F2705" t="e">
        <v>#N/A</v>
      </c>
      <c r="G2705" t="e">
        <v>#N/A</v>
      </c>
      <c r="H2705" t="e">
        <v>#N/A</v>
      </c>
    </row>
    <row r="2706" spans="5:8" x14ac:dyDescent="0.35">
      <c r="E2706" t="e">
        <v>#N/A</v>
      </c>
      <c r="F2706" t="e">
        <v>#N/A</v>
      </c>
      <c r="G2706" t="e">
        <v>#N/A</v>
      </c>
      <c r="H2706" t="e">
        <v>#N/A</v>
      </c>
    </row>
    <row r="2707" spans="5:8" x14ac:dyDescent="0.35">
      <c r="E2707" t="e">
        <v>#N/A</v>
      </c>
      <c r="F2707" t="e">
        <v>#N/A</v>
      </c>
      <c r="G2707" t="e">
        <v>#N/A</v>
      </c>
      <c r="H2707" t="e">
        <v>#N/A</v>
      </c>
    </row>
    <row r="2708" spans="5:8" x14ac:dyDescent="0.35">
      <c r="E2708" t="e">
        <v>#N/A</v>
      </c>
      <c r="F2708" t="e">
        <v>#N/A</v>
      </c>
      <c r="G2708" t="e">
        <v>#N/A</v>
      </c>
      <c r="H2708" t="e">
        <v>#N/A</v>
      </c>
    </row>
    <row r="2709" spans="5:8" x14ac:dyDescent="0.35">
      <c r="E2709" t="e">
        <v>#N/A</v>
      </c>
      <c r="F2709" t="e">
        <v>#N/A</v>
      </c>
      <c r="G2709" t="e">
        <v>#N/A</v>
      </c>
      <c r="H2709" t="e">
        <v>#N/A</v>
      </c>
    </row>
    <row r="2710" spans="5:8" x14ac:dyDescent="0.35">
      <c r="E2710" t="e">
        <v>#N/A</v>
      </c>
      <c r="F2710" t="e">
        <v>#N/A</v>
      </c>
      <c r="G2710" t="e">
        <v>#N/A</v>
      </c>
      <c r="H2710" t="e">
        <v>#N/A</v>
      </c>
    </row>
    <row r="2711" spans="5:8" x14ac:dyDescent="0.35">
      <c r="E2711" t="e">
        <v>#N/A</v>
      </c>
      <c r="F2711" t="e">
        <v>#N/A</v>
      </c>
      <c r="G2711" t="e">
        <v>#N/A</v>
      </c>
      <c r="H2711" t="e">
        <v>#N/A</v>
      </c>
    </row>
    <row r="2712" spans="5:8" x14ac:dyDescent="0.35">
      <c r="E2712" t="e">
        <v>#N/A</v>
      </c>
      <c r="F2712" t="e">
        <v>#N/A</v>
      </c>
      <c r="G2712" t="e">
        <v>#N/A</v>
      </c>
      <c r="H2712" t="e">
        <v>#N/A</v>
      </c>
    </row>
    <row r="2713" spans="5:8" x14ac:dyDescent="0.35">
      <c r="E2713" t="e">
        <v>#N/A</v>
      </c>
      <c r="F2713" t="e">
        <v>#N/A</v>
      </c>
      <c r="G2713" t="e">
        <v>#N/A</v>
      </c>
      <c r="H2713" t="e">
        <v>#N/A</v>
      </c>
    </row>
    <row r="2714" spans="5:8" x14ac:dyDescent="0.35">
      <c r="E2714" t="e">
        <v>#N/A</v>
      </c>
      <c r="F2714" t="e">
        <v>#N/A</v>
      </c>
      <c r="G2714" t="e">
        <v>#N/A</v>
      </c>
      <c r="H2714" t="e">
        <v>#N/A</v>
      </c>
    </row>
    <row r="2715" spans="5:8" x14ac:dyDescent="0.35">
      <c r="E2715" t="e">
        <v>#N/A</v>
      </c>
      <c r="F2715" t="e">
        <v>#N/A</v>
      </c>
      <c r="G2715" t="e">
        <v>#N/A</v>
      </c>
      <c r="H2715" t="e">
        <v>#N/A</v>
      </c>
    </row>
    <row r="2716" spans="5:8" x14ac:dyDescent="0.35">
      <c r="E2716" t="e">
        <v>#N/A</v>
      </c>
      <c r="F2716" t="e">
        <v>#N/A</v>
      </c>
      <c r="G2716" t="e">
        <v>#N/A</v>
      </c>
      <c r="H2716" t="e">
        <v>#N/A</v>
      </c>
    </row>
    <row r="2717" spans="5:8" x14ac:dyDescent="0.35">
      <c r="E2717" t="e">
        <v>#N/A</v>
      </c>
      <c r="F2717" t="e">
        <v>#N/A</v>
      </c>
      <c r="G2717" t="e">
        <v>#N/A</v>
      </c>
      <c r="H2717" t="e">
        <v>#N/A</v>
      </c>
    </row>
    <row r="2718" spans="5:8" x14ac:dyDescent="0.35">
      <c r="E2718" t="e">
        <v>#N/A</v>
      </c>
      <c r="F2718" t="e">
        <v>#N/A</v>
      </c>
      <c r="G2718" t="e">
        <v>#N/A</v>
      </c>
      <c r="H2718" t="e">
        <v>#N/A</v>
      </c>
    </row>
    <row r="2719" spans="5:8" x14ac:dyDescent="0.35">
      <c r="E2719" t="e">
        <v>#N/A</v>
      </c>
      <c r="F2719" t="e">
        <v>#N/A</v>
      </c>
      <c r="G2719" t="e">
        <v>#N/A</v>
      </c>
      <c r="H2719" t="e">
        <v>#N/A</v>
      </c>
    </row>
    <row r="2720" spans="5:8" x14ac:dyDescent="0.35">
      <c r="E2720" t="e">
        <v>#N/A</v>
      </c>
      <c r="F2720" t="e">
        <v>#N/A</v>
      </c>
      <c r="G2720" t="e">
        <v>#N/A</v>
      </c>
      <c r="H2720" t="e">
        <v>#N/A</v>
      </c>
    </row>
    <row r="2721" spans="5:8" x14ac:dyDescent="0.35">
      <c r="E2721" t="e">
        <v>#N/A</v>
      </c>
      <c r="F2721" t="e">
        <v>#N/A</v>
      </c>
      <c r="G2721" t="e">
        <v>#N/A</v>
      </c>
      <c r="H2721" t="e">
        <v>#N/A</v>
      </c>
    </row>
    <row r="2722" spans="5:8" x14ac:dyDescent="0.35">
      <c r="E2722" t="e">
        <v>#N/A</v>
      </c>
      <c r="F2722" t="e">
        <v>#N/A</v>
      </c>
      <c r="G2722" t="e">
        <v>#N/A</v>
      </c>
      <c r="H2722" t="e">
        <v>#N/A</v>
      </c>
    </row>
    <row r="2723" spans="5:8" x14ac:dyDescent="0.35">
      <c r="E2723" t="e">
        <v>#N/A</v>
      </c>
      <c r="F2723" t="e">
        <v>#N/A</v>
      </c>
      <c r="G2723" t="e">
        <v>#N/A</v>
      </c>
      <c r="H2723" t="e">
        <v>#N/A</v>
      </c>
    </row>
    <row r="2724" spans="5:8" x14ac:dyDescent="0.35">
      <c r="E2724" t="e">
        <v>#N/A</v>
      </c>
      <c r="F2724" t="e">
        <v>#N/A</v>
      </c>
      <c r="G2724" t="e">
        <v>#N/A</v>
      </c>
      <c r="H2724" t="e">
        <v>#N/A</v>
      </c>
    </row>
    <row r="2725" spans="5:8" x14ac:dyDescent="0.35">
      <c r="E2725" t="e">
        <v>#N/A</v>
      </c>
      <c r="F2725" t="e">
        <v>#N/A</v>
      </c>
      <c r="G2725" t="e">
        <v>#N/A</v>
      </c>
      <c r="H2725" t="e">
        <v>#N/A</v>
      </c>
    </row>
    <row r="2726" spans="5:8" x14ac:dyDescent="0.35">
      <c r="E2726" t="e">
        <v>#N/A</v>
      </c>
      <c r="F2726" t="e">
        <v>#N/A</v>
      </c>
      <c r="G2726" t="e">
        <v>#N/A</v>
      </c>
      <c r="H2726" t="e">
        <v>#N/A</v>
      </c>
    </row>
    <row r="2727" spans="5:8" x14ac:dyDescent="0.35">
      <c r="E2727" t="e">
        <v>#N/A</v>
      </c>
      <c r="F2727" t="e">
        <v>#N/A</v>
      </c>
      <c r="G2727" t="e">
        <v>#N/A</v>
      </c>
      <c r="H2727" t="e">
        <v>#N/A</v>
      </c>
    </row>
    <row r="2728" spans="5:8" x14ac:dyDescent="0.35">
      <c r="E2728" t="e">
        <v>#N/A</v>
      </c>
      <c r="F2728" t="e">
        <v>#N/A</v>
      </c>
      <c r="G2728" t="e">
        <v>#N/A</v>
      </c>
      <c r="H2728" t="e">
        <v>#N/A</v>
      </c>
    </row>
    <row r="2729" spans="5:8" x14ac:dyDescent="0.35">
      <c r="E2729" t="e">
        <v>#N/A</v>
      </c>
      <c r="F2729" t="e">
        <v>#N/A</v>
      </c>
      <c r="G2729" t="e">
        <v>#N/A</v>
      </c>
      <c r="H2729" t="e">
        <v>#N/A</v>
      </c>
    </row>
    <row r="2730" spans="5:8" x14ac:dyDescent="0.35">
      <c r="E2730" t="e">
        <v>#N/A</v>
      </c>
      <c r="F2730" t="e">
        <v>#N/A</v>
      </c>
      <c r="G2730" t="e">
        <v>#N/A</v>
      </c>
      <c r="H2730" t="e">
        <v>#N/A</v>
      </c>
    </row>
    <row r="2731" spans="5:8" x14ac:dyDescent="0.35">
      <c r="E2731" t="e">
        <v>#N/A</v>
      </c>
      <c r="F2731" t="e">
        <v>#N/A</v>
      </c>
      <c r="G2731" t="e">
        <v>#N/A</v>
      </c>
      <c r="H2731" t="e">
        <v>#N/A</v>
      </c>
    </row>
    <row r="2732" spans="5:8" x14ac:dyDescent="0.35">
      <c r="E2732" t="e">
        <v>#N/A</v>
      </c>
      <c r="F2732" t="e">
        <v>#N/A</v>
      </c>
      <c r="G2732" t="e">
        <v>#N/A</v>
      </c>
      <c r="H2732" t="e">
        <v>#N/A</v>
      </c>
    </row>
    <row r="2733" spans="5:8" x14ac:dyDescent="0.35">
      <c r="E2733" t="e">
        <v>#N/A</v>
      </c>
      <c r="F2733" t="e">
        <v>#N/A</v>
      </c>
      <c r="G2733" t="e">
        <v>#N/A</v>
      </c>
      <c r="H2733" t="e">
        <v>#N/A</v>
      </c>
    </row>
    <row r="2734" spans="5:8" x14ac:dyDescent="0.35">
      <c r="E2734" t="e">
        <v>#N/A</v>
      </c>
      <c r="F2734" t="e">
        <v>#N/A</v>
      </c>
      <c r="G2734" t="e">
        <v>#N/A</v>
      </c>
      <c r="H2734" t="e">
        <v>#N/A</v>
      </c>
    </row>
    <row r="2735" spans="5:8" x14ac:dyDescent="0.35">
      <c r="E2735" t="e">
        <v>#N/A</v>
      </c>
      <c r="F2735" t="e">
        <v>#N/A</v>
      </c>
      <c r="G2735" t="e">
        <v>#N/A</v>
      </c>
      <c r="H2735" t="e">
        <v>#N/A</v>
      </c>
    </row>
    <row r="2736" spans="5:8" x14ac:dyDescent="0.35">
      <c r="E2736" t="e">
        <v>#N/A</v>
      </c>
      <c r="F2736" t="e">
        <v>#N/A</v>
      </c>
      <c r="G2736" t="e">
        <v>#N/A</v>
      </c>
      <c r="H2736" t="e">
        <v>#N/A</v>
      </c>
    </row>
    <row r="2737" spans="5:8" x14ac:dyDescent="0.35">
      <c r="E2737" t="e">
        <v>#N/A</v>
      </c>
      <c r="F2737" t="e">
        <v>#N/A</v>
      </c>
      <c r="G2737" t="e">
        <v>#N/A</v>
      </c>
      <c r="H2737" t="e">
        <v>#N/A</v>
      </c>
    </row>
    <row r="2738" spans="5:8" x14ac:dyDescent="0.35">
      <c r="E2738" t="e">
        <v>#N/A</v>
      </c>
      <c r="F2738" t="e">
        <v>#N/A</v>
      </c>
      <c r="G2738" t="e">
        <v>#N/A</v>
      </c>
      <c r="H2738" t="e">
        <v>#N/A</v>
      </c>
    </row>
    <row r="2739" spans="5:8" x14ac:dyDescent="0.35">
      <c r="E2739" t="e">
        <v>#N/A</v>
      </c>
      <c r="F2739" t="e">
        <v>#N/A</v>
      </c>
      <c r="G2739" t="e">
        <v>#N/A</v>
      </c>
      <c r="H2739" t="e">
        <v>#N/A</v>
      </c>
    </row>
    <row r="2740" spans="5:8" x14ac:dyDescent="0.35">
      <c r="E2740" t="e">
        <v>#N/A</v>
      </c>
      <c r="F2740" t="e">
        <v>#N/A</v>
      </c>
      <c r="G2740" t="e">
        <v>#N/A</v>
      </c>
      <c r="H2740" t="e">
        <v>#N/A</v>
      </c>
    </row>
    <row r="2741" spans="5:8" x14ac:dyDescent="0.35">
      <c r="E2741" t="e">
        <v>#N/A</v>
      </c>
      <c r="F2741" t="e">
        <v>#N/A</v>
      </c>
      <c r="G2741" t="e">
        <v>#N/A</v>
      </c>
      <c r="H2741" t="e">
        <v>#N/A</v>
      </c>
    </row>
    <row r="2742" spans="5:8" x14ac:dyDescent="0.35">
      <c r="E2742" t="e">
        <v>#N/A</v>
      </c>
      <c r="F2742" t="e">
        <v>#N/A</v>
      </c>
      <c r="G2742" t="e">
        <v>#N/A</v>
      </c>
      <c r="H2742" t="e">
        <v>#N/A</v>
      </c>
    </row>
    <row r="2743" spans="5:8" x14ac:dyDescent="0.35">
      <c r="E2743" t="e">
        <v>#N/A</v>
      </c>
      <c r="F2743" t="e">
        <v>#N/A</v>
      </c>
      <c r="G2743" t="e">
        <v>#N/A</v>
      </c>
      <c r="H2743" t="e">
        <v>#N/A</v>
      </c>
    </row>
    <row r="2744" spans="5:8" x14ac:dyDescent="0.35">
      <c r="E2744" t="e">
        <v>#N/A</v>
      </c>
      <c r="F2744" t="e">
        <v>#N/A</v>
      </c>
      <c r="G2744" t="e">
        <v>#N/A</v>
      </c>
      <c r="H2744" t="e">
        <v>#N/A</v>
      </c>
    </row>
    <row r="2745" spans="5:8" x14ac:dyDescent="0.35">
      <c r="E2745" t="e">
        <v>#N/A</v>
      </c>
      <c r="F2745" t="e">
        <v>#N/A</v>
      </c>
      <c r="G2745" t="e">
        <v>#N/A</v>
      </c>
      <c r="H2745" t="e">
        <v>#N/A</v>
      </c>
    </row>
    <row r="2746" spans="5:8" x14ac:dyDescent="0.35">
      <c r="E2746" t="e">
        <v>#N/A</v>
      </c>
      <c r="F2746" t="e">
        <v>#N/A</v>
      </c>
      <c r="G2746" t="e">
        <v>#N/A</v>
      </c>
      <c r="H2746" t="e">
        <v>#N/A</v>
      </c>
    </row>
    <row r="2747" spans="5:8" x14ac:dyDescent="0.35">
      <c r="E2747" t="e">
        <v>#N/A</v>
      </c>
      <c r="F2747" t="e">
        <v>#N/A</v>
      </c>
      <c r="G2747" t="e">
        <v>#N/A</v>
      </c>
      <c r="H2747" t="e">
        <v>#N/A</v>
      </c>
    </row>
    <row r="2748" spans="5:8" x14ac:dyDescent="0.35">
      <c r="E2748" t="e">
        <v>#N/A</v>
      </c>
      <c r="F2748" t="e">
        <v>#N/A</v>
      </c>
      <c r="G2748" t="e">
        <v>#N/A</v>
      </c>
      <c r="H2748" t="e">
        <v>#N/A</v>
      </c>
    </row>
    <row r="2749" spans="5:8" x14ac:dyDescent="0.35">
      <c r="E2749" t="e">
        <v>#N/A</v>
      </c>
      <c r="F2749" t="e">
        <v>#N/A</v>
      </c>
      <c r="G2749" t="e">
        <v>#N/A</v>
      </c>
      <c r="H2749" t="e">
        <v>#N/A</v>
      </c>
    </row>
    <row r="2750" spans="5:8" x14ac:dyDescent="0.35">
      <c r="E2750" t="e">
        <v>#N/A</v>
      </c>
      <c r="F2750" t="e">
        <v>#N/A</v>
      </c>
      <c r="G2750" t="e">
        <v>#N/A</v>
      </c>
      <c r="H2750" t="e">
        <v>#N/A</v>
      </c>
    </row>
    <row r="2751" spans="5:8" x14ac:dyDescent="0.35">
      <c r="E2751" t="e">
        <v>#N/A</v>
      </c>
      <c r="F2751" t="e">
        <v>#N/A</v>
      </c>
      <c r="G2751" t="e">
        <v>#N/A</v>
      </c>
      <c r="H2751" t="e">
        <v>#N/A</v>
      </c>
    </row>
    <row r="2752" spans="5:8" x14ac:dyDescent="0.35">
      <c r="E2752" t="e">
        <v>#N/A</v>
      </c>
      <c r="F2752" t="e">
        <v>#N/A</v>
      </c>
      <c r="G2752" t="e">
        <v>#N/A</v>
      </c>
      <c r="H2752" t="e">
        <v>#N/A</v>
      </c>
    </row>
    <row r="2753" spans="5:8" x14ac:dyDescent="0.35">
      <c r="E2753" t="e">
        <v>#N/A</v>
      </c>
      <c r="F2753" t="e">
        <v>#N/A</v>
      </c>
      <c r="G2753" t="e">
        <v>#N/A</v>
      </c>
      <c r="H2753" t="e">
        <v>#N/A</v>
      </c>
    </row>
    <row r="2754" spans="5:8" x14ac:dyDescent="0.35">
      <c r="E2754" t="e">
        <v>#N/A</v>
      </c>
      <c r="F2754" t="e">
        <v>#N/A</v>
      </c>
      <c r="G2754" t="e">
        <v>#N/A</v>
      </c>
      <c r="H2754" t="e">
        <v>#N/A</v>
      </c>
    </row>
    <row r="2755" spans="5:8" x14ac:dyDescent="0.35">
      <c r="E2755" t="e">
        <v>#N/A</v>
      </c>
      <c r="F2755" t="e">
        <v>#N/A</v>
      </c>
      <c r="G2755" t="e">
        <v>#N/A</v>
      </c>
      <c r="H2755" t="e">
        <v>#N/A</v>
      </c>
    </row>
    <row r="2756" spans="5:8" x14ac:dyDescent="0.35">
      <c r="E2756" t="e">
        <v>#N/A</v>
      </c>
      <c r="F2756" t="e">
        <v>#N/A</v>
      </c>
      <c r="G2756" t="e">
        <v>#N/A</v>
      </c>
      <c r="H2756" t="e">
        <v>#N/A</v>
      </c>
    </row>
    <row r="2757" spans="5:8" x14ac:dyDescent="0.35">
      <c r="E2757" t="e">
        <v>#N/A</v>
      </c>
      <c r="F2757" t="e">
        <v>#N/A</v>
      </c>
      <c r="G2757" t="e">
        <v>#N/A</v>
      </c>
      <c r="H2757" t="e">
        <v>#N/A</v>
      </c>
    </row>
    <row r="2758" spans="5:8" x14ac:dyDescent="0.35">
      <c r="E2758" t="e">
        <v>#N/A</v>
      </c>
      <c r="F2758" t="e">
        <v>#N/A</v>
      </c>
      <c r="G2758" t="e">
        <v>#N/A</v>
      </c>
      <c r="H2758" t="e">
        <v>#N/A</v>
      </c>
    </row>
    <row r="2759" spans="5:8" x14ac:dyDescent="0.35">
      <c r="E2759" t="e">
        <v>#N/A</v>
      </c>
      <c r="F2759" t="e">
        <v>#N/A</v>
      </c>
      <c r="G2759" t="e">
        <v>#N/A</v>
      </c>
      <c r="H2759" t="e">
        <v>#N/A</v>
      </c>
    </row>
    <row r="2760" spans="5:8" x14ac:dyDescent="0.35">
      <c r="E2760" t="e">
        <v>#N/A</v>
      </c>
      <c r="F2760" t="e">
        <v>#N/A</v>
      </c>
      <c r="G2760" t="e">
        <v>#N/A</v>
      </c>
      <c r="H2760" t="e">
        <v>#N/A</v>
      </c>
    </row>
    <row r="2761" spans="5:8" x14ac:dyDescent="0.35">
      <c r="E2761" t="e">
        <v>#N/A</v>
      </c>
      <c r="F2761" t="e">
        <v>#N/A</v>
      </c>
      <c r="G2761" t="e">
        <v>#N/A</v>
      </c>
      <c r="H2761" t="e">
        <v>#N/A</v>
      </c>
    </row>
    <row r="2762" spans="5:8" x14ac:dyDescent="0.35">
      <c r="E2762" t="e">
        <v>#N/A</v>
      </c>
      <c r="F2762" t="e">
        <v>#N/A</v>
      </c>
      <c r="G2762" t="e">
        <v>#N/A</v>
      </c>
      <c r="H2762" t="e">
        <v>#N/A</v>
      </c>
    </row>
    <row r="2763" spans="5:8" x14ac:dyDescent="0.35">
      <c r="E2763" t="e">
        <v>#N/A</v>
      </c>
      <c r="F2763" t="e">
        <v>#N/A</v>
      </c>
      <c r="G2763" t="e">
        <v>#N/A</v>
      </c>
      <c r="H2763" t="e">
        <v>#N/A</v>
      </c>
    </row>
    <row r="2764" spans="5:8" x14ac:dyDescent="0.35">
      <c r="E2764" t="e">
        <v>#N/A</v>
      </c>
      <c r="F2764" t="e">
        <v>#N/A</v>
      </c>
      <c r="G2764" t="e">
        <v>#N/A</v>
      </c>
      <c r="H2764" t="e">
        <v>#N/A</v>
      </c>
    </row>
    <row r="2765" spans="5:8" x14ac:dyDescent="0.35">
      <c r="E2765" t="e">
        <v>#N/A</v>
      </c>
      <c r="F2765" t="e">
        <v>#N/A</v>
      </c>
      <c r="G2765" t="e">
        <v>#N/A</v>
      </c>
      <c r="H2765" t="e">
        <v>#N/A</v>
      </c>
    </row>
    <row r="2766" spans="5:8" x14ac:dyDescent="0.35">
      <c r="E2766" t="e">
        <v>#N/A</v>
      </c>
      <c r="F2766" t="e">
        <v>#N/A</v>
      </c>
      <c r="G2766" t="e">
        <v>#N/A</v>
      </c>
      <c r="H2766" t="e">
        <v>#N/A</v>
      </c>
    </row>
    <row r="2767" spans="5:8" x14ac:dyDescent="0.35">
      <c r="E2767" t="e">
        <v>#N/A</v>
      </c>
      <c r="F2767" t="e">
        <v>#N/A</v>
      </c>
      <c r="G2767" t="e">
        <v>#N/A</v>
      </c>
      <c r="H2767" t="e">
        <v>#N/A</v>
      </c>
    </row>
    <row r="2768" spans="5:8" x14ac:dyDescent="0.35">
      <c r="E2768" t="e">
        <v>#N/A</v>
      </c>
      <c r="F2768" t="e">
        <v>#N/A</v>
      </c>
      <c r="G2768" t="e">
        <v>#N/A</v>
      </c>
      <c r="H2768" t="e">
        <v>#N/A</v>
      </c>
    </row>
    <row r="2769" spans="5:8" x14ac:dyDescent="0.35">
      <c r="E2769" t="e">
        <v>#N/A</v>
      </c>
      <c r="F2769" t="e">
        <v>#N/A</v>
      </c>
      <c r="G2769" t="e">
        <v>#N/A</v>
      </c>
      <c r="H2769" t="e">
        <v>#N/A</v>
      </c>
    </row>
    <row r="2770" spans="5:8" x14ac:dyDescent="0.35">
      <c r="E2770" t="e">
        <v>#N/A</v>
      </c>
      <c r="F2770" t="e">
        <v>#N/A</v>
      </c>
      <c r="G2770" t="e">
        <v>#N/A</v>
      </c>
      <c r="H2770" t="e">
        <v>#N/A</v>
      </c>
    </row>
    <row r="2771" spans="5:8" x14ac:dyDescent="0.35">
      <c r="E2771" t="e">
        <v>#N/A</v>
      </c>
      <c r="F2771" t="e">
        <v>#N/A</v>
      </c>
      <c r="G2771" t="e">
        <v>#N/A</v>
      </c>
      <c r="H2771" t="e">
        <v>#N/A</v>
      </c>
    </row>
    <row r="2772" spans="5:8" x14ac:dyDescent="0.35">
      <c r="E2772" t="e">
        <v>#N/A</v>
      </c>
      <c r="F2772" t="e">
        <v>#N/A</v>
      </c>
      <c r="G2772" t="e">
        <v>#N/A</v>
      </c>
      <c r="H2772" t="e">
        <v>#N/A</v>
      </c>
    </row>
    <row r="2773" spans="5:8" x14ac:dyDescent="0.35">
      <c r="E2773" t="e">
        <v>#N/A</v>
      </c>
      <c r="F2773" t="e">
        <v>#N/A</v>
      </c>
      <c r="G2773" t="e">
        <v>#N/A</v>
      </c>
      <c r="H2773" t="e">
        <v>#N/A</v>
      </c>
    </row>
    <row r="2774" spans="5:8" x14ac:dyDescent="0.35">
      <c r="E2774" t="e">
        <v>#N/A</v>
      </c>
      <c r="F2774" t="e">
        <v>#N/A</v>
      </c>
      <c r="G2774" t="e">
        <v>#N/A</v>
      </c>
      <c r="H2774" t="e">
        <v>#N/A</v>
      </c>
    </row>
    <row r="2775" spans="5:8" x14ac:dyDescent="0.35">
      <c r="E2775" t="e">
        <v>#N/A</v>
      </c>
      <c r="F2775" t="e">
        <v>#N/A</v>
      </c>
      <c r="G2775" t="e">
        <v>#N/A</v>
      </c>
      <c r="H2775" t="e">
        <v>#N/A</v>
      </c>
    </row>
    <row r="2776" spans="5:8" x14ac:dyDescent="0.35">
      <c r="E2776" t="e">
        <v>#N/A</v>
      </c>
      <c r="F2776" t="e">
        <v>#N/A</v>
      </c>
      <c r="G2776" t="e">
        <v>#N/A</v>
      </c>
      <c r="H2776" t="e">
        <v>#N/A</v>
      </c>
    </row>
    <row r="2777" spans="5:8" x14ac:dyDescent="0.35">
      <c r="E2777" t="e">
        <v>#N/A</v>
      </c>
      <c r="F2777" t="e">
        <v>#N/A</v>
      </c>
      <c r="G2777" t="e">
        <v>#N/A</v>
      </c>
      <c r="H2777" t="e">
        <v>#N/A</v>
      </c>
    </row>
    <row r="2778" spans="5:8" x14ac:dyDescent="0.35">
      <c r="E2778" t="e">
        <v>#N/A</v>
      </c>
      <c r="F2778" t="e">
        <v>#N/A</v>
      </c>
      <c r="G2778" t="e">
        <v>#N/A</v>
      </c>
      <c r="H2778" t="e">
        <v>#N/A</v>
      </c>
    </row>
    <row r="2779" spans="5:8" x14ac:dyDescent="0.35">
      <c r="E2779" t="e">
        <v>#N/A</v>
      </c>
      <c r="F2779" t="e">
        <v>#N/A</v>
      </c>
      <c r="G2779" t="e">
        <v>#N/A</v>
      </c>
      <c r="H2779" t="e">
        <v>#N/A</v>
      </c>
    </row>
    <row r="2780" spans="5:8" x14ac:dyDescent="0.35">
      <c r="E2780" t="e">
        <v>#N/A</v>
      </c>
      <c r="F2780" t="e">
        <v>#N/A</v>
      </c>
      <c r="G2780" t="e">
        <v>#N/A</v>
      </c>
      <c r="H2780" t="e">
        <v>#N/A</v>
      </c>
    </row>
    <row r="2781" spans="5:8" x14ac:dyDescent="0.35">
      <c r="E2781" t="e">
        <v>#N/A</v>
      </c>
      <c r="F2781" t="e">
        <v>#N/A</v>
      </c>
      <c r="G2781" t="e">
        <v>#N/A</v>
      </c>
      <c r="H2781" t="e">
        <v>#N/A</v>
      </c>
    </row>
    <row r="2782" spans="5:8" x14ac:dyDescent="0.35">
      <c r="E2782" t="e">
        <v>#N/A</v>
      </c>
      <c r="F2782" t="e">
        <v>#N/A</v>
      </c>
      <c r="G2782" t="e">
        <v>#N/A</v>
      </c>
      <c r="H2782" t="e">
        <v>#N/A</v>
      </c>
    </row>
    <row r="2783" spans="5:8" x14ac:dyDescent="0.35">
      <c r="E2783" t="e">
        <v>#N/A</v>
      </c>
      <c r="F2783" t="e">
        <v>#N/A</v>
      </c>
      <c r="G2783" t="e">
        <v>#N/A</v>
      </c>
      <c r="H2783" t="e">
        <v>#N/A</v>
      </c>
    </row>
    <row r="2784" spans="5:8" x14ac:dyDescent="0.35">
      <c r="E2784" t="e">
        <v>#N/A</v>
      </c>
      <c r="F2784" t="e">
        <v>#N/A</v>
      </c>
      <c r="G2784" t="e">
        <v>#N/A</v>
      </c>
      <c r="H2784" t="e">
        <v>#N/A</v>
      </c>
    </row>
    <row r="2785" spans="5:8" x14ac:dyDescent="0.35">
      <c r="E2785" t="e">
        <v>#N/A</v>
      </c>
      <c r="F2785" t="e">
        <v>#N/A</v>
      </c>
      <c r="G2785" t="e">
        <v>#N/A</v>
      </c>
      <c r="H2785" t="e">
        <v>#N/A</v>
      </c>
    </row>
    <row r="2786" spans="5:8" x14ac:dyDescent="0.35">
      <c r="E2786" t="e">
        <v>#N/A</v>
      </c>
      <c r="F2786" t="e">
        <v>#N/A</v>
      </c>
      <c r="G2786" t="e">
        <v>#N/A</v>
      </c>
      <c r="H2786" t="e">
        <v>#N/A</v>
      </c>
    </row>
    <row r="2787" spans="5:8" x14ac:dyDescent="0.35">
      <c r="E2787" t="e">
        <v>#N/A</v>
      </c>
      <c r="F2787" t="e">
        <v>#N/A</v>
      </c>
      <c r="G2787" t="e">
        <v>#N/A</v>
      </c>
      <c r="H2787" t="e">
        <v>#N/A</v>
      </c>
    </row>
    <row r="2788" spans="5:8" x14ac:dyDescent="0.35">
      <c r="E2788" t="e">
        <v>#N/A</v>
      </c>
      <c r="F2788" t="e">
        <v>#N/A</v>
      </c>
      <c r="G2788" t="e">
        <v>#N/A</v>
      </c>
      <c r="H2788" t="e">
        <v>#N/A</v>
      </c>
    </row>
    <row r="2789" spans="5:8" x14ac:dyDescent="0.35">
      <c r="E2789" t="e">
        <v>#N/A</v>
      </c>
      <c r="F2789" t="e">
        <v>#N/A</v>
      </c>
      <c r="G2789" t="e">
        <v>#N/A</v>
      </c>
      <c r="H2789" t="e">
        <v>#N/A</v>
      </c>
    </row>
    <row r="2790" spans="5:8" x14ac:dyDescent="0.35">
      <c r="E2790" t="e">
        <v>#N/A</v>
      </c>
      <c r="F2790" t="e">
        <v>#N/A</v>
      </c>
      <c r="G2790" t="e">
        <v>#N/A</v>
      </c>
      <c r="H2790" t="e">
        <v>#N/A</v>
      </c>
    </row>
    <row r="2791" spans="5:8" x14ac:dyDescent="0.35">
      <c r="E2791" t="e">
        <v>#N/A</v>
      </c>
      <c r="F2791" t="e">
        <v>#N/A</v>
      </c>
      <c r="G2791" t="e">
        <v>#N/A</v>
      </c>
      <c r="H2791" t="e">
        <v>#N/A</v>
      </c>
    </row>
    <row r="2792" spans="5:8" x14ac:dyDescent="0.35">
      <c r="E2792" t="e">
        <v>#N/A</v>
      </c>
      <c r="F2792" t="e">
        <v>#N/A</v>
      </c>
      <c r="G2792" t="e">
        <v>#N/A</v>
      </c>
      <c r="H2792" t="e">
        <v>#N/A</v>
      </c>
    </row>
    <row r="2793" spans="5:8" x14ac:dyDescent="0.35">
      <c r="E2793" t="e">
        <v>#N/A</v>
      </c>
      <c r="F2793" t="e">
        <v>#N/A</v>
      </c>
      <c r="G2793" t="e">
        <v>#N/A</v>
      </c>
      <c r="H2793" t="e">
        <v>#N/A</v>
      </c>
    </row>
    <row r="2794" spans="5:8" x14ac:dyDescent="0.35">
      <c r="E2794" t="e">
        <v>#N/A</v>
      </c>
      <c r="F2794" t="e">
        <v>#N/A</v>
      </c>
      <c r="G2794" t="e">
        <v>#N/A</v>
      </c>
      <c r="H2794" t="e">
        <v>#N/A</v>
      </c>
    </row>
    <row r="2795" spans="5:8" x14ac:dyDescent="0.35">
      <c r="E2795" t="e">
        <v>#N/A</v>
      </c>
      <c r="F2795" t="e">
        <v>#N/A</v>
      </c>
      <c r="G2795" t="e">
        <v>#N/A</v>
      </c>
      <c r="H2795" t="e">
        <v>#N/A</v>
      </c>
    </row>
    <row r="2796" spans="5:8" x14ac:dyDescent="0.35">
      <c r="E2796" t="e">
        <v>#N/A</v>
      </c>
      <c r="F2796" t="e">
        <v>#N/A</v>
      </c>
      <c r="G2796" t="e">
        <v>#N/A</v>
      </c>
      <c r="H2796" t="e">
        <v>#N/A</v>
      </c>
    </row>
    <row r="2797" spans="5:8" x14ac:dyDescent="0.35">
      <c r="E2797" t="e">
        <v>#N/A</v>
      </c>
      <c r="F2797" t="e">
        <v>#N/A</v>
      </c>
      <c r="G2797" t="e">
        <v>#N/A</v>
      </c>
      <c r="H2797" t="e">
        <v>#N/A</v>
      </c>
    </row>
    <row r="2798" spans="5:8" x14ac:dyDescent="0.35">
      <c r="E2798" t="e">
        <v>#N/A</v>
      </c>
      <c r="F2798" t="e">
        <v>#N/A</v>
      </c>
      <c r="G2798" t="e">
        <v>#N/A</v>
      </c>
      <c r="H2798" t="e">
        <v>#N/A</v>
      </c>
    </row>
    <row r="2799" spans="5:8" x14ac:dyDescent="0.35">
      <c r="E2799" t="e">
        <v>#N/A</v>
      </c>
      <c r="F2799" t="e">
        <v>#N/A</v>
      </c>
      <c r="G2799" t="e">
        <v>#N/A</v>
      </c>
      <c r="H2799" t="e">
        <v>#N/A</v>
      </c>
    </row>
    <row r="2800" spans="5:8" x14ac:dyDescent="0.35">
      <c r="E2800" t="e">
        <v>#N/A</v>
      </c>
      <c r="F2800" t="e">
        <v>#N/A</v>
      </c>
      <c r="G2800" t="e">
        <v>#N/A</v>
      </c>
      <c r="H2800" t="e">
        <v>#N/A</v>
      </c>
    </row>
    <row r="2801" spans="5:8" x14ac:dyDescent="0.35">
      <c r="E2801" t="e">
        <v>#N/A</v>
      </c>
      <c r="F2801" t="e">
        <v>#N/A</v>
      </c>
      <c r="G2801" t="e">
        <v>#N/A</v>
      </c>
      <c r="H2801" t="e">
        <v>#N/A</v>
      </c>
    </row>
    <row r="2802" spans="5:8" x14ac:dyDescent="0.35">
      <c r="E2802" t="e">
        <v>#N/A</v>
      </c>
      <c r="F2802" t="e">
        <v>#N/A</v>
      </c>
      <c r="G2802" t="e">
        <v>#N/A</v>
      </c>
      <c r="H2802" t="e">
        <v>#N/A</v>
      </c>
    </row>
    <row r="2803" spans="5:8" x14ac:dyDescent="0.35">
      <c r="E2803" t="e">
        <v>#N/A</v>
      </c>
      <c r="F2803" t="e">
        <v>#N/A</v>
      </c>
      <c r="G2803" t="e">
        <v>#N/A</v>
      </c>
      <c r="H2803" t="e">
        <v>#N/A</v>
      </c>
    </row>
    <row r="2804" spans="5:8" x14ac:dyDescent="0.35">
      <c r="E2804" t="e">
        <v>#N/A</v>
      </c>
      <c r="F2804" t="e">
        <v>#N/A</v>
      </c>
      <c r="G2804" t="e">
        <v>#N/A</v>
      </c>
      <c r="H2804" t="e">
        <v>#N/A</v>
      </c>
    </row>
    <row r="2805" spans="5:8" x14ac:dyDescent="0.35">
      <c r="E2805" t="e">
        <v>#N/A</v>
      </c>
      <c r="F2805" t="e">
        <v>#N/A</v>
      </c>
      <c r="G2805" t="e">
        <v>#N/A</v>
      </c>
      <c r="H2805" t="e">
        <v>#N/A</v>
      </c>
    </row>
    <row r="2806" spans="5:8" x14ac:dyDescent="0.35">
      <c r="E2806" t="e">
        <v>#N/A</v>
      </c>
      <c r="F2806" t="e">
        <v>#N/A</v>
      </c>
      <c r="G2806" t="e">
        <v>#N/A</v>
      </c>
      <c r="H2806" t="e">
        <v>#N/A</v>
      </c>
    </row>
    <row r="2807" spans="5:8" x14ac:dyDescent="0.35">
      <c r="E2807" t="e">
        <v>#N/A</v>
      </c>
      <c r="F2807" t="e">
        <v>#N/A</v>
      </c>
      <c r="G2807" t="e">
        <v>#N/A</v>
      </c>
      <c r="H2807" t="e">
        <v>#N/A</v>
      </c>
    </row>
    <row r="2808" spans="5:8" x14ac:dyDescent="0.35">
      <c r="E2808" t="e">
        <v>#N/A</v>
      </c>
      <c r="F2808" t="e">
        <v>#N/A</v>
      </c>
      <c r="G2808" t="e">
        <v>#N/A</v>
      </c>
      <c r="H2808" t="e">
        <v>#N/A</v>
      </c>
    </row>
    <row r="2809" spans="5:8" x14ac:dyDescent="0.35">
      <c r="E2809" t="e">
        <v>#N/A</v>
      </c>
      <c r="F2809" t="e">
        <v>#N/A</v>
      </c>
      <c r="G2809" t="e">
        <v>#N/A</v>
      </c>
      <c r="H2809" t="e">
        <v>#N/A</v>
      </c>
    </row>
    <row r="2810" spans="5:8" x14ac:dyDescent="0.35">
      <c r="E2810" t="e">
        <v>#N/A</v>
      </c>
      <c r="F2810" t="e">
        <v>#N/A</v>
      </c>
      <c r="G2810" t="e">
        <v>#N/A</v>
      </c>
      <c r="H2810" t="e">
        <v>#N/A</v>
      </c>
    </row>
    <row r="2811" spans="5:8" x14ac:dyDescent="0.35">
      <c r="E2811" t="e">
        <v>#N/A</v>
      </c>
      <c r="F2811" t="e">
        <v>#N/A</v>
      </c>
      <c r="G2811" t="e">
        <v>#N/A</v>
      </c>
      <c r="H2811" t="e">
        <v>#N/A</v>
      </c>
    </row>
    <row r="2812" spans="5:8" x14ac:dyDescent="0.35">
      <c r="E2812" t="e">
        <v>#N/A</v>
      </c>
      <c r="F2812" t="e">
        <v>#N/A</v>
      </c>
      <c r="G2812" t="e">
        <v>#N/A</v>
      </c>
      <c r="H2812" t="e">
        <v>#N/A</v>
      </c>
    </row>
    <row r="2813" spans="5:8" x14ac:dyDescent="0.35">
      <c r="E2813" t="e">
        <v>#N/A</v>
      </c>
      <c r="F2813" t="e">
        <v>#N/A</v>
      </c>
      <c r="G2813" t="e">
        <v>#N/A</v>
      </c>
      <c r="H2813" t="e">
        <v>#N/A</v>
      </c>
    </row>
    <row r="2814" spans="5:8" x14ac:dyDescent="0.35">
      <c r="E2814" t="e">
        <v>#N/A</v>
      </c>
      <c r="F2814" t="e">
        <v>#N/A</v>
      </c>
      <c r="G2814" t="e">
        <v>#N/A</v>
      </c>
      <c r="H2814" t="e">
        <v>#N/A</v>
      </c>
    </row>
    <row r="2815" spans="5:8" x14ac:dyDescent="0.35">
      <c r="E2815" t="e">
        <v>#N/A</v>
      </c>
      <c r="F2815" t="e">
        <v>#N/A</v>
      </c>
      <c r="G2815" t="e">
        <v>#N/A</v>
      </c>
      <c r="H2815" t="e">
        <v>#N/A</v>
      </c>
    </row>
    <row r="2816" spans="5:8" x14ac:dyDescent="0.35">
      <c r="E2816" t="e">
        <v>#N/A</v>
      </c>
      <c r="F2816" t="e">
        <v>#N/A</v>
      </c>
      <c r="G2816" t="e">
        <v>#N/A</v>
      </c>
      <c r="H2816" t="e">
        <v>#N/A</v>
      </c>
    </row>
    <row r="2817" spans="5:8" x14ac:dyDescent="0.35">
      <c r="E2817" t="e">
        <v>#N/A</v>
      </c>
      <c r="F2817" t="e">
        <v>#N/A</v>
      </c>
      <c r="G2817" t="e">
        <v>#N/A</v>
      </c>
      <c r="H2817" t="e">
        <v>#N/A</v>
      </c>
    </row>
    <row r="2818" spans="5:8" x14ac:dyDescent="0.35">
      <c r="E2818" t="e">
        <v>#N/A</v>
      </c>
      <c r="F2818" t="e">
        <v>#N/A</v>
      </c>
      <c r="G2818" t="e">
        <v>#N/A</v>
      </c>
      <c r="H2818" t="e">
        <v>#N/A</v>
      </c>
    </row>
    <row r="2819" spans="5:8" x14ac:dyDescent="0.35">
      <c r="E2819" t="e">
        <v>#N/A</v>
      </c>
      <c r="F2819" t="e">
        <v>#N/A</v>
      </c>
      <c r="G2819" t="e">
        <v>#N/A</v>
      </c>
      <c r="H2819" t="e">
        <v>#N/A</v>
      </c>
    </row>
    <row r="2820" spans="5:8" x14ac:dyDescent="0.35">
      <c r="E2820" t="e">
        <v>#N/A</v>
      </c>
      <c r="F2820" t="e">
        <v>#N/A</v>
      </c>
      <c r="G2820" t="e">
        <v>#N/A</v>
      </c>
      <c r="H2820" t="e">
        <v>#N/A</v>
      </c>
    </row>
    <row r="2821" spans="5:8" x14ac:dyDescent="0.35">
      <c r="E2821" t="e">
        <v>#N/A</v>
      </c>
      <c r="F2821" t="e">
        <v>#N/A</v>
      </c>
      <c r="G2821" t="e">
        <v>#N/A</v>
      </c>
      <c r="H2821" t="e">
        <v>#N/A</v>
      </c>
    </row>
    <row r="2822" spans="5:8" x14ac:dyDescent="0.35">
      <c r="E2822" t="e">
        <v>#N/A</v>
      </c>
      <c r="F2822" t="e">
        <v>#N/A</v>
      </c>
      <c r="G2822" t="e">
        <v>#N/A</v>
      </c>
      <c r="H2822" t="e">
        <v>#N/A</v>
      </c>
    </row>
    <row r="2823" spans="5:8" x14ac:dyDescent="0.35">
      <c r="E2823" t="e">
        <v>#N/A</v>
      </c>
      <c r="F2823" t="e">
        <v>#N/A</v>
      </c>
      <c r="G2823" t="e">
        <v>#N/A</v>
      </c>
      <c r="H2823" t="e">
        <v>#N/A</v>
      </c>
    </row>
    <row r="2824" spans="5:8" x14ac:dyDescent="0.35">
      <c r="E2824" t="e">
        <v>#N/A</v>
      </c>
      <c r="F2824" t="e">
        <v>#N/A</v>
      </c>
      <c r="G2824" t="e">
        <v>#N/A</v>
      </c>
      <c r="H2824" t="e">
        <v>#N/A</v>
      </c>
    </row>
    <row r="2825" spans="5:8" x14ac:dyDescent="0.35">
      <c r="E2825" t="e">
        <v>#N/A</v>
      </c>
      <c r="F2825" t="e">
        <v>#N/A</v>
      </c>
      <c r="G2825" t="e">
        <v>#N/A</v>
      </c>
      <c r="H2825" t="e">
        <v>#N/A</v>
      </c>
    </row>
    <row r="2826" spans="5:8" x14ac:dyDescent="0.35">
      <c r="E2826" t="e">
        <v>#N/A</v>
      </c>
      <c r="F2826" t="e">
        <v>#N/A</v>
      </c>
      <c r="G2826" t="e">
        <v>#N/A</v>
      </c>
      <c r="H2826" t="e">
        <v>#N/A</v>
      </c>
    </row>
    <row r="2827" spans="5:8" x14ac:dyDescent="0.35">
      <c r="E2827" t="e">
        <v>#N/A</v>
      </c>
      <c r="F2827" t="e">
        <v>#N/A</v>
      </c>
      <c r="G2827" t="e">
        <v>#N/A</v>
      </c>
      <c r="H2827" t="e">
        <v>#N/A</v>
      </c>
    </row>
    <row r="2828" spans="5:8" x14ac:dyDescent="0.35">
      <c r="E2828" t="e">
        <v>#N/A</v>
      </c>
      <c r="F2828" t="e">
        <v>#N/A</v>
      </c>
      <c r="G2828" t="e">
        <v>#N/A</v>
      </c>
      <c r="H2828" t="e">
        <v>#N/A</v>
      </c>
    </row>
    <row r="2829" spans="5:8" x14ac:dyDescent="0.35">
      <c r="E2829" t="e">
        <v>#N/A</v>
      </c>
      <c r="F2829" t="e">
        <v>#N/A</v>
      </c>
      <c r="G2829" t="e">
        <v>#N/A</v>
      </c>
      <c r="H2829" t="e">
        <v>#N/A</v>
      </c>
    </row>
    <row r="2830" spans="5:8" x14ac:dyDescent="0.35">
      <c r="E2830" t="e">
        <v>#N/A</v>
      </c>
      <c r="F2830" t="e">
        <v>#N/A</v>
      </c>
      <c r="G2830" t="e">
        <v>#N/A</v>
      </c>
      <c r="H2830" t="e">
        <v>#N/A</v>
      </c>
    </row>
    <row r="2831" spans="5:8" x14ac:dyDescent="0.35">
      <c r="E2831" t="e">
        <v>#N/A</v>
      </c>
      <c r="F2831" t="e">
        <v>#N/A</v>
      </c>
      <c r="G2831" t="e">
        <v>#N/A</v>
      </c>
      <c r="H2831" t="e">
        <v>#N/A</v>
      </c>
    </row>
    <row r="2832" spans="5:8" x14ac:dyDescent="0.35">
      <c r="E2832" t="e">
        <v>#N/A</v>
      </c>
      <c r="F2832" t="e">
        <v>#N/A</v>
      </c>
      <c r="G2832" t="e">
        <v>#N/A</v>
      </c>
      <c r="H2832" t="e">
        <v>#N/A</v>
      </c>
    </row>
    <row r="2833" spans="5:8" x14ac:dyDescent="0.35">
      <c r="E2833" t="e">
        <v>#N/A</v>
      </c>
      <c r="F2833" t="e">
        <v>#N/A</v>
      </c>
      <c r="G2833" t="e">
        <v>#N/A</v>
      </c>
      <c r="H2833" t="e">
        <v>#N/A</v>
      </c>
    </row>
    <row r="2834" spans="5:8" x14ac:dyDescent="0.35">
      <c r="E2834" t="e">
        <v>#N/A</v>
      </c>
      <c r="F2834" t="e">
        <v>#N/A</v>
      </c>
      <c r="G2834" t="e">
        <v>#N/A</v>
      </c>
      <c r="H2834" t="e">
        <v>#N/A</v>
      </c>
    </row>
    <row r="2835" spans="5:8" x14ac:dyDescent="0.35">
      <c r="E2835" t="e">
        <v>#N/A</v>
      </c>
      <c r="F2835" t="e">
        <v>#N/A</v>
      </c>
      <c r="G2835" t="e">
        <v>#N/A</v>
      </c>
      <c r="H2835" t="e">
        <v>#N/A</v>
      </c>
    </row>
    <row r="2836" spans="5:8" x14ac:dyDescent="0.35">
      <c r="E2836" t="e">
        <v>#N/A</v>
      </c>
      <c r="F2836" t="e">
        <v>#N/A</v>
      </c>
      <c r="G2836" t="e">
        <v>#N/A</v>
      </c>
      <c r="H2836" t="e">
        <v>#N/A</v>
      </c>
    </row>
    <row r="2837" spans="5:8" x14ac:dyDescent="0.35">
      <c r="E2837" t="e">
        <v>#N/A</v>
      </c>
      <c r="F2837" t="e">
        <v>#N/A</v>
      </c>
      <c r="G2837" t="e">
        <v>#N/A</v>
      </c>
      <c r="H2837" t="e">
        <v>#N/A</v>
      </c>
    </row>
    <row r="2838" spans="5:8" x14ac:dyDescent="0.35">
      <c r="E2838" t="e">
        <v>#N/A</v>
      </c>
      <c r="F2838" t="e">
        <v>#N/A</v>
      </c>
      <c r="G2838" t="e">
        <v>#N/A</v>
      </c>
      <c r="H2838" t="e">
        <v>#N/A</v>
      </c>
    </row>
    <row r="2839" spans="5:8" x14ac:dyDescent="0.35">
      <c r="E2839" t="e">
        <v>#N/A</v>
      </c>
      <c r="F2839" t="e">
        <v>#N/A</v>
      </c>
      <c r="G2839" t="e">
        <v>#N/A</v>
      </c>
      <c r="H2839" t="e">
        <v>#N/A</v>
      </c>
    </row>
    <row r="2840" spans="5:8" x14ac:dyDescent="0.35">
      <c r="E2840" t="e">
        <v>#N/A</v>
      </c>
      <c r="F2840" t="e">
        <v>#N/A</v>
      </c>
      <c r="G2840" t="e">
        <v>#N/A</v>
      </c>
      <c r="H2840" t="e">
        <v>#N/A</v>
      </c>
    </row>
    <row r="2841" spans="5:8" x14ac:dyDescent="0.35">
      <c r="E2841" t="e">
        <v>#N/A</v>
      </c>
      <c r="F2841" t="e">
        <v>#N/A</v>
      </c>
      <c r="G2841" t="e">
        <v>#N/A</v>
      </c>
      <c r="H2841" t="e">
        <v>#N/A</v>
      </c>
    </row>
    <row r="2842" spans="5:8" x14ac:dyDescent="0.35">
      <c r="E2842" t="e">
        <v>#N/A</v>
      </c>
      <c r="F2842" t="e">
        <v>#N/A</v>
      </c>
      <c r="G2842" t="e">
        <v>#N/A</v>
      </c>
      <c r="H2842" t="e">
        <v>#N/A</v>
      </c>
    </row>
    <row r="2843" spans="5:8" x14ac:dyDescent="0.35">
      <c r="E2843" t="e">
        <v>#N/A</v>
      </c>
      <c r="F2843" t="e">
        <v>#N/A</v>
      </c>
      <c r="G2843" t="e">
        <v>#N/A</v>
      </c>
      <c r="H2843" t="e">
        <v>#N/A</v>
      </c>
    </row>
    <row r="2844" spans="5:8" x14ac:dyDescent="0.35">
      <c r="E2844" t="e">
        <v>#N/A</v>
      </c>
      <c r="F2844" t="e">
        <v>#N/A</v>
      </c>
      <c r="G2844" t="e">
        <v>#N/A</v>
      </c>
      <c r="H2844" t="e">
        <v>#N/A</v>
      </c>
    </row>
    <row r="2845" spans="5:8" x14ac:dyDescent="0.35">
      <c r="E2845" t="e">
        <v>#N/A</v>
      </c>
      <c r="F2845" t="e">
        <v>#N/A</v>
      </c>
      <c r="G2845" t="e">
        <v>#N/A</v>
      </c>
      <c r="H2845" t="e">
        <v>#N/A</v>
      </c>
    </row>
    <row r="2846" spans="5:8" x14ac:dyDescent="0.35">
      <c r="E2846" t="e">
        <v>#N/A</v>
      </c>
      <c r="F2846" t="e">
        <v>#N/A</v>
      </c>
      <c r="G2846" t="e">
        <v>#N/A</v>
      </c>
      <c r="H2846" t="e">
        <v>#N/A</v>
      </c>
    </row>
    <row r="2847" spans="5:8" x14ac:dyDescent="0.35">
      <c r="E2847" t="e">
        <v>#N/A</v>
      </c>
      <c r="F2847" t="e">
        <v>#N/A</v>
      </c>
      <c r="G2847" t="e">
        <v>#N/A</v>
      </c>
      <c r="H2847" t="e">
        <v>#N/A</v>
      </c>
    </row>
    <row r="2848" spans="5:8" x14ac:dyDescent="0.35">
      <c r="E2848" t="e">
        <v>#N/A</v>
      </c>
      <c r="F2848" t="e">
        <v>#N/A</v>
      </c>
      <c r="G2848" t="e">
        <v>#N/A</v>
      </c>
      <c r="H2848" t="e">
        <v>#N/A</v>
      </c>
    </row>
    <row r="2849" spans="5:8" x14ac:dyDescent="0.35">
      <c r="E2849" t="e">
        <v>#N/A</v>
      </c>
      <c r="F2849" t="e">
        <v>#N/A</v>
      </c>
      <c r="G2849" t="e">
        <v>#N/A</v>
      </c>
      <c r="H2849" t="e">
        <v>#N/A</v>
      </c>
    </row>
    <row r="2850" spans="5:8" x14ac:dyDescent="0.35">
      <c r="E2850" t="e">
        <v>#N/A</v>
      </c>
      <c r="F2850" t="e">
        <v>#N/A</v>
      </c>
      <c r="G2850" t="e">
        <v>#N/A</v>
      </c>
      <c r="H2850" t="e">
        <v>#N/A</v>
      </c>
    </row>
    <row r="2851" spans="5:8" x14ac:dyDescent="0.35">
      <c r="E2851" t="e">
        <v>#N/A</v>
      </c>
      <c r="F2851" t="e">
        <v>#N/A</v>
      </c>
      <c r="G2851" t="e">
        <v>#N/A</v>
      </c>
      <c r="H2851" t="e">
        <v>#N/A</v>
      </c>
    </row>
    <row r="2852" spans="5:8" x14ac:dyDescent="0.35">
      <c r="E2852" t="e">
        <v>#N/A</v>
      </c>
      <c r="F2852" t="e">
        <v>#N/A</v>
      </c>
      <c r="G2852" t="e">
        <v>#N/A</v>
      </c>
      <c r="H2852" t="e">
        <v>#N/A</v>
      </c>
    </row>
    <row r="2853" spans="5:8" x14ac:dyDescent="0.35">
      <c r="E2853" t="e">
        <v>#N/A</v>
      </c>
      <c r="F2853" t="e">
        <v>#N/A</v>
      </c>
      <c r="G2853" t="e">
        <v>#N/A</v>
      </c>
      <c r="H2853" t="e">
        <v>#N/A</v>
      </c>
    </row>
    <row r="2854" spans="5:8" x14ac:dyDescent="0.35">
      <c r="E2854" t="e">
        <v>#N/A</v>
      </c>
      <c r="F2854" t="e">
        <v>#N/A</v>
      </c>
      <c r="G2854" t="e">
        <v>#N/A</v>
      </c>
      <c r="H2854" t="e">
        <v>#N/A</v>
      </c>
    </row>
    <row r="2855" spans="5:8" x14ac:dyDescent="0.35">
      <c r="E2855" t="e">
        <v>#N/A</v>
      </c>
      <c r="F2855" t="e">
        <v>#N/A</v>
      </c>
      <c r="G2855" t="e">
        <v>#N/A</v>
      </c>
      <c r="H2855" t="e">
        <v>#N/A</v>
      </c>
    </row>
    <row r="2856" spans="5:8" x14ac:dyDescent="0.35">
      <c r="E2856" t="e">
        <v>#N/A</v>
      </c>
      <c r="F2856" t="e">
        <v>#N/A</v>
      </c>
      <c r="G2856" t="e">
        <v>#N/A</v>
      </c>
      <c r="H2856" t="e">
        <v>#N/A</v>
      </c>
    </row>
    <row r="2857" spans="5:8" x14ac:dyDescent="0.35">
      <c r="E2857" t="e">
        <v>#N/A</v>
      </c>
      <c r="F2857" t="e">
        <v>#N/A</v>
      </c>
      <c r="G2857" t="e">
        <v>#N/A</v>
      </c>
      <c r="H2857" t="e">
        <v>#N/A</v>
      </c>
    </row>
    <row r="2858" spans="5:8" x14ac:dyDescent="0.35">
      <c r="E2858" t="e">
        <v>#N/A</v>
      </c>
      <c r="F2858" t="e">
        <v>#N/A</v>
      </c>
      <c r="G2858" t="e">
        <v>#N/A</v>
      </c>
      <c r="H2858" t="e">
        <v>#N/A</v>
      </c>
    </row>
    <row r="2859" spans="5:8" x14ac:dyDescent="0.35">
      <c r="E2859" t="e">
        <v>#N/A</v>
      </c>
      <c r="F2859" t="e">
        <v>#N/A</v>
      </c>
      <c r="G2859" t="e">
        <v>#N/A</v>
      </c>
      <c r="H2859" t="e">
        <v>#N/A</v>
      </c>
    </row>
    <row r="2860" spans="5:8" x14ac:dyDescent="0.35">
      <c r="E2860" t="e">
        <v>#N/A</v>
      </c>
      <c r="F2860" t="e">
        <v>#N/A</v>
      </c>
      <c r="G2860" t="e">
        <v>#N/A</v>
      </c>
      <c r="H2860" t="e">
        <v>#N/A</v>
      </c>
    </row>
    <row r="2861" spans="5:8" x14ac:dyDescent="0.35">
      <c r="E2861" t="e">
        <v>#N/A</v>
      </c>
      <c r="F2861" t="e">
        <v>#N/A</v>
      </c>
      <c r="G2861" t="e">
        <v>#N/A</v>
      </c>
      <c r="H2861" t="e">
        <v>#N/A</v>
      </c>
    </row>
    <row r="2862" spans="5:8" x14ac:dyDescent="0.35">
      <c r="E2862" t="e">
        <v>#N/A</v>
      </c>
      <c r="F2862" t="e">
        <v>#N/A</v>
      </c>
      <c r="G2862" t="e">
        <v>#N/A</v>
      </c>
      <c r="H2862" t="e">
        <v>#N/A</v>
      </c>
    </row>
    <row r="2863" spans="5:8" x14ac:dyDescent="0.35">
      <c r="E2863" t="e">
        <v>#N/A</v>
      </c>
      <c r="F2863" t="e">
        <v>#N/A</v>
      </c>
      <c r="G2863" t="e">
        <v>#N/A</v>
      </c>
      <c r="H2863" t="e">
        <v>#N/A</v>
      </c>
    </row>
    <row r="2864" spans="5:8" x14ac:dyDescent="0.35">
      <c r="E2864" t="e">
        <v>#N/A</v>
      </c>
      <c r="F2864" t="e">
        <v>#N/A</v>
      </c>
      <c r="G2864" t="e">
        <v>#N/A</v>
      </c>
      <c r="H2864" t="e">
        <v>#N/A</v>
      </c>
    </row>
    <row r="2865" spans="5:8" x14ac:dyDescent="0.35">
      <c r="E2865" t="e">
        <v>#N/A</v>
      </c>
      <c r="F2865" t="e">
        <v>#N/A</v>
      </c>
      <c r="G2865" t="e">
        <v>#N/A</v>
      </c>
      <c r="H2865" t="e">
        <v>#N/A</v>
      </c>
    </row>
    <row r="2866" spans="5:8" x14ac:dyDescent="0.35">
      <c r="E2866" t="e">
        <v>#N/A</v>
      </c>
      <c r="F2866" t="e">
        <v>#N/A</v>
      </c>
      <c r="G2866" t="e">
        <v>#N/A</v>
      </c>
      <c r="H2866" t="e">
        <v>#N/A</v>
      </c>
    </row>
    <row r="2867" spans="5:8" x14ac:dyDescent="0.35">
      <c r="E2867" t="e">
        <v>#N/A</v>
      </c>
      <c r="F2867" t="e">
        <v>#N/A</v>
      </c>
      <c r="G2867" t="e">
        <v>#N/A</v>
      </c>
      <c r="H2867" t="e">
        <v>#N/A</v>
      </c>
    </row>
    <row r="2868" spans="5:8" x14ac:dyDescent="0.35">
      <c r="E2868" t="e">
        <v>#N/A</v>
      </c>
      <c r="F2868" t="e">
        <v>#N/A</v>
      </c>
      <c r="G2868" t="e">
        <v>#N/A</v>
      </c>
      <c r="H2868" t="e">
        <v>#N/A</v>
      </c>
    </row>
    <row r="2869" spans="5:8" x14ac:dyDescent="0.35">
      <c r="E2869" t="e">
        <v>#N/A</v>
      </c>
      <c r="F2869" t="e">
        <v>#N/A</v>
      </c>
      <c r="G2869" t="e">
        <v>#N/A</v>
      </c>
      <c r="H2869" t="e">
        <v>#N/A</v>
      </c>
    </row>
    <row r="2870" spans="5:8" x14ac:dyDescent="0.35">
      <c r="E2870" t="e">
        <v>#N/A</v>
      </c>
      <c r="F2870" t="e">
        <v>#N/A</v>
      </c>
      <c r="G2870" t="e">
        <v>#N/A</v>
      </c>
      <c r="H2870" t="e">
        <v>#N/A</v>
      </c>
    </row>
    <row r="2871" spans="5:8" x14ac:dyDescent="0.35">
      <c r="E2871" t="e">
        <v>#N/A</v>
      </c>
      <c r="F2871" t="e">
        <v>#N/A</v>
      </c>
      <c r="G2871" t="e">
        <v>#N/A</v>
      </c>
      <c r="H2871" t="e">
        <v>#N/A</v>
      </c>
    </row>
    <row r="2872" spans="5:8" x14ac:dyDescent="0.35">
      <c r="E2872" t="e">
        <v>#N/A</v>
      </c>
      <c r="F2872" t="e">
        <v>#N/A</v>
      </c>
      <c r="G2872" t="e">
        <v>#N/A</v>
      </c>
      <c r="H2872" t="e">
        <v>#N/A</v>
      </c>
    </row>
    <row r="2873" spans="5:8" x14ac:dyDescent="0.35">
      <c r="E2873" t="e">
        <v>#N/A</v>
      </c>
      <c r="F2873" t="e">
        <v>#N/A</v>
      </c>
      <c r="G2873" t="e">
        <v>#N/A</v>
      </c>
      <c r="H2873" t="e">
        <v>#N/A</v>
      </c>
    </row>
    <row r="2874" spans="5:8" x14ac:dyDescent="0.35">
      <c r="E2874" t="e">
        <v>#N/A</v>
      </c>
      <c r="F2874" t="e">
        <v>#N/A</v>
      </c>
      <c r="G2874" t="e">
        <v>#N/A</v>
      </c>
      <c r="H2874" t="e">
        <v>#N/A</v>
      </c>
    </row>
    <row r="2875" spans="5:8" x14ac:dyDescent="0.35">
      <c r="E2875" t="e">
        <v>#N/A</v>
      </c>
      <c r="F2875" t="e">
        <v>#N/A</v>
      </c>
      <c r="G2875" t="e">
        <v>#N/A</v>
      </c>
      <c r="H2875" t="e">
        <v>#N/A</v>
      </c>
    </row>
    <row r="2876" spans="5:8" x14ac:dyDescent="0.35">
      <c r="E2876" t="e">
        <v>#N/A</v>
      </c>
      <c r="F2876" t="e">
        <v>#N/A</v>
      </c>
      <c r="G2876" t="e">
        <v>#N/A</v>
      </c>
      <c r="H2876" t="e">
        <v>#N/A</v>
      </c>
    </row>
    <row r="2877" spans="5:8" x14ac:dyDescent="0.35">
      <c r="E2877" t="e">
        <v>#N/A</v>
      </c>
      <c r="F2877" t="e">
        <v>#N/A</v>
      </c>
      <c r="G2877" t="e">
        <v>#N/A</v>
      </c>
      <c r="H2877" t="e">
        <v>#N/A</v>
      </c>
    </row>
    <row r="2878" spans="5:8" x14ac:dyDescent="0.35">
      <c r="E2878" t="e">
        <v>#N/A</v>
      </c>
      <c r="F2878" t="e">
        <v>#N/A</v>
      </c>
      <c r="G2878" t="e">
        <v>#N/A</v>
      </c>
      <c r="H2878" t="e">
        <v>#N/A</v>
      </c>
    </row>
    <row r="2879" spans="5:8" x14ac:dyDescent="0.35">
      <c r="E2879" t="e">
        <v>#N/A</v>
      </c>
      <c r="F2879" t="e">
        <v>#N/A</v>
      </c>
      <c r="G2879" t="e">
        <v>#N/A</v>
      </c>
      <c r="H2879" t="e">
        <v>#N/A</v>
      </c>
    </row>
    <row r="2880" spans="5:8" x14ac:dyDescent="0.35">
      <c r="E2880" t="e">
        <v>#N/A</v>
      </c>
      <c r="F2880" t="e">
        <v>#N/A</v>
      </c>
      <c r="G2880" t="e">
        <v>#N/A</v>
      </c>
      <c r="H2880" t="e">
        <v>#N/A</v>
      </c>
    </row>
    <row r="2881" spans="5:8" x14ac:dyDescent="0.35">
      <c r="E2881" t="e">
        <v>#N/A</v>
      </c>
      <c r="F2881" t="e">
        <v>#N/A</v>
      </c>
      <c r="G2881" t="e">
        <v>#N/A</v>
      </c>
      <c r="H2881" t="e">
        <v>#N/A</v>
      </c>
    </row>
    <row r="2882" spans="5:8" x14ac:dyDescent="0.35">
      <c r="E2882" t="e">
        <v>#N/A</v>
      </c>
      <c r="F2882" t="e">
        <v>#N/A</v>
      </c>
      <c r="G2882" t="e">
        <v>#N/A</v>
      </c>
      <c r="H2882" t="e">
        <v>#N/A</v>
      </c>
    </row>
    <row r="2883" spans="5:8" x14ac:dyDescent="0.35">
      <c r="E2883" t="e">
        <v>#N/A</v>
      </c>
      <c r="F2883" t="e">
        <v>#N/A</v>
      </c>
      <c r="G2883" t="e">
        <v>#N/A</v>
      </c>
      <c r="H2883" t="e">
        <v>#N/A</v>
      </c>
    </row>
    <row r="2884" spans="5:8" x14ac:dyDescent="0.35">
      <c r="E2884" t="e">
        <v>#N/A</v>
      </c>
      <c r="F2884" t="e">
        <v>#N/A</v>
      </c>
      <c r="G2884" t="e">
        <v>#N/A</v>
      </c>
      <c r="H2884" t="e">
        <v>#N/A</v>
      </c>
    </row>
    <row r="2885" spans="5:8" x14ac:dyDescent="0.35">
      <c r="E2885" t="e">
        <v>#N/A</v>
      </c>
      <c r="F2885" t="e">
        <v>#N/A</v>
      </c>
      <c r="G2885" t="e">
        <v>#N/A</v>
      </c>
      <c r="H2885" t="e">
        <v>#N/A</v>
      </c>
    </row>
    <row r="2886" spans="5:8" x14ac:dyDescent="0.35">
      <c r="E2886" t="e">
        <v>#N/A</v>
      </c>
      <c r="F2886" t="e">
        <v>#N/A</v>
      </c>
      <c r="G2886" t="e">
        <v>#N/A</v>
      </c>
      <c r="H2886" t="e">
        <v>#N/A</v>
      </c>
    </row>
    <row r="2887" spans="5:8" x14ac:dyDescent="0.35">
      <c r="E2887" t="e">
        <v>#N/A</v>
      </c>
      <c r="F2887" t="e">
        <v>#N/A</v>
      </c>
      <c r="G2887" t="e">
        <v>#N/A</v>
      </c>
      <c r="H2887" t="e">
        <v>#N/A</v>
      </c>
    </row>
    <row r="2888" spans="5:8" x14ac:dyDescent="0.35">
      <c r="E2888" t="e">
        <v>#N/A</v>
      </c>
      <c r="F2888" t="e">
        <v>#N/A</v>
      </c>
      <c r="G2888" t="e">
        <v>#N/A</v>
      </c>
      <c r="H2888" t="e">
        <v>#N/A</v>
      </c>
    </row>
    <row r="2889" spans="5:8" x14ac:dyDescent="0.35">
      <c r="E2889" t="e">
        <v>#N/A</v>
      </c>
      <c r="F2889" t="e">
        <v>#N/A</v>
      </c>
      <c r="G2889" t="e">
        <v>#N/A</v>
      </c>
      <c r="H2889" t="e">
        <v>#N/A</v>
      </c>
    </row>
    <row r="2890" spans="5:8" x14ac:dyDescent="0.35">
      <c r="E2890" t="e">
        <v>#N/A</v>
      </c>
      <c r="F2890" t="e">
        <v>#N/A</v>
      </c>
      <c r="G2890" t="e">
        <v>#N/A</v>
      </c>
      <c r="H2890" t="e">
        <v>#N/A</v>
      </c>
    </row>
    <row r="2891" spans="5:8" x14ac:dyDescent="0.35">
      <c r="E2891" t="e">
        <v>#N/A</v>
      </c>
      <c r="F2891" t="e">
        <v>#N/A</v>
      </c>
      <c r="G2891" t="e">
        <v>#N/A</v>
      </c>
      <c r="H2891" t="e">
        <v>#N/A</v>
      </c>
    </row>
    <row r="2892" spans="5:8" x14ac:dyDescent="0.35">
      <c r="E2892" t="e">
        <v>#N/A</v>
      </c>
      <c r="F2892" t="e">
        <v>#N/A</v>
      </c>
      <c r="G2892" t="e">
        <v>#N/A</v>
      </c>
      <c r="H2892" t="e">
        <v>#N/A</v>
      </c>
    </row>
    <row r="2893" spans="5:8" x14ac:dyDescent="0.35">
      <c r="E2893" t="e">
        <v>#N/A</v>
      </c>
      <c r="F2893" t="e">
        <v>#N/A</v>
      </c>
      <c r="G2893" t="e">
        <v>#N/A</v>
      </c>
      <c r="H2893" t="e">
        <v>#N/A</v>
      </c>
    </row>
    <row r="2894" spans="5:8" x14ac:dyDescent="0.35">
      <c r="E2894" t="e">
        <v>#N/A</v>
      </c>
      <c r="F2894" t="e">
        <v>#N/A</v>
      </c>
      <c r="G2894" t="e">
        <v>#N/A</v>
      </c>
      <c r="H2894" t="e">
        <v>#N/A</v>
      </c>
    </row>
    <row r="2895" spans="5:8" x14ac:dyDescent="0.35">
      <c r="E2895" t="e">
        <v>#N/A</v>
      </c>
      <c r="F2895" t="e">
        <v>#N/A</v>
      </c>
      <c r="G2895" t="e">
        <v>#N/A</v>
      </c>
      <c r="H2895" t="e">
        <v>#N/A</v>
      </c>
    </row>
    <row r="2896" spans="5:8" x14ac:dyDescent="0.35">
      <c r="E2896" t="e">
        <v>#N/A</v>
      </c>
      <c r="F2896" t="e">
        <v>#N/A</v>
      </c>
      <c r="G2896" t="e">
        <v>#N/A</v>
      </c>
      <c r="H2896" t="e">
        <v>#N/A</v>
      </c>
    </row>
    <row r="2897" spans="5:8" x14ac:dyDescent="0.35">
      <c r="E2897" t="e">
        <v>#N/A</v>
      </c>
      <c r="F2897" t="e">
        <v>#N/A</v>
      </c>
      <c r="G2897" t="e">
        <v>#N/A</v>
      </c>
      <c r="H2897" t="e">
        <v>#N/A</v>
      </c>
    </row>
    <row r="2898" spans="5:8" x14ac:dyDescent="0.35">
      <c r="E2898" t="e">
        <v>#N/A</v>
      </c>
      <c r="F2898" t="e">
        <v>#N/A</v>
      </c>
      <c r="G2898" t="e">
        <v>#N/A</v>
      </c>
      <c r="H2898" t="e">
        <v>#N/A</v>
      </c>
    </row>
    <row r="2899" spans="5:8" x14ac:dyDescent="0.35">
      <c r="E2899" t="e">
        <v>#N/A</v>
      </c>
      <c r="F2899" t="e">
        <v>#N/A</v>
      </c>
      <c r="G2899" t="e">
        <v>#N/A</v>
      </c>
      <c r="H2899" t="e">
        <v>#N/A</v>
      </c>
    </row>
    <row r="2900" spans="5:8" x14ac:dyDescent="0.35">
      <c r="E2900" t="e">
        <v>#N/A</v>
      </c>
      <c r="F2900" t="e">
        <v>#N/A</v>
      </c>
      <c r="G2900" t="e">
        <v>#N/A</v>
      </c>
      <c r="H2900" t="e">
        <v>#N/A</v>
      </c>
    </row>
    <row r="2901" spans="5:8" x14ac:dyDescent="0.35">
      <c r="E2901" t="e">
        <v>#N/A</v>
      </c>
      <c r="F2901" t="e">
        <v>#N/A</v>
      </c>
      <c r="G2901" t="e">
        <v>#N/A</v>
      </c>
      <c r="H2901" t="e">
        <v>#N/A</v>
      </c>
    </row>
    <row r="2902" spans="5:8" x14ac:dyDescent="0.35">
      <c r="E2902" t="e">
        <v>#N/A</v>
      </c>
      <c r="F2902" t="e">
        <v>#N/A</v>
      </c>
      <c r="G2902" t="e">
        <v>#N/A</v>
      </c>
      <c r="H2902" t="e">
        <v>#N/A</v>
      </c>
    </row>
    <row r="2903" spans="5:8" x14ac:dyDescent="0.35">
      <c r="E2903" t="e">
        <v>#N/A</v>
      </c>
      <c r="F2903" t="e">
        <v>#N/A</v>
      </c>
      <c r="G2903" t="e">
        <v>#N/A</v>
      </c>
      <c r="H2903" t="e">
        <v>#N/A</v>
      </c>
    </row>
    <row r="2904" spans="5:8" x14ac:dyDescent="0.35">
      <c r="E2904" t="e">
        <v>#N/A</v>
      </c>
      <c r="F2904" t="e">
        <v>#N/A</v>
      </c>
      <c r="G2904" t="e">
        <v>#N/A</v>
      </c>
      <c r="H2904" t="e">
        <v>#N/A</v>
      </c>
    </row>
    <row r="2905" spans="5:8" x14ac:dyDescent="0.35">
      <c r="E2905" t="e">
        <v>#N/A</v>
      </c>
      <c r="F2905" t="e">
        <v>#N/A</v>
      </c>
      <c r="G2905" t="e">
        <v>#N/A</v>
      </c>
      <c r="H2905" t="e">
        <v>#N/A</v>
      </c>
    </row>
    <row r="2906" spans="5:8" x14ac:dyDescent="0.35">
      <c r="E2906" t="e">
        <v>#N/A</v>
      </c>
      <c r="F2906" t="e">
        <v>#N/A</v>
      </c>
      <c r="G2906" t="e">
        <v>#N/A</v>
      </c>
      <c r="H2906" t="e">
        <v>#N/A</v>
      </c>
    </row>
    <row r="2907" spans="5:8" x14ac:dyDescent="0.35">
      <c r="E2907" t="e">
        <v>#N/A</v>
      </c>
      <c r="F2907" t="e">
        <v>#N/A</v>
      </c>
      <c r="G2907" t="e">
        <v>#N/A</v>
      </c>
      <c r="H2907" t="e">
        <v>#N/A</v>
      </c>
    </row>
    <row r="2908" spans="5:8" x14ac:dyDescent="0.35">
      <c r="E2908" t="e">
        <v>#N/A</v>
      </c>
      <c r="F2908" t="e">
        <v>#N/A</v>
      </c>
      <c r="G2908" t="e">
        <v>#N/A</v>
      </c>
      <c r="H2908" t="e">
        <v>#N/A</v>
      </c>
    </row>
    <row r="2909" spans="5:8" x14ac:dyDescent="0.35">
      <c r="E2909" t="e">
        <v>#N/A</v>
      </c>
      <c r="F2909" t="e">
        <v>#N/A</v>
      </c>
      <c r="G2909" t="e">
        <v>#N/A</v>
      </c>
      <c r="H2909" t="e">
        <v>#N/A</v>
      </c>
    </row>
    <row r="2910" spans="5:8" x14ac:dyDescent="0.35">
      <c r="E2910" t="e">
        <v>#N/A</v>
      </c>
      <c r="F2910" t="e">
        <v>#N/A</v>
      </c>
      <c r="G2910" t="e">
        <v>#N/A</v>
      </c>
      <c r="H2910" t="e">
        <v>#N/A</v>
      </c>
    </row>
    <row r="2911" spans="5:8" x14ac:dyDescent="0.35">
      <c r="E2911" t="e">
        <v>#N/A</v>
      </c>
      <c r="F2911" t="e">
        <v>#N/A</v>
      </c>
      <c r="G2911" t="e">
        <v>#N/A</v>
      </c>
      <c r="H2911" t="e">
        <v>#N/A</v>
      </c>
    </row>
    <row r="2912" spans="5:8" x14ac:dyDescent="0.35">
      <c r="E2912" t="e">
        <v>#N/A</v>
      </c>
      <c r="F2912" t="e">
        <v>#N/A</v>
      </c>
      <c r="G2912" t="e">
        <v>#N/A</v>
      </c>
      <c r="H2912" t="e">
        <v>#N/A</v>
      </c>
    </row>
    <row r="2913" spans="5:8" x14ac:dyDescent="0.35">
      <c r="E2913" t="e">
        <v>#N/A</v>
      </c>
      <c r="F2913" t="e">
        <v>#N/A</v>
      </c>
      <c r="G2913" t="e">
        <v>#N/A</v>
      </c>
      <c r="H2913" t="e">
        <v>#N/A</v>
      </c>
    </row>
    <row r="2914" spans="5:8" x14ac:dyDescent="0.35">
      <c r="E2914" t="e">
        <v>#N/A</v>
      </c>
      <c r="F2914" t="e">
        <v>#N/A</v>
      </c>
      <c r="G2914" t="e">
        <v>#N/A</v>
      </c>
      <c r="H2914" t="e">
        <v>#N/A</v>
      </c>
    </row>
    <row r="2915" spans="5:8" x14ac:dyDescent="0.35">
      <c r="E2915" t="e">
        <v>#N/A</v>
      </c>
      <c r="F2915" t="e">
        <v>#N/A</v>
      </c>
      <c r="G2915" t="e">
        <v>#N/A</v>
      </c>
      <c r="H2915" t="e">
        <v>#N/A</v>
      </c>
    </row>
    <row r="2916" spans="5:8" x14ac:dyDescent="0.35">
      <c r="E2916" t="e">
        <v>#N/A</v>
      </c>
      <c r="F2916" t="e">
        <v>#N/A</v>
      </c>
      <c r="G2916" t="e">
        <v>#N/A</v>
      </c>
      <c r="H2916" t="e">
        <v>#N/A</v>
      </c>
    </row>
    <row r="2917" spans="5:8" x14ac:dyDescent="0.35">
      <c r="E2917" t="e">
        <v>#N/A</v>
      </c>
      <c r="F2917" t="e">
        <v>#N/A</v>
      </c>
      <c r="G2917" t="e">
        <v>#N/A</v>
      </c>
      <c r="H2917" t="e">
        <v>#N/A</v>
      </c>
    </row>
    <row r="2918" spans="5:8" x14ac:dyDescent="0.35">
      <c r="E2918" t="e">
        <v>#N/A</v>
      </c>
      <c r="F2918" t="e">
        <v>#N/A</v>
      </c>
      <c r="G2918" t="e">
        <v>#N/A</v>
      </c>
      <c r="H2918" t="e">
        <v>#N/A</v>
      </c>
    </row>
    <row r="2919" spans="5:8" x14ac:dyDescent="0.35">
      <c r="E2919" t="e">
        <v>#N/A</v>
      </c>
      <c r="F2919" t="e">
        <v>#N/A</v>
      </c>
      <c r="G2919" t="e">
        <v>#N/A</v>
      </c>
      <c r="H2919" t="e">
        <v>#N/A</v>
      </c>
    </row>
    <row r="2920" spans="5:8" x14ac:dyDescent="0.35">
      <c r="E2920" t="e">
        <v>#N/A</v>
      </c>
      <c r="F2920" t="e">
        <v>#N/A</v>
      </c>
      <c r="G2920" t="e">
        <v>#N/A</v>
      </c>
      <c r="H2920" t="e">
        <v>#N/A</v>
      </c>
    </row>
    <row r="2921" spans="5:8" x14ac:dyDescent="0.35">
      <c r="E2921" t="e">
        <v>#N/A</v>
      </c>
      <c r="F2921" t="e">
        <v>#N/A</v>
      </c>
      <c r="G2921" t="e">
        <v>#N/A</v>
      </c>
      <c r="H2921" t="e">
        <v>#N/A</v>
      </c>
    </row>
    <row r="2922" spans="5:8" x14ac:dyDescent="0.35">
      <c r="E2922" t="e">
        <v>#N/A</v>
      </c>
      <c r="F2922" t="e">
        <v>#N/A</v>
      </c>
      <c r="G2922" t="e">
        <v>#N/A</v>
      </c>
      <c r="H2922" t="e">
        <v>#N/A</v>
      </c>
    </row>
    <row r="2923" spans="5:8" x14ac:dyDescent="0.35">
      <c r="E2923" t="e">
        <v>#N/A</v>
      </c>
      <c r="F2923" t="e">
        <v>#N/A</v>
      </c>
      <c r="G2923" t="e">
        <v>#N/A</v>
      </c>
      <c r="H2923" t="e">
        <v>#N/A</v>
      </c>
    </row>
    <row r="2924" spans="5:8" x14ac:dyDescent="0.35">
      <c r="E2924" t="e">
        <v>#N/A</v>
      </c>
      <c r="F2924" t="e">
        <v>#N/A</v>
      </c>
      <c r="G2924" t="e">
        <v>#N/A</v>
      </c>
      <c r="H2924" t="e">
        <v>#N/A</v>
      </c>
    </row>
    <row r="2925" spans="5:8" x14ac:dyDescent="0.35">
      <c r="E2925" t="e">
        <v>#N/A</v>
      </c>
      <c r="F2925" t="e">
        <v>#N/A</v>
      </c>
      <c r="G2925" t="e">
        <v>#N/A</v>
      </c>
      <c r="H2925" t="e">
        <v>#N/A</v>
      </c>
    </row>
    <row r="2926" spans="5:8" x14ac:dyDescent="0.35">
      <c r="E2926" t="e">
        <v>#N/A</v>
      </c>
      <c r="F2926" t="e">
        <v>#N/A</v>
      </c>
      <c r="G2926" t="e">
        <v>#N/A</v>
      </c>
      <c r="H2926" t="e">
        <v>#N/A</v>
      </c>
    </row>
    <row r="2927" spans="5:8" x14ac:dyDescent="0.35">
      <c r="E2927" t="e">
        <v>#N/A</v>
      </c>
      <c r="F2927" t="e">
        <v>#N/A</v>
      </c>
      <c r="G2927" t="e">
        <v>#N/A</v>
      </c>
      <c r="H2927" t="e">
        <v>#N/A</v>
      </c>
    </row>
    <row r="2928" spans="5:8" x14ac:dyDescent="0.35">
      <c r="E2928" t="e">
        <v>#N/A</v>
      </c>
      <c r="F2928" t="e">
        <v>#N/A</v>
      </c>
      <c r="G2928" t="e">
        <v>#N/A</v>
      </c>
      <c r="H2928" t="e">
        <v>#N/A</v>
      </c>
    </row>
    <row r="2929" spans="5:8" x14ac:dyDescent="0.35">
      <c r="E2929" t="e">
        <v>#N/A</v>
      </c>
      <c r="F2929" t="e">
        <v>#N/A</v>
      </c>
      <c r="G2929" t="e">
        <v>#N/A</v>
      </c>
      <c r="H2929" t="e">
        <v>#N/A</v>
      </c>
    </row>
    <row r="2930" spans="5:8" x14ac:dyDescent="0.35">
      <c r="E2930" t="e">
        <v>#N/A</v>
      </c>
      <c r="F2930" t="e">
        <v>#N/A</v>
      </c>
      <c r="G2930" t="e">
        <v>#N/A</v>
      </c>
      <c r="H2930" t="e">
        <v>#N/A</v>
      </c>
    </row>
    <row r="2931" spans="5:8" x14ac:dyDescent="0.35">
      <c r="E2931" t="e">
        <v>#N/A</v>
      </c>
      <c r="F2931" t="e">
        <v>#N/A</v>
      </c>
      <c r="G2931" t="e">
        <v>#N/A</v>
      </c>
      <c r="H2931" t="e">
        <v>#N/A</v>
      </c>
    </row>
    <row r="2932" spans="5:8" x14ac:dyDescent="0.35">
      <c r="E2932" t="e">
        <v>#N/A</v>
      </c>
      <c r="F2932" t="e">
        <v>#N/A</v>
      </c>
      <c r="G2932" t="e">
        <v>#N/A</v>
      </c>
      <c r="H2932" t="e">
        <v>#N/A</v>
      </c>
    </row>
    <row r="2933" spans="5:8" x14ac:dyDescent="0.35">
      <c r="E2933" t="e">
        <v>#N/A</v>
      </c>
      <c r="F2933" t="e">
        <v>#N/A</v>
      </c>
      <c r="G2933" t="e">
        <v>#N/A</v>
      </c>
      <c r="H2933" t="e">
        <v>#N/A</v>
      </c>
    </row>
    <row r="2934" spans="5:8" x14ac:dyDescent="0.35">
      <c r="E2934" t="e">
        <v>#N/A</v>
      </c>
      <c r="F2934" t="e">
        <v>#N/A</v>
      </c>
      <c r="G2934" t="e">
        <v>#N/A</v>
      </c>
      <c r="H2934" t="e">
        <v>#N/A</v>
      </c>
    </row>
    <row r="2935" spans="5:8" x14ac:dyDescent="0.35">
      <c r="E2935" t="e">
        <v>#N/A</v>
      </c>
      <c r="F2935" t="e">
        <v>#N/A</v>
      </c>
      <c r="G2935" t="e">
        <v>#N/A</v>
      </c>
      <c r="H2935" t="e">
        <v>#N/A</v>
      </c>
    </row>
    <row r="2936" spans="5:8" x14ac:dyDescent="0.35">
      <c r="E2936" t="e">
        <v>#N/A</v>
      </c>
      <c r="F2936" t="e">
        <v>#N/A</v>
      </c>
      <c r="G2936" t="e">
        <v>#N/A</v>
      </c>
      <c r="H2936" t="e">
        <v>#N/A</v>
      </c>
    </row>
    <row r="2937" spans="5:8" x14ac:dyDescent="0.35">
      <c r="E2937" t="e">
        <v>#N/A</v>
      </c>
      <c r="F2937" t="e">
        <v>#N/A</v>
      </c>
      <c r="G2937" t="e">
        <v>#N/A</v>
      </c>
      <c r="H2937" t="e">
        <v>#N/A</v>
      </c>
    </row>
    <row r="2938" spans="5:8" x14ac:dyDescent="0.35">
      <c r="E2938" t="e">
        <v>#N/A</v>
      </c>
      <c r="F2938" t="e">
        <v>#N/A</v>
      </c>
      <c r="G2938" t="e">
        <v>#N/A</v>
      </c>
      <c r="H2938" t="e">
        <v>#N/A</v>
      </c>
    </row>
    <row r="2939" spans="5:8" x14ac:dyDescent="0.35">
      <c r="E2939" t="e">
        <v>#N/A</v>
      </c>
      <c r="F2939" t="e">
        <v>#N/A</v>
      </c>
      <c r="G2939" t="e">
        <v>#N/A</v>
      </c>
      <c r="H2939" t="e">
        <v>#N/A</v>
      </c>
    </row>
    <row r="2940" spans="5:8" x14ac:dyDescent="0.35">
      <c r="E2940" t="e">
        <v>#N/A</v>
      </c>
      <c r="F2940" t="e">
        <v>#N/A</v>
      </c>
      <c r="G2940" t="e">
        <v>#N/A</v>
      </c>
      <c r="H2940" t="e">
        <v>#N/A</v>
      </c>
    </row>
    <row r="2941" spans="5:8" x14ac:dyDescent="0.35">
      <c r="E2941" t="e">
        <v>#N/A</v>
      </c>
      <c r="F2941" t="e">
        <v>#N/A</v>
      </c>
      <c r="G2941" t="e">
        <v>#N/A</v>
      </c>
      <c r="H2941" t="e">
        <v>#N/A</v>
      </c>
    </row>
    <row r="2942" spans="5:8" x14ac:dyDescent="0.35">
      <c r="E2942" t="e">
        <v>#N/A</v>
      </c>
      <c r="F2942" t="e">
        <v>#N/A</v>
      </c>
      <c r="G2942" t="e">
        <v>#N/A</v>
      </c>
      <c r="H2942" t="e">
        <v>#N/A</v>
      </c>
    </row>
    <row r="2943" spans="5:8" x14ac:dyDescent="0.35">
      <c r="E2943" t="e">
        <v>#N/A</v>
      </c>
      <c r="F2943" t="e">
        <v>#N/A</v>
      </c>
      <c r="G2943" t="e">
        <v>#N/A</v>
      </c>
      <c r="H2943" t="e">
        <v>#N/A</v>
      </c>
    </row>
    <row r="2944" spans="5:8" x14ac:dyDescent="0.35">
      <c r="E2944" t="e">
        <v>#N/A</v>
      </c>
      <c r="F2944" t="e">
        <v>#N/A</v>
      </c>
      <c r="G2944" t="e">
        <v>#N/A</v>
      </c>
      <c r="H2944" t="e">
        <v>#N/A</v>
      </c>
    </row>
    <row r="2945" spans="5:8" x14ac:dyDescent="0.35">
      <c r="E2945" t="e">
        <v>#N/A</v>
      </c>
      <c r="F2945" t="e">
        <v>#N/A</v>
      </c>
      <c r="G2945" t="e">
        <v>#N/A</v>
      </c>
      <c r="H2945" t="e">
        <v>#N/A</v>
      </c>
    </row>
    <row r="2946" spans="5:8" x14ac:dyDescent="0.35">
      <c r="E2946" t="e">
        <v>#N/A</v>
      </c>
      <c r="F2946" t="e">
        <v>#N/A</v>
      </c>
      <c r="G2946" t="e">
        <v>#N/A</v>
      </c>
      <c r="H2946" t="e">
        <v>#N/A</v>
      </c>
    </row>
    <row r="2947" spans="5:8" x14ac:dyDescent="0.35">
      <c r="E2947" t="e">
        <v>#N/A</v>
      </c>
      <c r="F2947" t="e">
        <v>#N/A</v>
      </c>
      <c r="G2947" t="e">
        <v>#N/A</v>
      </c>
      <c r="H2947" t="e">
        <v>#N/A</v>
      </c>
    </row>
    <row r="2948" spans="5:8" x14ac:dyDescent="0.35">
      <c r="E2948" t="e">
        <v>#N/A</v>
      </c>
      <c r="F2948" t="e">
        <v>#N/A</v>
      </c>
      <c r="G2948" t="e">
        <v>#N/A</v>
      </c>
      <c r="H2948" t="e">
        <v>#N/A</v>
      </c>
    </row>
    <row r="2949" spans="5:8" x14ac:dyDescent="0.35">
      <c r="E2949" t="e">
        <v>#N/A</v>
      </c>
      <c r="F2949" t="e">
        <v>#N/A</v>
      </c>
      <c r="G2949" t="e">
        <v>#N/A</v>
      </c>
      <c r="H2949" t="e">
        <v>#N/A</v>
      </c>
    </row>
    <row r="2950" spans="5:8" x14ac:dyDescent="0.35">
      <c r="E2950" t="e">
        <v>#N/A</v>
      </c>
      <c r="F2950" t="e">
        <v>#N/A</v>
      </c>
      <c r="G2950" t="e">
        <v>#N/A</v>
      </c>
      <c r="H2950" t="e">
        <v>#N/A</v>
      </c>
    </row>
    <row r="2951" spans="5:8" x14ac:dyDescent="0.35">
      <c r="E2951" t="e">
        <v>#N/A</v>
      </c>
      <c r="F2951" t="e">
        <v>#N/A</v>
      </c>
      <c r="G2951" t="e">
        <v>#N/A</v>
      </c>
      <c r="H2951" t="e">
        <v>#N/A</v>
      </c>
    </row>
    <row r="2952" spans="5:8" x14ac:dyDescent="0.35">
      <c r="E2952" t="e">
        <v>#N/A</v>
      </c>
      <c r="F2952" t="e">
        <v>#N/A</v>
      </c>
      <c r="G2952" t="e">
        <v>#N/A</v>
      </c>
      <c r="H2952" t="e">
        <v>#N/A</v>
      </c>
    </row>
    <row r="2953" spans="5:8" x14ac:dyDescent="0.35">
      <c r="E2953" t="e">
        <v>#N/A</v>
      </c>
      <c r="F2953" t="e">
        <v>#N/A</v>
      </c>
      <c r="G2953" t="e">
        <v>#N/A</v>
      </c>
      <c r="H2953" t="e">
        <v>#N/A</v>
      </c>
    </row>
    <row r="2954" spans="5:8" x14ac:dyDescent="0.35">
      <c r="E2954" t="e">
        <v>#N/A</v>
      </c>
      <c r="F2954" t="e">
        <v>#N/A</v>
      </c>
      <c r="G2954" t="e">
        <v>#N/A</v>
      </c>
      <c r="H2954" t="e">
        <v>#N/A</v>
      </c>
    </row>
    <row r="2955" spans="5:8" x14ac:dyDescent="0.35">
      <c r="E2955" t="e">
        <v>#N/A</v>
      </c>
      <c r="F2955" t="e">
        <v>#N/A</v>
      </c>
      <c r="G2955" t="e">
        <v>#N/A</v>
      </c>
      <c r="H2955" t="e">
        <v>#N/A</v>
      </c>
    </row>
    <row r="2956" spans="5:8" x14ac:dyDescent="0.35">
      <c r="E2956" t="e">
        <v>#N/A</v>
      </c>
      <c r="F2956" t="e">
        <v>#N/A</v>
      </c>
      <c r="G2956" t="e">
        <v>#N/A</v>
      </c>
      <c r="H2956" t="e">
        <v>#N/A</v>
      </c>
    </row>
    <row r="2957" spans="5:8" x14ac:dyDescent="0.35">
      <c r="E2957" t="e">
        <v>#N/A</v>
      </c>
      <c r="F2957" t="e">
        <v>#N/A</v>
      </c>
      <c r="G2957" t="e">
        <v>#N/A</v>
      </c>
      <c r="H2957" t="e">
        <v>#N/A</v>
      </c>
    </row>
    <row r="2958" spans="5:8" x14ac:dyDescent="0.35">
      <c r="E2958" t="e">
        <v>#N/A</v>
      </c>
      <c r="F2958" t="e">
        <v>#N/A</v>
      </c>
      <c r="G2958" t="e">
        <v>#N/A</v>
      </c>
      <c r="H2958" t="e">
        <v>#N/A</v>
      </c>
    </row>
    <row r="2959" spans="5:8" x14ac:dyDescent="0.35">
      <c r="E2959" t="e">
        <v>#N/A</v>
      </c>
      <c r="F2959" t="e">
        <v>#N/A</v>
      </c>
      <c r="G2959" t="e">
        <v>#N/A</v>
      </c>
      <c r="H2959" t="e">
        <v>#N/A</v>
      </c>
    </row>
    <row r="2960" spans="5:8" x14ac:dyDescent="0.35">
      <c r="E2960" t="e">
        <v>#N/A</v>
      </c>
      <c r="F2960" t="e">
        <v>#N/A</v>
      </c>
      <c r="G2960" t="e">
        <v>#N/A</v>
      </c>
      <c r="H2960" t="e">
        <v>#N/A</v>
      </c>
    </row>
    <row r="2961" spans="5:8" x14ac:dyDescent="0.35">
      <c r="E2961" t="e">
        <v>#N/A</v>
      </c>
      <c r="F2961" t="e">
        <v>#N/A</v>
      </c>
      <c r="G2961" t="e">
        <v>#N/A</v>
      </c>
      <c r="H2961" t="e">
        <v>#N/A</v>
      </c>
    </row>
    <row r="2962" spans="5:8" x14ac:dyDescent="0.35">
      <c r="E2962" t="e">
        <v>#N/A</v>
      </c>
      <c r="F2962" t="e">
        <v>#N/A</v>
      </c>
      <c r="G2962" t="e">
        <v>#N/A</v>
      </c>
      <c r="H2962" t="e">
        <v>#N/A</v>
      </c>
    </row>
    <row r="2963" spans="5:8" x14ac:dyDescent="0.35">
      <c r="E2963" t="e">
        <v>#N/A</v>
      </c>
      <c r="F2963" t="e">
        <v>#N/A</v>
      </c>
      <c r="G2963" t="e">
        <v>#N/A</v>
      </c>
      <c r="H2963" t="e">
        <v>#N/A</v>
      </c>
    </row>
    <row r="2964" spans="5:8" x14ac:dyDescent="0.35">
      <c r="E2964" t="e">
        <v>#N/A</v>
      </c>
      <c r="F2964" t="e">
        <v>#N/A</v>
      </c>
      <c r="G2964" t="e">
        <v>#N/A</v>
      </c>
      <c r="H2964" t="e">
        <v>#N/A</v>
      </c>
    </row>
    <row r="2965" spans="5:8" x14ac:dyDescent="0.35">
      <c r="E2965" t="e">
        <v>#N/A</v>
      </c>
      <c r="F2965" t="e">
        <v>#N/A</v>
      </c>
      <c r="G2965" t="e">
        <v>#N/A</v>
      </c>
      <c r="H2965" t="e">
        <v>#N/A</v>
      </c>
    </row>
    <row r="2966" spans="5:8" x14ac:dyDescent="0.35">
      <c r="E2966" t="e">
        <v>#N/A</v>
      </c>
      <c r="F2966" t="e">
        <v>#N/A</v>
      </c>
      <c r="G2966" t="e">
        <v>#N/A</v>
      </c>
      <c r="H2966" t="e">
        <v>#N/A</v>
      </c>
    </row>
    <row r="2967" spans="5:8" x14ac:dyDescent="0.35">
      <c r="E2967" t="e">
        <v>#N/A</v>
      </c>
      <c r="F2967" t="e">
        <v>#N/A</v>
      </c>
      <c r="G2967" t="e">
        <v>#N/A</v>
      </c>
      <c r="H2967" t="e">
        <v>#N/A</v>
      </c>
    </row>
    <row r="2968" spans="5:8" x14ac:dyDescent="0.35">
      <c r="E2968" t="e">
        <v>#N/A</v>
      </c>
      <c r="F2968" t="e">
        <v>#N/A</v>
      </c>
      <c r="G2968" t="e">
        <v>#N/A</v>
      </c>
      <c r="H2968" t="e">
        <v>#N/A</v>
      </c>
    </row>
    <row r="2969" spans="5:8" x14ac:dyDescent="0.35">
      <c r="E2969" t="e">
        <v>#N/A</v>
      </c>
      <c r="F2969" t="e">
        <v>#N/A</v>
      </c>
      <c r="G2969" t="e">
        <v>#N/A</v>
      </c>
      <c r="H2969" t="e">
        <v>#N/A</v>
      </c>
    </row>
    <row r="2970" spans="5:8" x14ac:dyDescent="0.35">
      <c r="E2970" t="e">
        <v>#N/A</v>
      </c>
      <c r="F2970" t="e">
        <v>#N/A</v>
      </c>
      <c r="G2970" t="e">
        <v>#N/A</v>
      </c>
      <c r="H2970" t="e">
        <v>#N/A</v>
      </c>
    </row>
    <row r="2971" spans="5:8" x14ac:dyDescent="0.35">
      <c r="E2971" t="e">
        <v>#N/A</v>
      </c>
      <c r="F2971" t="e">
        <v>#N/A</v>
      </c>
      <c r="G2971" t="e">
        <v>#N/A</v>
      </c>
      <c r="H2971" t="e">
        <v>#N/A</v>
      </c>
    </row>
    <row r="2972" spans="5:8" x14ac:dyDescent="0.35">
      <c r="E2972" t="e">
        <v>#N/A</v>
      </c>
      <c r="F2972" t="e">
        <v>#N/A</v>
      </c>
      <c r="G2972" t="e">
        <v>#N/A</v>
      </c>
      <c r="H2972" t="e">
        <v>#N/A</v>
      </c>
    </row>
    <row r="2973" spans="5:8" x14ac:dyDescent="0.35">
      <c r="E2973" t="e">
        <v>#N/A</v>
      </c>
      <c r="F2973" t="e">
        <v>#N/A</v>
      </c>
      <c r="G2973" t="e">
        <v>#N/A</v>
      </c>
      <c r="H2973" t="e">
        <v>#N/A</v>
      </c>
    </row>
    <row r="2974" spans="5:8" x14ac:dyDescent="0.35">
      <c r="E2974" t="e">
        <v>#N/A</v>
      </c>
      <c r="F2974" t="e">
        <v>#N/A</v>
      </c>
      <c r="G2974" t="e">
        <v>#N/A</v>
      </c>
      <c r="H2974" t="e"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1533E-F956-4956-81A3-98E7FA7D9EE3}">
  <dimension ref="A1:O32"/>
  <sheetViews>
    <sheetView workbookViewId="0">
      <selection activeCell="A16" sqref="A2:B16"/>
    </sheetView>
  </sheetViews>
  <sheetFormatPr defaultRowHeight="14.5" x14ac:dyDescent="0.35"/>
  <sheetData>
    <row r="1" spans="1:15" x14ac:dyDescent="0.35">
      <c r="A1" t="s">
        <v>70</v>
      </c>
      <c r="B1" t="s">
        <v>63</v>
      </c>
      <c r="C1" t="s">
        <v>64</v>
      </c>
      <c r="E1" t="s">
        <v>71</v>
      </c>
      <c r="F1" t="s">
        <v>65</v>
      </c>
      <c r="G1" t="s">
        <v>66</v>
      </c>
      <c r="I1" t="s">
        <v>69</v>
      </c>
      <c r="J1" t="s">
        <v>67</v>
      </c>
      <c r="K1" t="s">
        <v>68</v>
      </c>
      <c r="M1" t="s">
        <v>72</v>
      </c>
      <c r="N1" t="s">
        <v>73</v>
      </c>
      <c r="O1" t="s">
        <v>74</v>
      </c>
    </row>
    <row r="2" spans="1:15" x14ac:dyDescent="0.35">
      <c r="A2" s="2">
        <v>0.1</v>
      </c>
      <c r="B2">
        <v>178.43</v>
      </c>
      <c r="C2">
        <v>26.265499999999999</v>
      </c>
      <c r="E2" s="2">
        <v>9.920000000000001E-2</v>
      </c>
      <c r="F2">
        <v>304.5</v>
      </c>
      <c r="G2">
        <v>46.077500000000001</v>
      </c>
      <c r="I2" s="2">
        <v>0.1</v>
      </c>
      <c r="J2">
        <v>41.400999999999996</v>
      </c>
      <c r="K2">
        <v>8.0602499999999999</v>
      </c>
      <c r="M2" s="2">
        <v>9.920000000000001E-2</v>
      </c>
      <c r="N2">
        <v>78.034000000000006</v>
      </c>
      <c r="O2">
        <v>19.427599999999998</v>
      </c>
    </row>
    <row r="3" spans="1:15" x14ac:dyDescent="0.35">
      <c r="A3" s="2">
        <v>0.13700000000000001</v>
      </c>
      <c r="B3">
        <v>191.37</v>
      </c>
      <c r="C3">
        <v>26.521500000000003</v>
      </c>
      <c r="E3" s="2">
        <v>0.126</v>
      </c>
      <c r="F3">
        <v>307.65499999999997</v>
      </c>
      <c r="G3">
        <v>46.344999999999999</v>
      </c>
      <c r="I3" s="2">
        <v>0.13700000000000001</v>
      </c>
      <c r="J3">
        <v>45.260999999999996</v>
      </c>
      <c r="K3">
        <v>8.1155000000000008</v>
      </c>
      <c r="M3" s="2">
        <v>0.126</v>
      </c>
      <c r="N3">
        <v>79.229500000000002</v>
      </c>
      <c r="O3">
        <v>19.691549999999999</v>
      </c>
    </row>
    <row r="4" spans="1:15" x14ac:dyDescent="0.35">
      <c r="A4" s="2">
        <v>0.188</v>
      </c>
      <c r="B4">
        <v>201.535</v>
      </c>
      <c r="C4">
        <v>27.273000000000003</v>
      </c>
      <c r="E4" s="2">
        <v>0.158</v>
      </c>
      <c r="F4">
        <v>310.22500000000002</v>
      </c>
      <c r="G4">
        <v>46.638999999999996</v>
      </c>
      <c r="I4" s="2">
        <v>0.188</v>
      </c>
      <c r="J4">
        <v>47.958500000000001</v>
      </c>
      <c r="K4">
        <v>8.2060500000000012</v>
      </c>
      <c r="M4" s="2">
        <v>0.158</v>
      </c>
      <c r="N4">
        <v>80.471500000000006</v>
      </c>
      <c r="O4">
        <v>19.56615</v>
      </c>
    </row>
    <row r="5" spans="1:15" x14ac:dyDescent="0.35">
      <c r="A5" s="2">
        <v>0.25900000000000001</v>
      </c>
      <c r="B5">
        <v>210.3</v>
      </c>
      <c r="C5">
        <v>28.330500000000001</v>
      </c>
      <c r="E5" s="2">
        <v>0.19800000000000001</v>
      </c>
      <c r="F5">
        <v>312.90499999999997</v>
      </c>
      <c r="G5">
        <v>46.659500000000001</v>
      </c>
      <c r="I5" s="2">
        <v>0.25900000000000001</v>
      </c>
      <c r="J5">
        <v>50.533000000000001</v>
      </c>
      <c r="K5">
        <v>8.2791499999999996</v>
      </c>
      <c r="M5" s="2">
        <v>0.19800000000000001</v>
      </c>
      <c r="N5">
        <v>81.348500000000001</v>
      </c>
      <c r="O5">
        <v>19.7316</v>
      </c>
    </row>
    <row r="6" spans="1:15" x14ac:dyDescent="0.35">
      <c r="A6" s="2">
        <v>0.35499999999999998</v>
      </c>
      <c r="B6">
        <v>218.18</v>
      </c>
      <c r="C6">
        <v>29.581</v>
      </c>
      <c r="E6" s="2">
        <v>0.25</v>
      </c>
      <c r="F6">
        <v>314.76</v>
      </c>
      <c r="G6">
        <v>46.763000000000005</v>
      </c>
      <c r="I6" s="2">
        <v>0.35499999999999998</v>
      </c>
      <c r="J6">
        <v>52.49</v>
      </c>
      <c r="K6">
        <v>8.6295000000000002</v>
      </c>
      <c r="M6" s="2">
        <v>0.25</v>
      </c>
      <c r="N6">
        <v>82.3215</v>
      </c>
      <c r="O6">
        <v>19.680900000000001</v>
      </c>
    </row>
    <row r="7" spans="1:15" x14ac:dyDescent="0.35">
      <c r="A7" s="2">
        <v>0.48699999999999999</v>
      </c>
      <c r="B7">
        <v>225.745</v>
      </c>
      <c r="C7">
        <v>30.950500000000002</v>
      </c>
      <c r="E7" s="2">
        <v>0.312</v>
      </c>
      <c r="F7">
        <v>316.57500000000005</v>
      </c>
      <c r="G7">
        <v>46.899500000000003</v>
      </c>
      <c r="I7" s="2">
        <v>0.48699999999999999</v>
      </c>
      <c r="J7">
        <v>54.6815</v>
      </c>
      <c r="K7">
        <v>8.9972499999999993</v>
      </c>
      <c r="M7" s="2">
        <v>0.312</v>
      </c>
      <c r="N7">
        <v>83.007000000000005</v>
      </c>
      <c r="O7">
        <v>19.794450000000001</v>
      </c>
    </row>
    <row r="8" spans="1:15" x14ac:dyDescent="0.35">
      <c r="A8" s="2">
        <v>0.66900000000000004</v>
      </c>
      <c r="B8">
        <v>233.23</v>
      </c>
      <c r="C8">
        <v>32.3765</v>
      </c>
      <c r="E8" s="2">
        <v>0.39500000000000002</v>
      </c>
      <c r="F8">
        <v>318.16499999999996</v>
      </c>
      <c r="G8">
        <v>47.078500000000005</v>
      </c>
      <c r="I8" s="2">
        <v>0.66900000000000004</v>
      </c>
      <c r="J8">
        <v>56.512999999999998</v>
      </c>
      <c r="K8">
        <v>9.4262000000000015</v>
      </c>
      <c r="M8" s="2">
        <v>0.39500000000000002</v>
      </c>
      <c r="N8">
        <v>83.787499999999994</v>
      </c>
      <c r="O8">
        <v>19.8659</v>
      </c>
    </row>
    <row r="9" spans="1:15" x14ac:dyDescent="0.35">
      <c r="A9" s="2">
        <v>0.91800000000000004</v>
      </c>
      <c r="B9">
        <v>240.82500000000002</v>
      </c>
      <c r="C9">
        <v>33.811999999999998</v>
      </c>
      <c r="E9" s="2">
        <v>0.498</v>
      </c>
      <c r="F9">
        <v>319.5</v>
      </c>
      <c r="G9">
        <v>47.260999999999996</v>
      </c>
      <c r="I9" s="2">
        <v>0.91800000000000004</v>
      </c>
      <c r="J9">
        <v>58.497500000000002</v>
      </c>
      <c r="K9">
        <v>9.8633000000000006</v>
      </c>
      <c r="M9" s="2">
        <v>0.498</v>
      </c>
      <c r="N9">
        <v>84.385500000000008</v>
      </c>
      <c r="O9">
        <v>19.93975</v>
      </c>
    </row>
    <row r="10" spans="1:15" x14ac:dyDescent="0.35">
      <c r="A10" s="2">
        <v>1.26</v>
      </c>
      <c r="B10">
        <v>248.64999999999998</v>
      </c>
      <c r="C10">
        <v>35.299999999999997</v>
      </c>
      <c r="E10" s="2">
        <v>0.627</v>
      </c>
      <c r="F10">
        <v>319.98</v>
      </c>
      <c r="G10">
        <v>47.509500000000003</v>
      </c>
      <c r="I10" s="2">
        <v>1.26</v>
      </c>
      <c r="J10">
        <v>60.555</v>
      </c>
      <c r="K10">
        <v>10.5395</v>
      </c>
      <c r="M10" s="2">
        <v>0.627</v>
      </c>
      <c r="N10">
        <v>84.88</v>
      </c>
      <c r="O10">
        <v>19.970549999999999</v>
      </c>
    </row>
    <row r="11" spans="1:15" x14ac:dyDescent="0.35">
      <c r="A11" s="2">
        <v>1.73</v>
      </c>
      <c r="B11">
        <v>256.5</v>
      </c>
      <c r="C11">
        <v>36.713000000000001</v>
      </c>
      <c r="E11" s="2">
        <v>0.78800000000000003</v>
      </c>
      <c r="F11">
        <v>319.505</v>
      </c>
      <c r="G11">
        <v>47.762500000000003</v>
      </c>
      <c r="I11" s="2">
        <v>1.73</v>
      </c>
      <c r="J11">
        <v>62.807000000000002</v>
      </c>
      <c r="K11">
        <v>11.258749999999999</v>
      </c>
      <c r="M11" s="2">
        <v>0.78800000000000003</v>
      </c>
      <c r="N11">
        <v>85.196500000000015</v>
      </c>
      <c r="O11">
        <v>20.069050000000001</v>
      </c>
    </row>
    <row r="12" spans="1:15" x14ac:dyDescent="0.35">
      <c r="A12" s="2">
        <v>2.37</v>
      </c>
      <c r="B12">
        <v>264.56</v>
      </c>
      <c r="C12">
        <v>38.107500000000002</v>
      </c>
      <c r="E12" s="2">
        <v>0.99399999999999988</v>
      </c>
      <c r="F12">
        <v>318.26499999999999</v>
      </c>
      <c r="G12">
        <v>48.031500000000001</v>
      </c>
      <c r="I12" s="2">
        <v>2.37</v>
      </c>
      <c r="J12">
        <v>65.084499999999991</v>
      </c>
      <c r="K12">
        <v>12.077000000000002</v>
      </c>
      <c r="M12" s="2">
        <v>0.99399999999999988</v>
      </c>
      <c r="N12">
        <v>85.328500000000005</v>
      </c>
      <c r="O12">
        <v>20.11045</v>
      </c>
    </row>
    <row r="13" spans="1:15" x14ac:dyDescent="0.35">
      <c r="A13" s="2">
        <v>3.26</v>
      </c>
      <c r="B13">
        <v>272.75</v>
      </c>
      <c r="C13">
        <v>39.487000000000002</v>
      </c>
      <c r="E13" s="2">
        <v>1.25</v>
      </c>
      <c r="F13">
        <v>315.565</v>
      </c>
      <c r="G13">
        <v>48.326999999999998</v>
      </c>
      <c r="I13" s="2">
        <v>3.26</v>
      </c>
      <c r="J13">
        <v>67.475000000000009</v>
      </c>
      <c r="K13">
        <v>13.020199999999999</v>
      </c>
      <c r="M13" s="2">
        <v>1.25</v>
      </c>
      <c r="N13">
        <v>85.160499999999999</v>
      </c>
      <c r="O13">
        <v>20.203849999999999</v>
      </c>
    </row>
    <row r="14" spans="1:15" x14ac:dyDescent="0.35">
      <c r="A14" s="2">
        <v>4.47</v>
      </c>
      <c r="B14">
        <v>281.24</v>
      </c>
      <c r="C14">
        <v>40.884999999999998</v>
      </c>
      <c r="E14" s="2">
        <v>1.58</v>
      </c>
      <c r="F14">
        <v>311.02499999999998</v>
      </c>
      <c r="G14">
        <v>48.672499999999999</v>
      </c>
      <c r="I14" s="2">
        <v>4.47</v>
      </c>
      <c r="J14">
        <v>69.938999999999993</v>
      </c>
      <c r="K14">
        <v>14.042250000000001</v>
      </c>
      <c r="M14" s="2">
        <v>1.58</v>
      </c>
      <c r="N14">
        <v>84.711500000000001</v>
      </c>
      <c r="O14">
        <v>20.254550000000002</v>
      </c>
    </row>
    <row r="15" spans="1:15" x14ac:dyDescent="0.35">
      <c r="A15" s="2">
        <v>6.14</v>
      </c>
      <c r="B15">
        <v>289.82499999999999</v>
      </c>
      <c r="C15">
        <v>42.298000000000002</v>
      </c>
      <c r="E15" s="2">
        <v>1.9800000000000002</v>
      </c>
      <c r="F15">
        <v>304.03499999999997</v>
      </c>
      <c r="G15">
        <v>49.085499999999996</v>
      </c>
      <c r="I15" s="2">
        <v>6.14</v>
      </c>
      <c r="J15">
        <v>72.694999999999993</v>
      </c>
      <c r="K15">
        <v>15.22325</v>
      </c>
      <c r="M15" s="2">
        <v>1.9800000000000002</v>
      </c>
      <c r="N15">
        <v>83.845500000000001</v>
      </c>
      <c r="O15">
        <v>20.307549999999999</v>
      </c>
    </row>
    <row r="16" spans="1:15" x14ac:dyDescent="0.35">
      <c r="A16" s="2">
        <v>8.43</v>
      </c>
      <c r="B16">
        <v>298.58</v>
      </c>
      <c r="C16">
        <v>43.709499999999998</v>
      </c>
      <c r="E16" s="2">
        <v>2.5</v>
      </c>
      <c r="F16">
        <v>294.08</v>
      </c>
      <c r="G16">
        <v>49.4345</v>
      </c>
      <c r="I16" s="2">
        <v>8.43</v>
      </c>
      <c r="J16">
        <v>75.591999999999999</v>
      </c>
      <c r="K16">
        <v>16.63495</v>
      </c>
      <c r="M16" s="2">
        <v>2.5</v>
      </c>
      <c r="N16">
        <v>82.444999999999993</v>
      </c>
      <c r="O16">
        <v>20.315649999999998</v>
      </c>
    </row>
    <row r="17" spans="1:15" x14ac:dyDescent="0.35">
      <c r="A17" s="2">
        <v>11.6</v>
      </c>
      <c r="B17">
        <v>307.44499999999999</v>
      </c>
      <c r="C17">
        <v>45.1875</v>
      </c>
      <c r="E17" s="2">
        <v>3.15</v>
      </c>
      <c r="F17">
        <v>280.48</v>
      </c>
      <c r="G17">
        <v>49.575999999999993</v>
      </c>
      <c r="I17" s="2">
        <v>11.6</v>
      </c>
      <c r="J17">
        <v>78.768000000000001</v>
      </c>
      <c r="K17">
        <v>18.212</v>
      </c>
      <c r="M17" s="2">
        <v>3.15</v>
      </c>
      <c r="N17">
        <v>80.338499999999996</v>
      </c>
      <c r="O17">
        <v>20.281599999999997</v>
      </c>
    </row>
    <row r="18" spans="1:15" x14ac:dyDescent="0.35">
      <c r="A18" s="2">
        <v>15.9</v>
      </c>
      <c r="B18">
        <v>316.45</v>
      </c>
      <c r="C18">
        <v>46.705500000000001</v>
      </c>
      <c r="E18" s="2">
        <v>3.9699999999999998</v>
      </c>
      <c r="F18">
        <v>261.755</v>
      </c>
      <c r="G18">
        <v>49.626999999999995</v>
      </c>
      <c r="I18" s="2">
        <v>15.9</v>
      </c>
      <c r="J18">
        <v>82.142499999999998</v>
      </c>
      <c r="K18">
        <v>19.979499999999998</v>
      </c>
      <c r="M18" s="2">
        <v>3.9699999999999998</v>
      </c>
      <c r="N18">
        <v>77.337999999999994</v>
      </c>
      <c r="O18">
        <v>20.151600000000002</v>
      </c>
    </row>
    <row r="19" spans="1:15" x14ac:dyDescent="0.35">
      <c r="A19" s="2">
        <v>21.8</v>
      </c>
      <c r="B19">
        <v>325.44499999999999</v>
      </c>
      <c r="C19">
        <v>48.449000000000005</v>
      </c>
      <c r="E19" s="2">
        <v>5</v>
      </c>
      <c r="F19">
        <v>236.89500000000001</v>
      </c>
      <c r="G19">
        <v>49.637500000000003</v>
      </c>
      <c r="I19" s="2">
        <v>21.8</v>
      </c>
      <c r="J19">
        <v>85.903000000000006</v>
      </c>
      <c r="K19">
        <v>22.0745</v>
      </c>
      <c r="M19" s="2">
        <v>5</v>
      </c>
      <c r="N19">
        <v>73.201499999999996</v>
      </c>
      <c r="O19">
        <v>19.862749999999998</v>
      </c>
    </row>
    <row r="20" spans="1:15" x14ac:dyDescent="0.35">
      <c r="A20" s="2">
        <v>29.9</v>
      </c>
      <c r="B20">
        <v>334.58500000000004</v>
      </c>
      <c r="C20">
        <v>50.564500000000002</v>
      </c>
      <c r="E20" s="2">
        <v>6.3100000000000005</v>
      </c>
      <c r="F20">
        <v>203.60500000000002</v>
      </c>
      <c r="G20">
        <v>50.707000000000008</v>
      </c>
      <c r="I20" s="2">
        <v>29.9</v>
      </c>
      <c r="J20">
        <v>90.160499999999999</v>
      </c>
      <c r="K20">
        <v>24.5105</v>
      </c>
      <c r="M20" s="2">
        <v>6.3100000000000005</v>
      </c>
      <c r="N20">
        <v>67.685500000000005</v>
      </c>
      <c r="O20">
        <v>19.346299999999999</v>
      </c>
    </row>
    <row r="21" spans="1:15" x14ac:dyDescent="0.35">
      <c r="A21" s="2">
        <v>41.1</v>
      </c>
      <c r="B21">
        <v>344.14</v>
      </c>
      <c r="C21">
        <v>51.194499999999998</v>
      </c>
      <c r="E21" s="2">
        <v>7.95</v>
      </c>
      <c r="F21">
        <v>161.43</v>
      </c>
      <c r="G21">
        <v>52.146000000000001</v>
      </c>
      <c r="I21" s="2">
        <v>41.1</v>
      </c>
      <c r="J21">
        <v>95.981999999999999</v>
      </c>
      <c r="K21">
        <v>25.68</v>
      </c>
      <c r="M21" s="2">
        <v>7.95</v>
      </c>
      <c r="N21">
        <v>60.204499999999996</v>
      </c>
      <c r="O21">
        <v>18.435949999999998</v>
      </c>
    </row>
    <row r="22" spans="1:15" x14ac:dyDescent="0.35">
      <c r="A22" s="2">
        <v>56.3</v>
      </c>
      <c r="B22">
        <v>350.44499999999999</v>
      </c>
      <c r="C22">
        <v>52.48</v>
      </c>
      <c r="E22" s="2">
        <v>10</v>
      </c>
      <c r="F22">
        <v>113.6185</v>
      </c>
      <c r="G22">
        <v>53.272500000000008</v>
      </c>
      <c r="I22" s="2">
        <v>56.3</v>
      </c>
      <c r="J22">
        <v>100.05250000000001</v>
      </c>
      <c r="K22">
        <v>27.0625</v>
      </c>
      <c r="M22" s="2">
        <v>10</v>
      </c>
      <c r="N22">
        <v>50.504000000000005</v>
      </c>
      <c r="O22">
        <v>16.962600000000002</v>
      </c>
    </row>
    <row r="23" spans="1:15" x14ac:dyDescent="0.35">
      <c r="A23" s="2">
        <v>77.3</v>
      </c>
      <c r="B23">
        <v>354.745</v>
      </c>
      <c r="C23">
        <v>51.731000000000002</v>
      </c>
      <c r="E23" s="2">
        <v>12.6</v>
      </c>
      <c r="F23">
        <v>74.608000000000004</v>
      </c>
      <c r="G23">
        <v>51.028499999999994</v>
      </c>
      <c r="I23" s="2">
        <v>77.3</v>
      </c>
      <c r="J23">
        <v>103.9965</v>
      </c>
      <c r="K23">
        <v>26.94</v>
      </c>
      <c r="M23" s="2">
        <v>12.6</v>
      </c>
      <c r="N23">
        <v>39.326000000000001</v>
      </c>
      <c r="O23">
        <v>14.828700000000001</v>
      </c>
    </row>
    <row r="24" spans="1:15" x14ac:dyDescent="0.35">
      <c r="A24" s="2">
        <v>106</v>
      </c>
      <c r="B24">
        <v>352.39499999999998</v>
      </c>
      <c r="C24">
        <v>44.89</v>
      </c>
      <c r="E24" s="2">
        <v>15.8</v>
      </c>
      <c r="F24">
        <v>47.558999999999997</v>
      </c>
      <c r="G24">
        <v>46.653000000000006</v>
      </c>
      <c r="I24" s="2">
        <v>106</v>
      </c>
      <c r="J24">
        <v>105.515</v>
      </c>
      <c r="K24">
        <v>19.854649999999999</v>
      </c>
      <c r="M24" s="2">
        <v>15.8</v>
      </c>
      <c r="N24">
        <v>27.524000000000001</v>
      </c>
      <c r="O24">
        <v>12.077249999999999</v>
      </c>
    </row>
    <row r="25" spans="1:15" x14ac:dyDescent="0.35">
      <c r="A25" s="2">
        <v>146</v>
      </c>
      <c r="B25">
        <v>346.44499999999999</v>
      </c>
      <c r="C25">
        <v>31.292165000000001</v>
      </c>
      <c r="E25" s="2">
        <v>19.900000000000002</v>
      </c>
      <c r="F25">
        <v>31.6645</v>
      </c>
      <c r="G25">
        <v>40.966000000000001</v>
      </c>
      <c r="I25" s="2">
        <v>146</v>
      </c>
      <c r="J25">
        <v>108.075</v>
      </c>
      <c r="K25">
        <v>19.966000000000001</v>
      </c>
      <c r="M25" s="2">
        <v>19.900000000000002</v>
      </c>
      <c r="N25">
        <v>17.68835</v>
      </c>
      <c r="O25">
        <v>9.1691000000000003</v>
      </c>
    </row>
    <row r="26" spans="1:15" x14ac:dyDescent="0.35">
      <c r="A26" s="2">
        <v>200</v>
      </c>
      <c r="B26">
        <v>318.03500000000003</v>
      </c>
      <c r="C26">
        <v>43.093999999999994</v>
      </c>
      <c r="E26" s="2">
        <v>25.1</v>
      </c>
      <c r="F26">
        <v>22.182500000000001</v>
      </c>
      <c r="G26">
        <v>34.950499999999998</v>
      </c>
      <c r="I26" s="2">
        <v>200</v>
      </c>
      <c r="J26">
        <v>105.5985</v>
      </c>
      <c r="K26">
        <v>42.085000000000001</v>
      </c>
      <c r="M26" s="2">
        <v>25.1</v>
      </c>
      <c r="N26">
        <v>10.2233</v>
      </c>
      <c r="O26">
        <v>6.4557500000000001</v>
      </c>
    </row>
    <row r="27" spans="1:15" x14ac:dyDescent="0.35">
      <c r="E27" s="2">
        <v>31.5</v>
      </c>
      <c r="F27">
        <v>15.74555</v>
      </c>
      <c r="G27">
        <v>29.2575</v>
      </c>
      <c r="M27" s="2">
        <v>31.5</v>
      </c>
      <c r="N27">
        <v>5.6513</v>
      </c>
      <c r="O27">
        <v>4.5247999999999999</v>
      </c>
    </row>
    <row r="28" spans="1:15" x14ac:dyDescent="0.35">
      <c r="E28" s="2">
        <v>39.700000000000003</v>
      </c>
      <c r="F28">
        <v>11.042249999999999</v>
      </c>
      <c r="G28">
        <v>24.082000000000001</v>
      </c>
      <c r="M28" s="2">
        <v>39.700000000000003</v>
      </c>
      <c r="N28">
        <v>3.45295</v>
      </c>
      <c r="O28">
        <v>3.3338000000000001</v>
      </c>
    </row>
    <row r="29" spans="1:15" x14ac:dyDescent="0.35">
      <c r="E29" s="2">
        <v>49.9</v>
      </c>
      <c r="F29">
        <v>7.41</v>
      </c>
      <c r="G29">
        <v>19.3565</v>
      </c>
      <c r="M29" s="2">
        <v>49.9</v>
      </c>
      <c r="N29">
        <v>2.1389499999999999</v>
      </c>
      <c r="O29">
        <v>2.5218499999999997</v>
      </c>
    </row>
    <row r="30" spans="1:15" x14ac:dyDescent="0.35">
      <c r="E30" s="2">
        <v>62.8</v>
      </c>
      <c r="F30">
        <v>4.6917999999999997</v>
      </c>
      <c r="G30">
        <v>15.12975</v>
      </c>
      <c r="M30" s="2">
        <v>62.8</v>
      </c>
      <c r="N30">
        <v>1.3460799999999999</v>
      </c>
      <c r="O30">
        <v>1.9454499999999999</v>
      </c>
    </row>
    <row r="31" spans="1:15" x14ac:dyDescent="0.35">
      <c r="E31" s="2">
        <v>79</v>
      </c>
      <c r="F31">
        <v>2.7721499999999999</v>
      </c>
      <c r="G31">
        <v>11.41325</v>
      </c>
      <c r="M31" s="2">
        <v>79</v>
      </c>
      <c r="N31">
        <v>0.84827499999999989</v>
      </c>
      <c r="O31">
        <v>1.4856549999999999</v>
      </c>
    </row>
    <row r="32" spans="1:15" x14ac:dyDescent="0.35">
      <c r="E32" s="2">
        <v>99.5</v>
      </c>
      <c r="F32">
        <v>1.5234999999999999</v>
      </c>
      <c r="G32">
        <v>8.3348499999999994</v>
      </c>
      <c r="M32" s="2">
        <v>99.5</v>
      </c>
      <c r="N32">
        <v>0.57659499999999997</v>
      </c>
      <c r="O32">
        <v>1.1559249999999999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Hydrogels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Betoquez Betoquez</dc:creator>
  <cp:keywords/>
  <dc:description/>
  <cp:lastModifiedBy>ariell smith</cp:lastModifiedBy>
  <cp:revision/>
  <dcterms:created xsi:type="dcterms:W3CDTF">2021-06-17T01:46:44Z</dcterms:created>
  <dcterms:modified xsi:type="dcterms:W3CDTF">2022-09-15T20:03:36Z</dcterms:modified>
  <cp:category/>
  <cp:contentStatus/>
</cp:coreProperties>
</file>