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v_Excel\Lab\"/>
    </mc:Choice>
  </mc:AlternateContent>
  <bookViews>
    <workbookView xWindow="0" yWindow="0" windowWidth="20490" windowHeight="7020" activeTab="1"/>
  </bookViews>
  <sheets>
    <sheet name="Lab Session_Description" sheetId="1" r:id="rId1"/>
    <sheet name="logical fns" sheetId="2" r:id="rId2"/>
  </sheets>
  <externalReferences>
    <externalReference r:id="rId3"/>
  </externalReferences>
  <definedNames>
    <definedName name="Department">'[1]DESC ANALYSIS'!$D$3:$D$102</definedName>
    <definedName name="Region">'[1]DESC ANALYSIS'!$E$3:$E$102</definedName>
    <definedName name="Salary">'[1]DESC ANALYSIS'!$H$3:$H$102</definedName>
  </definedNames>
  <calcPr calcId="162913"/>
  <extLst>
    <ext uri="GoogleSheetsCustomDataVersion1">
      <go:sheetsCustomData xmlns:go="http://customooxmlschemas.google.com/" r:id="rId7" roundtripDataSignature="AMtx7mgfHAQgxY4SAuhT072KqpwE7YMQIA=="/>
    </ext>
  </extLst>
</workbook>
</file>

<file path=xl/calcChain.xml><?xml version="1.0" encoding="utf-8"?>
<calcChain xmlns="http://schemas.openxmlformats.org/spreadsheetml/2006/main">
  <c r="O4" i="2" l="1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U3" i="2"/>
  <c r="T3" i="2"/>
  <c r="S3" i="2"/>
  <c r="R3" i="2"/>
  <c r="Q3" i="2"/>
  <c r="P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3" i="2"/>
  <c r="K102" i="2" l="1"/>
  <c r="M102" i="2" s="1"/>
  <c r="J102" i="2"/>
  <c r="I102" i="2"/>
  <c r="J101" i="2"/>
  <c r="I101" i="2"/>
  <c r="K101" i="2" s="1"/>
  <c r="M101" i="2" s="1"/>
  <c r="J100" i="2"/>
  <c r="I100" i="2"/>
  <c r="K99" i="2"/>
  <c r="J99" i="2"/>
  <c r="I99" i="2"/>
  <c r="K98" i="2"/>
  <c r="M98" i="2" s="1"/>
  <c r="J98" i="2"/>
  <c r="I98" i="2"/>
  <c r="L97" i="2"/>
  <c r="J97" i="2"/>
  <c r="I97" i="2"/>
  <c r="K97" i="2" s="1"/>
  <c r="M97" i="2" s="1"/>
  <c r="J96" i="2"/>
  <c r="I96" i="2"/>
  <c r="J95" i="2"/>
  <c r="K95" i="2" s="1"/>
  <c r="I95" i="2"/>
  <c r="K94" i="2"/>
  <c r="M94" i="2" s="1"/>
  <c r="J94" i="2"/>
  <c r="I94" i="2"/>
  <c r="J93" i="2"/>
  <c r="I93" i="2"/>
  <c r="K93" i="2" s="1"/>
  <c r="M93" i="2" s="1"/>
  <c r="J92" i="2"/>
  <c r="I92" i="2"/>
  <c r="K91" i="2"/>
  <c r="J91" i="2"/>
  <c r="I91" i="2"/>
  <c r="K90" i="2"/>
  <c r="M90" i="2" s="1"/>
  <c r="J90" i="2"/>
  <c r="I90" i="2"/>
  <c r="L89" i="2"/>
  <c r="J89" i="2"/>
  <c r="I89" i="2"/>
  <c r="K89" i="2" s="1"/>
  <c r="M89" i="2" s="1"/>
  <c r="K88" i="2"/>
  <c r="L88" i="2" s="1"/>
  <c r="J88" i="2"/>
  <c r="I88" i="2"/>
  <c r="K87" i="2"/>
  <c r="M87" i="2" s="1"/>
  <c r="J87" i="2"/>
  <c r="I87" i="2"/>
  <c r="J86" i="2"/>
  <c r="I86" i="2"/>
  <c r="K86" i="2" s="1"/>
  <c r="J85" i="2"/>
  <c r="I85" i="2"/>
  <c r="J84" i="2"/>
  <c r="I84" i="2"/>
  <c r="K84" i="2" s="1"/>
  <c r="K83" i="2"/>
  <c r="M83" i="2" s="1"/>
  <c r="J83" i="2"/>
  <c r="I83" i="2"/>
  <c r="J82" i="2"/>
  <c r="I82" i="2"/>
  <c r="K82" i="2" s="1"/>
  <c r="M81" i="2"/>
  <c r="J81" i="2"/>
  <c r="I81" i="2"/>
  <c r="K81" i="2" s="1"/>
  <c r="L81" i="2" s="1"/>
  <c r="J80" i="2"/>
  <c r="I80" i="2"/>
  <c r="K80" i="2" s="1"/>
  <c r="L79" i="2"/>
  <c r="K79" i="2"/>
  <c r="M79" i="2" s="1"/>
  <c r="J79" i="2"/>
  <c r="I79" i="2"/>
  <c r="J78" i="2"/>
  <c r="I78" i="2"/>
  <c r="K78" i="2" s="1"/>
  <c r="J77" i="2"/>
  <c r="I77" i="2"/>
  <c r="K77" i="2" s="1"/>
  <c r="M77" i="2" s="1"/>
  <c r="J76" i="2"/>
  <c r="I76" i="2"/>
  <c r="K76" i="2" s="1"/>
  <c r="J75" i="2"/>
  <c r="K75" i="2" s="1"/>
  <c r="I75" i="2"/>
  <c r="K74" i="2"/>
  <c r="M74" i="2" s="1"/>
  <c r="J74" i="2"/>
  <c r="I74" i="2"/>
  <c r="J73" i="2"/>
  <c r="I73" i="2"/>
  <c r="J72" i="2"/>
  <c r="K72" i="2" s="1"/>
  <c r="I72" i="2"/>
  <c r="J71" i="2"/>
  <c r="K71" i="2" s="1"/>
  <c r="I71" i="2"/>
  <c r="K70" i="2"/>
  <c r="M70" i="2" s="1"/>
  <c r="J70" i="2"/>
  <c r="I70" i="2"/>
  <c r="M69" i="2"/>
  <c r="L69" i="2"/>
  <c r="J69" i="2"/>
  <c r="I69" i="2"/>
  <c r="K69" i="2" s="1"/>
  <c r="K68" i="2"/>
  <c r="L68" i="2" s="1"/>
  <c r="J68" i="2"/>
  <c r="I68" i="2"/>
  <c r="K67" i="2"/>
  <c r="M67" i="2" s="1"/>
  <c r="J67" i="2"/>
  <c r="I67" i="2"/>
  <c r="J66" i="2"/>
  <c r="I66" i="2"/>
  <c r="K66" i="2" s="1"/>
  <c r="M65" i="2"/>
  <c r="J65" i="2"/>
  <c r="I65" i="2"/>
  <c r="K65" i="2" s="1"/>
  <c r="L65" i="2" s="1"/>
  <c r="J64" i="2"/>
  <c r="I64" i="2"/>
  <c r="K64" i="2" s="1"/>
  <c r="L63" i="2"/>
  <c r="K63" i="2"/>
  <c r="M63" i="2" s="1"/>
  <c r="J63" i="2"/>
  <c r="I63" i="2"/>
  <c r="J62" i="2"/>
  <c r="I62" i="2"/>
  <c r="K62" i="2" s="1"/>
  <c r="J61" i="2"/>
  <c r="I61" i="2"/>
  <c r="K61" i="2" s="1"/>
  <c r="M61" i="2" s="1"/>
  <c r="J60" i="2"/>
  <c r="I60" i="2"/>
  <c r="K60" i="2" s="1"/>
  <c r="J59" i="2"/>
  <c r="K59" i="2" s="1"/>
  <c r="I59" i="2"/>
  <c r="K58" i="2"/>
  <c r="M58" i="2" s="1"/>
  <c r="J58" i="2"/>
  <c r="I58" i="2"/>
  <c r="J57" i="2"/>
  <c r="I57" i="2"/>
  <c r="J56" i="2"/>
  <c r="K56" i="2" s="1"/>
  <c r="I56" i="2"/>
  <c r="J55" i="2"/>
  <c r="K55" i="2" s="1"/>
  <c r="I55" i="2"/>
  <c r="K54" i="2"/>
  <c r="M54" i="2" s="1"/>
  <c r="J54" i="2"/>
  <c r="I54" i="2"/>
  <c r="M53" i="2"/>
  <c r="L53" i="2"/>
  <c r="J53" i="2"/>
  <c r="I53" i="2"/>
  <c r="K53" i="2" s="1"/>
  <c r="K52" i="2"/>
  <c r="L52" i="2" s="1"/>
  <c r="J52" i="2"/>
  <c r="I52" i="2"/>
  <c r="K51" i="2"/>
  <c r="M51" i="2" s="1"/>
  <c r="J51" i="2"/>
  <c r="I51" i="2"/>
  <c r="J50" i="2"/>
  <c r="I50" i="2"/>
  <c r="K50" i="2" s="1"/>
  <c r="M49" i="2"/>
  <c r="J49" i="2"/>
  <c r="I49" i="2"/>
  <c r="K49" i="2" s="1"/>
  <c r="L49" i="2" s="1"/>
  <c r="J48" i="2"/>
  <c r="I48" i="2"/>
  <c r="K48" i="2" s="1"/>
  <c r="L47" i="2"/>
  <c r="K47" i="2"/>
  <c r="M47" i="2" s="1"/>
  <c r="J47" i="2"/>
  <c r="I47" i="2"/>
  <c r="J46" i="2"/>
  <c r="I46" i="2"/>
  <c r="K46" i="2" s="1"/>
  <c r="J45" i="2"/>
  <c r="I45" i="2"/>
  <c r="K45" i="2" s="1"/>
  <c r="M45" i="2" s="1"/>
  <c r="J44" i="2"/>
  <c r="I44" i="2"/>
  <c r="K44" i="2" s="1"/>
  <c r="J43" i="2"/>
  <c r="K43" i="2" s="1"/>
  <c r="I43" i="2"/>
  <c r="K42" i="2"/>
  <c r="M42" i="2" s="1"/>
  <c r="J42" i="2"/>
  <c r="I42" i="2"/>
  <c r="J41" i="2"/>
  <c r="I41" i="2"/>
  <c r="J40" i="2"/>
  <c r="K40" i="2" s="1"/>
  <c r="I40" i="2"/>
  <c r="J39" i="2"/>
  <c r="K39" i="2" s="1"/>
  <c r="I39" i="2"/>
  <c r="K38" i="2"/>
  <c r="M38" i="2" s="1"/>
  <c r="J38" i="2"/>
  <c r="I38" i="2"/>
  <c r="M37" i="2"/>
  <c r="L37" i="2"/>
  <c r="J37" i="2"/>
  <c r="I37" i="2"/>
  <c r="K37" i="2" s="1"/>
  <c r="K36" i="2"/>
  <c r="L36" i="2" s="1"/>
  <c r="J36" i="2"/>
  <c r="I36" i="2"/>
  <c r="K35" i="2"/>
  <c r="M35" i="2" s="1"/>
  <c r="J35" i="2"/>
  <c r="I35" i="2"/>
  <c r="J34" i="2"/>
  <c r="I34" i="2"/>
  <c r="K34" i="2" s="1"/>
  <c r="M33" i="2"/>
  <c r="J33" i="2"/>
  <c r="I33" i="2"/>
  <c r="K33" i="2" s="1"/>
  <c r="L33" i="2" s="1"/>
  <c r="J32" i="2"/>
  <c r="I32" i="2"/>
  <c r="K32" i="2" s="1"/>
  <c r="L31" i="2"/>
  <c r="K31" i="2"/>
  <c r="M31" i="2" s="1"/>
  <c r="J31" i="2"/>
  <c r="I31" i="2"/>
  <c r="J30" i="2"/>
  <c r="I30" i="2"/>
  <c r="K30" i="2" s="1"/>
  <c r="J29" i="2"/>
  <c r="I29" i="2"/>
  <c r="K29" i="2" s="1"/>
  <c r="M29" i="2" s="1"/>
  <c r="J28" i="2"/>
  <c r="I28" i="2"/>
  <c r="K28" i="2" s="1"/>
  <c r="J27" i="2"/>
  <c r="K27" i="2" s="1"/>
  <c r="I27" i="2"/>
  <c r="K26" i="2"/>
  <c r="M26" i="2" s="1"/>
  <c r="J26" i="2"/>
  <c r="I26" i="2"/>
  <c r="J25" i="2"/>
  <c r="I25" i="2"/>
  <c r="J24" i="2"/>
  <c r="K24" i="2" s="1"/>
  <c r="I24" i="2"/>
  <c r="J23" i="2"/>
  <c r="K23" i="2" s="1"/>
  <c r="I23" i="2"/>
  <c r="K22" i="2"/>
  <c r="M22" i="2" s="1"/>
  <c r="J22" i="2"/>
  <c r="I22" i="2"/>
  <c r="M21" i="2"/>
  <c r="L21" i="2"/>
  <c r="J21" i="2"/>
  <c r="I21" i="2"/>
  <c r="K21" i="2" s="1"/>
  <c r="K20" i="2"/>
  <c r="L20" i="2" s="1"/>
  <c r="J20" i="2"/>
  <c r="I20" i="2"/>
  <c r="K19" i="2"/>
  <c r="M19" i="2" s="1"/>
  <c r="J19" i="2"/>
  <c r="I19" i="2"/>
  <c r="J18" i="2"/>
  <c r="I18" i="2"/>
  <c r="K18" i="2" s="1"/>
  <c r="M17" i="2"/>
  <c r="J17" i="2"/>
  <c r="I17" i="2"/>
  <c r="K17" i="2" s="1"/>
  <c r="L17" i="2" s="1"/>
  <c r="J16" i="2"/>
  <c r="I16" i="2"/>
  <c r="K16" i="2" s="1"/>
  <c r="L15" i="2"/>
  <c r="K15" i="2"/>
  <c r="M15" i="2" s="1"/>
  <c r="J15" i="2"/>
  <c r="I15" i="2"/>
  <c r="J14" i="2"/>
  <c r="I14" i="2"/>
  <c r="K14" i="2" s="1"/>
  <c r="J13" i="2"/>
  <c r="I13" i="2"/>
  <c r="K13" i="2" s="1"/>
  <c r="M13" i="2" s="1"/>
  <c r="J12" i="2"/>
  <c r="I12" i="2"/>
  <c r="K12" i="2" s="1"/>
  <c r="J11" i="2"/>
  <c r="K11" i="2" s="1"/>
  <c r="I11" i="2"/>
  <c r="K10" i="2"/>
  <c r="M10" i="2" s="1"/>
  <c r="J10" i="2"/>
  <c r="I10" i="2"/>
  <c r="J9" i="2"/>
  <c r="I9" i="2"/>
  <c r="J8" i="2"/>
  <c r="K8" i="2" s="1"/>
  <c r="I8" i="2"/>
  <c r="J7" i="2"/>
  <c r="K7" i="2" s="1"/>
  <c r="I7" i="2"/>
  <c r="K6" i="2"/>
  <c r="M6" i="2" s="1"/>
  <c r="J6" i="2"/>
  <c r="I6" i="2"/>
  <c r="M5" i="2"/>
  <c r="L5" i="2"/>
  <c r="J5" i="2"/>
  <c r="I5" i="2"/>
  <c r="K5" i="2" s="1"/>
  <c r="K4" i="2"/>
  <c r="L4" i="2" s="1"/>
  <c r="J4" i="2"/>
  <c r="I4" i="2"/>
  <c r="K3" i="2"/>
  <c r="M3" i="2" s="1"/>
  <c r="J3" i="2"/>
  <c r="I3" i="2"/>
  <c r="L30" i="2" l="1"/>
  <c r="M30" i="2"/>
  <c r="L44" i="2"/>
  <c r="M44" i="2"/>
  <c r="L8" i="2"/>
  <c r="M8" i="2"/>
  <c r="L12" i="2"/>
  <c r="M12" i="2"/>
  <c r="L14" i="2"/>
  <c r="M14" i="2"/>
  <c r="M27" i="2"/>
  <c r="L27" i="2"/>
  <c r="M34" i="2"/>
  <c r="L34" i="2"/>
  <c r="M39" i="2"/>
  <c r="L39" i="2"/>
  <c r="L48" i="2"/>
  <c r="M48" i="2"/>
  <c r="L72" i="2"/>
  <c r="M72" i="2"/>
  <c r="L76" i="2"/>
  <c r="M76" i="2"/>
  <c r="L78" i="2"/>
  <c r="M78" i="2"/>
  <c r="L84" i="2"/>
  <c r="M84" i="2"/>
  <c r="L86" i="2"/>
  <c r="M86" i="2"/>
  <c r="L24" i="2"/>
  <c r="M24" i="2"/>
  <c r="M43" i="2"/>
  <c r="L43" i="2"/>
  <c r="M50" i="2"/>
  <c r="L50" i="2"/>
  <c r="M55" i="2"/>
  <c r="L55" i="2"/>
  <c r="L64" i="2"/>
  <c r="M64" i="2"/>
  <c r="M95" i="2"/>
  <c r="L95" i="2"/>
  <c r="M66" i="2"/>
  <c r="L66" i="2"/>
  <c r="M71" i="2"/>
  <c r="L71" i="2"/>
  <c r="L80" i="2"/>
  <c r="M80" i="2"/>
  <c r="L28" i="2"/>
  <c r="M28" i="2"/>
  <c r="M7" i="2"/>
  <c r="L7" i="2"/>
  <c r="L16" i="2"/>
  <c r="M16" i="2"/>
  <c r="L40" i="2"/>
  <c r="M40" i="2"/>
  <c r="L46" i="2"/>
  <c r="M46" i="2"/>
  <c r="M59" i="2"/>
  <c r="L59" i="2"/>
  <c r="M11" i="2"/>
  <c r="L11" i="2"/>
  <c r="L18" i="2"/>
  <c r="M18" i="2"/>
  <c r="M23" i="2"/>
  <c r="L23" i="2"/>
  <c r="L32" i="2"/>
  <c r="M32" i="2"/>
  <c r="L56" i="2"/>
  <c r="M56" i="2"/>
  <c r="L60" i="2"/>
  <c r="M60" i="2"/>
  <c r="L62" i="2"/>
  <c r="M62" i="2"/>
  <c r="M75" i="2"/>
  <c r="L75" i="2"/>
  <c r="M82" i="2"/>
  <c r="L82" i="2"/>
  <c r="L3" i="2"/>
  <c r="L6" i="2"/>
  <c r="M20" i="2"/>
  <c r="L22" i="2"/>
  <c r="M36" i="2"/>
  <c r="L38" i="2"/>
  <c r="M68" i="2"/>
  <c r="L70" i="2"/>
  <c r="L83" i="2"/>
  <c r="L35" i="2"/>
  <c r="M52" i="2"/>
  <c r="L54" i="2"/>
  <c r="M91" i="2"/>
  <c r="L91" i="2"/>
  <c r="M99" i="2"/>
  <c r="L99" i="2"/>
  <c r="L10" i="2"/>
  <c r="L13" i="2"/>
  <c r="L26" i="2"/>
  <c r="L29" i="2"/>
  <c r="L42" i="2"/>
  <c r="L45" i="2"/>
  <c r="L58" i="2"/>
  <c r="L61" i="2"/>
  <c r="L74" i="2"/>
  <c r="L77" i="2"/>
  <c r="K85" i="2"/>
  <c r="L87" i="2"/>
  <c r="M88" i="2"/>
  <c r="L90" i="2"/>
  <c r="K92" i="2"/>
  <c r="L98" i="2"/>
  <c r="K100" i="2"/>
  <c r="M4" i="2"/>
  <c r="L19" i="2"/>
  <c r="L51" i="2"/>
  <c r="L67" i="2"/>
  <c r="K9" i="2"/>
  <c r="K25" i="2"/>
  <c r="K41" i="2"/>
  <c r="K57" i="2"/>
  <c r="K73" i="2"/>
  <c r="L93" i="2"/>
  <c r="L101" i="2"/>
  <c r="L94" i="2"/>
  <c r="K96" i="2"/>
  <c r="L102" i="2"/>
  <c r="M41" i="2" l="1"/>
  <c r="L41" i="2"/>
  <c r="M25" i="2"/>
  <c r="L25" i="2"/>
  <c r="L92" i="2"/>
  <c r="M92" i="2"/>
  <c r="L85" i="2"/>
  <c r="M85" i="2"/>
  <c r="L96" i="2"/>
  <c r="M96" i="2"/>
  <c r="L73" i="2"/>
  <c r="M73" i="2"/>
  <c r="M9" i="2"/>
  <c r="L9" i="2"/>
  <c r="L57" i="2"/>
  <c r="M57" i="2"/>
  <c r="L100" i="2"/>
  <c r="M100" i="2"/>
</calcChain>
</file>

<file path=xl/sharedStrings.xml><?xml version="1.0" encoding="utf-8"?>
<sst xmlns="http://schemas.openxmlformats.org/spreadsheetml/2006/main" count="528" uniqueCount="242">
  <si>
    <t>Basic&lt;=10000
3000</t>
  </si>
  <si>
    <t>Dept=Sales
10% of basic</t>
  </si>
  <si>
    <t>Dept=Admin
Salary &lt;=10000
5% of basic</t>
  </si>
  <si>
    <t>5000 GV
Sales and Mktg dept</t>
  </si>
  <si>
    <t>Dept=CCD,Salary=&gt;10000
Dept=Personnel, salary&gt;=10000,
result= 6000 GV</t>
  </si>
  <si>
    <t>TA
North=4000
South=4200
East=3800
West = 3600</t>
  </si>
  <si>
    <t>GV 2000 to 
everyone, Except
Director</t>
  </si>
  <si>
    <t>SNO</t>
  </si>
  <si>
    <t>First name</t>
  </si>
  <si>
    <t>Last name</t>
  </si>
  <si>
    <t>Department</t>
  </si>
  <si>
    <t>Region</t>
  </si>
  <si>
    <t>Branches</t>
  </si>
  <si>
    <t>Date Hire</t>
  </si>
  <si>
    <t>Basic</t>
  </si>
  <si>
    <t>HRA</t>
  </si>
  <si>
    <t>DA</t>
  </si>
  <si>
    <t>Gross</t>
  </si>
  <si>
    <t>Professional Tax</t>
  </si>
  <si>
    <t>PPF</t>
  </si>
  <si>
    <t>NET</t>
  </si>
  <si>
    <t>Bonus</t>
  </si>
  <si>
    <t>Raise</t>
  </si>
  <si>
    <t>Gift Voucher</t>
  </si>
  <si>
    <t>TRAVEL ALLW</t>
  </si>
  <si>
    <t>GV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</si>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</sst>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5">
    <font>
      <sz val="16"/>
      <color theme="1"/>
      <name val="Arial Rounded"/>
      <scheme val="minor"/>
    </font>
    <font>
      <sz val="12"/>
      <color theme="1"/>
      <name val="Arial Rounded"/>
    </font>
    <font>
      <b/>
      <sz val="10"/>
      <color theme="1"/>
      <name val="Calibri"/>
    </font>
    <font>
      <sz val="10"/>
      <color theme="1"/>
      <name val="Calibri"/>
    </font>
    <font>
      <sz val="16"/>
      <color theme="1"/>
      <name val="Arial Rounded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/>
    <xf numFmtId="4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9%20TO%2011am%2024th%20aug%2022/Excel/Practice%20Dataset%20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 ANALYSIS"/>
      <sheetName val="Sheet5"/>
      <sheetName val="Sheet1 (2)"/>
      <sheetName val="logical fns"/>
      <sheetName val="Sheet1 (4)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8.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K100" zoomScale="80" zoomScaleNormal="80" workbookViewId="0">
      <selection activeCell="U6" sqref="U6"/>
    </sheetView>
  </sheetViews>
  <sheetFormatPr defaultColWidth="8.4140625" defaultRowHeight="15" customHeight="1"/>
  <cols>
    <col min="1" max="1" width="2.4140625" customWidth="1"/>
    <col min="2" max="2" width="6.4140625" customWidth="1"/>
    <col min="3" max="3" width="6.5" customWidth="1"/>
    <col min="4" max="4" width="5.75" customWidth="1"/>
    <col min="5" max="5" width="3.5" customWidth="1"/>
    <col min="6" max="6" width="6" customWidth="1"/>
    <col min="7" max="7" width="6.33203125" bestFit="1" customWidth="1"/>
    <col min="8" max="8" width="6.58203125" bestFit="1" customWidth="1"/>
    <col min="9" max="9" width="10.25" bestFit="1" customWidth="1"/>
    <col min="10" max="10" width="10.1640625" customWidth="1"/>
    <col min="11" max="11" width="10.25" bestFit="1" customWidth="1"/>
    <col min="12" max="13" width="9.25" bestFit="1" customWidth="1"/>
    <col min="14" max="14" width="9.58203125" customWidth="1"/>
    <col min="15" max="15" width="11.25" bestFit="1" customWidth="1"/>
    <col min="16" max="16" width="9.6640625" customWidth="1"/>
    <col min="17" max="17" width="9.58203125" customWidth="1"/>
    <col min="18" max="18" width="9" customWidth="1"/>
    <col min="19" max="19" width="21" customWidth="1"/>
  </cols>
  <sheetData>
    <row r="1" spans="1:26" ht="88.5" customHeight="1">
      <c r="A1" s="1"/>
      <c r="B1" s="1"/>
      <c r="C1" s="1"/>
      <c r="D1" s="1"/>
      <c r="E1" s="1"/>
      <c r="F1" s="1"/>
      <c r="G1" s="1"/>
      <c r="H1" s="1"/>
      <c r="I1" s="2">
        <v>0.35</v>
      </c>
      <c r="J1" s="2">
        <v>0.3</v>
      </c>
      <c r="K1" s="1"/>
      <c r="L1" s="2">
        <v>0.1</v>
      </c>
      <c r="M1" s="2">
        <v>0.12</v>
      </c>
      <c r="N1" s="1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1"/>
      <c r="W1" s="1"/>
      <c r="X1" s="1"/>
      <c r="Y1" s="1"/>
      <c r="Z1" s="1"/>
    </row>
    <row r="2" spans="1:26" ht="20.2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5" t="s">
        <v>17</v>
      </c>
      <c r="L2" s="5" t="s">
        <v>18</v>
      </c>
      <c r="M2" s="5" t="s">
        <v>19</v>
      </c>
      <c r="N2" s="4" t="s">
        <v>20</v>
      </c>
      <c r="O2" s="4" t="s">
        <v>21</v>
      </c>
      <c r="P2" s="4" t="s">
        <v>21</v>
      </c>
      <c r="Q2" s="4" t="s">
        <v>22</v>
      </c>
      <c r="R2" s="4" t="s">
        <v>23</v>
      </c>
      <c r="S2" s="4" t="s">
        <v>23</v>
      </c>
      <c r="T2" s="4" t="s">
        <v>24</v>
      </c>
      <c r="U2" s="4" t="s">
        <v>25</v>
      </c>
    </row>
    <row r="3" spans="1:26" ht="20.25" customHeight="1">
      <c r="A3" s="6">
        <v>1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7">
        <v>28126</v>
      </c>
      <c r="H3" s="8">
        <v>21875</v>
      </c>
      <c r="I3" s="9">
        <f t="shared" ref="I3:J3" si="0">$H3*I$1</f>
        <v>7656.2499999999991</v>
      </c>
      <c r="J3" s="9">
        <f t="shared" si="0"/>
        <v>6562.5</v>
      </c>
      <c r="K3" s="9">
        <f t="shared" ref="K3:K102" si="1">SUM(H3:J3)</f>
        <v>36093.75</v>
      </c>
      <c r="L3" s="9">
        <f t="shared" ref="L3:L102" si="2">K3*$L$1</f>
        <v>3609.375</v>
      </c>
      <c r="M3" s="9">
        <f t="shared" ref="M3:M102" si="3">K3*$M$1</f>
        <v>4331.25</v>
      </c>
      <c r="N3" s="10">
        <f>K3-L3-M3</f>
        <v>28153.125</v>
      </c>
      <c r="O3" s="12" t="str">
        <f>IF(H3&lt;=10000,3000,"NA")</f>
        <v>NA</v>
      </c>
      <c r="P3" s="10">
        <f>IF(D3="Sales",H3*0.1,"NA")</f>
        <v>2187.5</v>
      </c>
      <c r="Q3" s="11" t="str">
        <f>IF(AND(D3="Admin",H3&lt;=10000),H3*5%,"NA")</f>
        <v>NA</v>
      </c>
      <c r="R3" s="11">
        <f>IF(OR(D3="Sales",D3="Mktg"),5000,"NA")</f>
        <v>5000</v>
      </c>
      <c r="S3" s="11" t="str">
        <f>IF(OR(AND(D3="CCD",N3&gt;=10000),AND(D3="Personnel",N3&gt;=10000)),6000,"NA")</f>
        <v>NA</v>
      </c>
      <c r="T3" s="11">
        <f>IF(E3="north",4000,IF(E3="south",4200,IF(E3="east",3800,IF(E3="west",3600,"NA"))))</f>
        <v>4000</v>
      </c>
      <c r="U3" s="11">
        <f>IF(D3="Director","NA",2000)</f>
        <v>2000</v>
      </c>
    </row>
    <row r="4" spans="1:26" ht="20.25" customHeight="1">
      <c r="A4" s="6">
        <v>2</v>
      </c>
      <c r="B4" s="6" t="s">
        <v>31</v>
      </c>
      <c r="C4" s="6" t="s">
        <v>32</v>
      </c>
      <c r="D4" s="6" t="s">
        <v>28</v>
      </c>
      <c r="E4" s="6" t="s">
        <v>33</v>
      </c>
      <c r="F4" s="6" t="s">
        <v>34</v>
      </c>
      <c r="G4" s="7">
        <v>28126</v>
      </c>
      <c r="H4" s="8">
        <v>17500</v>
      </c>
      <c r="I4" s="9">
        <f t="shared" ref="I4:J4" si="4">$H4*I$1</f>
        <v>6125</v>
      </c>
      <c r="J4" s="9">
        <f t="shared" si="4"/>
        <v>5250</v>
      </c>
      <c r="K4" s="9">
        <f t="shared" si="1"/>
        <v>28875</v>
      </c>
      <c r="L4" s="9">
        <f t="shared" si="2"/>
        <v>2887.5</v>
      </c>
      <c r="M4" s="9">
        <f t="shared" si="3"/>
        <v>3465</v>
      </c>
      <c r="N4" s="10">
        <f t="shared" ref="N4:N67" si="5">K4-L4-M4</f>
        <v>22522.5</v>
      </c>
      <c r="O4" s="12" t="str">
        <f t="shared" ref="O4:O67" si="6">IF(H4&lt;=10000,3000,"NA")</f>
        <v>NA</v>
      </c>
      <c r="P4" s="10">
        <f t="shared" ref="P4:P67" si="7">IF(D4="Sales",H4*0.1,"NA")</f>
        <v>1750</v>
      </c>
      <c r="Q4" s="11" t="str">
        <f t="shared" ref="Q4:Q67" si="8">IF(AND(D4="Admin",H4&lt;=10000),H4*5%,"NA")</f>
        <v>NA</v>
      </c>
      <c r="R4" s="11">
        <f t="shared" ref="R4:R67" si="9">IF(OR(D4="Sales",D4="Mktg"),5000,"NA")</f>
        <v>5000</v>
      </c>
      <c r="S4" s="11" t="str">
        <f t="shared" ref="S4:S67" si="10">IF(OR(AND(D4="CCD",N4&gt;=10000),AND(D4="Personnel",N4&gt;=10000)),6000,"NA")</f>
        <v>NA</v>
      </c>
      <c r="T4" s="11">
        <f t="shared" ref="T4:T67" si="11">IF(E4="north",4000,IF(E4="south",4200,IF(E4="east",3800,IF(E4="west",3600,"NA"))))</f>
        <v>3800</v>
      </c>
      <c r="U4" s="11">
        <f t="shared" ref="U4:U67" si="12">IF(D4="Director","NA",2000)</f>
        <v>2000</v>
      </c>
    </row>
    <row r="5" spans="1:26" ht="20.25" customHeight="1">
      <c r="A5" s="6">
        <v>3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39</v>
      </c>
      <c r="G5" s="7">
        <v>36220</v>
      </c>
      <c r="H5" s="8">
        <v>7000</v>
      </c>
      <c r="I5" s="9">
        <f t="shared" ref="I5:J5" si="13">$H5*I$1</f>
        <v>2450</v>
      </c>
      <c r="J5" s="9">
        <f t="shared" si="13"/>
        <v>2100</v>
      </c>
      <c r="K5" s="9">
        <f t="shared" si="1"/>
        <v>11550</v>
      </c>
      <c r="L5" s="9">
        <f t="shared" si="2"/>
        <v>1155</v>
      </c>
      <c r="M5" s="9">
        <f t="shared" si="3"/>
        <v>1386</v>
      </c>
      <c r="N5" s="10">
        <f t="shared" si="5"/>
        <v>9009</v>
      </c>
      <c r="O5" s="12">
        <f t="shared" si="6"/>
        <v>3000</v>
      </c>
      <c r="P5" s="10" t="str">
        <f t="shared" si="7"/>
        <v>NA</v>
      </c>
      <c r="Q5" s="11">
        <f t="shared" si="8"/>
        <v>350</v>
      </c>
      <c r="R5" s="11" t="str">
        <f t="shared" si="9"/>
        <v>NA</v>
      </c>
      <c r="S5" s="11" t="str">
        <f t="shared" si="10"/>
        <v>NA</v>
      </c>
      <c r="T5" s="11">
        <f t="shared" si="11"/>
        <v>4200</v>
      </c>
      <c r="U5" s="11">
        <f t="shared" si="12"/>
        <v>2000</v>
      </c>
    </row>
    <row r="6" spans="1:26" ht="20.25" customHeight="1">
      <c r="A6" s="6">
        <v>4</v>
      </c>
      <c r="B6" s="6" t="s">
        <v>40</v>
      </c>
      <c r="C6" s="6" t="s">
        <v>41</v>
      </c>
      <c r="D6" s="6" t="s">
        <v>42</v>
      </c>
      <c r="E6" s="6" t="s">
        <v>29</v>
      </c>
      <c r="F6" s="6" t="s">
        <v>43</v>
      </c>
      <c r="G6" s="7">
        <v>29183</v>
      </c>
      <c r="H6" s="8">
        <v>12250</v>
      </c>
      <c r="I6" s="9">
        <f t="shared" ref="I6:J6" si="14">$H6*I$1</f>
        <v>4287.5</v>
      </c>
      <c r="J6" s="9">
        <f t="shared" si="14"/>
        <v>3675</v>
      </c>
      <c r="K6" s="9">
        <f t="shared" si="1"/>
        <v>20212.5</v>
      </c>
      <c r="L6" s="9">
        <f t="shared" si="2"/>
        <v>2021.25</v>
      </c>
      <c r="M6" s="9">
        <f t="shared" si="3"/>
        <v>2425.5</v>
      </c>
      <c r="N6" s="10">
        <f t="shared" si="5"/>
        <v>15765.75</v>
      </c>
      <c r="O6" s="12" t="str">
        <f t="shared" si="6"/>
        <v>NA</v>
      </c>
      <c r="P6" s="10" t="str">
        <f t="shared" si="7"/>
        <v>NA</v>
      </c>
      <c r="Q6" s="11" t="str">
        <f t="shared" si="8"/>
        <v>NA</v>
      </c>
      <c r="R6" s="11">
        <f t="shared" si="9"/>
        <v>5000</v>
      </c>
      <c r="S6" s="11" t="str">
        <f t="shared" si="10"/>
        <v>NA</v>
      </c>
      <c r="T6" s="11">
        <f t="shared" si="11"/>
        <v>4000</v>
      </c>
      <c r="U6" s="11">
        <f t="shared" si="12"/>
        <v>2000</v>
      </c>
    </row>
    <row r="7" spans="1:26" ht="20.25" customHeight="1">
      <c r="A7" s="6">
        <v>5</v>
      </c>
      <c r="B7" s="6" t="s">
        <v>44</v>
      </c>
      <c r="C7" s="6" t="s">
        <v>45</v>
      </c>
      <c r="D7" s="6" t="s">
        <v>46</v>
      </c>
      <c r="E7" s="6" t="s">
        <v>29</v>
      </c>
      <c r="F7" s="6" t="s">
        <v>47</v>
      </c>
      <c r="G7" s="7">
        <v>32755</v>
      </c>
      <c r="H7" s="8">
        <v>21000</v>
      </c>
      <c r="I7" s="9">
        <f t="shared" ref="I7:J7" si="15">$H7*I$1</f>
        <v>7349.9999999999991</v>
      </c>
      <c r="J7" s="9">
        <f t="shared" si="15"/>
        <v>6300</v>
      </c>
      <c r="K7" s="9">
        <f t="shared" si="1"/>
        <v>34650</v>
      </c>
      <c r="L7" s="9">
        <f t="shared" si="2"/>
        <v>3465</v>
      </c>
      <c r="M7" s="9">
        <f t="shared" si="3"/>
        <v>4158</v>
      </c>
      <c r="N7" s="10">
        <f t="shared" si="5"/>
        <v>27027</v>
      </c>
      <c r="O7" s="12" t="str">
        <f t="shared" si="6"/>
        <v>NA</v>
      </c>
      <c r="P7" s="10" t="str">
        <f t="shared" si="7"/>
        <v>NA</v>
      </c>
      <c r="Q7" s="11" t="str">
        <f t="shared" si="8"/>
        <v>NA</v>
      </c>
      <c r="R7" s="11" t="str">
        <f t="shared" si="9"/>
        <v>NA</v>
      </c>
      <c r="S7" s="11" t="str">
        <f t="shared" si="10"/>
        <v>NA</v>
      </c>
      <c r="T7" s="11">
        <f t="shared" si="11"/>
        <v>4000</v>
      </c>
      <c r="U7" s="11">
        <f t="shared" si="12"/>
        <v>2000</v>
      </c>
    </row>
    <row r="8" spans="1:26" ht="20.25" customHeight="1">
      <c r="A8" s="6">
        <v>6</v>
      </c>
      <c r="B8" s="6" t="s">
        <v>48</v>
      </c>
      <c r="C8" s="6" t="s">
        <v>49</v>
      </c>
      <c r="D8" s="6" t="s">
        <v>46</v>
      </c>
      <c r="E8" s="6" t="s">
        <v>29</v>
      </c>
      <c r="F8" s="6" t="s">
        <v>50</v>
      </c>
      <c r="G8" s="7">
        <v>32390</v>
      </c>
      <c r="H8" s="8">
        <v>12425</v>
      </c>
      <c r="I8" s="9">
        <f t="shared" ref="I8:J8" si="16">$H8*I$1</f>
        <v>4348.75</v>
      </c>
      <c r="J8" s="9">
        <f t="shared" si="16"/>
        <v>3727.5</v>
      </c>
      <c r="K8" s="9">
        <f t="shared" si="1"/>
        <v>20501.25</v>
      </c>
      <c r="L8" s="9">
        <f t="shared" si="2"/>
        <v>2050.125</v>
      </c>
      <c r="M8" s="9">
        <f t="shared" si="3"/>
        <v>2460.15</v>
      </c>
      <c r="N8" s="10">
        <f t="shared" si="5"/>
        <v>15990.975</v>
      </c>
      <c r="O8" s="12" t="str">
        <f t="shared" si="6"/>
        <v>NA</v>
      </c>
      <c r="P8" s="10" t="str">
        <f t="shared" si="7"/>
        <v>NA</v>
      </c>
      <c r="Q8" s="11" t="str">
        <f t="shared" si="8"/>
        <v>NA</v>
      </c>
      <c r="R8" s="11" t="str">
        <f t="shared" si="9"/>
        <v>NA</v>
      </c>
      <c r="S8" s="11" t="str">
        <f t="shared" si="10"/>
        <v>NA</v>
      </c>
      <c r="T8" s="11">
        <f t="shared" si="11"/>
        <v>4000</v>
      </c>
      <c r="U8" s="11">
        <f t="shared" si="12"/>
        <v>2000</v>
      </c>
    </row>
    <row r="9" spans="1:26" ht="20.25" customHeight="1">
      <c r="A9" s="6">
        <v>7</v>
      </c>
      <c r="B9" s="6" t="s">
        <v>51</v>
      </c>
      <c r="C9" s="6" t="s">
        <v>52</v>
      </c>
      <c r="D9" s="6" t="s">
        <v>53</v>
      </c>
      <c r="E9" s="6" t="s">
        <v>54</v>
      </c>
      <c r="F9" s="6" t="s">
        <v>55</v>
      </c>
      <c r="G9" s="7">
        <v>33102</v>
      </c>
      <c r="H9" s="8">
        <v>13825</v>
      </c>
      <c r="I9" s="9">
        <f t="shared" ref="I9:J9" si="17">$H9*I$1</f>
        <v>4838.75</v>
      </c>
      <c r="J9" s="9">
        <f t="shared" si="17"/>
        <v>4147.5</v>
      </c>
      <c r="K9" s="9">
        <f t="shared" si="1"/>
        <v>22811.25</v>
      </c>
      <c r="L9" s="9">
        <f t="shared" si="2"/>
        <v>2281.125</v>
      </c>
      <c r="M9" s="9">
        <f t="shared" si="3"/>
        <v>2737.35</v>
      </c>
      <c r="N9" s="10">
        <f t="shared" si="5"/>
        <v>17792.775000000001</v>
      </c>
      <c r="O9" s="12" t="str">
        <f t="shared" si="6"/>
        <v>NA</v>
      </c>
      <c r="P9" s="10" t="str">
        <f t="shared" si="7"/>
        <v>NA</v>
      </c>
      <c r="Q9" s="11" t="str">
        <f t="shared" si="8"/>
        <v>NA</v>
      </c>
      <c r="R9" s="11" t="str">
        <f t="shared" si="9"/>
        <v>NA</v>
      </c>
      <c r="S9" s="11">
        <f t="shared" si="10"/>
        <v>6000</v>
      </c>
      <c r="T9" s="11">
        <f t="shared" si="11"/>
        <v>3600</v>
      </c>
      <c r="U9" s="11">
        <f t="shared" si="12"/>
        <v>2000</v>
      </c>
    </row>
    <row r="10" spans="1:26" ht="20.25" customHeight="1">
      <c r="A10" s="6">
        <v>8</v>
      </c>
      <c r="B10" s="6" t="s">
        <v>56</v>
      </c>
      <c r="C10" s="6" t="s">
        <v>57</v>
      </c>
      <c r="D10" s="6" t="s">
        <v>46</v>
      </c>
      <c r="E10" s="6" t="s">
        <v>29</v>
      </c>
      <c r="F10" s="6" t="s">
        <v>58</v>
      </c>
      <c r="G10" s="7">
        <v>32755</v>
      </c>
      <c r="H10" s="8">
        <v>12425</v>
      </c>
      <c r="I10" s="9">
        <f t="shared" ref="I10:J10" si="18">$H10*I$1</f>
        <v>4348.75</v>
      </c>
      <c r="J10" s="9">
        <f t="shared" si="18"/>
        <v>3727.5</v>
      </c>
      <c r="K10" s="9">
        <f t="shared" si="1"/>
        <v>20501.25</v>
      </c>
      <c r="L10" s="9">
        <f t="shared" si="2"/>
        <v>2050.125</v>
      </c>
      <c r="M10" s="9">
        <f t="shared" si="3"/>
        <v>2460.15</v>
      </c>
      <c r="N10" s="10">
        <f t="shared" si="5"/>
        <v>15990.975</v>
      </c>
      <c r="O10" s="12" t="str">
        <f t="shared" si="6"/>
        <v>NA</v>
      </c>
      <c r="P10" s="10" t="str">
        <f t="shared" si="7"/>
        <v>NA</v>
      </c>
      <c r="Q10" s="11" t="str">
        <f t="shared" si="8"/>
        <v>NA</v>
      </c>
      <c r="R10" s="11" t="str">
        <f t="shared" si="9"/>
        <v>NA</v>
      </c>
      <c r="S10" s="11" t="str">
        <f t="shared" si="10"/>
        <v>NA</v>
      </c>
      <c r="T10" s="11">
        <f t="shared" si="11"/>
        <v>4000</v>
      </c>
      <c r="U10" s="11">
        <f t="shared" si="12"/>
        <v>2000</v>
      </c>
    </row>
    <row r="11" spans="1:26" ht="20.25" customHeight="1">
      <c r="A11" s="6">
        <v>9</v>
      </c>
      <c r="B11" s="6" t="s">
        <v>59</v>
      </c>
      <c r="C11" s="6" t="s">
        <v>60</v>
      </c>
      <c r="D11" s="6" t="s">
        <v>28</v>
      </c>
      <c r="E11" s="6" t="s">
        <v>29</v>
      </c>
      <c r="F11" s="6" t="s">
        <v>61</v>
      </c>
      <c r="G11" s="7">
        <v>36506</v>
      </c>
      <c r="H11" s="8">
        <v>14875</v>
      </c>
      <c r="I11" s="9">
        <f t="shared" ref="I11:J11" si="19">$H11*I$1</f>
        <v>5206.25</v>
      </c>
      <c r="J11" s="9">
        <f t="shared" si="19"/>
        <v>4462.5</v>
      </c>
      <c r="K11" s="9">
        <f t="shared" si="1"/>
        <v>24543.75</v>
      </c>
      <c r="L11" s="9">
        <f t="shared" si="2"/>
        <v>2454.375</v>
      </c>
      <c r="M11" s="9">
        <f t="shared" si="3"/>
        <v>2945.25</v>
      </c>
      <c r="N11" s="10">
        <f t="shared" si="5"/>
        <v>19144.125</v>
      </c>
      <c r="O11" s="12" t="str">
        <f t="shared" si="6"/>
        <v>NA</v>
      </c>
      <c r="P11" s="10">
        <f t="shared" si="7"/>
        <v>1487.5</v>
      </c>
      <c r="Q11" s="11" t="str">
        <f t="shared" si="8"/>
        <v>NA</v>
      </c>
      <c r="R11" s="11">
        <f t="shared" si="9"/>
        <v>5000</v>
      </c>
      <c r="S11" s="11" t="str">
        <f t="shared" si="10"/>
        <v>NA</v>
      </c>
      <c r="T11" s="11">
        <f t="shared" si="11"/>
        <v>4000</v>
      </c>
      <c r="U11" s="11">
        <f t="shared" si="12"/>
        <v>2000</v>
      </c>
    </row>
    <row r="12" spans="1:26" ht="20.25" customHeight="1">
      <c r="A12" s="6">
        <v>10</v>
      </c>
      <c r="B12" s="6" t="s">
        <v>62</v>
      </c>
      <c r="C12" s="6" t="s">
        <v>63</v>
      </c>
      <c r="D12" s="6" t="s">
        <v>42</v>
      </c>
      <c r="E12" s="6" t="s">
        <v>33</v>
      </c>
      <c r="F12" s="6" t="s">
        <v>64</v>
      </c>
      <c r="G12" s="7">
        <v>28326</v>
      </c>
      <c r="H12" s="8">
        <v>15750</v>
      </c>
      <c r="I12" s="9">
        <f t="shared" ref="I12:J12" si="20">$H12*I$1</f>
        <v>5512.5</v>
      </c>
      <c r="J12" s="9">
        <f t="shared" si="20"/>
        <v>4725</v>
      </c>
      <c r="K12" s="9">
        <f t="shared" si="1"/>
        <v>25987.5</v>
      </c>
      <c r="L12" s="9">
        <f t="shared" si="2"/>
        <v>2598.75</v>
      </c>
      <c r="M12" s="9">
        <f t="shared" si="3"/>
        <v>3118.5</v>
      </c>
      <c r="N12" s="10">
        <f t="shared" si="5"/>
        <v>20270.25</v>
      </c>
      <c r="O12" s="12" t="str">
        <f t="shared" si="6"/>
        <v>NA</v>
      </c>
      <c r="P12" s="10" t="str">
        <f t="shared" si="7"/>
        <v>NA</v>
      </c>
      <c r="Q12" s="11" t="str">
        <f t="shared" si="8"/>
        <v>NA</v>
      </c>
      <c r="R12" s="11">
        <f t="shared" si="9"/>
        <v>5000</v>
      </c>
      <c r="S12" s="11" t="str">
        <f t="shared" si="10"/>
        <v>NA</v>
      </c>
      <c r="T12" s="11">
        <f t="shared" si="11"/>
        <v>3800</v>
      </c>
      <c r="U12" s="11">
        <f t="shared" si="12"/>
        <v>2000</v>
      </c>
    </row>
    <row r="13" spans="1:26" ht="20.25" customHeight="1">
      <c r="A13" s="6">
        <v>11</v>
      </c>
      <c r="B13" s="6" t="s">
        <v>65</v>
      </c>
      <c r="C13" s="6" t="s">
        <v>66</v>
      </c>
      <c r="D13" s="6" t="s">
        <v>67</v>
      </c>
      <c r="E13" s="6" t="s">
        <v>54</v>
      </c>
      <c r="F13" s="6" t="s">
        <v>55</v>
      </c>
      <c r="G13" s="7">
        <v>31402</v>
      </c>
      <c r="H13" s="8">
        <v>14875</v>
      </c>
      <c r="I13" s="9">
        <f t="shared" ref="I13:J13" si="21">$H13*I$1</f>
        <v>5206.25</v>
      </c>
      <c r="J13" s="9">
        <f t="shared" si="21"/>
        <v>4462.5</v>
      </c>
      <c r="K13" s="9">
        <f t="shared" si="1"/>
        <v>24543.75</v>
      </c>
      <c r="L13" s="9">
        <f t="shared" si="2"/>
        <v>2454.375</v>
      </c>
      <c r="M13" s="9">
        <f t="shared" si="3"/>
        <v>2945.25</v>
      </c>
      <c r="N13" s="10">
        <f t="shared" si="5"/>
        <v>19144.125</v>
      </c>
      <c r="O13" s="12" t="str">
        <f t="shared" si="6"/>
        <v>NA</v>
      </c>
      <c r="P13" s="10" t="str">
        <f t="shared" si="7"/>
        <v>NA</v>
      </c>
      <c r="Q13" s="11" t="str">
        <f t="shared" si="8"/>
        <v>NA</v>
      </c>
      <c r="R13" s="11" t="str">
        <f t="shared" si="9"/>
        <v>NA</v>
      </c>
      <c r="S13" s="11" t="str">
        <f t="shared" si="10"/>
        <v>NA</v>
      </c>
      <c r="T13" s="11">
        <f t="shared" si="11"/>
        <v>3600</v>
      </c>
      <c r="U13" s="11">
        <f t="shared" si="12"/>
        <v>2000</v>
      </c>
    </row>
    <row r="14" spans="1:26" ht="20.25" customHeight="1">
      <c r="A14" s="6">
        <v>12</v>
      </c>
      <c r="B14" s="6" t="s">
        <v>68</v>
      </c>
      <c r="C14" s="6" t="s">
        <v>69</v>
      </c>
      <c r="D14" s="6" t="s">
        <v>37</v>
      </c>
      <c r="E14" s="6" t="s">
        <v>29</v>
      </c>
      <c r="F14" s="6" t="s">
        <v>70</v>
      </c>
      <c r="G14" s="7">
        <v>30376</v>
      </c>
      <c r="H14" s="8">
        <v>21000</v>
      </c>
      <c r="I14" s="9">
        <f t="shared" ref="I14:J14" si="22">$H14*I$1</f>
        <v>7349.9999999999991</v>
      </c>
      <c r="J14" s="9">
        <f t="shared" si="22"/>
        <v>6300</v>
      </c>
      <c r="K14" s="9">
        <f t="shared" si="1"/>
        <v>34650</v>
      </c>
      <c r="L14" s="9">
        <f t="shared" si="2"/>
        <v>3465</v>
      </c>
      <c r="M14" s="9">
        <f t="shared" si="3"/>
        <v>4158</v>
      </c>
      <c r="N14" s="10">
        <f t="shared" si="5"/>
        <v>27027</v>
      </c>
      <c r="O14" s="12" t="str">
        <f t="shared" si="6"/>
        <v>NA</v>
      </c>
      <c r="P14" s="10" t="str">
        <f t="shared" si="7"/>
        <v>NA</v>
      </c>
      <c r="Q14" s="11" t="str">
        <f t="shared" si="8"/>
        <v>NA</v>
      </c>
      <c r="R14" s="11" t="str">
        <f t="shared" si="9"/>
        <v>NA</v>
      </c>
      <c r="S14" s="11" t="str">
        <f t="shared" si="10"/>
        <v>NA</v>
      </c>
      <c r="T14" s="11">
        <f t="shared" si="11"/>
        <v>4000</v>
      </c>
      <c r="U14" s="11">
        <f t="shared" si="12"/>
        <v>2000</v>
      </c>
    </row>
    <row r="15" spans="1:26" ht="20.25" customHeight="1">
      <c r="A15" s="6">
        <v>13</v>
      </c>
      <c r="B15" s="6" t="s">
        <v>71</v>
      </c>
      <c r="C15" s="6" t="s">
        <v>72</v>
      </c>
      <c r="D15" s="6" t="s">
        <v>67</v>
      </c>
      <c r="E15" s="6" t="s">
        <v>33</v>
      </c>
      <c r="F15" s="6" t="s">
        <v>73</v>
      </c>
      <c r="G15" s="7">
        <v>31027</v>
      </c>
      <c r="H15" s="8">
        <v>19250</v>
      </c>
      <c r="I15" s="9">
        <f t="shared" ref="I15:J15" si="23">$H15*I$1</f>
        <v>6737.5</v>
      </c>
      <c r="J15" s="9">
        <f t="shared" si="23"/>
        <v>5775</v>
      </c>
      <c r="K15" s="9">
        <f t="shared" si="1"/>
        <v>31762.5</v>
      </c>
      <c r="L15" s="9">
        <f t="shared" si="2"/>
        <v>3176.25</v>
      </c>
      <c r="M15" s="9">
        <f t="shared" si="3"/>
        <v>3811.5</v>
      </c>
      <c r="N15" s="10">
        <f t="shared" si="5"/>
        <v>24774.75</v>
      </c>
      <c r="O15" s="12" t="str">
        <f t="shared" si="6"/>
        <v>NA</v>
      </c>
      <c r="P15" s="10" t="str">
        <f t="shared" si="7"/>
        <v>NA</v>
      </c>
      <c r="Q15" s="11" t="str">
        <f t="shared" si="8"/>
        <v>NA</v>
      </c>
      <c r="R15" s="11" t="str">
        <f t="shared" si="9"/>
        <v>NA</v>
      </c>
      <c r="S15" s="11" t="str">
        <f t="shared" si="10"/>
        <v>NA</v>
      </c>
      <c r="T15" s="11">
        <f t="shared" si="11"/>
        <v>3800</v>
      </c>
      <c r="U15" s="11">
        <f t="shared" si="12"/>
        <v>2000</v>
      </c>
    </row>
    <row r="16" spans="1:26" ht="20.25" customHeight="1">
      <c r="A16" s="6">
        <v>14</v>
      </c>
      <c r="B16" s="6" t="s">
        <v>74</v>
      </c>
      <c r="C16" s="6" t="s">
        <v>75</v>
      </c>
      <c r="D16" s="6" t="s">
        <v>76</v>
      </c>
      <c r="E16" s="6" t="s">
        <v>38</v>
      </c>
      <c r="F16" s="6" t="s">
        <v>77</v>
      </c>
      <c r="G16" s="7">
        <v>31028</v>
      </c>
      <c r="H16" s="8">
        <v>49000</v>
      </c>
      <c r="I16" s="9">
        <f t="shared" ref="I16:J16" si="24">$H16*I$1</f>
        <v>17150</v>
      </c>
      <c r="J16" s="9">
        <f t="shared" si="24"/>
        <v>14700</v>
      </c>
      <c r="K16" s="9">
        <f t="shared" si="1"/>
        <v>80850</v>
      </c>
      <c r="L16" s="9">
        <f t="shared" si="2"/>
        <v>8085</v>
      </c>
      <c r="M16" s="9">
        <f t="shared" si="3"/>
        <v>9702</v>
      </c>
      <c r="N16" s="10">
        <f t="shared" si="5"/>
        <v>63063</v>
      </c>
      <c r="O16" s="12" t="str">
        <f t="shared" si="6"/>
        <v>NA</v>
      </c>
      <c r="P16" s="10" t="str">
        <f t="shared" si="7"/>
        <v>NA</v>
      </c>
      <c r="Q16" s="11" t="str">
        <f t="shared" si="8"/>
        <v>NA</v>
      </c>
      <c r="R16" s="11" t="str">
        <f t="shared" si="9"/>
        <v>NA</v>
      </c>
      <c r="S16" s="11" t="str">
        <f t="shared" si="10"/>
        <v>NA</v>
      </c>
      <c r="T16" s="11">
        <f t="shared" si="11"/>
        <v>4200</v>
      </c>
      <c r="U16" s="11" t="str">
        <f t="shared" si="12"/>
        <v>NA</v>
      </c>
    </row>
    <row r="17" spans="1:21" ht="20.25" customHeight="1">
      <c r="A17" s="6">
        <v>15</v>
      </c>
      <c r="B17" s="6" t="s">
        <v>78</v>
      </c>
      <c r="C17" s="6" t="s">
        <v>79</v>
      </c>
      <c r="D17" s="6" t="s">
        <v>53</v>
      </c>
      <c r="E17" s="6" t="s">
        <v>29</v>
      </c>
      <c r="F17" s="6" t="s">
        <v>70</v>
      </c>
      <c r="G17" s="7">
        <v>31029</v>
      </c>
      <c r="H17" s="8">
        <v>14875</v>
      </c>
      <c r="I17" s="9">
        <f t="shared" ref="I17:J17" si="25">$H17*I$1</f>
        <v>5206.25</v>
      </c>
      <c r="J17" s="9">
        <f t="shared" si="25"/>
        <v>4462.5</v>
      </c>
      <c r="K17" s="9">
        <f t="shared" si="1"/>
        <v>24543.75</v>
      </c>
      <c r="L17" s="9">
        <f t="shared" si="2"/>
        <v>2454.375</v>
      </c>
      <c r="M17" s="9">
        <f t="shared" si="3"/>
        <v>2945.25</v>
      </c>
      <c r="N17" s="10">
        <f t="shared" si="5"/>
        <v>19144.125</v>
      </c>
      <c r="O17" s="12" t="str">
        <f t="shared" si="6"/>
        <v>NA</v>
      </c>
      <c r="P17" s="10" t="str">
        <f t="shared" si="7"/>
        <v>NA</v>
      </c>
      <c r="Q17" s="11" t="str">
        <f t="shared" si="8"/>
        <v>NA</v>
      </c>
      <c r="R17" s="11" t="str">
        <f t="shared" si="9"/>
        <v>NA</v>
      </c>
      <c r="S17" s="11">
        <f t="shared" si="10"/>
        <v>6000</v>
      </c>
      <c r="T17" s="11">
        <f t="shared" si="11"/>
        <v>4000</v>
      </c>
      <c r="U17" s="11">
        <f t="shared" si="12"/>
        <v>2000</v>
      </c>
    </row>
    <row r="18" spans="1:21" ht="20.25" customHeight="1">
      <c r="A18" s="6">
        <v>16</v>
      </c>
      <c r="B18" s="6" t="s">
        <v>80</v>
      </c>
      <c r="C18" s="6" t="s">
        <v>81</v>
      </c>
      <c r="D18" s="6" t="s">
        <v>53</v>
      </c>
      <c r="E18" s="6" t="s">
        <v>29</v>
      </c>
      <c r="F18" s="6" t="s">
        <v>82</v>
      </c>
      <c r="G18" s="7">
        <v>31030</v>
      </c>
      <c r="H18" s="8">
        <v>14875</v>
      </c>
      <c r="I18" s="9">
        <f t="shared" ref="I18:J18" si="26">$H18*I$1</f>
        <v>5206.25</v>
      </c>
      <c r="J18" s="9">
        <f t="shared" si="26"/>
        <v>4462.5</v>
      </c>
      <c r="K18" s="9">
        <f t="shared" si="1"/>
        <v>24543.75</v>
      </c>
      <c r="L18" s="9">
        <f t="shared" si="2"/>
        <v>2454.375</v>
      </c>
      <c r="M18" s="9">
        <f t="shared" si="3"/>
        <v>2945.25</v>
      </c>
      <c r="N18" s="10">
        <f t="shared" si="5"/>
        <v>19144.125</v>
      </c>
      <c r="O18" s="12" t="str">
        <f t="shared" si="6"/>
        <v>NA</v>
      </c>
      <c r="P18" s="10" t="str">
        <f t="shared" si="7"/>
        <v>NA</v>
      </c>
      <c r="Q18" s="11" t="str">
        <f t="shared" si="8"/>
        <v>NA</v>
      </c>
      <c r="R18" s="11" t="str">
        <f t="shared" si="9"/>
        <v>NA</v>
      </c>
      <c r="S18" s="11">
        <f t="shared" si="10"/>
        <v>6000</v>
      </c>
      <c r="T18" s="11">
        <f t="shared" si="11"/>
        <v>4000</v>
      </c>
      <c r="U18" s="11">
        <f t="shared" si="12"/>
        <v>2000</v>
      </c>
    </row>
    <row r="19" spans="1:21" ht="20.25" customHeight="1">
      <c r="A19" s="6">
        <v>17</v>
      </c>
      <c r="B19" s="6" t="s">
        <v>83</v>
      </c>
      <c r="C19" s="6" t="s">
        <v>84</v>
      </c>
      <c r="D19" s="6" t="s">
        <v>37</v>
      </c>
      <c r="E19" s="6" t="s">
        <v>33</v>
      </c>
      <c r="F19" s="6" t="s">
        <v>34</v>
      </c>
      <c r="G19" s="7">
        <v>30376</v>
      </c>
      <c r="H19" s="8">
        <v>15750</v>
      </c>
      <c r="I19" s="9">
        <f t="shared" ref="I19:J19" si="27">$H19*I$1</f>
        <v>5512.5</v>
      </c>
      <c r="J19" s="9">
        <f t="shared" si="27"/>
        <v>4725</v>
      </c>
      <c r="K19" s="9">
        <f t="shared" si="1"/>
        <v>25987.5</v>
      </c>
      <c r="L19" s="9">
        <f t="shared" si="2"/>
        <v>2598.75</v>
      </c>
      <c r="M19" s="9">
        <f t="shared" si="3"/>
        <v>3118.5</v>
      </c>
      <c r="N19" s="10">
        <f t="shared" si="5"/>
        <v>20270.25</v>
      </c>
      <c r="O19" s="12" t="str">
        <f t="shared" si="6"/>
        <v>NA</v>
      </c>
      <c r="P19" s="10" t="str">
        <f t="shared" si="7"/>
        <v>NA</v>
      </c>
      <c r="Q19" s="11" t="str">
        <f t="shared" si="8"/>
        <v>NA</v>
      </c>
      <c r="R19" s="11" t="str">
        <f t="shared" si="9"/>
        <v>NA</v>
      </c>
      <c r="S19" s="11" t="str">
        <f t="shared" si="10"/>
        <v>NA</v>
      </c>
      <c r="T19" s="11">
        <f t="shared" si="11"/>
        <v>3800</v>
      </c>
      <c r="U19" s="11">
        <f t="shared" si="12"/>
        <v>2000</v>
      </c>
    </row>
    <row r="20" spans="1:21" ht="20.25" customHeight="1">
      <c r="A20" s="6">
        <v>18</v>
      </c>
      <c r="B20" s="6" t="s">
        <v>85</v>
      </c>
      <c r="C20" s="6" t="s">
        <v>86</v>
      </c>
      <c r="D20" s="6" t="s">
        <v>37</v>
      </c>
      <c r="E20" s="6" t="s">
        <v>54</v>
      </c>
      <c r="F20" s="6" t="s">
        <v>87</v>
      </c>
      <c r="G20" s="7">
        <v>30376</v>
      </c>
      <c r="H20" s="8">
        <v>15750</v>
      </c>
      <c r="I20" s="9">
        <f t="shared" ref="I20:J20" si="28">$H20*I$1</f>
        <v>5512.5</v>
      </c>
      <c r="J20" s="9">
        <f t="shared" si="28"/>
        <v>4725</v>
      </c>
      <c r="K20" s="9">
        <f t="shared" si="1"/>
        <v>25987.5</v>
      </c>
      <c r="L20" s="9">
        <f t="shared" si="2"/>
        <v>2598.75</v>
      </c>
      <c r="M20" s="9">
        <f t="shared" si="3"/>
        <v>3118.5</v>
      </c>
      <c r="N20" s="10">
        <f t="shared" si="5"/>
        <v>20270.25</v>
      </c>
      <c r="O20" s="12" t="str">
        <f t="shared" si="6"/>
        <v>NA</v>
      </c>
      <c r="P20" s="10" t="str">
        <f t="shared" si="7"/>
        <v>NA</v>
      </c>
      <c r="Q20" s="11" t="str">
        <f t="shared" si="8"/>
        <v>NA</v>
      </c>
      <c r="R20" s="11" t="str">
        <f t="shared" si="9"/>
        <v>NA</v>
      </c>
      <c r="S20" s="11" t="str">
        <f t="shared" si="10"/>
        <v>NA</v>
      </c>
      <c r="T20" s="11">
        <f t="shared" si="11"/>
        <v>3600</v>
      </c>
      <c r="U20" s="11">
        <f t="shared" si="12"/>
        <v>2000</v>
      </c>
    </row>
    <row r="21" spans="1:21" ht="20.25" customHeight="1">
      <c r="A21" s="6">
        <v>19</v>
      </c>
      <c r="B21" s="6" t="s">
        <v>88</v>
      </c>
      <c r="C21" s="6" t="s">
        <v>89</v>
      </c>
      <c r="D21" s="6" t="s">
        <v>42</v>
      </c>
      <c r="E21" s="6" t="s">
        <v>29</v>
      </c>
      <c r="F21" s="6" t="s">
        <v>50</v>
      </c>
      <c r="G21" s="7">
        <v>31637</v>
      </c>
      <c r="H21" s="8">
        <v>10500</v>
      </c>
      <c r="I21" s="9">
        <f t="shared" ref="I21:J21" si="29">$H21*I$1</f>
        <v>3674.9999999999995</v>
      </c>
      <c r="J21" s="9">
        <f t="shared" si="29"/>
        <v>3150</v>
      </c>
      <c r="K21" s="9">
        <f t="shared" si="1"/>
        <v>17325</v>
      </c>
      <c r="L21" s="9">
        <f t="shared" si="2"/>
        <v>1732.5</v>
      </c>
      <c r="M21" s="9">
        <f t="shared" si="3"/>
        <v>2079</v>
      </c>
      <c r="N21" s="10">
        <f t="shared" si="5"/>
        <v>13513.5</v>
      </c>
      <c r="O21" s="12" t="str">
        <f t="shared" si="6"/>
        <v>NA</v>
      </c>
      <c r="P21" s="10" t="str">
        <f t="shared" si="7"/>
        <v>NA</v>
      </c>
      <c r="Q21" s="11" t="str">
        <f t="shared" si="8"/>
        <v>NA</v>
      </c>
      <c r="R21" s="11">
        <f t="shared" si="9"/>
        <v>5000</v>
      </c>
      <c r="S21" s="11" t="str">
        <f t="shared" si="10"/>
        <v>NA</v>
      </c>
      <c r="T21" s="11">
        <f t="shared" si="11"/>
        <v>4000</v>
      </c>
      <c r="U21" s="11">
        <f t="shared" si="12"/>
        <v>2000</v>
      </c>
    </row>
    <row r="22" spans="1:21" ht="20.25" customHeight="1">
      <c r="A22" s="6">
        <v>20</v>
      </c>
      <c r="B22" s="6" t="s">
        <v>90</v>
      </c>
      <c r="C22" s="6" t="s">
        <v>91</v>
      </c>
      <c r="D22" s="6" t="s">
        <v>42</v>
      </c>
      <c r="E22" s="6" t="s">
        <v>29</v>
      </c>
      <c r="F22" s="6" t="s">
        <v>82</v>
      </c>
      <c r="G22" s="7">
        <v>36316</v>
      </c>
      <c r="H22" s="8">
        <v>5950</v>
      </c>
      <c r="I22" s="9">
        <f t="shared" ref="I22:J22" si="30">$H22*I$1</f>
        <v>2082.5</v>
      </c>
      <c r="J22" s="9">
        <f t="shared" si="30"/>
        <v>1785</v>
      </c>
      <c r="K22" s="9">
        <f t="shared" si="1"/>
        <v>9817.5</v>
      </c>
      <c r="L22" s="9">
        <f t="shared" si="2"/>
        <v>981.75</v>
      </c>
      <c r="M22" s="9">
        <f t="shared" si="3"/>
        <v>1178.0999999999999</v>
      </c>
      <c r="N22" s="10">
        <f t="shared" si="5"/>
        <v>7657.65</v>
      </c>
      <c r="O22" s="12">
        <f t="shared" si="6"/>
        <v>3000</v>
      </c>
      <c r="P22" s="10" t="str">
        <f t="shared" si="7"/>
        <v>NA</v>
      </c>
      <c r="Q22" s="11" t="str">
        <f t="shared" si="8"/>
        <v>NA</v>
      </c>
      <c r="R22" s="11">
        <f t="shared" si="9"/>
        <v>5000</v>
      </c>
      <c r="S22" s="11" t="str">
        <f t="shared" si="10"/>
        <v>NA</v>
      </c>
      <c r="T22" s="11">
        <f t="shared" si="11"/>
        <v>4000</v>
      </c>
      <c r="U22" s="11">
        <f t="shared" si="12"/>
        <v>2000</v>
      </c>
    </row>
    <row r="23" spans="1:21" ht="20.25" customHeight="1">
      <c r="A23" s="6">
        <v>21</v>
      </c>
      <c r="B23" s="6" t="s">
        <v>92</v>
      </c>
      <c r="C23" s="6" t="s">
        <v>93</v>
      </c>
      <c r="D23" s="6" t="s">
        <v>42</v>
      </c>
      <c r="E23" s="6" t="s">
        <v>33</v>
      </c>
      <c r="F23" s="6" t="s">
        <v>94</v>
      </c>
      <c r="G23" s="7">
        <v>36317</v>
      </c>
      <c r="H23" s="8">
        <v>7875</v>
      </c>
      <c r="I23" s="9">
        <f t="shared" ref="I23:J23" si="31">$H23*I$1</f>
        <v>2756.25</v>
      </c>
      <c r="J23" s="9">
        <f t="shared" si="31"/>
        <v>2362.5</v>
      </c>
      <c r="K23" s="9">
        <f t="shared" si="1"/>
        <v>12993.75</v>
      </c>
      <c r="L23" s="9">
        <f t="shared" si="2"/>
        <v>1299.375</v>
      </c>
      <c r="M23" s="9">
        <f t="shared" si="3"/>
        <v>1559.25</v>
      </c>
      <c r="N23" s="10">
        <f t="shared" si="5"/>
        <v>10135.125</v>
      </c>
      <c r="O23" s="12">
        <f t="shared" si="6"/>
        <v>3000</v>
      </c>
      <c r="P23" s="10" t="str">
        <f t="shared" si="7"/>
        <v>NA</v>
      </c>
      <c r="Q23" s="11" t="str">
        <f t="shared" si="8"/>
        <v>NA</v>
      </c>
      <c r="R23" s="11">
        <f t="shared" si="9"/>
        <v>5000</v>
      </c>
      <c r="S23" s="11" t="str">
        <f t="shared" si="10"/>
        <v>NA</v>
      </c>
      <c r="T23" s="11">
        <f t="shared" si="11"/>
        <v>3800</v>
      </c>
      <c r="U23" s="11">
        <f t="shared" si="12"/>
        <v>2000</v>
      </c>
    </row>
    <row r="24" spans="1:21" ht="20.25" customHeight="1">
      <c r="A24" s="6">
        <v>22</v>
      </c>
      <c r="B24" s="6" t="s">
        <v>95</v>
      </c>
      <c r="C24" s="6" t="s">
        <v>96</v>
      </c>
      <c r="D24" s="6" t="s">
        <v>42</v>
      </c>
      <c r="E24" s="6" t="s">
        <v>54</v>
      </c>
      <c r="F24" s="6" t="s">
        <v>87</v>
      </c>
      <c r="G24" s="7">
        <v>36318</v>
      </c>
      <c r="H24" s="8">
        <v>7875</v>
      </c>
      <c r="I24" s="9">
        <f t="shared" ref="I24:J24" si="32">$H24*I$1</f>
        <v>2756.25</v>
      </c>
      <c r="J24" s="9">
        <f t="shared" si="32"/>
        <v>2362.5</v>
      </c>
      <c r="K24" s="9">
        <f t="shared" si="1"/>
        <v>12993.75</v>
      </c>
      <c r="L24" s="9">
        <f t="shared" si="2"/>
        <v>1299.375</v>
      </c>
      <c r="M24" s="9">
        <f t="shared" si="3"/>
        <v>1559.25</v>
      </c>
      <c r="N24" s="10">
        <f t="shared" si="5"/>
        <v>10135.125</v>
      </c>
      <c r="O24" s="12">
        <f t="shared" si="6"/>
        <v>3000</v>
      </c>
      <c r="P24" s="10" t="str">
        <f t="shared" si="7"/>
        <v>NA</v>
      </c>
      <c r="Q24" s="11" t="str">
        <f t="shared" si="8"/>
        <v>NA</v>
      </c>
      <c r="R24" s="11">
        <f t="shared" si="9"/>
        <v>5000</v>
      </c>
      <c r="S24" s="11" t="str">
        <f t="shared" si="10"/>
        <v>NA</v>
      </c>
      <c r="T24" s="11">
        <f t="shared" si="11"/>
        <v>3600</v>
      </c>
      <c r="U24" s="11">
        <f t="shared" si="12"/>
        <v>2000</v>
      </c>
    </row>
    <row r="25" spans="1:21" ht="20.25" customHeight="1">
      <c r="A25" s="6">
        <v>23</v>
      </c>
      <c r="B25" s="6" t="s">
        <v>97</v>
      </c>
      <c r="C25" s="6" t="s">
        <v>98</v>
      </c>
      <c r="D25" s="6" t="s">
        <v>42</v>
      </c>
      <c r="E25" s="6" t="s">
        <v>54</v>
      </c>
      <c r="F25" s="6" t="s">
        <v>55</v>
      </c>
      <c r="G25" s="7">
        <v>36319</v>
      </c>
      <c r="H25" s="8">
        <v>7875</v>
      </c>
      <c r="I25" s="9">
        <f t="shared" ref="I25:J25" si="33">$H25*I$1</f>
        <v>2756.25</v>
      </c>
      <c r="J25" s="9">
        <f t="shared" si="33"/>
        <v>2362.5</v>
      </c>
      <c r="K25" s="9">
        <f t="shared" si="1"/>
        <v>12993.75</v>
      </c>
      <c r="L25" s="9">
        <f t="shared" si="2"/>
        <v>1299.375</v>
      </c>
      <c r="M25" s="9">
        <f t="shared" si="3"/>
        <v>1559.25</v>
      </c>
      <c r="N25" s="10">
        <f t="shared" si="5"/>
        <v>10135.125</v>
      </c>
      <c r="O25" s="12">
        <f t="shared" si="6"/>
        <v>3000</v>
      </c>
      <c r="P25" s="10" t="str">
        <f t="shared" si="7"/>
        <v>NA</v>
      </c>
      <c r="Q25" s="11" t="str">
        <f t="shared" si="8"/>
        <v>NA</v>
      </c>
      <c r="R25" s="11">
        <f t="shared" si="9"/>
        <v>5000</v>
      </c>
      <c r="S25" s="11" t="str">
        <f t="shared" si="10"/>
        <v>NA</v>
      </c>
      <c r="T25" s="11">
        <f t="shared" si="11"/>
        <v>3600</v>
      </c>
      <c r="U25" s="11">
        <f t="shared" si="12"/>
        <v>2000</v>
      </c>
    </row>
    <row r="26" spans="1:21" ht="20.25" customHeight="1">
      <c r="A26" s="6">
        <v>24</v>
      </c>
      <c r="B26" s="6" t="s">
        <v>99</v>
      </c>
      <c r="C26" s="6" t="s">
        <v>100</v>
      </c>
      <c r="D26" s="6" t="s">
        <v>28</v>
      </c>
      <c r="E26" s="6" t="s">
        <v>54</v>
      </c>
      <c r="F26" s="6" t="s">
        <v>87</v>
      </c>
      <c r="G26" s="7">
        <v>29362</v>
      </c>
      <c r="H26" s="8">
        <v>14875</v>
      </c>
      <c r="I26" s="9">
        <f t="shared" ref="I26:J26" si="34">$H26*I$1</f>
        <v>5206.25</v>
      </c>
      <c r="J26" s="9">
        <f t="shared" si="34"/>
        <v>4462.5</v>
      </c>
      <c r="K26" s="9">
        <f t="shared" si="1"/>
        <v>24543.75</v>
      </c>
      <c r="L26" s="9">
        <f t="shared" si="2"/>
        <v>2454.375</v>
      </c>
      <c r="M26" s="9">
        <f t="shared" si="3"/>
        <v>2945.25</v>
      </c>
      <c r="N26" s="10">
        <f t="shared" si="5"/>
        <v>19144.125</v>
      </c>
      <c r="O26" s="12" t="str">
        <f t="shared" si="6"/>
        <v>NA</v>
      </c>
      <c r="P26" s="10">
        <f t="shared" si="7"/>
        <v>1487.5</v>
      </c>
      <c r="Q26" s="11" t="str">
        <f t="shared" si="8"/>
        <v>NA</v>
      </c>
      <c r="R26" s="11">
        <f t="shared" si="9"/>
        <v>5000</v>
      </c>
      <c r="S26" s="11" t="str">
        <f t="shared" si="10"/>
        <v>NA</v>
      </c>
      <c r="T26" s="11">
        <f t="shared" si="11"/>
        <v>3600</v>
      </c>
      <c r="U26" s="11">
        <f t="shared" si="12"/>
        <v>2000</v>
      </c>
    </row>
    <row r="27" spans="1:21" ht="20.25" customHeight="1">
      <c r="A27" s="6">
        <v>25</v>
      </c>
      <c r="B27" s="6" t="s">
        <v>101</v>
      </c>
      <c r="C27" s="6" t="s">
        <v>102</v>
      </c>
      <c r="D27" s="6" t="s">
        <v>46</v>
      </c>
      <c r="E27" s="6" t="s">
        <v>38</v>
      </c>
      <c r="F27" s="6" t="s">
        <v>103</v>
      </c>
      <c r="G27" s="7">
        <v>36274</v>
      </c>
      <c r="H27" s="8">
        <v>7875</v>
      </c>
      <c r="I27" s="9">
        <f t="shared" ref="I27:J27" si="35">$H27*I$1</f>
        <v>2756.25</v>
      </c>
      <c r="J27" s="9">
        <f t="shared" si="35"/>
        <v>2362.5</v>
      </c>
      <c r="K27" s="9">
        <f t="shared" si="1"/>
        <v>12993.75</v>
      </c>
      <c r="L27" s="9">
        <f t="shared" si="2"/>
        <v>1299.375</v>
      </c>
      <c r="M27" s="9">
        <f t="shared" si="3"/>
        <v>1559.25</v>
      </c>
      <c r="N27" s="10">
        <f t="shared" si="5"/>
        <v>10135.125</v>
      </c>
      <c r="O27" s="12">
        <f t="shared" si="6"/>
        <v>3000</v>
      </c>
      <c r="P27" s="10" t="str">
        <f t="shared" si="7"/>
        <v>NA</v>
      </c>
      <c r="Q27" s="11" t="str">
        <f t="shared" si="8"/>
        <v>NA</v>
      </c>
      <c r="R27" s="11" t="str">
        <f t="shared" si="9"/>
        <v>NA</v>
      </c>
      <c r="S27" s="11" t="str">
        <f t="shared" si="10"/>
        <v>NA</v>
      </c>
      <c r="T27" s="11">
        <f t="shared" si="11"/>
        <v>4200</v>
      </c>
      <c r="U27" s="11">
        <f t="shared" si="12"/>
        <v>2000</v>
      </c>
    </row>
    <row r="28" spans="1:21" ht="20.25" customHeight="1">
      <c r="A28" s="6">
        <v>26</v>
      </c>
      <c r="B28" s="6" t="s">
        <v>104</v>
      </c>
      <c r="C28" s="6" t="s">
        <v>105</v>
      </c>
      <c r="D28" s="6" t="s">
        <v>28</v>
      </c>
      <c r="E28" s="6" t="s">
        <v>33</v>
      </c>
      <c r="F28" s="6" t="s">
        <v>34</v>
      </c>
      <c r="G28" s="7">
        <v>30225</v>
      </c>
      <c r="H28" s="8">
        <v>19250</v>
      </c>
      <c r="I28" s="9">
        <f t="shared" ref="I28:J28" si="36">$H28*I$1</f>
        <v>6737.5</v>
      </c>
      <c r="J28" s="9">
        <f t="shared" si="36"/>
        <v>5775</v>
      </c>
      <c r="K28" s="9">
        <f t="shared" si="1"/>
        <v>31762.5</v>
      </c>
      <c r="L28" s="9">
        <f t="shared" si="2"/>
        <v>3176.25</v>
      </c>
      <c r="M28" s="9">
        <f t="shared" si="3"/>
        <v>3811.5</v>
      </c>
      <c r="N28" s="10">
        <f t="shared" si="5"/>
        <v>24774.75</v>
      </c>
      <c r="O28" s="12" t="str">
        <f t="shared" si="6"/>
        <v>NA</v>
      </c>
      <c r="P28" s="10">
        <f t="shared" si="7"/>
        <v>1925</v>
      </c>
      <c r="Q28" s="11" t="str">
        <f t="shared" si="8"/>
        <v>NA</v>
      </c>
      <c r="R28" s="11">
        <f t="shared" si="9"/>
        <v>5000</v>
      </c>
      <c r="S28" s="11" t="str">
        <f t="shared" si="10"/>
        <v>NA</v>
      </c>
      <c r="T28" s="11">
        <f t="shared" si="11"/>
        <v>3800</v>
      </c>
      <c r="U28" s="11">
        <f t="shared" si="12"/>
        <v>2000</v>
      </c>
    </row>
    <row r="29" spans="1:21" ht="20.25" customHeight="1">
      <c r="A29" s="6">
        <v>27</v>
      </c>
      <c r="B29" s="6" t="s">
        <v>106</v>
      </c>
      <c r="C29" s="6" t="s">
        <v>107</v>
      </c>
      <c r="D29" s="6" t="s">
        <v>28</v>
      </c>
      <c r="E29" s="6" t="s">
        <v>38</v>
      </c>
      <c r="F29" s="6" t="s">
        <v>108</v>
      </c>
      <c r="G29" s="7">
        <v>33787</v>
      </c>
      <c r="H29" s="8">
        <v>13125</v>
      </c>
      <c r="I29" s="9">
        <f t="shared" ref="I29:J29" si="37">$H29*I$1</f>
        <v>4593.75</v>
      </c>
      <c r="J29" s="9">
        <f t="shared" si="37"/>
        <v>3937.5</v>
      </c>
      <c r="K29" s="9">
        <f t="shared" si="1"/>
        <v>21656.25</v>
      </c>
      <c r="L29" s="9">
        <f t="shared" si="2"/>
        <v>2165.625</v>
      </c>
      <c r="M29" s="9">
        <f t="shared" si="3"/>
        <v>2598.75</v>
      </c>
      <c r="N29" s="10">
        <f t="shared" si="5"/>
        <v>16891.875</v>
      </c>
      <c r="O29" s="12" t="str">
        <f t="shared" si="6"/>
        <v>NA</v>
      </c>
      <c r="P29" s="10">
        <f t="shared" si="7"/>
        <v>1312.5</v>
      </c>
      <c r="Q29" s="11" t="str">
        <f t="shared" si="8"/>
        <v>NA</v>
      </c>
      <c r="R29" s="11">
        <f t="shared" si="9"/>
        <v>5000</v>
      </c>
      <c r="S29" s="11" t="str">
        <f t="shared" si="10"/>
        <v>NA</v>
      </c>
      <c r="T29" s="11">
        <f t="shared" si="11"/>
        <v>4200</v>
      </c>
      <c r="U29" s="11">
        <f t="shared" si="12"/>
        <v>2000</v>
      </c>
    </row>
    <row r="30" spans="1:21" ht="20.25" customHeight="1">
      <c r="A30" s="6">
        <v>28</v>
      </c>
      <c r="B30" s="6" t="s">
        <v>109</v>
      </c>
      <c r="C30" s="6" t="s">
        <v>110</v>
      </c>
      <c r="D30" s="6" t="s">
        <v>46</v>
      </c>
      <c r="E30" s="6" t="s">
        <v>54</v>
      </c>
      <c r="F30" s="6" t="s">
        <v>111</v>
      </c>
      <c r="G30" s="7">
        <v>34777</v>
      </c>
      <c r="H30" s="8">
        <v>10500</v>
      </c>
      <c r="I30" s="9">
        <f t="shared" ref="I30:J30" si="38">$H30*I$1</f>
        <v>3674.9999999999995</v>
      </c>
      <c r="J30" s="9">
        <f t="shared" si="38"/>
        <v>3150</v>
      </c>
      <c r="K30" s="9">
        <f t="shared" si="1"/>
        <v>17325</v>
      </c>
      <c r="L30" s="9">
        <f t="shared" si="2"/>
        <v>1732.5</v>
      </c>
      <c r="M30" s="9">
        <f t="shared" si="3"/>
        <v>2079</v>
      </c>
      <c r="N30" s="10">
        <f t="shared" si="5"/>
        <v>13513.5</v>
      </c>
      <c r="O30" s="12" t="str">
        <f t="shared" si="6"/>
        <v>NA</v>
      </c>
      <c r="P30" s="10" t="str">
        <f t="shared" si="7"/>
        <v>NA</v>
      </c>
      <c r="Q30" s="11" t="str">
        <f t="shared" si="8"/>
        <v>NA</v>
      </c>
      <c r="R30" s="11" t="str">
        <f t="shared" si="9"/>
        <v>NA</v>
      </c>
      <c r="S30" s="11" t="str">
        <f t="shared" si="10"/>
        <v>NA</v>
      </c>
      <c r="T30" s="11">
        <f t="shared" si="11"/>
        <v>3600</v>
      </c>
      <c r="U30" s="11">
        <f t="shared" si="12"/>
        <v>2000</v>
      </c>
    </row>
    <row r="31" spans="1:21" ht="20.25" customHeight="1">
      <c r="A31" s="6">
        <v>29</v>
      </c>
      <c r="B31" s="6" t="s">
        <v>112</v>
      </c>
      <c r="C31" s="6" t="s">
        <v>113</v>
      </c>
      <c r="D31" s="6" t="s">
        <v>37</v>
      </c>
      <c r="E31" s="6" t="s">
        <v>29</v>
      </c>
      <c r="F31" s="6" t="s">
        <v>82</v>
      </c>
      <c r="G31" s="7">
        <v>35189</v>
      </c>
      <c r="H31" s="8">
        <v>9625</v>
      </c>
      <c r="I31" s="9">
        <f t="shared" ref="I31:J31" si="39">$H31*I$1</f>
        <v>3368.75</v>
      </c>
      <c r="J31" s="9">
        <f t="shared" si="39"/>
        <v>2887.5</v>
      </c>
      <c r="K31" s="9">
        <f t="shared" si="1"/>
        <v>15881.25</v>
      </c>
      <c r="L31" s="9">
        <f t="shared" si="2"/>
        <v>1588.125</v>
      </c>
      <c r="M31" s="9">
        <f t="shared" si="3"/>
        <v>1905.75</v>
      </c>
      <c r="N31" s="10">
        <f t="shared" si="5"/>
        <v>12387.375</v>
      </c>
      <c r="O31" s="12">
        <f t="shared" si="6"/>
        <v>3000</v>
      </c>
      <c r="P31" s="10" t="str">
        <f t="shared" si="7"/>
        <v>NA</v>
      </c>
      <c r="Q31" s="11">
        <f t="shared" si="8"/>
        <v>481.25</v>
      </c>
      <c r="R31" s="11" t="str">
        <f t="shared" si="9"/>
        <v>NA</v>
      </c>
      <c r="S31" s="11" t="str">
        <f t="shared" si="10"/>
        <v>NA</v>
      </c>
      <c r="T31" s="11">
        <f t="shared" si="11"/>
        <v>4000</v>
      </c>
      <c r="U31" s="11">
        <f t="shared" si="12"/>
        <v>2000</v>
      </c>
    </row>
    <row r="32" spans="1:21" ht="20.25" customHeight="1">
      <c r="A32" s="6">
        <v>30</v>
      </c>
      <c r="B32" s="6" t="s">
        <v>114</v>
      </c>
      <c r="C32" s="6" t="s">
        <v>115</v>
      </c>
      <c r="D32" s="6" t="s">
        <v>53</v>
      </c>
      <c r="E32" s="6" t="s">
        <v>33</v>
      </c>
      <c r="F32" s="6" t="s">
        <v>94</v>
      </c>
      <c r="G32" s="7">
        <v>32435</v>
      </c>
      <c r="H32" s="8">
        <v>14175</v>
      </c>
      <c r="I32" s="9">
        <f t="shared" ref="I32:J32" si="40">$H32*I$1</f>
        <v>4961.25</v>
      </c>
      <c r="J32" s="9">
        <f t="shared" si="40"/>
        <v>4252.5</v>
      </c>
      <c r="K32" s="9">
        <f t="shared" si="1"/>
        <v>23388.75</v>
      </c>
      <c r="L32" s="9">
        <f t="shared" si="2"/>
        <v>2338.875</v>
      </c>
      <c r="M32" s="9">
        <f t="shared" si="3"/>
        <v>2806.65</v>
      </c>
      <c r="N32" s="10">
        <f t="shared" si="5"/>
        <v>18243.224999999999</v>
      </c>
      <c r="O32" s="12" t="str">
        <f t="shared" si="6"/>
        <v>NA</v>
      </c>
      <c r="P32" s="10" t="str">
        <f t="shared" si="7"/>
        <v>NA</v>
      </c>
      <c r="Q32" s="11" t="str">
        <f t="shared" si="8"/>
        <v>NA</v>
      </c>
      <c r="R32" s="11" t="str">
        <f t="shared" si="9"/>
        <v>NA</v>
      </c>
      <c r="S32" s="11">
        <f t="shared" si="10"/>
        <v>6000</v>
      </c>
      <c r="T32" s="11">
        <f t="shared" si="11"/>
        <v>3800</v>
      </c>
      <c r="U32" s="11">
        <f t="shared" si="12"/>
        <v>2000</v>
      </c>
    </row>
    <row r="33" spans="1:21" ht="20.25" customHeight="1">
      <c r="A33" s="6">
        <v>31</v>
      </c>
      <c r="B33" s="6" t="s">
        <v>116</v>
      </c>
      <c r="C33" s="6" t="s">
        <v>117</v>
      </c>
      <c r="D33" s="6" t="s">
        <v>46</v>
      </c>
      <c r="E33" s="6" t="s">
        <v>29</v>
      </c>
      <c r="F33" s="6" t="s">
        <v>58</v>
      </c>
      <c r="G33" s="7">
        <v>30225</v>
      </c>
      <c r="H33" s="8">
        <v>15750</v>
      </c>
      <c r="I33" s="9">
        <f t="shared" ref="I33:J33" si="41">$H33*I$1</f>
        <v>5512.5</v>
      </c>
      <c r="J33" s="9">
        <f t="shared" si="41"/>
        <v>4725</v>
      </c>
      <c r="K33" s="9">
        <f t="shared" si="1"/>
        <v>25987.5</v>
      </c>
      <c r="L33" s="9">
        <f t="shared" si="2"/>
        <v>2598.75</v>
      </c>
      <c r="M33" s="9">
        <f t="shared" si="3"/>
        <v>3118.5</v>
      </c>
      <c r="N33" s="10">
        <f t="shared" si="5"/>
        <v>20270.25</v>
      </c>
      <c r="O33" s="12" t="str">
        <f t="shared" si="6"/>
        <v>NA</v>
      </c>
      <c r="P33" s="10" t="str">
        <f t="shared" si="7"/>
        <v>NA</v>
      </c>
      <c r="Q33" s="11" t="str">
        <f t="shared" si="8"/>
        <v>NA</v>
      </c>
      <c r="R33" s="11" t="str">
        <f t="shared" si="9"/>
        <v>NA</v>
      </c>
      <c r="S33" s="11" t="str">
        <f t="shared" si="10"/>
        <v>NA</v>
      </c>
      <c r="T33" s="11">
        <f t="shared" si="11"/>
        <v>4000</v>
      </c>
      <c r="U33" s="11">
        <f t="shared" si="12"/>
        <v>2000</v>
      </c>
    </row>
    <row r="34" spans="1:21" ht="20.25" customHeight="1">
      <c r="A34" s="6">
        <v>32</v>
      </c>
      <c r="B34" s="6" t="s">
        <v>118</v>
      </c>
      <c r="C34" s="6" t="s">
        <v>119</v>
      </c>
      <c r="D34" s="6" t="s">
        <v>120</v>
      </c>
      <c r="E34" s="6" t="s">
        <v>38</v>
      </c>
      <c r="F34" s="6" t="s">
        <v>103</v>
      </c>
      <c r="G34" s="7">
        <v>30225</v>
      </c>
      <c r="H34" s="8">
        <v>15750</v>
      </c>
      <c r="I34" s="9">
        <f t="shared" ref="I34:J34" si="42">$H34*I$1</f>
        <v>5512.5</v>
      </c>
      <c r="J34" s="9">
        <f t="shared" si="42"/>
        <v>4725</v>
      </c>
      <c r="K34" s="9">
        <f t="shared" si="1"/>
        <v>25987.5</v>
      </c>
      <c r="L34" s="9">
        <f t="shared" si="2"/>
        <v>2598.75</v>
      </c>
      <c r="M34" s="9">
        <f t="shared" si="3"/>
        <v>3118.5</v>
      </c>
      <c r="N34" s="10">
        <f t="shared" si="5"/>
        <v>20270.25</v>
      </c>
      <c r="O34" s="12" t="str">
        <f t="shared" si="6"/>
        <v>NA</v>
      </c>
      <c r="P34" s="10" t="str">
        <f t="shared" si="7"/>
        <v>NA</v>
      </c>
      <c r="Q34" s="11" t="str">
        <f t="shared" si="8"/>
        <v>NA</v>
      </c>
      <c r="R34" s="11" t="str">
        <f t="shared" si="9"/>
        <v>NA</v>
      </c>
      <c r="S34" s="11">
        <f t="shared" si="10"/>
        <v>6000</v>
      </c>
      <c r="T34" s="11">
        <f t="shared" si="11"/>
        <v>4200</v>
      </c>
      <c r="U34" s="11">
        <f t="shared" si="12"/>
        <v>2000</v>
      </c>
    </row>
    <row r="35" spans="1:21" ht="20.25" customHeight="1">
      <c r="A35" s="6">
        <v>33</v>
      </c>
      <c r="B35" s="6" t="s">
        <v>121</v>
      </c>
      <c r="C35" s="6" t="s">
        <v>122</v>
      </c>
      <c r="D35" s="6" t="s">
        <v>120</v>
      </c>
      <c r="E35" s="6" t="s">
        <v>29</v>
      </c>
      <c r="F35" s="6" t="s">
        <v>61</v>
      </c>
      <c r="G35" s="7">
        <v>35618</v>
      </c>
      <c r="H35" s="8">
        <v>7000</v>
      </c>
      <c r="I35" s="9">
        <f t="shared" ref="I35:J35" si="43">$H35*I$1</f>
        <v>2450</v>
      </c>
      <c r="J35" s="9">
        <f t="shared" si="43"/>
        <v>2100</v>
      </c>
      <c r="K35" s="9">
        <f t="shared" si="1"/>
        <v>11550</v>
      </c>
      <c r="L35" s="9">
        <f t="shared" si="2"/>
        <v>1155</v>
      </c>
      <c r="M35" s="9">
        <f t="shared" si="3"/>
        <v>1386</v>
      </c>
      <c r="N35" s="10">
        <f t="shared" si="5"/>
        <v>9009</v>
      </c>
      <c r="O35" s="12">
        <f t="shared" si="6"/>
        <v>3000</v>
      </c>
      <c r="P35" s="10" t="str">
        <f t="shared" si="7"/>
        <v>NA</v>
      </c>
      <c r="Q35" s="11" t="str">
        <f t="shared" si="8"/>
        <v>NA</v>
      </c>
      <c r="R35" s="11" t="str">
        <f t="shared" si="9"/>
        <v>NA</v>
      </c>
      <c r="S35" s="11" t="str">
        <f t="shared" si="10"/>
        <v>NA</v>
      </c>
      <c r="T35" s="11">
        <f t="shared" si="11"/>
        <v>4000</v>
      </c>
      <c r="U35" s="11">
        <f t="shared" si="12"/>
        <v>2000</v>
      </c>
    </row>
    <row r="36" spans="1:21" ht="20.25" customHeight="1">
      <c r="A36" s="6">
        <v>34</v>
      </c>
      <c r="B36" s="6" t="s">
        <v>123</v>
      </c>
      <c r="C36" s="6" t="s">
        <v>124</v>
      </c>
      <c r="D36" s="6" t="s">
        <v>120</v>
      </c>
      <c r="E36" s="6" t="s">
        <v>29</v>
      </c>
      <c r="F36" s="6" t="s">
        <v>125</v>
      </c>
      <c r="G36" s="7">
        <v>33510</v>
      </c>
      <c r="H36" s="8">
        <v>8750</v>
      </c>
      <c r="I36" s="9">
        <f t="shared" ref="I36:J36" si="44">$H36*I$1</f>
        <v>3062.5</v>
      </c>
      <c r="J36" s="9">
        <f t="shared" si="44"/>
        <v>2625</v>
      </c>
      <c r="K36" s="9">
        <f t="shared" si="1"/>
        <v>14437.5</v>
      </c>
      <c r="L36" s="9">
        <f t="shared" si="2"/>
        <v>1443.75</v>
      </c>
      <c r="M36" s="9">
        <f t="shared" si="3"/>
        <v>1732.5</v>
      </c>
      <c r="N36" s="10">
        <f t="shared" si="5"/>
        <v>11261.25</v>
      </c>
      <c r="O36" s="12">
        <f t="shared" si="6"/>
        <v>3000</v>
      </c>
      <c r="P36" s="10" t="str">
        <f t="shared" si="7"/>
        <v>NA</v>
      </c>
      <c r="Q36" s="11" t="str">
        <f t="shared" si="8"/>
        <v>NA</v>
      </c>
      <c r="R36" s="11" t="str">
        <f t="shared" si="9"/>
        <v>NA</v>
      </c>
      <c r="S36" s="11">
        <f t="shared" si="10"/>
        <v>6000</v>
      </c>
      <c r="T36" s="11">
        <f t="shared" si="11"/>
        <v>4000</v>
      </c>
      <c r="U36" s="11">
        <f t="shared" si="12"/>
        <v>2000</v>
      </c>
    </row>
    <row r="37" spans="1:21" ht="20.25" customHeight="1">
      <c r="A37" s="6">
        <v>35</v>
      </c>
      <c r="B37" s="6" t="s">
        <v>126</v>
      </c>
      <c r="C37" s="6" t="s">
        <v>119</v>
      </c>
      <c r="D37" s="6" t="s">
        <v>42</v>
      </c>
      <c r="E37" s="6" t="s">
        <v>38</v>
      </c>
      <c r="F37" s="6" t="s">
        <v>103</v>
      </c>
      <c r="G37" s="7">
        <v>33729</v>
      </c>
      <c r="H37" s="8">
        <v>9275</v>
      </c>
      <c r="I37" s="9">
        <f t="shared" ref="I37:J37" si="45">$H37*I$1</f>
        <v>3246.25</v>
      </c>
      <c r="J37" s="9">
        <f t="shared" si="45"/>
        <v>2782.5</v>
      </c>
      <c r="K37" s="9">
        <f t="shared" si="1"/>
        <v>15303.75</v>
      </c>
      <c r="L37" s="9">
        <f t="shared" si="2"/>
        <v>1530.375</v>
      </c>
      <c r="M37" s="9">
        <f t="shared" si="3"/>
        <v>1836.45</v>
      </c>
      <c r="N37" s="10">
        <f t="shared" si="5"/>
        <v>11936.924999999999</v>
      </c>
      <c r="O37" s="12">
        <f t="shared" si="6"/>
        <v>3000</v>
      </c>
      <c r="P37" s="10" t="str">
        <f t="shared" si="7"/>
        <v>NA</v>
      </c>
      <c r="Q37" s="11" t="str">
        <f t="shared" si="8"/>
        <v>NA</v>
      </c>
      <c r="R37" s="11">
        <f t="shared" si="9"/>
        <v>5000</v>
      </c>
      <c r="S37" s="11" t="str">
        <f t="shared" si="10"/>
        <v>NA</v>
      </c>
      <c r="T37" s="11">
        <f t="shared" si="11"/>
        <v>4200</v>
      </c>
      <c r="U37" s="11">
        <f t="shared" si="12"/>
        <v>2000</v>
      </c>
    </row>
    <row r="38" spans="1:21" ht="20.25" customHeight="1">
      <c r="A38" s="6">
        <v>36</v>
      </c>
      <c r="B38" s="6" t="s">
        <v>99</v>
      </c>
      <c r="C38" s="6" t="s">
        <v>127</v>
      </c>
      <c r="D38" s="6" t="s">
        <v>53</v>
      </c>
      <c r="E38" s="6" t="s">
        <v>54</v>
      </c>
      <c r="F38" s="6" t="s">
        <v>128</v>
      </c>
      <c r="G38" s="7">
        <v>34580</v>
      </c>
      <c r="H38" s="8">
        <v>11725</v>
      </c>
      <c r="I38" s="9">
        <f t="shared" ref="I38:J38" si="46">$H38*I$1</f>
        <v>4103.75</v>
      </c>
      <c r="J38" s="9">
        <f t="shared" si="46"/>
        <v>3517.5</v>
      </c>
      <c r="K38" s="9">
        <f t="shared" si="1"/>
        <v>19346.25</v>
      </c>
      <c r="L38" s="9">
        <f t="shared" si="2"/>
        <v>1934.625</v>
      </c>
      <c r="M38" s="9">
        <f t="shared" si="3"/>
        <v>2321.5499999999997</v>
      </c>
      <c r="N38" s="10">
        <f t="shared" si="5"/>
        <v>15090.075000000001</v>
      </c>
      <c r="O38" s="12" t="str">
        <f t="shared" si="6"/>
        <v>NA</v>
      </c>
      <c r="P38" s="10" t="str">
        <f t="shared" si="7"/>
        <v>NA</v>
      </c>
      <c r="Q38" s="11" t="str">
        <f t="shared" si="8"/>
        <v>NA</v>
      </c>
      <c r="R38" s="11" t="str">
        <f t="shared" si="9"/>
        <v>NA</v>
      </c>
      <c r="S38" s="11">
        <f t="shared" si="10"/>
        <v>6000</v>
      </c>
      <c r="T38" s="11">
        <f t="shared" si="11"/>
        <v>3600</v>
      </c>
      <c r="U38" s="11">
        <f t="shared" si="12"/>
        <v>2000</v>
      </c>
    </row>
    <row r="39" spans="1:21" ht="20.25" customHeight="1">
      <c r="A39" s="6">
        <v>37</v>
      </c>
      <c r="B39" s="6" t="s">
        <v>68</v>
      </c>
      <c r="C39" s="6" t="s">
        <v>129</v>
      </c>
      <c r="D39" s="6" t="s">
        <v>67</v>
      </c>
      <c r="E39" s="6" t="s">
        <v>38</v>
      </c>
      <c r="F39" s="6" t="s">
        <v>130</v>
      </c>
      <c r="G39" s="7">
        <v>30225</v>
      </c>
      <c r="H39" s="8">
        <v>24500</v>
      </c>
      <c r="I39" s="9">
        <f t="shared" ref="I39:J39" si="47">$H39*I$1</f>
        <v>8575</v>
      </c>
      <c r="J39" s="9">
        <f t="shared" si="47"/>
        <v>7350</v>
      </c>
      <c r="K39" s="9">
        <f t="shared" si="1"/>
        <v>40425</v>
      </c>
      <c r="L39" s="9">
        <f t="shared" si="2"/>
        <v>4042.5</v>
      </c>
      <c r="M39" s="9">
        <f t="shared" si="3"/>
        <v>4851</v>
      </c>
      <c r="N39" s="10">
        <f t="shared" si="5"/>
        <v>31531.5</v>
      </c>
      <c r="O39" s="12" t="str">
        <f t="shared" si="6"/>
        <v>NA</v>
      </c>
      <c r="P39" s="10" t="str">
        <f t="shared" si="7"/>
        <v>NA</v>
      </c>
      <c r="Q39" s="11" t="str">
        <f t="shared" si="8"/>
        <v>NA</v>
      </c>
      <c r="R39" s="11" t="str">
        <f t="shared" si="9"/>
        <v>NA</v>
      </c>
      <c r="S39" s="11" t="str">
        <f t="shared" si="10"/>
        <v>NA</v>
      </c>
      <c r="T39" s="11">
        <f t="shared" si="11"/>
        <v>4200</v>
      </c>
      <c r="U39" s="11">
        <f t="shared" si="12"/>
        <v>2000</v>
      </c>
    </row>
    <row r="40" spans="1:21" ht="20.25" customHeight="1">
      <c r="A40" s="6">
        <v>38</v>
      </c>
      <c r="B40" s="6" t="s">
        <v>131</v>
      </c>
      <c r="C40" s="6" t="s">
        <v>132</v>
      </c>
      <c r="D40" s="6" t="s">
        <v>67</v>
      </c>
      <c r="E40" s="6" t="s">
        <v>29</v>
      </c>
      <c r="F40" s="6" t="s">
        <v>133</v>
      </c>
      <c r="G40" s="7">
        <v>30225</v>
      </c>
      <c r="H40" s="8">
        <v>24500</v>
      </c>
      <c r="I40" s="9">
        <f t="shared" ref="I40:J40" si="48">$H40*I$1</f>
        <v>8575</v>
      </c>
      <c r="J40" s="9">
        <f t="shared" si="48"/>
        <v>7350</v>
      </c>
      <c r="K40" s="9">
        <f t="shared" si="1"/>
        <v>40425</v>
      </c>
      <c r="L40" s="9">
        <f t="shared" si="2"/>
        <v>4042.5</v>
      </c>
      <c r="M40" s="9">
        <f t="shared" si="3"/>
        <v>4851</v>
      </c>
      <c r="N40" s="10">
        <f t="shared" si="5"/>
        <v>31531.5</v>
      </c>
      <c r="O40" s="12" t="str">
        <f t="shared" si="6"/>
        <v>NA</v>
      </c>
      <c r="P40" s="10" t="str">
        <f t="shared" si="7"/>
        <v>NA</v>
      </c>
      <c r="Q40" s="11" t="str">
        <f t="shared" si="8"/>
        <v>NA</v>
      </c>
      <c r="R40" s="11" t="str">
        <f t="shared" si="9"/>
        <v>NA</v>
      </c>
      <c r="S40" s="11" t="str">
        <f t="shared" si="10"/>
        <v>NA</v>
      </c>
      <c r="T40" s="11">
        <f t="shared" si="11"/>
        <v>4000</v>
      </c>
      <c r="U40" s="11">
        <f t="shared" si="12"/>
        <v>2000</v>
      </c>
    </row>
    <row r="41" spans="1:21" ht="20.25" customHeight="1">
      <c r="A41" s="6">
        <v>39</v>
      </c>
      <c r="B41" s="6" t="s">
        <v>74</v>
      </c>
      <c r="C41" s="6" t="s">
        <v>134</v>
      </c>
      <c r="D41" s="6" t="s">
        <v>67</v>
      </c>
      <c r="E41" s="6" t="s">
        <v>29</v>
      </c>
      <c r="F41" s="6" t="s">
        <v>135</v>
      </c>
      <c r="G41" s="7">
        <v>30225</v>
      </c>
      <c r="H41" s="8">
        <v>24500</v>
      </c>
      <c r="I41" s="9">
        <f t="shared" ref="I41:J41" si="49">$H41*I$1</f>
        <v>8575</v>
      </c>
      <c r="J41" s="9">
        <f t="shared" si="49"/>
        <v>7350</v>
      </c>
      <c r="K41" s="9">
        <f t="shared" si="1"/>
        <v>40425</v>
      </c>
      <c r="L41" s="9">
        <f t="shared" si="2"/>
        <v>4042.5</v>
      </c>
      <c r="M41" s="9">
        <f t="shared" si="3"/>
        <v>4851</v>
      </c>
      <c r="N41" s="10">
        <f t="shared" si="5"/>
        <v>31531.5</v>
      </c>
      <c r="O41" s="12" t="str">
        <f t="shared" si="6"/>
        <v>NA</v>
      </c>
      <c r="P41" s="10" t="str">
        <f t="shared" si="7"/>
        <v>NA</v>
      </c>
      <c r="Q41" s="11" t="str">
        <f t="shared" si="8"/>
        <v>NA</v>
      </c>
      <c r="R41" s="11" t="str">
        <f t="shared" si="9"/>
        <v>NA</v>
      </c>
      <c r="S41" s="11" t="str">
        <f t="shared" si="10"/>
        <v>NA</v>
      </c>
      <c r="T41" s="11">
        <f t="shared" si="11"/>
        <v>4000</v>
      </c>
      <c r="U41" s="11">
        <f t="shared" si="12"/>
        <v>2000</v>
      </c>
    </row>
    <row r="42" spans="1:21" ht="20.25" customHeight="1">
      <c r="A42" s="6">
        <v>40</v>
      </c>
      <c r="B42" s="6" t="s">
        <v>136</v>
      </c>
      <c r="C42" s="6" t="s">
        <v>137</v>
      </c>
      <c r="D42" s="6" t="s">
        <v>28</v>
      </c>
      <c r="E42" s="6" t="s">
        <v>38</v>
      </c>
      <c r="F42" s="6" t="s">
        <v>103</v>
      </c>
      <c r="G42" s="7">
        <v>33510</v>
      </c>
      <c r="H42" s="8">
        <v>10500</v>
      </c>
      <c r="I42" s="9">
        <f t="shared" ref="I42:J42" si="50">$H42*I$1</f>
        <v>3674.9999999999995</v>
      </c>
      <c r="J42" s="9">
        <f t="shared" si="50"/>
        <v>3150</v>
      </c>
      <c r="K42" s="9">
        <f t="shared" si="1"/>
        <v>17325</v>
      </c>
      <c r="L42" s="9">
        <f t="shared" si="2"/>
        <v>1732.5</v>
      </c>
      <c r="M42" s="9">
        <f t="shared" si="3"/>
        <v>2079</v>
      </c>
      <c r="N42" s="10">
        <f t="shared" si="5"/>
        <v>13513.5</v>
      </c>
      <c r="O42" s="12" t="str">
        <f t="shared" si="6"/>
        <v>NA</v>
      </c>
      <c r="P42" s="10">
        <f t="shared" si="7"/>
        <v>1050</v>
      </c>
      <c r="Q42" s="11" t="str">
        <f t="shared" si="8"/>
        <v>NA</v>
      </c>
      <c r="R42" s="11">
        <f t="shared" si="9"/>
        <v>5000</v>
      </c>
      <c r="S42" s="11" t="str">
        <f t="shared" si="10"/>
        <v>NA</v>
      </c>
      <c r="T42" s="11">
        <f t="shared" si="11"/>
        <v>4200</v>
      </c>
      <c r="U42" s="11">
        <f t="shared" si="12"/>
        <v>2000</v>
      </c>
    </row>
    <row r="43" spans="1:21" ht="20.25" customHeight="1">
      <c r="A43" s="6">
        <v>41</v>
      </c>
      <c r="B43" s="6" t="s">
        <v>138</v>
      </c>
      <c r="C43" s="6" t="s">
        <v>139</v>
      </c>
      <c r="D43" s="6" t="s">
        <v>37</v>
      </c>
      <c r="E43" s="6" t="s">
        <v>33</v>
      </c>
      <c r="F43" s="6" t="s">
        <v>64</v>
      </c>
      <c r="G43" s="7">
        <v>35595</v>
      </c>
      <c r="H43" s="8">
        <v>7875</v>
      </c>
      <c r="I43" s="9">
        <f t="shared" ref="I43:J43" si="51">$H43*I$1</f>
        <v>2756.25</v>
      </c>
      <c r="J43" s="9">
        <f t="shared" si="51"/>
        <v>2362.5</v>
      </c>
      <c r="K43" s="9">
        <f t="shared" si="1"/>
        <v>12993.75</v>
      </c>
      <c r="L43" s="9">
        <f t="shared" si="2"/>
        <v>1299.375</v>
      </c>
      <c r="M43" s="9">
        <f t="shared" si="3"/>
        <v>1559.25</v>
      </c>
      <c r="N43" s="10">
        <f t="shared" si="5"/>
        <v>10135.125</v>
      </c>
      <c r="O43" s="12">
        <f t="shared" si="6"/>
        <v>3000</v>
      </c>
      <c r="P43" s="10" t="str">
        <f t="shared" si="7"/>
        <v>NA</v>
      </c>
      <c r="Q43" s="11">
        <f t="shared" si="8"/>
        <v>393.75</v>
      </c>
      <c r="R43" s="11" t="str">
        <f t="shared" si="9"/>
        <v>NA</v>
      </c>
      <c r="S43" s="11" t="str">
        <f t="shared" si="10"/>
        <v>NA</v>
      </c>
      <c r="T43" s="11">
        <f t="shared" si="11"/>
        <v>3800</v>
      </c>
      <c r="U43" s="11">
        <f t="shared" si="12"/>
        <v>2000</v>
      </c>
    </row>
    <row r="44" spans="1:21" ht="20.25" customHeight="1">
      <c r="A44" s="6">
        <v>42</v>
      </c>
      <c r="B44" s="6" t="s">
        <v>99</v>
      </c>
      <c r="C44" s="6" t="s">
        <v>140</v>
      </c>
      <c r="D44" s="6" t="s">
        <v>46</v>
      </c>
      <c r="E44" s="6" t="s">
        <v>33</v>
      </c>
      <c r="F44" s="6" t="s">
        <v>73</v>
      </c>
      <c r="G44" s="7">
        <v>33510</v>
      </c>
      <c r="H44" s="8">
        <v>13300</v>
      </c>
      <c r="I44" s="9">
        <f t="shared" ref="I44:J44" si="52">$H44*I$1</f>
        <v>4655</v>
      </c>
      <c r="J44" s="9">
        <f t="shared" si="52"/>
        <v>3990</v>
      </c>
      <c r="K44" s="9">
        <f t="shared" si="1"/>
        <v>21945</v>
      </c>
      <c r="L44" s="9">
        <f t="shared" si="2"/>
        <v>2194.5</v>
      </c>
      <c r="M44" s="9">
        <f t="shared" si="3"/>
        <v>2633.4</v>
      </c>
      <c r="N44" s="10">
        <f t="shared" si="5"/>
        <v>17117.099999999999</v>
      </c>
      <c r="O44" s="12" t="str">
        <f t="shared" si="6"/>
        <v>NA</v>
      </c>
      <c r="P44" s="10" t="str">
        <f t="shared" si="7"/>
        <v>NA</v>
      </c>
      <c r="Q44" s="11" t="str">
        <f t="shared" si="8"/>
        <v>NA</v>
      </c>
      <c r="R44" s="11" t="str">
        <f t="shared" si="9"/>
        <v>NA</v>
      </c>
      <c r="S44" s="11" t="str">
        <f t="shared" si="10"/>
        <v>NA</v>
      </c>
      <c r="T44" s="11">
        <f t="shared" si="11"/>
        <v>3800</v>
      </c>
      <c r="U44" s="11">
        <f t="shared" si="12"/>
        <v>2000</v>
      </c>
    </row>
    <row r="45" spans="1:21" ht="20.25" customHeight="1">
      <c r="A45" s="6">
        <v>43</v>
      </c>
      <c r="B45" s="6" t="s">
        <v>141</v>
      </c>
      <c r="C45" s="6" t="s">
        <v>142</v>
      </c>
      <c r="D45" s="6" t="s">
        <v>53</v>
      </c>
      <c r="E45" s="6" t="s">
        <v>54</v>
      </c>
      <c r="F45" s="6" t="s">
        <v>111</v>
      </c>
      <c r="G45" s="7">
        <v>32435</v>
      </c>
      <c r="H45" s="8">
        <v>15750</v>
      </c>
      <c r="I45" s="9">
        <f t="shared" ref="I45:J45" si="53">$H45*I$1</f>
        <v>5512.5</v>
      </c>
      <c r="J45" s="9">
        <f t="shared" si="53"/>
        <v>4725</v>
      </c>
      <c r="K45" s="9">
        <f t="shared" si="1"/>
        <v>25987.5</v>
      </c>
      <c r="L45" s="9">
        <f t="shared" si="2"/>
        <v>2598.75</v>
      </c>
      <c r="M45" s="9">
        <f t="shared" si="3"/>
        <v>3118.5</v>
      </c>
      <c r="N45" s="10">
        <f t="shared" si="5"/>
        <v>20270.25</v>
      </c>
      <c r="O45" s="12" t="str">
        <f t="shared" si="6"/>
        <v>NA</v>
      </c>
      <c r="P45" s="10" t="str">
        <f t="shared" si="7"/>
        <v>NA</v>
      </c>
      <c r="Q45" s="11" t="str">
        <f t="shared" si="8"/>
        <v>NA</v>
      </c>
      <c r="R45" s="11" t="str">
        <f t="shared" si="9"/>
        <v>NA</v>
      </c>
      <c r="S45" s="11">
        <f t="shared" si="10"/>
        <v>6000</v>
      </c>
      <c r="T45" s="11">
        <f t="shared" si="11"/>
        <v>3600</v>
      </c>
      <c r="U45" s="11">
        <f t="shared" si="12"/>
        <v>2000</v>
      </c>
    </row>
    <row r="46" spans="1:21" ht="20.25" customHeight="1">
      <c r="A46" s="6">
        <v>44</v>
      </c>
      <c r="B46" s="6" t="s">
        <v>143</v>
      </c>
      <c r="C46" s="6" t="s">
        <v>144</v>
      </c>
      <c r="D46" s="6" t="s">
        <v>53</v>
      </c>
      <c r="E46" s="6" t="s">
        <v>33</v>
      </c>
      <c r="F46" s="6" t="s">
        <v>34</v>
      </c>
      <c r="G46" s="7">
        <v>33194</v>
      </c>
      <c r="H46" s="8">
        <v>13825</v>
      </c>
      <c r="I46" s="9">
        <f t="shared" ref="I46:J46" si="54">$H46*I$1</f>
        <v>4838.75</v>
      </c>
      <c r="J46" s="9">
        <f t="shared" si="54"/>
        <v>4147.5</v>
      </c>
      <c r="K46" s="9">
        <f t="shared" si="1"/>
        <v>22811.25</v>
      </c>
      <c r="L46" s="9">
        <f t="shared" si="2"/>
        <v>2281.125</v>
      </c>
      <c r="M46" s="9">
        <f t="shared" si="3"/>
        <v>2737.35</v>
      </c>
      <c r="N46" s="10">
        <f t="shared" si="5"/>
        <v>17792.775000000001</v>
      </c>
      <c r="O46" s="12" t="str">
        <f t="shared" si="6"/>
        <v>NA</v>
      </c>
      <c r="P46" s="10" t="str">
        <f t="shared" si="7"/>
        <v>NA</v>
      </c>
      <c r="Q46" s="11" t="str">
        <f t="shared" si="8"/>
        <v>NA</v>
      </c>
      <c r="R46" s="11" t="str">
        <f t="shared" si="9"/>
        <v>NA</v>
      </c>
      <c r="S46" s="11">
        <f t="shared" si="10"/>
        <v>6000</v>
      </c>
      <c r="T46" s="11">
        <f t="shared" si="11"/>
        <v>3800</v>
      </c>
      <c r="U46" s="11">
        <f t="shared" si="12"/>
        <v>2000</v>
      </c>
    </row>
    <row r="47" spans="1:21" ht="20.25" customHeight="1">
      <c r="A47" s="6">
        <v>45</v>
      </c>
      <c r="B47" s="6" t="s">
        <v>145</v>
      </c>
      <c r="C47" s="6" t="s">
        <v>146</v>
      </c>
      <c r="D47" s="6" t="s">
        <v>46</v>
      </c>
      <c r="E47" s="6" t="s">
        <v>29</v>
      </c>
      <c r="F47" s="6" t="s">
        <v>30</v>
      </c>
      <c r="G47" s="7">
        <v>35618</v>
      </c>
      <c r="H47" s="8">
        <v>11375</v>
      </c>
      <c r="I47" s="9">
        <f t="shared" ref="I47:J47" si="55">$H47*I$1</f>
        <v>3981.2499999999995</v>
      </c>
      <c r="J47" s="9">
        <f t="shared" si="55"/>
        <v>3412.5</v>
      </c>
      <c r="K47" s="9">
        <f t="shared" si="1"/>
        <v>18768.75</v>
      </c>
      <c r="L47" s="9">
        <f t="shared" si="2"/>
        <v>1876.875</v>
      </c>
      <c r="M47" s="9">
        <f t="shared" si="3"/>
        <v>2252.25</v>
      </c>
      <c r="N47" s="10">
        <f t="shared" si="5"/>
        <v>14639.625</v>
      </c>
      <c r="O47" s="12" t="str">
        <f t="shared" si="6"/>
        <v>NA</v>
      </c>
      <c r="P47" s="10" t="str">
        <f t="shared" si="7"/>
        <v>NA</v>
      </c>
      <c r="Q47" s="11" t="str">
        <f t="shared" si="8"/>
        <v>NA</v>
      </c>
      <c r="R47" s="11" t="str">
        <f t="shared" si="9"/>
        <v>NA</v>
      </c>
      <c r="S47" s="11" t="str">
        <f t="shared" si="10"/>
        <v>NA</v>
      </c>
      <c r="T47" s="11">
        <f t="shared" si="11"/>
        <v>4000</v>
      </c>
      <c r="U47" s="11">
        <f t="shared" si="12"/>
        <v>2000</v>
      </c>
    </row>
    <row r="48" spans="1:21" ht="20.25" customHeight="1">
      <c r="A48" s="6">
        <v>46</v>
      </c>
      <c r="B48" s="6" t="s">
        <v>147</v>
      </c>
      <c r="C48" s="6" t="s">
        <v>148</v>
      </c>
      <c r="D48" s="6" t="s">
        <v>28</v>
      </c>
      <c r="E48" s="6" t="s">
        <v>29</v>
      </c>
      <c r="F48" s="6" t="s">
        <v>125</v>
      </c>
      <c r="G48" s="7">
        <v>33510</v>
      </c>
      <c r="H48" s="8">
        <v>15750</v>
      </c>
      <c r="I48" s="9">
        <f t="shared" ref="I48:J48" si="56">$H48*I$1</f>
        <v>5512.5</v>
      </c>
      <c r="J48" s="9">
        <f t="shared" si="56"/>
        <v>4725</v>
      </c>
      <c r="K48" s="9">
        <f t="shared" si="1"/>
        <v>25987.5</v>
      </c>
      <c r="L48" s="9">
        <f t="shared" si="2"/>
        <v>2598.75</v>
      </c>
      <c r="M48" s="9">
        <f t="shared" si="3"/>
        <v>3118.5</v>
      </c>
      <c r="N48" s="10">
        <f t="shared" si="5"/>
        <v>20270.25</v>
      </c>
      <c r="O48" s="12" t="str">
        <f t="shared" si="6"/>
        <v>NA</v>
      </c>
      <c r="P48" s="10">
        <f t="shared" si="7"/>
        <v>1575</v>
      </c>
      <c r="Q48" s="11" t="str">
        <f t="shared" si="8"/>
        <v>NA</v>
      </c>
      <c r="R48" s="11">
        <f t="shared" si="9"/>
        <v>5000</v>
      </c>
      <c r="S48" s="11" t="str">
        <f t="shared" si="10"/>
        <v>NA</v>
      </c>
      <c r="T48" s="11">
        <f t="shared" si="11"/>
        <v>4000</v>
      </c>
      <c r="U48" s="11">
        <f t="shared" si="12"/>
        <v>2000</v>
      </c>
    </row>
    <row r="49" spans="1:21" ht="20.25" customHeight="1">
      <c r="A49" s="6">
        <v>47</v>
      </c>
      <c r="B49" s="6" t="s">
        <v>149</v>
      </c>
      <c r="C49" s="6" t="s">
        <v>119</v>
      </c>
      <c r="D49" s="6" t="s">
        <v>37</v>
      </c>
      <c r="E49" s="6" t="s">
        <v>29</v>
      </c>
      <c r="F49" s="6" t="s">
        <v>47</v>
      </c>
      <c r="G49" s="7">
        <v>32180</v>
      </c>
      <c r="H49" s="8">
        <v>15750</v>
      </c>
      <c r="I49" s="9">
        <f t="shared" ref="I49:J49" si="57">$H49*I$1</f>
        <v>5512.5</v>
      </c>
      <c r="J49" s="9">
        <f t="shared" si="57"/>
        <v>4725</v>
      </c>
      <c r="K49" s="9">
        <f t="shared" si="1"/>
        <v>25987.5</v>
      </c>
      <c r="L49" s="9">
        <f t="shared" si="2"/>
        <v>2598.75</v>
      </c>
      <c r="M49" s="9">
        <f t="shared" si="3"/>
        <v>3118.5</v>
      </c>
      <c r="N49" s="10">
        <f t="shared" si="5"/>
        <v>20270.25</v>
      </c>
      <c r="O49" s="12" t="str">
        <f t="shared" si="6"/>
        <v>NA</v>
      </c>
      <c r="P49" s="10" t="str">
        <f t="shared" si="7"/>
        <v>NA</v>
      </c>
      <c r="Q49" s="11" t="str">
        <f t="shared" si="8"/>
        <v>NA</v>
      </c>
      <c r="R49" s="11" t="str">
        <f t="shared" si="9"/>
        <v>NA</v>
      </c>
      <c r="S49" s="11" t="str">
        <f t="shared" si="10"/>
        <v>NA</v>
      </c>
      <c r="T49" s="11">
        <f t="shared" si="11"/>
        <v>4000</v>
      </c>
      <c r="U49" s="11">
        <f t="shared" si="12"/>
        <v>2000</v>
      </c>
    </row>
    <row r="50" spans="1:21" ht="20.25" customHeight="1">
      <c r="A50" s="6">
        <v>48</v>
      </c>
      <c r="B50" s="6" t="s">
        <v>150</v>
      </c>
      <c r="C50" s="6" t="s">
        <v>119</v>
      </c>
      <c r="D50" s="6" t="s">
        <v>120</v>
      </c>
      <c r="E50" s="6" t="s">
        <v>54</v>
      </c>
      <c r="F50" s="6" t="s">
        <v>151</v>
      </c>
      <c r="G50" s="7">
        <v>32435</v>
      </c>
      <c r="H50" s="8">
        <v>15750</v>
      </c>
      <c r="I50" s="9">
        <f t="shared" ref="I50:J50" si="58">$H50*I$1</f>
        <v>5512.5</v>
      </c>
      <c r="J50" s="9">
        <f t="shared" si="58"/>
        <v>4725</v>
      </c>
      <c r="K50" s="9">
        <f t="shared" si="1"/>
        <v>25987.5</v>
      </c>
      <c r="L50" s="9">
        <f t="shared" si="2"/>
        <v>2598.75</v>
      </c>
      <c r="M50" s="9">
        <f t="shared" si="3"/>
        <v>3118.5</v>
      </c>
      <c r="N50" s="10">
        <f t="shared" si="5"/>
        <v>20270.25</v>
      </c>
      <c r="O50" s="12" t="str">
        <f t="shared" si="6"/>
        <v>NA</v>
      </c>
      <c r="P50" s="10" t="str">
        <f t="shared" si="7"/>
        <v>NA</v>
      </c>
      <c r="Q50" s="11" t="str">
        <f t="shared" si="8"/>
        <v>NA</v>
      </c>
      <c r="R50" s="11" t="str">
        <f t="shared" si="9"/>
        <v>NA</v>
      </c>
      <c r="S50" s="11">
        <f t="shared" si="10"/>
        <v>6000</v>
      </c>
      <c r="T50" s="11">
        <f t="shared" si="11"/>
        <v>3600</v>
      </c>
      <c r="U50" s="11">
        <f t="shared" si="12"/>
        <v>2000</v>
      </c>
    </row>
    <row r="51" spans="1:21" ht="20.25" customHeight="1">
      <c r="A51" s="6">
        <v>49</v>
      </c>
      <c r="B51" s="6" t="s">
        <v>152</v>
      </c>
      <c r="C51" s="6" t="s">
        <v>153</v>
      </c>
      <c r="D51" s="6" t="s">
        <v>120</v>
      </c>
      <c r="E51" s="6" t="s">
        <v>38</v>
      </c>
      <c r="F51" s="6" t="s">
        <v>77</v>
      </c>
      <c r="G51" s="7">
        <v>32435</v>
      </c>
      <c r="H51" s="8">
        <v>15750</v>
      </c>
      <c r="I51" s="9">
        <f t="shared" ref="I51:J51" si="59">$H51*I$1</f>
        <v>5512.5</v>
      </c>
      <c r="J51" s="9">
        <f t="shared" si="59"/>
        <v>4725</v>
      </c>
      <c r="K51" s="9">
        <f t="shared" si="1"/>
        <v>25987.5</v>
      </c>
      <c r="L51" s="9">
        <f t="shared" si="2"/>
        <v>2598.75</v>
      </c>
      <c r="M51" s="9">
        <f t="shared" si="3"/>
        <v>3118.5</v>
      </c>
      <c r="N51" s="10">
        <f t="shared" si="5"/>
        <v>20270.25</v>
      </c>
      <c r="O51" s="12" t="str">
        <f t="shared" si="6"/>
        <v>NA</v>
      </c>
      <c r="P51" s="10" t="str">
        <f t="shared" si="7"/>
        <v>NA</v>
      </c>
      <c r="Q51" s="11" t="str">
        <f t="shared" si="8"/>
        <v>NA</v>
      </c>
      <c r="R51" s="11" t="str">
        <f t="shared" si="9"/>
        <v>NA</v>
      </c>
      <c r="S51" s="11">
        <f t="shared" si="10"/>
        <v>6000</v>
      </c>
      <c r="T51" s="11">
        <f t="shared" si="11"/>
        <v>4200</v>
      </c>
      <c r="U51" s="11">
        <f t="shared" si="12"/>
        <v>2000</v>
      </c>
    </row>
    <row r="52" spans="1:21" ht="20.25" customHeight="1">
      <c r="A52" s="6">
        <v>50</v>
      </c>
      <c r="B52" s="6" t="s">
        <v>154</v>
      </c>
      <c r="C52" s="6" t="s">
        <v>148</v>
      </c>
      <c r="D52" s="6" t="s">
        <v>53</v>
      </c>
      <c r="E52" s="6" t="s">
        <v>54</v>
      </c>
      <c r="F52" s="6" t="s">
        <v>151</v>
      </c>
      <c r="G52" s="7">
        <v>32435</v>
      </c>
      <c r="H52" s="8">
        <v>15750</v>
      </c>
      <c r="I52" s="9">
        <f t="shared" ref="I52:J52" si="60">$H52*I$1</f>
        <v>5512.5</v>
      </c>
      <c r="J52" s="9">
        <f t="shared" si="60"/>
        <v>4725</v>
      </c>
      <c r="K52" s="9">
        <f t="shared" si="1"/>
        <v>25987.5</v>
      </c>
      <c r="L52" s="9">
        <f t="shared" si="2"/>
        <v>2598.75</v>
      </c>
      <c r="M52" s="9">
        <f t="shared" si="3"/>
        <v>3118.5</v>
      </c>
      <c r="N52" s="10">
        <f t="shared" si="5"/>
        <v>20270.25</v>
      </c>
      <c r="O52" s="12" t="str">
        <f t="shared" si="6"/>
        <v>NA</v>
      </c>
      <c r="P52" s="10" t="str">
        <f t="shared" si="7"/>
        <v>NA</v>
      </c>
      <c r="Q52" s="11" t="str">
        <f t="shared" si="8"/>
        <v>NA</v>
      </c>
      <c r="R52" s="11" t="str">
        <f t="shared" si="9"/>
        <v>NA</v>
      </c>
      <c r="S52" s="11">
        <f t="shared" si="10"/>
        <v>6000</v>
      </c>
      <c r="T52" s="11">
        <f t="shared" si="11"/>
        <v>3600</v>
      </c>
      <c r="U52" s="11">
        <f t="shared" si="12"/>
        <v>2000</v>
      </c>
    </row>
    <row r="53" spans="1:21" ht="20.25" customHeight="1">
      <c r="A53" s="6">
        <v>51</v>
      </c>
      <c r="B53" s="6" t="s">
        <v>155</v>
      </c>
      <c r="C53" s="6" t="s">
        <v>156</v>
      </c>
      <c r="D53" s="6" t="s">
        <v>28</v>
      </c>
      <c r="E53" s="6" t="s">
        <v>29</v>
      </c>
      <c r="F53" s="6" t="s">
        <v>70</v>
      </c>
      <c r="G53" s="7">
        <v>32436</v>
      </c>
      <c r="H53" s="8">
        <v>15750</v>
      </c>
      <c r="I53" s="9">
        <f t="shared" ref="I53:J53" si="61">$H53*I$1</f>
        <v>5512.5</v>
      </c>
      <c r="J53" s="9">
        <f t="shared" si="61"/>
        <v>4725</v>
      </c>
      <c r="K53" s="9">
        <f t="shared" si="1"/>
        <v>25987.5</v>
      </c>
      <c r="L53" s="9">
        <f t="shared" si="2"/>
        <v>2598.75</v>
      </c>
      <c r="M53" s="9">
        <f t="shared" si="3"/>
        <v>3118.5</v>
      </c>
      <c r="N53" s="10">
        <f t="shared" si="5"/>
        <v>20270.25</v>
      </c>
      <c r="O53" s="12" t="str">
        <f t="shared" si="6"/>
        <v>NA</v>
      </c>
      <c r="P53" s="10">
        <f t="shared" si="7"/>
        <v>1575</v>
      </c>
      <c r="Q53" s="11" t="str">
        <f t="shared" si="8"/>
        <v>NA</v>
      </c>
      <c r="R53" s="11">
        <f t="shared" si="9"/>
        <v>5000</v>
      </c>
      <c r="S53" s="11" t="str">
        <f t="shared" si="10"/>
        <v>NA</v>
      </c>
      <c r="T53" s="11">
        <f t="shared" si="11"/>
        <v>4000</v>
      </c>
      <c r="U53" s="11">
        <f t="shared" si="12"/>
        <v>2000</v>
      </c>
    </row>
    <row r="54" spans="1:21" ht="20.25" customHeight="1">
      <c r="A54" s="6">
        <v>52</v>
      </c>
      <c r="B54" s="6" t="s">
        <v>157</v>
      </c>
      <c r="C54" s="6" t="s">
        <v>158</v>
      </c>
      <c r="D54" s="6" t="s">
        <v>120</v>
      </c>
      <c r="E54" s="6" t="s">
        <v>29</v>
      </c>
      <c r="F54" s="6" t="s">
        <v>125</v>
      </c>
      <c r="G54" s="7">
        <v>32437</v>
      </c>
      <c r="H54" s="8">
        <v>19250</v>
      </c>
      <c r="I54" s="9">
        <f t="shared" ref="I54:J54" si="62">$H54*I$1</f>
        <v>6737.5</v>
      </c>
      <c r="J54" s="9">
        <f t="shared" si="62"/>
        <v>5775</v>
      </c>
      <c r="K54" s="9">
        <f t="shared" si="1"/>
        <v>31762.5</v>
      </c>
      <c r="L54" s="9">
        <f t="shared" si="2"/>
        <v>3176.25</v>
      </c>
      <c r="M54" s="9">
        <f t="shared" si="3"/>
        <v>3811.5</v>
      </c>
      <c r="N54" s="10">
        <f t="shared" si="5"/>
        <v>24774.75</v>
      </c>
      <c r="O54" s="12" t="str">
        <f t="shared" si="6"/>
        <v>NA</v>
      </c>
      <c r="P54" s="10" t="str">
        <f t="shared" si="7"/>
        <v>NA</v>
      </c>
      <c r="Q54" s="11" t="str">
        <f t="shared" si="8"/>
        <v>NA</v>
      </c>
      <c r="R54" s="11" t="str">
        <f t="shared" si="9"/>
        <v>NA</v>
      </c>
      <c r="S54" s="11">
        <f t="shared" si="10"/>
        <v>6000</v>
      </c>
      <c r="T54" s="11">
        <f t="shared" si="11"/>
        <v>4000</v>
      </c>
      <c r="U54" s="11">
        <f t="shared" si="12"/>
        <v>2000</v>
      </c>
    </row>
    <row r="55" spans="1:21" ht="20.25" customHeight="1">
      <c r="A55" s="6">
        <v>53</v>
      </c>
      <c r="B55" s="6" t="s">
        <v>159</v>
      </c>
      <c r="C55" s="6" t="s">
        <v>160</v>
      </c>
      <c r="D55" s="6" t="s">
        <v>120</v>
      </c>
      <c r="E55" s="6" t="s">
        <v>54</v>
      </c>
      <c r="F55" s="6" t="s">
        <v>161</v>
      </c>
      <c r="G55" s="7">
        <v>35034</v>
      </c>
      <c r="H55" s="8">
        <v>15750</v>
      </c>
      <c r="I55" s="9">
        <f t="shared" ref="I55:J55" si="63">$H55*I$1</f>
        <v>5512.5</v>
      </c>
      <c r="J55" s="9">
        <f t="shared" si="63"/>
        <v>4725</v>
      </c>
      <c r="K55" s="9">
        <f t="shared" si="1"/>
        <v>25987.5</v>
      </c>
      <c r="L55" s="9">
        <f t="shared" si="2"/>
        <v>2598.75</v>
      </c>
      <c r="M55" s="9">
        <f t="shared" si="3"/>
        <v>3118.5</v>
      </c>
      <c r="N55" s="10">
        <f t="shared" si="5"/>
        <v>20270.25</v>
      </c>
      <c r="O55" s="12" t="str">
        <f t="shared" si="6"/>
        <v>NA</v>
      </c>
      <c r="P55" s="10" t="str">
        <f t="shared" si="7"/>
        <v>NA</v>
      </c>
      <c r="Q55" s="11" t="str">
        <f t="shared" si="8"/>
        <v>NA</v>
      </c>
      <c r="R55" s="11" t="str">
        <f t="shared" si="9"/>
        <v>NA</v>
      </c>
      <c r="S55" s="11">
        <f t="shared" si="10"/>
        <v>6000</v>
      </c>
      <c r="T55" s="11">
        <f t="shared" si="11"/>
        <v>3600</v>
      </c>
      <c r="U55" s="11">
        <f t="shared" si="12"/>
        <v>2000</v>
      </c>
    </row>
    <row r="56" spans="1:21" ht="20.25" customHeight="1">
      <c r="A56" s="6">
        <v>54</v>
      </c>
      <c r="B56" s="6" t="s">
        <v>162</v>
      </c>
      <c r="C56" s="6" t="s">
        <v>163</v>
      </c>
      <c r="D56" s="6" t="s">
        <v>120</v>
      </c>
      <c r="E56" s="6" t="s">
        <v>33</v>
      </c>
      <c r="F56" s="6" t="s">
        <v>164</v>
      </c>
      <c r="G56" s="7">
        <v>34761</v>
      </c>
      <c r="H56" s="8">
        <v>15750</v>
      </c>
      <c r="I56" s="9">
        <f t="shared" ref="I56:J56" si="64">$H56*I$1</f>
        <v>5512.5</v>
      </c>
      <c r="J56" s="9">
        <f t="shared" si="64"/>
        <v>4725</v>
      </c>
      <c r="K56" s="9">
        <f t="shared" si="1"/>
        <v>25987.5</v>
      </c>
      <c r="L56" s="9">
        <f t="shared" si="2"/>
        <v>2598.75</v>
      </c>
      <c r="M56" s="9">
        <f t="shared" si="3"/>
        <v>3118.5</v>
      </c>
      <c r="N56" s="10">
        <f t="shared" si="5"/>
        <v>20270.25</v>
      </c>
      <c r="O56" s="12" t="str">
        <f t="shared" si="6"/>
        <v>NA</v>
      </c>
      <c r="P56" s="10" t="str">
        <f t="shared" si="7"/>
        <v>NA</v>
      </c>
      <c r="Q56" s="11" t="str">
        <f t="shared" si="8"/>
        <v>NA</v>
      </c>
      <c r="R56" s="11" t="str">
        <f t="shared" si="9"/>
        <v>NA</v>
      </c>
      <c r="S56" s="11">
        <f t="shared" si="10"/>
        <v>6000</v>
      </c>
      <c r="T56" s="11">
        <f t="shared" si="11"/>
        <v>3800</v>
      </c>
      <c r="U56" s="11">
        <f t="shared" si="12"/>
        <v>2000</v>
      </c>
    </row>
    <row r="57" spans="1:21" ht="20.25" customHeight="1">
      <c r="A57" s="6">
        <v>55</v>
      </c>
      <c r="B57" s="6" t="s">
        <v>165</v>
      </c>
      <c r="C57" s="6" t="s">
        <v>166</v>
      </c>
      <c r="D57" s="6" t="s">
        <v>120</v>
      </c>
      <c r="E57" s="6" t="s">
        <v>33</v>
      </c>
      <c r="F57" s="6" t="s">
        <v>167</v>
      </c>
      <c r="G57" s="7">
        <v>31717</v>
      </c>
      <c r="H57" s="8">
        <v>15750</v>
      </c>
      <c r="I57" s="9">
        <f t="shared" ref="I57:J57" si="65">$H57*I$1</f>
        <v>5512.5</v>
      </c>
      <c r="J57" s="9">
        <f t="shared" si="65"/>
        <v>4725</v>
      </c>
      <c r="K57" s="9">
        <f t="shared" si="1"/>
        <v>25987.5</v>
      </c>
      <c r="L57" s="9">
        <f t="shared" si="2"/>
        <v>2598.75</v>
      </c>
      <c r="M57" s="9">
        <f t="shared" si="3"/>
        <v>3118.5</v>
      </c>
      <c r="N57" s="10">
        <f t="shared" si="5"/>
        <v>20270.25</v>
      </c>
      <c r="O57" s="12" t="str">
        <f t="shared" si="6"/>
        <v>NA</v>
      </c>
      <c r="P57" s="10" t="str">
        <f t="shared" si="7"/>
        <v>NA</v>
      </c>
      <c r="Q57" s="11" t="str">
        <f t="shared" si="8"/>
        <v>NA</v>
      </c>
      <c r="R57" s="11" t="str">
        <f t="shared" si="9"/>
        <v>NA</v>
      </c>
      <c r="S57" s="11">
        <f t="shared" si="10"/>
        <v>6000</v>
      </c>
      <c r="T57" s="11">
        <f t="shared" si="11"/>
        <v>3800</v>
      </c>
      <c r="U57" s="11">
        <f t="shared" si="12"/>
        <v>2000</v>
      </c>
    </row>
    <row r="58" spans="1:21" ht="20.25" customHeight="1">
      <c r="A58" s="6">
        <v>56</v>
      </c>
      <c r="B58" s="6" t="s">
        <v>168</v>
      </c>
      <c r="C58" s="6" t="s">
        <v>169</v>
      </c>
      <c r="D58" s="6" t="s">
        <v>28</v>
      </c>
      <c r="E58" s="6" t="s">
        <v>54</v>
      </c>
      <c r="F58" s="6" t="s">
        <v>161</v>
      </c>
      <c r="G58" s="7">
        <v>33878</v>
      </c>
      <c r="H58" s="8">
        <v>14875</v>
      </c>
      <c r="I58" s="9">
        <f t="shared" ref="I58:J58" si="66">$H58*I$1</f>
        <v>5206.25</v>
      </c>
      <c r="J58" s="9">
        <f t="shared" si="66"/>
        <v>4462.5</v>
      </c>
      <c r="K58" s="9">
        <f t="shared" si="1"/>
        <v>24543.75</v>
      </c>
      <c r="L58" s="9">
        <f t="shared" si="2"/>
        <v>2454.375</v>
      </c>
      <c r="M58" s="9">
        <f t="shared" si="3"/>
        <v>2945.25</v>
      </c>
      <c r="N58" s="10">
        <f t="shared" si="5"/>
        <v>19144.125</v>
      </c>
      <c r="O58" s="12" t="str">
        <f t="shared" si="6"/>
        <v>NA</v>
      </c>
      <c r="P58" s="10">
        <f t="shared" si="7"/>
        <v>1487.5</v>
      </c>
      <c r="Q58" s="11" t="str">
        <f t="shared" si="8"/>
        <v>NA</v>
      </c>
      <c r="R58" s="11">
        <f t="shared" si="9"/>
        <v>5000</v>
      </c>
      <c r="S58" s="11" t="str">
        <f t="shared" si="10"/>
        <v>NA</v>
      </c>
      <c r="T58" s="11">
        <f t="shared" si="11"/>
        <v>3600</v>
      </c>
      <c r="U58" s="11">
        <f t="shared" si="12"/>
        <v>2000</v>
      </c>
    </row>
    <row r="59" spans="1:21" ht="20.25" customHeight="1">
      <c r="A59" s="6">
        <v>57</v>
      </c>
      <c r="B59" s="6" t="s">
        <v>170</v>
      </c>
      <c r="C59" s="6" t="s">
        <v>142</v>
      </c>
      <c r="D59" s="6" t="s">
        <v>28</v>
      </c>
      <c r="E59" s="6" t="s">
        <v>38</v>
      </c>
      <c r="F59" s="6" t="s">
        <v>171</v>
      </c>
      <c r="G59" s="7">
        <v>34098</v>
      </c>
      <c r="H59" s="8">
        <v>14875</v>
      </c>
      <c r="I59" s="9">
        <f t="shared" ref="I59:J59" si="67">$H59*I$1</f>
        <v>5206.25</v>
      </c>
      <c r="J59" s="9">
        <f t="shared" si="67"/>
        <v>4462.5</v>
      </c>
      <c r="K59" s="9">
        <f t="shared" si="1"/>
        <v>24543.75</v>
      </c>
      <c r="L59" s="9">
        <f t="shared" si="2"/>
        <v>2454.375</v>
      </c>
      <c r="M59" s="9">
        <f t="shared" si="3"/>
        <v>2945.25</v>
      </c>
      <c r="N59" s="10">
        <f t="shared" si="5"/>
        <v>19144.125</v>
      </c>
      <c r="O59" s="12" t="str">
        <f t="shared" si="6"/>
        <v>NA</v>
      </c>
      <c r="P59" s="10">
        <f t="shared" si="7"/>
        <v>1487.5</v>
      </c>
      <c r="Q59" s="11" t="str">
        <f t="shared" si="8"/>
        <v>NA</v>
      </c>
      <c r="R59" s="11">
        <f t="shared" si="9"/>
        <v>5000</v>
      </c>
      <c r="S59" s="11" t="str">
        <f t="shared" si="10"/>
        <v>NA</v>
      </c>
      <c r="T59" s="11">
        <f t="shared" si="11"/>
        <v>4200</v>
      </c>
      <c r="U59" s="11">
        <f t="shared" si="12"/>
        <v>2000</v>
      </c>
    </row>
    <row r="60" spans="1:21" ht="20.25" customHeight="1">
      <c r="A60" s="6">
        <v>58</v>
      </c>
      <c r="B60" s="6" t="s">
        <v>172</v>
      </c>
      <c r="C60" s="6" t="s">
        <v>96</v>
      </c>
      <c r="D60" s="6" t="s">
        <v>42</v>
      </c>
      <c r="E60" s="6" t="s">
        <v>29</v>
      </c>
      <c r="F60" s="6" t="s">
        <v>58</v>
      </c>
      <c r="G60" s="7">
        <v>33182</v>
      </c>
      <c r="H60" s="8">
        <v>17500</v>
      </c>
      <c r="I60" s="9">
        <f t="shared" ref="I60:J60" si="68">$H60*I$1</f>
        <v>6125</v>
      </c>
      <c r="J60" s="9">
        <f t="shared" si="68"/>
        <v>5250</v>
      </c>
      <c r="K60" s="9">
        <f t="shared" si="1"/>
        <v>28875</v>
      </c>
      <c r="L60" s="9">
        <f t="shared" si="2"/>
        <v>2887.5</v>
      </c>
      <c r="M60" s="9">
        <f t="shared" si="3"/>
        <v>3465</v>
      </c>
      <c r="N60" s="10">
        <f t="shared" si="5"/>
        <v>22522.5</v>
      </c>
      <c r="O60" s="12" t="str">
        <f t="shared" si="6"/>
        <v>NA</v>
      </c>
      <c r="P60" s="10" t="str">
        <f t="shared" si="7"/>
        <v>NA</v>
      </c>
      <c r="Q60" s="11" t="str">
        <f t="shared" si="8"/>
        <v>NA</v>
      </c>
      <c r="R60" s="11">
        <f t="shared" si="9"/>
        <v>5000</v>
      </c>
      <c r="S60" s="11" t="str">
        <f t="shared" si="10"/>
        <v>NA</v>
      </c>
      <c r="T60" s="11">
        <f t="shared" si="11"/>
        <v>4000</v>
      </c>
      <c r="U60" s="11">
        <f t="shared" si="12"/>
        <v>2000</v>
      </c>
    </row>
    <row r="61" spans="1:21" ht="20.25" customHeight="1">
      <c r="A61" s="6">
        <v>59</v>
      </c>
      <c r="B61" s="6" t="s">
        <v>173</v>
      </c>
      <c r="C61" s="6" t="s">
        <v>174</v>
      </c>
      <c r="D61" s="6" t="s">
        <v>37</v>
      </c>
      <c r="E61" s="6" t="s">
        <v>38</v>
      </c>
      <c r="F61" s="6" t="s">
        <v>108</v>
      </c>
      <c r="G61" s="7">
        <v>31791</v>
      </c>
      <c r="H61" s="8">
        <v>19250</v>
      </c>
      <c r="I61" s="9">
        <f t="shared" ref="I61:J61" si="69">$H61*I$1</f>
        <v>6737.5</v>
      </c>
      <c r="J61" s="9">
        <f t="shared" si="69"/>
        <v>5775</v>
      </c>
      <c r="K61" s="9">
        <f t="shared" si="1"/>
        <v>31762.5</v>
      </c>
      <c r="L61" s="9">
        <f t="shared" si="2"/>
        <v>3176.25</v>
      </c>
      <c r="M61" s="9">
        <f t="shared" si="3"/>
        <v>3811.5</v>
      </c>
      <c r="N61" s="10">
        <f t="shared" si="5"/>
        <v>24774.75</v>
      </c>
      <c r="O61" s="12" t="str">
        <f t="shared" si="6"/>
        <v>NA</v>
      </c>
      <c r="P61" s="10" t="str">
        <f t="shared" si="7"/>
        <v>NA</v>
      </c>
      <c r="Q61" s="11" t="str">
        <f t="shared" si="8"/>
        <v>NA</v>
      </c>
      <c r="R61" s="11" t="str">
        <f t="shared" si="9"/>
        <v>NA</v>
      </c>
      <c r="S61" s="11" t="str">
        <f t="shared" si="10"/>
        <v>NA</v>
      </c>
      <c r="T61" s="11">
        <f t="shared" si="11"/>
        <v>4200</v>
      </c>
      <c r="U61" s="11">
        <f t="shared" si="12"/>
        <v>2000</v>
      </c>
    </row>
    <row r="62" spans="1:21" ht="20.25" customHeight="1">
      <c r="A62" s="6">
        <v>60</v>
      </c>
      <c r="B62" s="6" t="s">
        <v>175</v>
      </c>
      <c r="C62" s="6" t="s">
        <v>176</v>
      </c>
      <c r="D62" s="6" t="s">
        <v>42</v>
      </c>
      <c r="E62" s="6" t="s">
        <v>38</v>
      </c>
      <c r="F62" s="6" t="s">
        <v>177</v>
      </c>
      <c r="G62" s="7">
        <v>32105</v>
      </c>
      <c r="H62" s="8">
        <v>19250</v>
      </c>
      <c r="I62" s="9">
        <f t="shared" ref="I62:J62" si="70">$H62*I$1</f>
        <v>6737.5</v>
      </c>
      <c r="J62" s="9">
        <f t="shared" si="70"/>
        <v>5775</v>
      </c>
      <c r="K62" s="9">
        <f t="shared" si="1"/>
        <v>31762.5</v>
      </c>
      <c r="L62" s="9">
        <f t="shared" si="2"/>
        <v>3176.25</v>
      </c>
      <c r="M62" s="9">
        <f t="shared" si="3"/>
        <v>3811.5</v>
      </c>
      <c r="N62" s="10">
        <f t="shared" si="5"/>
        <v>24774.75</v>
      </c>
      <c r="O62" s="12" t="str">
        <f t="shared" si="6"/>
        <v>NA</v>
      </c>
      <c r="P62" s="10" t="str">
        <f t="shared" si="7"/>
        <v>NA</v>
      </c>
      <c r="Q62" s="11" t="str">
        <f t="shared" si="8"/>
        <v>NA</v>
      </c>
      <c r="R62" s="11">
        <f t="shared" si="9"/>
        <v>5000</v>
      </c>
      <c r="S62" s="11" t="str">
        <f t="shared" si="10"/>
        <v>NA</v>
      </c>
      <c r="T62" s="11">
        <f t="shared" si="11"/>
        <v>4200</v>
      </c>
      <c r="U62" s="11">
        <f t="shared" si="12"/>
        <v>2000</v>
      </c>
    </row>
    <row r="63" spans="1:21" ht="20.25" customHeight="1">
      <c r="A63" s="6">
        <v>61</v>
      </c>
      <c r="B63" s="6" t="s">
        <v>178</v>
      </c>
      <c r="C63" s="6" t="s">
        <v>179</v>
      </c>
      <c r="D63" s="6" t="s">
        <v>37</v>
      </c>
      <c r="E63" s="6" t="s">
        <v>29</v>
      </c>
      <c r="F63" s="6" t="s">
        <v>58</v>
      </c>
      <c r="G63" s="7">
        <v>32106</v>
      </c>
      <c r="H63" s="8">
        <v>19250</v>
      </c>
      <c r="I63" s="9">
        <f t="shared" ref="I63:J63" si="71">$H63*I$1</f>
        <v>6737.5</v>
      </c>
      <c r="J63" s="9">
        <f t="shared" si="71"/>
        <v>5775</v>
      </c>
      <c r="K63" s="9">
        <f t="shared" si="1"/>
        <v>31762.5</v>
      </c>
      <c r="L63" s="9">
        <f t="shared" si="2"/>
        <v>3176.25</v>
      </c>
      <c r="M63" s="9">
        <f t="shared" si="3"/>
        <v>3811.5</v>
      </c>
      <c r="N63" s="10">
        <f t="shared" si="5"/>
        <v>24774.75</v>
      </c>
      <c r="O63" s="12" t="str">
        <f t="shared" si="6"/>
        <v>NA</v>
      </c>
      <c r="P63" s="10" t="str">
        <f t="shared" si="7"/>
        <v>NA</v>
      </c>
      <c r="Q63" s="11" t="str">
        <f t="shared" si="8"/>
        <v>NA</v>
      </c>
      <c r="R63" s="11" t="str">
        <f t="shared" si="9"/>
        <v>NA</v>
      </c>
      <c r="S63" s="11" t="str">
        <f t="shared" si="10"/>
        <v>NA</v>
      </c>
      <c r="T63" s="11">
        <f t="shared" si="11"/>
        <v>4000</v>
      </c>
      <c r="U63" s="11">
        <f t="shared" si="12"/>
        <v>2000</v>
      </c>
    </row>
    <row r="64" spans="1:21" ht="20.25" customHeight="1">
      <c r="A64" s="6">
        <v>62</v>
      </c>
      <c r="B64" s="6" t="s">
        <v>180</v>
      </c>
      <c r="C64" s="6" t="s">
        <v>84</v>
      </c>
      <c r="D64" s="6" t="s">
        <v>28</v>
      </c>
      <c r="E64" s="6" t="s">
        <v>29</v>
      </c>
      <c r="F64" s="6" t="s">
        <v>47</v>
      </c>
      <c r="G64" s="7">
        <v>32107</v>
      </c>
      <c r="H64" s="8">
        <v>19250</v>
      </c>
      <c r="I64" s="9">
        <f t="shared" ref="I64:J64" si="72">$H64*I$1</f>
        <v>6737.5</v>
      </c>
      <c r="J64" s="9">
        <f t="shared" si="72"/>
        <v>5775</v>
      </c>
      <c r="K64" s="9">
        <f t="shared" si="1"/>
        <v>31762.5</v>
      </c>
      <c r="L64" s="9">
        <f t="shared" si="2"/>
        <v>3176.25</v>
      </c>
      <c r="M64" s="9">
        <f t="shared" si="3"/>
        <v>3811.5</v>
      </c>
      <c r="N64" s="10">
        <f t="shared" si="5"/>
        <v>24774.75</v>
      </c>
      <c r="O64" s="12" t="str">
        <f t="shared" si="6"/>
        <v>NA</v>
      </c>
      <c r="P64" s="10">
        <f t="shared" si="7"/>
        <v>1925</v>
      </c>
      <c r="Q64" s="11" t="str">
        <f t="shared" si="8"/>
        <v>NA</v>
      </c>
      <c r="R64" s="11">
        <f t="shared" si="9"/>
        <v>5000</v>
      </c>
      <c r="S64" s="11" t="str">
        <f t="shared" si="10"/>
        <v>NA</v>
      </c>
      <c r="T64" s="11">
        <f t="shared" si="11"/>
        <v>4000</v>
      </c>
      <c r="U64" s="11">
        <f t="shared" si="12"/>
        <v>2000</v>
      </c>
    </row>
    <row r="65" spans="1:21" ht="20.25" customHeight="1">
      <c r="A65" s="6">
        <v>63</v>
      </c>
      <c r="B65" s="6" t="s">
        <v>181</v>
      </c>
      <c r="C65" s="6" t="s">
        <v>98</v>
      </c>
      <c r="D65" s="6" t="s">
        <v>46</v>
      </c>
      <c r="E65" s="6" t="s">
        <v>29</v>
      </c>
      <c r="F65" s="6" t="s">
        <v>70</v>
      </c>
      <c r="G65" s="7">
        <v>32440</v>
      </c>
      <c r="H65" s="8">
        <v>17500</v>
      </c>
      <c r="I65" s="9">
        <f t="shared" ref="I65:J65" si="73">$H65*I$1</f>
        <v>6125</v>
      </c>
      <c r="J65" s="9">
        <f t="shared" si="73"/>
        <v>5250</v>
      </c>
      <c r="K65" s="9">
        <f t="shared" si="1"/>
        <v>28875</v>
      </c>
      <c r="L65" s="9">
        <f t="shared" si="2"/>
        <v>2887.5</v>
      </c>
      <c r="M65" s="9">
        <f t="shared" si="3"/>
        <v>3465</v>
      </c>
      <c r="N65" s="10">
        <f t="shared" si="5"/>
        <v>22522.5</v>
      </c>
      <c r="O65" s="12" t="str">
        <f t="shared" si="6"/>
        <v>NA</v>
      </c>
      <c r="P65" s="10" t="str">
        <f t="shared" si="7"/>
        <v>NA</v>
      </c>
      <c r="Q65" s="11" t="str">
        <f t="shared" si="8"/>
        <v>NA</v>
      </c>
      <c r="R65" s="11" t="str">
        <f t="shared" si="9"/>
        <v>NA</v>
      </c>
      <c r="S65" s="11" t="str">
        <f t="shared" si="10"/>
        <v>NA</v>
      </c>
      <c r="T65" s="11">
        <f t="shared" si="11"/>
        <v>4000</v>
      </c>
      <c r="U65" s="11">
        <f t="shared" si="12"/>
        <v>2000</v>
      </c>
    </row>
    <row r="66" spans="1:21" ht="20.25" customHeight="1">
      <c r="A66" s="6">
        <v>64</v>
      </c>
      <c r="B66" s="6" t="s">
        <v>182</v>
      </c>
      <c r="C66" s="6" t="s">
        <v>183</v>
      </c>
      <c r="D66" s="6" t="s">
        <v>53</v>
      </c>
      <c r="E66" s="6" t="s">
        <v>38</v>
      </c>
      <c r="F66" s="6" t="s">
        <v>39</v>
      </c>
      <c r="G66" s="7">
        <v>32441</v>
      </c>
      <c r="H66" s="8">
        <v>17500</v>
      </c>
      <c r="I66" s="9">
        <f t="shared" ref="I66:J66" si="74">$H66*I$1</f>
        <v>6125</v>
      </c>
      <c r="J66" s="9">
        <f t="shared" si="74"/>
        <v>5250</v>
      </c>
      <c r="K66" s="9">
        <f t="shared" si="1"/>
        <v>28875</v>
      </c>
      <c r="L66" s="9">
        <f t="shared" si="2"/>
        <v>2887.5</v>
      </c>
      <c r="M66" s="9">
        <f t="shared" si="3"/>
        <v>3465</v>
      </c>
      <c r="N66" s="10">
        <f t="shared" si="5"/>
        <v>22522.5</v>
      </c>
      <c r="O66" s="12" t="str">
        <f t="shared" si="6"/>
        <v>NA</v>
      </c>
      <c r="P66" s="10" t="str">
        <f t="shared" si="7"/>
        <v>NA</v>
      </c>
      <c r="Q66" s="11" t="str">
        <f t="shared" si="8"/>
        <v>NA</v>
      </c>
      <c r="R66" s="11" t="str">
        <f t="shared" si="9"/>
        <v>NA</v>
      </c>
      <c r="S66" s="11">
        <f t="shared" si="10"/>
        <v>6000</v>
      </c>
      <c r="T66" s="11">
        <f t="shared" si="11"/>
        <v>4200</v>
      </c>
      <c r="U66" s="11">
        <f t="shared" si="12"/>
        <v>2000</v>
      </c>
    </row>
    <row r="67" spans="1:21" ht="20.25" customHeight="1">
      <c r="A67" s="6">
        <v>65</v>
      </c>
      <c r="B67" s="6" t="s">
        <v>184</v>
      </c>
      <c r="C67" s="6" t="s">
        <v>75</v>
      </c>
      <c r="D67" s="6" t="s">
        <v>120</v>
      </c>
      <c r="E67" s="6" t="s">
        <v>33</v>
      </c>
      <c r="F67" s="6" t="s">
        <v>73</v>
      </c>
      <c r="G67" s="7">
        <v>32442</v>
      </c>
      <c r="H67" s="8">
        <v>17500</v>
      </c>
      <c r="I67" s="9">
        <f t="shared" ref="I67:J67" si="75">$H67*I$1</f>
        <v>6125</v>
      </c>
      <c r="J67" s="9">
        <f t="shared" si="75"/>
        <v>5250</v>
      </c>
      <c r="K67" s="9">
        <f t="shared" si="1"/>
        <v>28875</v>
      </c>
      <c r="L67" s="9">
        <f t="shared" si="2"/>
        <v>2887.5</v>
      </c>
      <c r="M67" s="9">
        <f t="shared" si="3"/>
        <v>3465</v>
      </c>
      <c r="N67" s="10">
        <f t="shared" si="5"/>
        <v>22522.5</v>
      </c>
      <c r="O67" s="12" t="str">
        <f t="shared" si="6"/>
        <v>NA</v>
      </c>
      <c r="P67" s="10" t="str">
        <f t="shared" si="7"/>
        <v>NA</v>
      </c>
      <c r="Q67" s="11" t="str">
        <f t="shared" si="8"/>
        <v>NA</v>
      </c>
      <c r="R67" s="11" t="str">
        <f t="shared" si="9"/>
        <v>NA</v>
      </c>
      <c r="S67" s="11">
        <f t="shared" si="10"/>
        <v>6000</v>
      </c>
      <c r="T67" s="11">
        <f t="shared" si="11"/>
        <v>3800</v>
      </c>
      <c r="U67" s="11">
        <f t="shared" si="12"/>
        <v>2000</v>
      </c>
    </row>
    <row r="68" spans="1:21" ht="20.25" customHeight="1">
      <c r="A68" s="6">
        <v>66</v>
      </c>
      <c r="B68" s="6" t="s">
        <v>185</v>
      </c>
      <c r="C68" s="6" t="s">
        <v>186</v>
      </c>
      <c r="D68" s="6" t="s">
        <v>53</v>
      </c>
      <c r="E68" s="6" t="s">
        <v>29</v>
      </c>
      <c r="F68" s="6" t="s">
        <v>58</v>
      </c>
      <c r="G68" s="7">
        <v>32443</v>
      </c>
      <c r="H68" s="8">
        <v>17500</v>
      </c>
      <c r="I68" s="9">
        <f t="shared" ref="I68:J68" si="76">$H68*I$1</f>
        <v>6125</v>
      </c>
      <c r="J68" s="9">
        <f t="shared" si="76"/>
        <v>5250</v>
      </c>
      <c r="K68" s="9">
        <f t="shared" si="1"/>
        <v>28875</v>
      </c>
      <c r="L68" s="9">
        <f t="shared" si="2"/>
        <v>2887.5</v>
      </c>
      <c r="M68" s="9">
        <f t="shared" si="3"/>
        <v>3465</v>
      </c>
      <c r="N68" s="10">
        <f t="shared" ref="N68:N102" si="77">K68-L68-M68</f>
        <v>22522.5</v>
      </c>
      <c r="O68" s="12" t="str">
        <f t="shared" ref="O68:O102" si="78">IF(H68&lt;=10000,3000,"NA")</f>
        <v>NA</v>
      </c>
      <c r="P68" s="10" t="str">
        <f t="shared" ref="P68:P102" si="79">IF(D68="Sales",H68*0.1,"NA")</f>
        <v>NA</v>
      </c>
      <c r="Q68" s="11" t="str">
        <f t="shared" ref="Q68:Q102" si="80">IF(AND(D68="Admin",H68&lt;=10000),H68*5%,"NA")</f>
        <v>NA</v>
      </c>
      <c r="R68" s="11" t="str">
        <f t="shared" ref="R68:R102" si="81">IF(OR(D68="Sales",D68="Mktg"),5000,"NA")</f>
        <v>NA</v>
      </c>
      <c r="S68" s="11">
        <f t="shared" ref="S68:S102" si="82">IF(OR(AND(D68="CCD",N68&gt;=10000),AND(D68="Personnel",N68&gt;=10000)),6000,"NA")</f>
        <v>6000</v>
      </c>
      <c r="T68" s="11">
        <f t="shared" ref="T68:T102" si="83">IF(E68="north",4000,IF(E68="south",4200,IF(E68="east",3800,IF(E68="west",3600,"NA"))))</f>
        <v>4000</v>
      </c>
      <c r="U68" s="11">
        <f t="shared" ref="U68:U102" si="84">IF(D68="Director","NA",2000)</f>
        <v>2000</v>
      </c>
    </row>
    <row r="69" spans="1:21" ht="20.25" customHeight="1">
      <c r="A69" s="6">
        <v>67</v>
      </c>
      <c r="B69" s="6" t="s">
        <v>187</v>
      </c>
      <c r="C69" s="6" t="s">
        <v>188</v>
      </c>
      <c r="D69" s="6" t="s">
        <v>53</v>
      </c>
      <c r="E69" s="6" t="s">
        <v>29</v>
      </c>
      <c r="F69" s="6" t="s">
        <v>125</v>
      </c>
      <c r="G69" s="7">
        <v>32444</v>
      </c>
      <c r="H69" s="8">
        <v>20125</v>
      </c>
      <c r="I69" s="9">
        <f t="shared" ref="I69:J69" si="85">$H69*I$1</f>
        <v>7043.75</v>
      </c>
      <c r="J69" s="9">
        <f t="shared" si="85"/>
        <v>6037.5</v>
      </c>
      <c r="K69" s="9">
        <f t="shared" si="1"/>
        <v>33206.25</v>
      </c>
      <c r="L69" s="9">
        <f t="shared" si="2"/>
        <v>3320.625</v>
      </c>
      <c r="M69" s="9">
        <f t="shared" si="3"/>
        <v>3984.75</v>
      </c>
      <c r="N69" s="10">
        <f t="shared" si="77"/>
        <v>25900.875</v>
      </c>
      <c r="O69" s="12" t="str">
        <f t="shared" si="78"/>
        <v>NA</v>
      </c>
      <c r="P69" s="10" t="str">
        <f t="shared" si="79"/>
        <v>NA</v>
      </c>
      <c r="Q69" s="11" t="str">
        <f t="shared" si="80"/>
        <v>NA</v>
      </c>
      <c r="R69" s="11" t="str">
        <f t="shared" si="81"/>
        <v>NA</v>
      </c>
      <c r="S69" s="11">
        <f t="shared" si="82"/>
        <v>6000</v>
      </c>
      <c r="T69" s="11">
        <f t="shared" si="83"/>
        <v>4000</v>
      </c>
      <c r="U69" s="11">
        <f t="shared" si="84"/>
        <v>2000</v>
      </c>
    </row>
    <row r="70" spans="1:21" ht="20.25" customHeight="1">
      <c r="A70" s="6">
        <v>68</v>
      </c>
      <c r="B70" s="6" t="s">
        <v>189</v>
      </c>
      <c r="C70" s="6" t="s">
        <v>75</v>
      </c>
      <c r="D70" s="6" t="s">
        <v>28</v>
      </c>
      <c r="E70" s="6" t="s">
        <v>29</v>
      </c>
      <c r="F70" s="6" t="s">
        <v>135</v>
      </c>
      <c r="G70" s="7">
        <v>35034</v>
      </c>
      <c r="H70" s="8">
        <v>14000</v>
      </c>
      <c r="I70" s="9">
        <f t="shared" ref="I70:J70" si="86">$H70*I$1</f>
        <v>4900</v>
      </c>
      <c r="J70" s="9">
        <f t="shared" si="86"/>
        <v>4200</v>
      </c>
      <c r="K70" s="9">
        <f t="shared" si="1"/>
        <v>23100</v>
      </c>
      <c r="L70" s="9">
        <f t="shared" si="2"/>
        <v>2310</v>
      </c>
      <c r="M70" s="9">
        <f t="shared" si="3"/>
        <v>2772</v>
      </c>
      <c r="N70" s="10">
        <f t="shared" si="77"/>
        <v>18018</v>
      </c>
      <c r="O70" s="12" t="str">
        <f t="shared" si="78"/>
        <v>NA</v>
      </c>
      <c r="P70" s="10">
        <f t="shared" si="79"/>
        <v>1400</v>
      </c>
      <c r="Q70" s="11" t="str">
        <f t="shared" si="80"/>
        <v>NA</v>
      </c>
      <c r="R70" s="11">
        <f t="shared" si="81"/>
        <v>5000</v>
      </c>
      <c r="S70" s="11" t="str">
        <f t="shared" si="82"/>
        <v>NA</v>
      </c>
      <c r="T70" s="11">
        <f t="shared" si="83"/>
        <v>4000</v>
      </c>
      <c r="U70" s="11">
        <f t="shared" si="84"/>
        <v>2000</v>
      </c>
    </row>
    <row r="71" spans="1:21" ht="20.25" customHeight="1">
      <c r="A71" s="6">
        <v>69</v>
      </c>
      <c r="B71" s="6" t="s">
        <v>190</v>
      </c>
      <c r="C71" s="6" t="s">
        <v>119</v>
      </c>
      <c r="D71" s="6" t="s">
        <v>53</v>
      </c>
      <c r="E71" s="6" t="s">
        <v>29</v>
      </c>
      <c r="F71" s="6" t="s">
        <v>135</v>
      </c>
      <c r="G71" s="7">
        <v>34761</v>
      </c>
      <c r="H71" s="8">
        <v>14000</v>
      </c>
      <c r="I71" s="9">
        <f t="shared" ref="I71:J71" si="87">$H71*I$1</f>
        <v>4900</v>
      </c>
      <c r="J71" s="9">
        <f t="shared" si="87"/>
        <v>4200</v>
      </c>
      <c r="K71" s="9">
        <f t="shared" si="1"/>
        <v>23100</v>
      </c>
      <c r="L71" s="9">
        <f t="shared" si="2"/>
        <v>2310</v>
      </c>
      <c r="M71" s="9">
        <f t="shared" si="3"/>
        <v>2772</v>
      </c>
      <c r="N71" s="10">
        <f t="shared" si="77"/>
        <v>18018</v>
      </c>
      <c r="O71" s="12" t="str">
        <f t="shared" si="78"/>
        <v>NA</v>
      </c>
      <c r="P71" s="10" t="str">
        <f t="shared" si="79"/>
        <v>NA</v>
      </c>
      <c r="Q71" s="11" t="str">
        <f t="shared" si="80"/>
        <v>NA</v>
      </c>
      <c r="R71" s="11" t="str">
        <f t="shared" si="81"/>
        <v>NA</v>
      </c>
      <c r="S71" s="11">
        <f t="shared" si="82"/>
        <v>6000</v>
      </c>
      <c r="T71" s="11">
        <f t="shared" si="83"/>
        <v>4000</v>
      </c>
      <c r="U71" s="11">
        <f t="shared" si="84"/>
        <v>2000</v>
      </c>
    </row>
    <row r="72" spans="1:21" ht="20.25" customHeight="1">
      <c r="A72" s="6">
        <v>70</v>
      </c>
      <c r="B72" s="6" t="s">
        <v>191</v>
      </c>
      <c r="C72" s="6" t="s">
        <v>188</v>
      </c>
      <c r="D72" s="6" t="s">
        <v>42</v>
      </c>
      <c r="E72" s="6" t="s">
        <v>33</v>
      </c>
      <c r="F72" s="6" t="s">
        <v>73</v>
      </c>
      <c r="G72" s="7">
        <v>34762</v>
      </c>
      <c r="H72" s="8">
        <v>14000</v>
      </c>
      <c r="I72" s="9">
        <f t="shared" ref="I72:J72" si="88">$H72*I$1</f>
        <v>4900</v>
      </c>
      <c r="J72" s="9">
        <f t="shared" si="88"/>
        <v>4200</v>
      </c>
      <c r="K72" s="9">
        <f t="shared" si="1"/>
        <v>23100</v>
      </c>
      <c r="L72" s="9">
        <f t="shared" si="2"/>
        <v>2310</v>
      </c>
      <c r="M72" s="9">
        <f t="shared" si="3"/>
        <v>2772</v>
      </c>
      <c r="N72" s="10">
        <f t="shared" si="77"/>
        <v>18018</v>
      </c>
      <c r="O72" s="12" t="str">
        <f t="shared" si="78"/>
        <v>NA</v>
      </c>
      <c r="P72" s="10" t="str">
        <f t="shared" si="79"/>
        <v>NA</v>
      </c>
      <c r="Q72" s="11" t="str">
        <f t="shared" si="80"/>
        <v>NA</v>
      </c>
      <c r="R72" s="11">
        <f t="shared" si="81"/>
        <v>5000</v>
      </c>
      <c r="S72" s="11" t="str">
        <f t="shared" si="82"/>
        <v>NA</v>
      </c>
      <c r="T72" s="11">
        <f t="shared" si="83"/>
        <v>3800</v>
      </c>
      <c r="U72" s="11">
        <f t="shared" si="84"/>
        <v>2000</v>
      </c>
    </row>
    <row r="73" spans="1:21" ht="20.25" customHeight="1">
      <c r="A73" s="6">
        <v>71</v>
      </c>
      <c r="B73" s="6" t="s">
        <v>192</v>
      </c>
      <c r="C73" s="6" t="s">
        <v>193</v>
      </c>
      <c r="D73" s="6" t="s">
        <v>46</v>
      </c>
      <c r="E73" s="6" t="s">
        <v>54</v>
      </c>
      <c r="F73" s="6" t="s">
        <v>194</v>
      </c>
      <c r="G73" s="7">
        <v>34763</v>
      </c>
      <c r="H73" s="8">
        <v>14000</v>
      </c>
      <c r="I73" s="9">
        <f t="shared" ref="I73:J73" si="89">$H73*I$1</f>
        <v>4900</v>
      </c>
      <c r="J73" s="9">
        <f t="shared" si="89"/>
        <v>4200</v>
      </c>
      <c r="K73" s="9">
        <f t="shared" si="1"/>
        <v>23100</v>
      </c>
      <c r="L73" s="9">
        <f t="shared" si="2"/>
        <v>2310</v>
      </c>
      <c r="M73" s="9">
        <f t="shared" si="3"/>
        <v>2772</v>
      </c>
      <c r="N73" s="10">
        <f t="shared" si="77"/>
        <v>18018</v>
      </c>
      <c r="O73" s="12" t="str">
        <f t="shared" si="78"/>
        <v>NA</v>
      </c>
      <c r="P73" s="10" t="str">
        <f t="shared" si="79"/>
        <v>NA</v>
      </c>
      <c r="Q73" s="11" t="str">
        <f t="shared" si="80"/>
        <v>NA</v>
      </c>
      <c r="R73" s="11" t="str">
        <f t="shared" si="81"/>
        <v>NA</v>
      </c>
      <c r="S73" s="11" t="str">
        <f t="shared" si="82"/>
        <v>NA</v>
      </c>
      <c r="T73" s="11">
        <f t="shared" si="83"/>
        <v>3600</v>
      </c>
      <c r="U73" s="11">
        <f t="shared" si="84"/>
        <v>2000</v>
      </c>
    </row>
    <row r="74" spans="1:21" ht="20.25" customHeight="1">
      <c r="A74" s="6">
        <v>72</v>
      </c>
      <c r="B74" s="6" t="s">
        <v>195</v>
      </c>
      <c r="C74" s="6" t="s">
        <v>117</v>
      </c>
      <c r="D74" s="6" t="s">
        <v>46</v>
      </c>
      <c r="E74" s="6" t="s">
        <v>38</v>
      </c>
      <c r="F74" s="6" t="s">
        <v>130</v>
      </c>
      <c r="G74" s="7">
        <v>32438</v>
      </c>
      <c r="H74" s="8">
        <v>17500</v>
      </c>
      <c r="I74" s="9">
        <f t="shared" ref="I74:J74" si="90">$H74*I$1</f>
        <v>6125</v>
      </c>
      <c r="J74" s="9">
        <f t="shared" si="90"/>
        <v>5250</v>
      </c>
      <c r="K74" s="9">
        <f t="shared" si="1"/>
        <v>28875</v>
      </c>
      <c r="L74" s="9">
        <f t="shared" si="2"/>
        <v>2887.5</v>
      </c>
      <c r="M74" s="9">
        <f t="shared" si="3"/>
        <v>3465</v>
      </c>
      <c r="N74" s="10">
        <f t="shared" si="77"/>
        <v>22522.5</v>
      </c>
      <c r="O74" s="12" t="str">
        <f t="shared" si="78"/>
        <v>NA</v>
      </c>
      <c r="P74" s="10" t="str">
        <f t="shared" si="79"/>
        <v>NA</v>
      </c>
      <c r="Q74" s="11" t="str">
        <f t="shared" si="80"/>
        <v>NA</v>
      </c>
      <c r="R74" s="11" t="str">
        <f t="shared" si="81"/>
        <v>NA</v>
      </c>
      <c r="S74" s="11" t="str">
        <f t="shared" si="82"/>
        <v>NA</v>
      </c>
      <c r="T74" s="11">
        <f t="shared" si="83"/>
        <v>4200</v>
      </c>
      <c r="U74" s="11">
        <f t="shared" si="84"/>
        <v>2000</v>
      </c>
    </row>
    <row r="75" spans="1:21" ht="20.25" customHeight="1">
      <c r="A75" s="6">
        <v>73</v>
      </c>
      <c r="B75" s="6" t="s">
        <v>196</v>
      </c>
      <c r="C75" s="6" t="s">
        <v>197</v>
      </c>
      <c r="D75" s="6" t="s">
        <v>120</v>
      </c>
      <c r="E75" s="6" t="s">
        <v>29</v>
      </c>
      <c r="F75" s="6" t="s">
        <v>82</v>
      </c>
      <c r="G75" s="7">
        <v>32439</v>
      </c>
      <c r="H75" s="8">
        <v>17500</v>
      </c>
      <c r="I75" s="9">
        <f t="shared" ref="I75:J75" si="91">$H75*I$1</f>
        <v>6125</v>
      </c>
      <c r="J75" s="9">
        <f t="shared" si="91"/>
        <v>5250</v>
      </c>
      <c r="K75" s="9">
        <f t="shared" si="1"/>
        <v>28875</v>
      </c>
      <c r="L75" s="9">
        <f t="shared" si="2"/>
        <v>2887.5</v>
      </c>
      <c r="M75" s="9">
        <f t="shared" si="3"/>
        <v>3465</v>
      </c>
      <c r="N75" s="10">
        <f t="shared" si="77"/>
        <v>22522.5</v>
      </c>
      <c r="O75" s="12" t="str">
        <f t="shared" si="78"/>
        <v>NA</v>
      </c>
      <c r="P75" s="10" t="str">
        <f t="shared" si="79"/>
        <v>NA</v>
      </c>
      <c r="Q75" s="11" t="str">
        <f t="shared" si="80"/>
        <v>NA</v>
      </c>
      <c r="R75" s="11" t="str">
        <f t="shared" si="81"/>
        <v>NA</v>
      </c>
      <c r="S75" s="11">
        <f t="shared" si="82"/>
        <v>6000</v>
      </c>
      <c r="T75" s="11">
        <f t="shared" si="83"/>
        <v>4000</v>
      </c>
      <c r="U75" s="11">
        <f t="shared" si="84"/>
        <v>2000</v>
      </c>
    </row>
    <row r="76" spans="1:21" ht="20.25" customHeight="1">
      <c r="A76" s="6">
        <v>74</v>
      </c>
      <c r="B76" s="6" t="s">
        <v>198</v>
      </c>
      <c r="C76" s="6" t="s">
        <v>199</v>
      </c>
      <c r="D76" s="6" t="s">
        <v>28</v>
      </c>
      <c r="E76" s="6" t="s">
        <v>33</v>
      </c>
      <c r="F76" s="6" t="s">
        <v>64</v>
      </c>
      <c r="G76" s="7">
        <v>32440</v>
      </c>
      <c r="H76" s="8">
        <v>17500</v>
      </c>
      <c r="I76" s="9">
        <f t="shared" ref="I76:J76" si="92">$H76*I$1</f>
        <v>6125</v>
      </c>
      <c r="J76" s="9">
        <f t="shared" si="92"/>
        <v>5250</v>
      </c>
      <c r="K76" s="9">
        <f t="shared" si="1"/>
        <v>28875</v>
      </c>
      <c r="L76" s="9">
        <f t="shared" si="2"/>
        <v>2887.5</v>
      </c>
      <c r="M76" s="9">
        <f t="shared" si="3"/>
        <v>3465</v>
      </c>
      <c r="N76" s="10">
        <f t="shared" si="77"/>
        <v>22522.5</v>
      </c>
      <c r="O76" s="12" t="str">
        <f t="shared" si="78"/>
        <v>NA</v>
      </c>
      <c r="P76" s="10">
        <f t="shared" si="79"/>
        <v>1750</v>
      </c>
      <c r="Q76" s="11" t="str">
        <f t="shared" si="80"/>
        <v>NA</v>
      </c>
      <c r="R76" s="11">
        <f t="shared" si="81"/>
        <v>5000</v>
      </c>
      <c r="S76" s="11" t="str">
        <f t="shared" si="82"/>
        <v>NA</v>
      </c>
      <c r="T76" s="11">
        <f t="shared" si="83"/>
        <v>3800</v>
      </c>
      <c r="U76" s="11">
        <f t="shared" si="84"/>
        <v>2000</v>
      </c>
    </row>
    <row r="77" spans="1:21" ht="20.25" customHeight="1">
      <c r="A77" s="6">
        <v>75</v>
      </c>
      <c r="B77" s="6" t="s">
        <v>200</v>
      </c>
      <c r="C77" s="6" t="s">
        <v>201</v>
      </c>
      <c r="D77" s="6" t="s">
        <v>37</v>
      </c>
      <c r="E77" s="6" t="s">
        <v>33</v>
      </c>
      <c r="F77" s="6" t="s">
        <v>73</v>
      </c>
      <c r="G77" s="7">
        <v>32441</v>
      </c>
      <c r="H77" s="8">
        <v>17500</v>
      </c>
      <c r="I77" s="9">
        <f t="shared" ref="I77:J77" si="93">$H77*I$1</f>
        <v>6125</v>
      </c>
      <c r="J77" s="9">
        <f t="shared" si="93"/>
        <v>5250</v>
      </c>
      <c r="K77" s="9">
        <f t="shared" si="1"/>
        <v>28875</v>
      </c>
      <c r="L77" s="9">
        <f t="shared" si="2"/>
        <v>2887.5</v>
      </c>
      <c r="M77" s="9">
        <f t="shared" si="3"/>
        <v>3465</v>
      </c>
      <c r="N77" s="10">
        <f t="shared" si="77"/>
        <v>22522.5</v>
      </c>
      <c r="O77" s="12" t="str">
        <f t="shared" si="78"/>
        <v>NA</v>
      </c>
      <c r="P77" s="10" t="str">
        <f t="shared" si="79"/>
        <v>NA</v>
      </c>
      <c r="Q77" s="11" t="str">
        <f t="shared" si="80"/>
        <v>NA</v>
      </c>
      <c r="R77" s="11" t="str">
        <f t="shared" si="81"/>
        <v>NA</v>
      </c>
      <c r="S77" s="11" t="str">
        <f t="shared" si="82"/>
        <v>NA</v>
      </c>
      <c r="T77" s="11">
        <f t="shared" si="83"/>
        <v>3800</v>
      </c>
      <c r="U77" s="11">
        <f t="shared" si="84"/>
        <v>2000</v>
      </c>
    </row>
    <row r="78" spans="1:21" ht="20.25" customHeight="1">
      <c r="A78" s="6">
        <v>76</v>
      </c>
      <c r="B78" s="6" t="s">
        <v>202</v>
      </c>
      <c r="C78" s="6" t="s">
        <v>144</v>
      </c>
      <c r="D78" s="6" t="s">
        <v>120</v>
      </c>
      <c r="E78" s="6" t="s">
        <v>54</v>
      </c>
      <c r="F78" s="6" t="s">
        <v>194</v>
      </c>
      <c r="G78" s="7">
        <v>32442</v>
      </c>
      <c r="H78" s="8">
        <v>17500</v>
      </c>
      <c r="I78" s="9">
        <f t="shared" ref="I78:J78" si="94">$H78*I$1</f>
        <v>6125</v>
      </c>
      <c r="J78" s="9">
        <f t="shared" si="94"/>
        <v>5250</v>
      </c>
      <c r="K78" s="9">
        <f t="shared" si="1"/>
        <v>28875</v>
      </c>
      <c r="L78" s="9">
        <f t="shared" si="2"/>
        <v>2887.5</v>
      </c>
      <c r="M78" s="9">
        <f t="shared" si="3"/>
        <v>3465</v>
      </c>
      <c r="N78" s="10">
        <f t="shared" si="77"/>
        <v>22522.5</v>
      </c>
      <c r="O78" s="12" t="str">
        <f t="shared" si="78"/>
        <v>NA</v>
      </c>
      <c r="P78" s="10" t="str">
        <f t="shared" si="79"/>
        <v>NA</v>
      </c>
      <c r="Q78" s="11" t="str">
        <f t="shared" si="80"/>
        <v>NA</v>
      </c>
      <c r="R78" s="11" t="str">
        <f t="shared" si="81"/>
        <v>NA</v>
      </c>
      <c r="S78" s="11">
        <f t="shared" si="82"/>
        <v>6000</v>
      </c>
      <c r="T78" s="11">
        <f t="shared" si="83"/>
        <v>3600</v>
      </c>
      <c r="U78" s="11">
        <f t="shared" si="84"/>
        <v>2000</v>
      </c>
    </row>
    <row r="79" spans="1:21" ht="20.25" customHeight="1">
      <c r="A79" s="6">
        <v>77</v>
      </c>
      <c r="B79" s="6" t="s">
        <v>203</v>
      </c>
      <c r="C79" s="6" t="s">
        <v>186</v>
      </c>
      <c r="D79" s="6" t="s">
        <v>46</v>
      </c>
      <c r="E79" s="6" t="s">
        <v>29</v>
      </c>
      <c r="F79" s="6" t="s">
        <v>43</v>
      </c>
      <c r="G79" s="7">
        <v>32443</v>
      </c>
      <c r="H79" s="8">
        <v>17500</v>
      </c>
      <c r="I79" s="9">
        <f t="shared" ref="I79:J79" si="95">$H79*I$1</f>
        <v>6125</v>
      </c>
      <c r="J79" s="9">
        <f t="shared" si="95"/>
        <v>5250</v>
      </c>
      <c r="K79" s="9">
        <f t="shared" si="1"/>
        <v>28875</v>
      </c>
      <c r="L79" s="9">
        <f t="shared" si="2"/>
        <v>2887.5</v>
      </c>
      <c r="M79" s="9">
        <f t="shared" si="3"/>
        <v>3465</v>
      </c>
      <c r="N79" s="10">
        <f t="shared" si="77"/>
        <v>22522.5</v>
      </c>
      <c r="O79" s="12" t="str">
        <f t="shared" si="78"/>
        <v>NA</v>
      </c>
      <c r="P79" s="10" t="str">
        <f t="shared" si="79"/>
        <v>NA</v>
      </c>
      <c r="Q79" s="11" t="str">
        <f t="shared" si="80"/>
        <v>NA</v>
      </c>
      <c r="R79" s="11" t="str">
        <f t="shared" si="81"/>
        <v>NA</v>
      </c>
      <c r="S79" s="11" t="str">
        <f t="shared" si="82"/>
        <v>NA</v>
      </c>
      <c r="T79" s="11">
        <f t="shared" si="83"/>
        <v>4000</v>
      </c>
      <c r="U79" s="11">
        <f t="shared" si="84"/>
        <v>2000</v>
      </c>
    </row>
    <row r="80" spans="1:21" ht="20.25" customHeight="1">
      <c r="A80" s="6">
        <v>78</v>
      </c>
      <c r="B80" s="6" t="s">
        <v>204</v>
      </c>
      <c r="C80" s="6" t="s">
        <v>205</v>
      </c>
      <c r="D80" s="6" t="s">
        <v>28</v>
      </c>
      <c r="E80" s="6" t="s">
        <v>54</v>
      </c>
      <c r="F80" s="6" t="s">
        <v>111</v>
      </c>
      <c r="G80" s="7">
        <v>32444</v>
      </c>
      <c r="H80" s="8">
        <v>17500</v>
      </c>
      <c r="I80" s="9">
        <f t="shared" ref="I80:J80" si="96">$H80*I$1</f>
        <v>6125</v>
      </c>
      <c r="J80" s="9">
        <f t="shared" si="96"/>
        <v>5250</v>
      </c>
      <c r="K80" s="9">
        <f t="shared" si="1"/>
        <v>28875</v>
      </c>
      <c r="L80" s="9">
        <f t="shared" si="2"/>
        <v>2887.5</v>
      </c>
      <c r="M80" s="9">
        <f t="shared" si="3"/>
        <v>3465</v>
      </c>
      <c r="N80" s="10">
        <f t="shared" si="77"/>
        <v>22522.5</v>
      </c>
      <c r="O80" s="12" t="str">
        <f t="shared" si="78"/>
        <v>NA</v>
      </c>
      <c r="P80" s="10">
        <f t="shared" si="79"/>
        <v>1750</v>
      </c>
      <c r="Q80" s="11" t="str">
        <f t="shared" si="80"/>
        <v>NA</v>
      </c>
      <c r="R80" s="11">
        <f t="shared" si="81"/>
        <v>5000</v>
      </c>
      <c r="S80" s="11" t="str">
        <f t="shared" si="82"/>
        <v>NA</v>
      </c>
      <c r="T80" s="11">
        <f t="shared" si="83"/>
        <v>3600</v>
      </c>
      <c r="U80" s="11">
        <f t="shared" si="84"/>
        <v>2000</v>
      </c>
    </row>
    <row r="81" spans="1:21" ht="20.25" customHeight="1">
      <c r="A81" s="6">
        <v>79</v>
      </c>
      <c r="B81" s="6" t="s">
        <v>206</v>
      </c>
      <c r="C81" s="6" t="s">
        <v>207</v>
      </c>
      <c r="D81" s="6" t="s">
        <v>42</v>
      </c>
      <c r="E81" s="6" t="s">
        <v>29</v>
      </c>
      <c r="F81" s="6" t="s">
        <v>43</v>
      </c>
      <c r="G81" s="7">
        <v>32445</v>
      </c>
      <c r="H81" s="8">
        <v>17500</v>
      </c>
      <c r="I81" s="9">
        <f t="shared" ref="I81:J81" si="97">$H81*I$1</f>
        <v>6125</v>
      </c>
      <c r="J81" s="9">
        <f t="shared" si="97"/>
        <v>5250</v>
      </c>
      <c r="K81" s="9">
        <f t="shared" si="1"/>
        <v>28875</v>
      </c>
      <c r="L81" s="9">
        <f t="shared" si="2"/>
        <v>2887.5</v>
      </c>
      <c r="M81" s="9">
        <f t="shared" si="3"/>
        <v>3465</v>
      </c>
      <c r="N81" s="10">
        <f t="shared" si="77"/>
        <v>22522.5</v>
      </c>
      <c r="O81" s="12" t="str">
        <f t="shared" si="78"/>
        <v>NA</v>
      </c>
      <c r="P81" s="10" t="str">
        <f t="shared" si="79"/>
        <v>NA</v>
      </c>
      <c r="Q81" s="11" t="str">
        <f t="shared" si="80"/>
        <v>NA</v>
      </c>
      <c r="R81" s="11">
        <f t="shared" si="81"/>
        <v>5000</v>
      </c>
      <c r="S81" s="11" t="str">
        <f t="shared" si="82"/>
        <v>NA</v>
      </c>
      <c r="T81" s="11">
        <f t="shared" si="83"/>
        <v>4000</v>
      </c>
      <c r="U81" s="11">
        <f t="shared" si="84"/>
        <v>2000</v>
      </c>
    </row>
    <row r="82" spans="1:21" ht="20.25" customHeight="1">
      <c r="A82" s="6">
        <v>80</v>
      </c>
      <c r="B82" s="6" t="s">
        <v>208</v>
      </c>
      <c r="C82" s="6" t="s">
        <v>209</v>
      </c>
      <c r="D82" s="6" t="s">
        <v>42</v>
      </c>
      <c r="E82" s="6" t="s">
        <v>29</v>
      </c>
      <c r="F82" s="6" t="s">
        <v>30</v>
      </c>
      <c r="G82" s="7">
        <v>32446</v>
      </c>
      <c r="H82" s="8">
        <v>17500</v>
      </c>
      <c r="I82" s="9">
        <f t="shared" ref="I82:J82" si="98">$H82*I$1</f>
        <v>6125</v>
      </c>
      <c r="J82" s="9">
        <f t="shared" si="98"/>
        <v>5250</v>
      </c>
      <c r="K82" s="9">
        <f t="shared" si="1"/>
        <v>28875</v>
      </c>
      <c r="L82" s="9">
        <f t="shared" si="2"/>
        <v>2887.5</v>
      </c>
      <c r="M82" s="9">
        <f t="shared" si="3"/>
        <v>3465</v>
      </c>
      <c r="N82" s="10">
        <f t="shared" si="77"/>
        <v>22522.5</v>
      </c>
      <c r="O82" s="12" t="str">
        <f t="shared" si="78"/>
        <v>NA</v>
      </c>
      <c r="P82" s="10" t="str">
        <f t="shared" si="79"/>
        <v>NA</v>
      </c>
      <c r="Q82" s="11" t="str">
        <f t="shared" si="80"/>
        <v>NA</v>
      </c>
      <c r="R82" s="11">
        <f t="shared" si="81"/>
        <v>5000</v>
      </c>
      <c r="S82" s="11" t="str">
        <f t="shared" si="82"/>
        <v>NA</v>
      </c>
      <c r="T82" s="11">
        <f t="shared" si="83"/>
        <v>4000</v>
      </c>
      <c r="U82" s="11">
        <f t="shared" si="84"/>
        <v>2000</v>
      </c>
    </row>
    <row r="83" spans="1:21" ht="20.25" customHeight="1">
      <c r="A83" s="6">
        <v>81</v>
      </c>
      <c r="B83" s="6" t="s">
        <v>210</v>
      </c>
      <c r="C83" s="6" t="s">
        <v>211</v>
      </c>
      <c r="D83" s="6" t="s">
        <v>120</v>
      </c>
      <c r="E83" s="6" t="s">
        <v>38</v>
      </c>
      <c r="F83" s="6" t="s">
        <v>171</v>
      </c>
      <c r="G83" s="7">
        <v>32447</v>
      </c>
      <c r="H83" s="8">
        <v>17500</v>
      </c>
      <c r="I83" s="9">
        <f t="shared" ref="I83:J83" si="99">$H83*I$1</f>
        <v>6125</v>
      </c>
      <c r="J83" s="9">
        <f t="shared" si="99"/>
        <v>5250</v>
      </c>
      <c r="K83" s="9">
        <f t="shared" si="1"/>
        <v>28875</v>
      </c>
      <c r="L83" s="9">
        <f t="shared" si="2"/>
        <v>2887.5</v>
      </c>
      <c r="M83" s="9">
        <f t="shared" si="3"/>
        <v>3465</v>
      </c>
      <c r="N83" s="10">
        <f t="shared" si="77"/>
        <v>22522.5</v>
      </c>
      <c r="O83" s="12" t="str">
        <f t="shared" si="78"/>
        <v>NA</v>
      </c>
      <c r="P83" s="10" t="str">
        <f t="shared" si="79"/>
        <v>NA</v>
      </c>
      <c r="Q83" s="11" t="str">
        <f t="shared" si="80"/>
        <v>NA</v>
      </c>
      <c r="R83" s="11" t="str">
        <f t="shared" si="81"/>
        <v>NA</v>
      </c>
      <c r="S83" s="11">
        <f t="shared" si="82"/>
        <v>6000</v>
      </c>
      <c r="T83" s="11">
        <f t="shared" si="83"/>
        <v>4200</v>
      </c>
      <c r="U83" s="11">
        <f t="shared" si="84"/>
        <v>2000</v>
      </c>
    </row>
    <row r="84" spans="1:21" ht="20.25" customHeight="1">
      <c r="A84" s="6">
        <v>82</v>
      </c>
      <c r="B84" s="6" t="s">
        <v>212</v>
      </c>
      <c r="C84" s="6" t="s">
        <v>213</v>
      </c>
      <c r="D84" s="6" t="s">
        <v>46</v>
      </c>
      <c r="E84" s="6" t="s">
        <v>33</v>
      </c>
      <c r="F84" s="6" t="s">
        <v>34</v>
      </c>
      <c r="G84" s="7">
        <v>32448</v>
      </c>
      <c r="H84" s="8">
        <v>17500</v>
      </c>
      <c r="I84" s="9">
        <f t="shared" ref="I84:J84" si="100">$H84*I$1</f>
        <v>6125</v>
      </c>
      <c r="J84" s="9">
        <f t="shared" si="100"/>
        <v>5250</v>
      </c>
      <c r="K84" s="9">
        <f t="shared" si="1"/>
        <v>28875</v>
      </c>
      <c r="L84" s="9">
        <f t="shared" si="2"/>
        <v>2887.5</v>
      </c>
      <c r="M84" s="9">
        <f t="shared" si="3"/>
        <v>3465</v>
      </c>
      <c r="N84" s="10">
        <f t="shared" si="77"/>
        <v>22522.5</v>
      </c>
      <c r="O84" s="12" t="str">
        <f t="shared" si="78"/>
        <v>NA</v>
      </c>
      <c r="P84" s="10" t="str">
        <f t="shared" si="79"/>
        <v>NA</v>
      </c>
      <c r="Q84" s="11" t="str">
        <f t="shared" si="80"/>
        <v>NA</v>
      </c>
      <c r="R84" s="11" t="str">
        <f t="shared" si="81"/>
        <v>NA</v>
      </c>
      <c r="S84" s="11" t="str">
        <f t="shared" si="82"/>
        <v>NA</v>
      </c>
      <c r="T84" s="11">
        <f t="shared" si="83"/>
        <v>3800</v>
      </c>
      <c r="U84" s="11">
        <f t="shared" si="84"/>
        <v>2000</v>
      </c>
    </row>
    <row r="85" spans="1:21" ht="20.25" customHeight="1">
      <c r="A85" s="6">
        <v>83</v>
      </c>
      <c r="B85" s="6" t="s">
        <v>214</v>
      </c>
      <c r="C85" s="6" t="s">
        <v>186</v>
      </c>
      <c r="D85" s="6" t="s">
        <v>120</v>
      </c>
      <c r="E85" s="6" t="s">
        <v>29</v>
      </c>
      <c r="F85" s="6" t="s">
        <v>133</v>
      </c>
      <c r="G85" s="7">
        <v>36221</v>
      </c>
      <c r="H85" s="8">
        <v>7000</v>
      </c>
      <c r="I85" s="9">
        <f t="shared" ref="I85:J85" si="101">$H85*I$1</f>
        <v>2450</v>
      </c>
      <c r="J85" s="9">
        <f t="shared" si="101"/>
        <v>2100</v>
      </c>
      <c r="K85" s="9">
        <f t="shared" si="1"/>
        <v>11550</v>
      </c>
      <c r="L85" s="9">
        <f t="shared" si="2"/>
        <v>1155</v>
      </c>
      <c r="M85" s="9">
        <f t="shared" si="3"/>
        <v>1386</v>
      </c>
      <c r="N85" s="10">
        <f t="shared" si="77"/>
        <v>9009</v>
      </c>
      <c r="O85" s="12">
        <f t="shared" si="78"/>
        <v>3000</v>
      </c>
      <c r="P85" s="10" t="str">
        <f t="shared" si="79"/>
        <v>NA</v>
      </c>
      <c r="Q85" s="11" t="str">
        <f t="shared" si="80"/>
        <v>NA</v>
      </c>
      <c r="R85" s="11" t="str">
        <f t="shared" si="81"/>
        <v>NA</v>
      </c>
      <c r="S85" s="11" t="str">
        <f t="shared" si="82"/>
        <v>NA</v>
      </c>
      <c r="T85" s="11">
        <f t="shared" si="83"/>
        <v>4000</v>
      </c>
      <c r="U85" s="11">
        <f t="shared" si="84"/>
        <v>2000</v>
      </c>
    </row>
    <row r="86" spans="1:21" ht="20.25" customHeight="1">
      <c r="A86" s="6">
        <v>84</v>
      </c>
      <c r="B86" s="6" t="s">
        <v>215</v>
      </c>
      <c r="C86" s="6" t="s">
        <v>216</v>
      </c>
      <c r="D86" s="6" t="s">
        <v>46</v>
      </c>
      <c r="E86" s="6" t="s">
        <v>33</v>
      </c>
      <c r="F86" s="6" t="s">
        <v>73</v>
      </c>
      <c r="G86" s="7">
        <v>36222</v>
      </c>
      <c r="H86" s="8">
        <v>7000</v>
      </c>
      <c r="I86" s="9">
        <f t="shared" ref="I86:J86" si="102">$H86*I$1</f>
        <v>2450</v>
      </c>
      <c r="J86" s="9">
        <f t="shared" si="102"/>
        <v>2100</v>
      </c>
      <c r="K86" s="9">
        <f t="shared" si="1"/>
        <v>11550</v>
      </c>
      <c r="L86" s="9">
        <f t="shared" si="2"/>
        <v>1155</v>
      </c>
      <c r="M86" s="9">
        <f t="shared" si="3"/>
        <v>1386</v>
      </c>
      <c r="N86" s="10">
        <f t="shared" si="77"/>
        <v>9009</v>
      </c>
      <c r="O86" s="12">
        <f t="shared" si="78"/>
        <v>3000</v>
      </c>
      <c r="P86" s="10" t="str">
        <f t="shared" si="79"/>
        <v>NA</v>
      </c>
      <c r="Q86" s="11" t="str">
        <f t="shared" si="80"/>
        <v>NA</v>
      </c>
      <c r="R86" s="11" t="str">
        <f t="shared" si="81"/>
        <v>NA</v>
      </c>
      <c r="S86" s="11" t="str">
        <f t="shared" si="82"/>
        <v>NA</v>
      </c>
      <c r="T86" s="11">
        <f t="shared" si="83"/>
        <v>3800</v>
      </c>
      <c r="U86" s="11">
        <f t="shared" si="84"/>
        <v>2000</v>
      </c>
    </row>
    <row r="87" spans="1:21" ht="20.25" customHeight="1">
      <c r="A87" s="6">
        <v>85</v>
      </c>
      <c r="B87" s="6" t="s">
        <v>217</v>
      </c>
      <c r="C87" s="6" t="s">
        <v>218</v>
      </c>
      <c r="D87" s="6" t="s">
        <v>46</v>
      </c>
      <c r="E87" s="6" t="s">
        <v>29</v>
      </c>
      <c r="F87" s="6" t="s">
        <v>58</v>
      </c>
      <c r="G87" s="7">
        <v>35809</v>
      </c>
      <c r="H87" s="8">
        <v>7000</v>
      </c>
      <c r="I87" s="9">
        <f t="shared" ref="I87:J87" si="103">$H87*I$1</f>
        <v>2450</v>
      </c>
      <c r="J87" s="9">
        <f t="shared" si="103"/>
        <v>2100</v>
      </c>
      <c r="K87" s="9">
        <f t="shared" si="1"/>
        <v>11550</v>
      </c>
      <c r="L87" s="9">
        <f t="shared" si="2"/>
        <v>1155</v>
      </c>
      <c r="M87" s="9">
        <f t="shared" si="3"/>
        <v>1386</v>
      </c>
      <c r="N87" s="10">
        <f t="shared" si="77"/>
        <v>9009</v>
      </c>
      <c r="O87" s="12">
        <f t="shared" si="78"/>
        <v>3000</v>
      </c>
      <c r="P87" s="10" t="str">
        <f t="shared" si="79"/>
        <v>NA</v>
      </c>
      <c r="Q87" s="11" t="str">
        <f t="shared" si="80"/>
        <v>NA</v>
      </c>
      <c r="R87" s="11" t="str">
        <f t="shared" si="81"/>
        <v>NA</v>
      </c>
      <c r="S87" s="11" t="str">
        <f t="shared" si="82"/>
        <v>NA</v>
      </c>
      <c r="T87" s="11">
        <f t="shared" si="83"/>
        <v>4000</v>
      </c>
      <c r="U87" s="11">
        <f t="shared" si="84"/>
        <v>2000</v>
      </c>
    </row>
    <row r="88" spans="1:21" ht="20.25" customHeight="1">
      <c r="A88" s="6">
        <v>86</v>
      </c>
      <c r="B88" s="6" t="s">
        <v>219</v>
      </c>
      <c r="C88" s="6" t="s">
        <v>93</v>
      </c>
      <c r="D88" s="6" t="s">
        <v>120</v>
      </c>
      <c r="E88" s="6" t="s">
        <v>29</v>
      </c>
      <c r="F88" s="6" t="s">
        <v>70</v>
      </c>
      <c r="G88" s="7">
        <v>35810</v>
      </c>
      <c r="H88" s="8">
        <v>17500</v>
      </c>
      <c r="I88" s="9">
        <f t="shared" ref="I88:J88" si="104">$H88*I$1</f>
        <v>6125</v>
      </c>
      <c r="J88" s="9">
        <f t="shared" si="104"/>
        <v>5250</v>
      </c>
      <c r="K88" s="9">
        <f t="shared" si="1"/>
        <v>28875</v>
      </c>
      <c r="L88" s="9">
        <f t="shared" si="2"/>
        <v>2887.5</v>
      </c>
      <c r="M88" s="9">
        <f t="shared" si="3"/>
        <v>3465</v>
      </c>
      <c r="N88" s="10">
        <f t="shared" si="77"/>
        <v>22522.5</v>
      </c>
      <c r="O88" s="12" t="str">
        <f t="shared" si="78"/>
        <v>NA</v>
      </c>
      <c r="P88" s="10" t="str">
        <f t="shared" si="79"/>
        <v>NA</v>
      </c>
      <c r="Q88" s="11" t="str">
        <f t="shared" si="80"/>
        <v>NA</v>
      </c>
      <c r="R88" s="11" t="str">
        <f t="shared" si="81"/>
        <v>NA</v>
      </c>
      <c r="S88" s="11">
        <f t="shared" si="82"/>
        <v>6000</v>
      </c>
      <c r="T88" s="11">
        <f t="shared" si="83"/>
        <v>4000</v>
      </c>
      <c r="U88" s="11">
        <f t="shared" si="84"/>
        <v>2000</v>
      </c>
    </row>
    <row r="89" spans="1:21" ht="20.25" customHeight="1">
      <c r="A89" s="6">
        <v>87</v>
      </c>
      <c r="B89" s="6" t="s">
        <v>220</v>
      </c>
      <c r="C89" s="6" t="s">
        <v>221</v>
      </c>
      <c r="D89" s="6" t="s">
        <v>42</v>
      </c>
      <c r="E89" s="6" t="s">
        <v>38</v>
      </c>
      <c r="F89" s="6" t="s">
        <v>39</v>
      </c>
      <c r="G89" s="7">
        <v>35811</v>
      </c>
      <c r="H89" s="8">
        <v>17500</v>
      </c>
      <c r="I89" s="9">
        <f t="shared" ref="I89:J89" si="105">$H89*I$1</f>
        <v>6125</v>
      </c>
      <c r="J89" s="9">
        <f t="shared" si="105"/>
        <v>5250</v>
      </c>
      <c r="K89" s="9">
        <f t="shared" si="1"/>
        <v>28875</v>
      </c>
      <c r="L89" s="9">
        <f t="shared" si="2"/>
        <v>2887.5</v>
      </c>
      <c r="M89" s="9">
        <f t="shared" si="3"/>
        <v>3465</v>
      </c>
      <c r="N89" s="10">
        <f t="shared" si="77"/>
        <v>22522.5</v>
      </c>
      <c r="O89" s="12" t="str">
        <f t="shared" si="78"/>
        <v>NA</v>
      </c>
      <c r="P89" s="10" t="str">
        <f t="shared" si="79"/>
        <v>NA</v>
      </c>
      <c r="Q89" s="11" t="str">
        <f t="shared" si="80"/>
        <v>NA</v>
      </c>
      <c r="R89" s="11">
        <f t="shared" si="81"/>
        <v>5000</v>
      </c>
      <c r="S89" s="11" t="str">
        <f t="shared" si="82"/>
        <v>NA</v>
      </c>
      <c r="T89" s="11">
        <f t="shared" si="83"/>
        <v>4200</v>
      </c>
      <c r="U89" s="11">
        <f t="shared" si="84"/>
        <v>2000</v>
      </c>
    </row>
    <row r="90" spans="1:21" ht="20.25" customHeight="1">
      <c r="A90" s="6">
        <v>88</v>
      </c>
      <c r="B90" s="6" t="s">
        <v>222</v>
      </c>
      <c r="C90" s="6" t="s">
        <v>223</v>
      </c>
      <c r="D90" s="6" t="s">
        <v>42</v>
      </c>
      <c r="E90" s="6" t="s">
        <v>54</v>
      </c>
      <c r="F90" s="6" t="s">
        <v>55</v>
      </c>
      <c r="G90" s="7">
        <v>35794</v>
      </c>
      <c r="H90" s="8">
        <v>7875</v>
      </c>
      <c r="I90" s="9">
        <f t="shared" ref="I90:J90" si="106">$H90*I$1</f>
        <v>2756.25</v>
      </c>
      <c r="J90" s="9">
        <f t="shared" si="106"/>
        <v>2362.5</v>
      </c>
      <c r="K90" s="9">
        <f t="shared" si="1"/>
        <v>12993.75</v>
      </c>
      <c r="L90" s="9">
        <f t="shared" si="2"/>
        <v>1299.375</v>
      </c>
      <c r="M90" s="9">
        <f t="shared" si="3"/>
        <v>1559.25</v>
      </c>
      <c r="N90" s="10">
        <f t="shared" si="77"/>
        <v>10135.125</v>
      </c>
      <c r="O90" s="12">
        <f t="shared" si="78"/>
        <v>3000</v>
      </c>
      <c r="P90" s="10" t="str">
        <f t="shared" si="79"/>
        <v>NA</v>
      </c>
      <c r="Q90" s="11" t="str">
        <f t="shared" si="80"/>
        <v>NA</v>
      </c>
      <c r="R90" s="11">
        <f t="shared" si="81"/>
        <v>5000</v>
      </c>
      <c r="S90" s="11" t="str">
        <f t="shared" si="82"/>
        <v>NA</v>
      </c>
      <c r="T90" s="11">
        <f t="shared" si="83"/>
        <v>3600</v>
      </c>
      <c r="U90" s="11">
        <f t="shared" si="84"/>
        <v>2000</v>
      </c>
    </row>
    <row r="91" spans="1:21" ht="20.25" customHeight="1">
      <c r="A91" s="6">
        <v>89</v>
      </c>
      <c r="B91" s="6" t="s">
        <v>224</v>
      </c>
      <c r="C91" s="6" t="s">
        <v>225</v>
      </c>
      <c r="D91" s="6" t="s">
        <v>28</v>
      </c>
      <c r="E91" s="6" t="s">
        <v>29</v>
      </c>
      <c r="F91" s="6" t="s">
        <v>133</v>
      </c>
      <c r="G91" s="7">
        <v>28907</v>
      </c>
      <c r="H91" s="8">
        <v>22750</v>
      </c>
      <c r="I91" s="9">
        <f t="shared" ref="I91:J91" si="107">$H91*I$1</f>
        <v>7962.4999999999991</v>
      </c>
      <c r="J91" s="9">
        <f t="shared" si="107"/>
        <v>6825</v>
      </c>
      <c r="K91" s="9">
        <f t="shared" si="1"/>
        <v>37537.5</v>
      </c>
      <c r="L91" s="9">
        <f t="shared" si="2"/>
        <v>3753.75</v>
      </c>
      <c r="M91" s="9">
        <f t="shared" si="3"/>
        <v>4504.5</v>
      </c>
      <c r="N91" s="10">
        <f t="shared" si="77"/>
        <v>29279.25</v>
      </c>
      <c r="O91" s="12" t="str">
        <f t="shared" si="78"/>
        <v>NA</v>
      </c>
      <c r="P91" s="10">
        <f t="shared" si="79"/>
        <v>2275</v>
      </c>
      <c r="Q91" s="11" t="str">
        <f t="shared" si="80"/>
        <v>NA</v>
      </c>
      <c r="R91" s="11">
        <f t="shared" si="81"/>
        <v>5000</v>
      </c>
      <c r="S91" s="11" t="str">
        <f t="shared" si="82"/>
        <v>NA</v>
      </c>
      <c r="T91" s="11">
        <f t="shared" si="83"/>
        <v>4000</v>
      </c>
      <c r="U91" s="11">
        <f t="shared" si="84"/>
        <v>2000</v>
      </c>
    </row>
    <row r="92" spans="1:21" ht="20.25" customHeight="1">
      <c r="A92" s="6">
        <v>90</v>
      </c>
      <c r="B92" s="6" t="s">
        <v>226</v>
      </c>
      <c r="C92" s="6" t="s">
        <v>146</v>
      </c>
      <c r="D92" s="6" t="s">
        <v>46</v>
      </c>
      <c r="E92" s="6" t="s">
        <v>29</v>
      </c>
      <c r="F92" s="6" t="s">
        <v>82</v>
      </c>
      <c r="G92" s="7">
        <v>29226</v>
      </c>
      <c r="H92" s="8">
        <v>22750</v>
      </c>
      <c r="I92" s="9">
        <f t="shared" ref="I92:J92" si="108">$H92*I$1</f>
        <v>7962.4999999999991</v>
      </c>
      <c r="J92" s="9">
        <f t="shared" si="108"/>
        <v>6825</v>
      </c>
      <c r="K92" s="9">
        <f t="shared" si="1"/>
        <v>37537.5</v>
      </c>
      <c r="L92" s="9">
        <f t="shared" si="2"/>
        <v>3753.75</v>
      </c>
      <c r="M92" s="9">
        <f t="shared" si="3"/>
        <v>4504.5</v>
      </c>
      <c r="N92" s="10">
        <f t="shared" si="77"/>
        <v>29279.25</v>
      </c>
      <c r="O92" s="12" t="str">
        <f t="shared" si="78"/>
        <v>NA</v>
      </c>
      <c r="P92" s="10" t="str">
        <f t="shared" si="79"/>
        <v>NA</v>
      </c>
      <c r="Q92" s="11" t="str">
        <f t="shared" si="80"/>
        <v>NA</v>
      </c>
      <c r="R92" s="11" t="str">
        <f t="shared" si="81"/>
        <v>NA</v>
      </c>
      <c r="S92" s="11" t="str">
        <f t="shared" si="82"/>
        <v>NA</v>
      </c>
      <c r="T92" s="11">
        <f t="shared" si="83"/>
        <v>4000</v>
      </c>
      <c r="U92" s="11">
        <f t="shared" si="84"/>
        <v>2000</v>
      </c>
    </row>
    <row r="93" spans="1:21" ht="20.25" customHeight="1">
      <c r="A93" s="6">
        <v>91</v>
      </c>
      <c r="B93" s="6" t="s">
        <v>227</v>
      </c>
      <c r="C93" s="6" t="s">
        <v>228</v>
      </c>
      <c r="D93" s="6" t="s">
        <v>28</v>
      </c>
      <c r="E93" s="6" t="s">
        <v>33</v>
      </c>
      <c r="F93" s="6" t="s">
        <v>73</v>
      </c>
      <c r="G93" s="7">
        <v>29172</v>
      </c>
      <c r="H93" s="8">
        <v>22750</v>
      </c>
      <c r="I93" s="9">
        <f t="shared" ref="I93:J93" si="109">$H93*I$1</f>
        <v>7962.4999999999991</v>
      </c>
      <c r="J93" s="9">
        <f t="shared" si="109"/>
        <v>6825</v>
      </c>
      <c r="K93" s="9">
        <f t="shared" si="1"/>
        <v>37537.5</v>
      </c>
      <c r="L93" s="9">
        <f t="shared" si="2"/>
        <v>3753.75</v>
      </c>
      <c r="M93" s="9">
        <f t="shared" si="3"/>
        <v>4504.5</v>
      </c>
      <c r="N93" s="10">
        <f t="shared" si="77"/>
        <v>29279.25</v>
      </c>
      <c r="O93" s="12" t="str">
        <f t="shared" si="78"/>
        <v>NA</v>
      </c>
      <c r="P93" s="10">
        <f t="shared" si="79"/>
        <v>2275</v>
      </c>
      <c r="Q93" s="11" t="str">
        <f t="shared" si="80"/>
        <v>NA</v>
      </c>
      <c r="R93" s="11">
        <f t="shared" si="81"/>
        <v>5000</v>
      </c>
      <c r="S93" s="11" t="str">
        <f t="shared" si="82"/>
        <v>NA</v>
      </c>
      <c r="T93" s="11">
        <f t="shared" si="83"/>
        <v>3800</v>
      </c>
      <c r="U93" s="11">
        <f t="shared" si="84"/>
        <v>2000</v>
      </c>
    </row>
    <row r="94" spans="1:21" ht="20.25" customHeight="1">
      <c r="A94" s="6">
        <v>92</v>
      </c>
      <c r="B94" s="6" t="s">
        <v>229</v>
      </c>
      <c r="C94" s="6" t="s">
        <v>230</v>
      </c>
      <c r="D94" s="6" t="s">
        <v>42</v>
      </c>
      <c r="E94" s="6" t="s">
        <v>33</v>
      </c>
      <c r="F94" s="6" t="s">
        <v>164</v>
      </c>
      <c r="G94" s="7">
        <v>32603</v>
      </c>
      <c r="H94" s="8">
        <v>17325</v>
      </c>
      <c r="I94" s="9">
        <f t="shared" ref="I94:J94" si="110">$H94*I$1</f>
        <v>6063.75</v>
      </c>
      <c r="J94" s="9">
        <f t="shared" si="110"/>
        <v>5197.5</v>
      </c>
      <c r="K94" s="9">
        <f t="shared" si="1"/>
        <v>28586.25</v>
      </c>
      <c r="L94" s="9">
        <f t="shared" si="2"/>
        <v>2858.625</v>
      </c>
      <c r="M94" s="9">
        <f t="shared" si="3"/>
        <v>3430.35</v>
      </c>
      <c r="N94" s="10">
        <f t="shared" si="77"/>
        <v>22297.275000000001</v>
      </c>
      <c r="O94" s="12" t="str">
        <f t="shared" si="78"/>
        <v>NA</v>
      </c>
      <c r="P94" s="10" t="str">
        <f t="shared" si="79"/>
        <v>NA</v>
      </c>
      <c r="Q94" s="11" t="str">
        <f t="shared" si="80"/>
        <v>NA</v>
      </c>
      <c r="R94" s="11">
        <f t="shared" si="81"/>
        <v>5000</v>
      </c>
      <c r="S94" s="11" t="str">
        <f t="shared" si="82"/>
        <v>NA</v>
      </c>
      <c r="T94" s="11">
        <f t="shared" si="83"/>
        <v>3800</v>
      </c>
      <c r="U94" s="11">
        <f t="shared" si="84"/>
        <v>2000</v>
      </c>
    </row>
    <row r="95" spans="1:21" ht="20.25" customHeight="1">
      <c r="A95" s="6">
        <v>93</v>
      </c>
      <c r="B95" s="6" t="s">
        <v>231</v>
      </c>
      <c r="C95" s="6" t="s">
        <v>84</v>
      </c>
      <c r="D95" s="6" t="s">
        <v>28</v>
      </c>
      <c r="E95" s="6" t="s">
        <v>38</v>
      </c>
      <c r="F95" s="6" t="s">
        <v>108</v>
      </c>
      <c r="G95" s="7">
        <v>32604</v>
      </c>
      <c r="H95" s="8">
        <v>17325</v>
      </c>
      <c r="I95" s="9">
        <f t="shared" ref="I95:J95" si="111">$H95*I$1</f>
        <v>6063.75</v>
      </c>
      <c r="J95" s="9">
        <f t="shared" si="111"/>
        <v>5197.5</v>
      </c>
      <c r="K95" s="9">
        <f t="shared" si="1"/>
        <v>28586.25</v>
      </c>
      <c r="L95" s="9">
        <f t="shared" si="2"/>
        <v>2858.625</v>
      </c>
      <c r="M95" s="9">
        <f t="shared" si="3"/>
        <v>3430.35</v>
      </c>
      <c r="N95" s="10">
        <f t="shared" si="77"/>
        <v>22297.275000000001</v>
      </c>
      <c r="O95" s="12" t="str">
        <f t="shared" si="78"/>
        <v>NA</v>
      </c>
      <c r="P95" s="10">
        <f t="shared" si="79"/>
        <v>1732.5</v>
      </c>
      <c r="Q95" s="11" t="str">
        <f t="shared" si="80"/>
        <v>NA</v>
      </c>
      <c r="R95" s="11">
        <f t="shared" si="81"/>
        <v>5000</v>
      </c>
      <c r="S95" s="11" t="str">
        <f t="shared" si="82"/>
        <v>NA</v>
      </c>
      <c r="T95" s="11">
        <f t="shared" si="83"/>
        <v>4200</v>
      </c>
      <c r="U95" s="11">
        <f t="shared" si="84"/>
        <v>2000</v>
      </c>
    </row>
    <row r="96" spans="1:21" ht="20.25" customHeight="1">
      <c r="A96" s="6">
        <v>94</v>
      </c>
      <c r="B96" s="6" t="s">
        <v>232</v>
      </c>
      <c r="C96" s="6" t="s">
        <v>233</v>
      </c>
      <c r="D96" s="6" t="s">
        <v>42</v>
      </c>
      <c r="E96" s="6" t="s">
        <v>54</v>
      </c>
      <c r="F96" s="6" t="s">
        <v>128</v>
      </c>
      <c r="G96" s="7">
        <v>32605</v>
      </c>
      <c r="H96" s="8">
        <v>17325</v>
      </c>
      <c r="I96" s="9">
        <f t="shared" ref="I96:J96" si="112">$H96*I$1</f>
        <v>6063.75</v>
      </c>
      <c r="J96" s="9">
        <f t="shared" si="112"/>
        <v>5197.5</v>
      </c>
      <c r="K96" s="9">
        <f t="shared" si="1"/>
        <v>28586.25</v>
      </c>
      <c r="L96" s="9">
        <f t="shared" si="2"/>
        <v>2858.625</v>
      </c>
      <c r="M96" s="9">
        <f t="shared" si="3"/>
        <v>3430.35</v>
      </c>
      <c r="N96" s="10">
        <f t="shared" si="77"/>
        <v>22297.275000000001</v>
      </c>
      <c r="O96" s="12" t="str">
        <f t="shared" si="78"/>
        <v>NA</v>
      </c>
      <c r="P96" s="10" t="str">
        <f t="shared" si="79"/>
        <v>NA</v>
      </c>
      <c r="Q96" s="11" t="str">
        <f t="shared" si="80"/>
        <v>NA</v>
      </c>
      <c r="R96" s="11">
        <f t="shared" si="81"/>
        <v>5000</v>
      </c>
      <c r="S96" s="11" t="str">
        <f t="shared" si="82"/>
        <v>NA</v>
      </c>
      <c r="T96" s="11">
        <f t="shared" si="83"/>
        <v>3600</v>
      </c>
      <c r="U96" s="11">
        <f t="shared" si="84"/>
        <v>2000</v>
      </c>
    </row>
    <row r="97" spans="1:21" ht="20.25" customHeight="1">
      <c r="A97" s="6">
        <v>95</v>
      </c>
      <c r="B97" s="6" t="s">
        <v>234</v>
      </c>
      <c r="C97" s="6" t="s">
        <v>124</v>
      </c>
      <c r="D97" s="6" t="s">
        <v>42</v>
      </c>
      <c r="E97" s="6" t="s">
        <v>38</v>
      </c>
      <c r="F97" s="6" t="s">
        <v>108</v>
      </c>
      <c r="G97" s="7">
        <v>32606</v>
      </c>
      <c r="H97" s="8">
        <v>17325</v>
      </c>
      <c r="I97" s="9">
        <f t="shared" ref="I97:J97" si="113">$H97*I$1</f>
        <v>6063.75</v>
      </c>
      <c r="J97" s="9">
        <f t="shared" si="113"/>
        <v>5197.5</v>
      </c>
      <c r="K97" s="9">
        <f t="shared" si="1"/>
        <v>28586.25</v>
      </c>
      <c r="L97" s="9">
        <f t="shared" si="2"/>
        <v>2858.625</v>
      </c>
      <c r="M97" s="9">
        <f t="shared" si="3"/>
        <v>3430.35</v>
      </c>
      <c r="N97" s="10">
        <f t="shared" si="77"/>
        <v>22297.275000000001</v>
      </c>
      <c r="O97" s="12" t="str">
        <f t="shared" si="78"/>
        <v>NA</v>
      </c>
      <c r="P97" s="10" t="str">
        <f t="shared" si="79"/>
        <v>NA</v>
      </c>
      <c r="Q97" s="11" t="str">
        <f t="shared" si="80"/>
        <v>NA</v>
      </c>
      <c r="R97" s="11">
        <f t="shared" si="81"/>
        <v>5000</v>
      </c>
      <c r="S97" s="11" t="str">
        <f t="shared" si="82"/>
        <v>NA</v>
      </c>
      <c r="T97" s="11">
        <f t="shared" si="83"/>
        <v>4200</v>
      </c>
      <c r="U97" s="11">
        <f t="shared" si="84"/>
        <v>2000</v>
      </c>
    </row>
    <row r="98" spans="1:21" ht="20.25" customHeight="1">
      <c r="A98" s="6">
        <v>96</v>
      </c>
      <c r="B98" s="6" t="s">
        <v>40</v>
      </c>
      <c r="C98" s="6" t="s">
        <v>36</v>
      </c>
      <c r="D98" s="6" t="s">
        <v>46</v>
      </c>
      <c r="E98" s="6" t="s">
        <v>54</v>
      </c>
      <c r="F98" s="6" t="s">
        <v>161</v>
      </c>
      <c r="G98" s="7">
        <v>32607</v>
      </c>
      <c r="H98" s="8">
        <v>17325</v>
      </c>
      <c r="I98" s="9">
        <f t="shared" ref="I98:J98" si="114">$H98*I$1</f>
        <v>6063.75</v>
      </c>
      <c r="J98" s="9">
        <f t="shared" si="114"/>
        <v>5197.5</v>
      </c>
      <c r="K98" s="9">
        <f t="shared" si="1"/>
        <v>28586.25</v>
      </c>
      <c r="L98" s="9">
        <f t="shared" si="2"/>
        <v>2858.625</v>
      </c>
      <c r="M98" s="9">
        <f t="shared" si="3"/>
        <v>3430.35</v>
      </c>
      <c r="N98" s="10">
        <f t="shared" si="77"/>
        <v>22297.275000000001</v>
      </c>
      <c r="O98" s="12" t="str">
        <f t="shared" si="78"/>
        <v>NA</v>
      </c>
      <c r="P98" s="10" t="str">
        <f t="shared" si="79"/>
        <v>NA</v>
      </c>
      <c r="Q98" s="11" t="str">
        <f t="shared" si="80"/>
        <v>NA</v>
      </c>
      <c r="R98" s="11" t="str">
        <f t="shared" si="81"/>
        <v>NA</v>
      </c>
      <c r="S98" s="11" t="str">
        <f t="shared" si="82"/>
        <v>NA</v>
      </c>
      <c r="T98" s="11">
        <f t="shared" si="83"/>
        <v>3600</v>
      </c>
      <c r="U98" s="11">
        <f t="shared" si="84"/>
        <v>2000</v>
      </c>
    </row>
    <row r="99" spans="1:21" ht="20.25" customHeight="1">
      <c r="A99" s="6">
        <v>97</v>
      </c>
      <c r="B99" s="6" t="s">
        <v>235</v>
      </c>
      <c r="C99" s="6" t="s">
        <v>236</v>
      </c>
      <c r="D99" s="6" t="s">
        <v>46</v>
      </c>
      <c r="E99" s="6" t="s">
        <v>38</v>
      </c>
      <c r="F99" s="6" t="s">
        <v>177</v>
      </c>
      <c r="G99" s="7">
        <v>32608</v>
      </c>
      <c r="H99" s="8">
        <v>17325</v>
      </c>
      <c r="I99" s="9">
        <f t="shared" ref="I99:J99" si="115">$H99*I$1</f>
        <v>6063.75</v>
      </c>
      <c r="J99" s="9">
        <f t="shared" si="115"/>
        <v>5197.5</v>
      </c>
      <c r="K99" s="9">
        <f t="shared" si="1"/>
        <v>28586.25</v>
      </c>
      <c r="L99" s="9">
        <f t="shared" si="2"/>
        <v>2858.625</v>
      </c>
      <c r="M99" s="9">
        <f t="shared" si="3"/>
        <v>3430.35</v>
      </c>
      <c r="N99" s="10">
        <f t="shared" si="77"/>
        <v>22297.275000000001</v>
      </c>
      <c r="O99" s="12" t="str">
        <f t="shared" si="78"/>
        <v>NA</v>
      </c>
      <c r="P99" s="10" t="str">
        <f t="shared" si="79"/>
        <v>NA</v>
      </c>
      <c r="Q99" s="11" t="str">
        <f t="shared" si="80"/>
        <v>NA</v>
      </c>
      <c r="R99" s="11" t="str">
        <f t="shared" si="81"/>
        <v>NA</v>
      </c>
      <c r="S99" s="11" t="str">
        <f t="shared" si="82"/>
        <v>NA</v>
      </c>
      <c r="T99" s="11">
        <f t="shared" si="83"/>
        <v>4200</v>
      </c>
      <c r="U99" s="11">
        <f t="shared" si="84"/>
        <v>2000</v>
      </c>
    </row>
    <row r="100" spans="1:21" ht="20.25" customHeight="1">
      <c r="A100" s="6">
        <v>98</v>
      </c>
      <c r="B100" s="6" t="s">
        <v>237</v>
      </c>
      <c r="C100" s="6" t="s">
        <v>238</v>
      </c>
      <c r="D100" s="6" t="s">
        <v>120</v>
      </c>
      <c r="E100" s="6" t="s">
        <v>29</v>
      </c>
      <c r="F100" s="6" t="s">
        <v>43</v>
      </c>
      <c r="G100" s="7">
        <v>32609</v>
      </c>
      <c r="H100" s="8">
        <v>17325</v>
      </c>
      <c r="I100" s="9">
        <f t="shared" ref="I100:J100" si="116">$H100*I$1</f>
        <v>6063.75</v>
      </c>
      <c r="J100" s="9">
        <f t="shared" si="116"/>
        <v>5197.5</v>
      </c>
      <c r="K100" s="9">
        <f t="shared" si="1"/>
        <v>28586.25</v>
      </c>
      <c r="L100" s="9">
        <f t="shared" si="2"/>
        <v>2858.625</v>
      </c>
      <c r="M100" s="9">
        <f t="shared" si="3"/>
        <v>3430.35</v>
      </c>
      <c r="N100" s="10">
        <f t="shared" si="77"/>
        <v>22297.275000000001</v>
      </c>
      <c r="O100" s="12" t="str">
        <f t="shared" si="78"/>
        <v>NA</v>
      </c>
      <c r="P100" s="10" t="str">
        <f t="shared" si="79"/>
        <v>NA</v>
      </c>
      <c r="Q100" s="11" t="str">
        <f t="shared" si="80"/>
        <v>NA</v>
      </c>
      <c r="R100" s="11" t="str">
        <f t="shared" si="81"/>
        <v>NA</v>
      </c>
      <c r="S100" s="11">
        <f t="shared" si="82"/>
        <v>6000</v>
      </c>
      <c r="T100" s="11">
        <f t="shared" si="83"/>
        <v>4000</v>
      </c>
      <c r="U100" s="11">
        <f t="shared" si="84"/>
        <v>2000</v>
      </c>
    </row>
    <row r="101" spans="1:21" ht="20.25" customHeight="1">
      <c r="A101" s="6">
        <v>99</v>
      </c>
      <c r="B101" s="6" t="s">
        <v>239</v>
      </c>
      <c r="C101" s="6" t="s">
        <v>186</v>
      </c>
      <c r="D101" s="6" t="s">
        <v>67</v>
      </c>
      <c r="E101" s="6" t="s">
        <v>54</v>
      </c>
      <c r="F101" s="6" t="s">
        <v>111</v>
      </c>
      <c r="G101" s="7">
        <v>35794</v>
      </c>
      <c r="H101" s="8">
        <v>10500</v>
      </c>
      <c r="I101" s="9">
        <f t="shared" ref="I101:J101" si="117">$H101*I$1</f>
        <v>3674.9999999999995</v>
      </c>
      <c r="J101" s="9">
        <f t="shared" si="117"/>
        <v>3150</v>
      </c>
      <c r="K101" s="9">
        <f t="shared" si="1"/>
        <v>17325</v>
      </c>
      <c r="L101" s="9">
        <f t="shared" si="2"/>
        <v>1732.5</v>
      </c>
      <c r="M101" s="9">
        <f t="shared" si="3"/>
        <v>2079</v>
      </c>
      <c r="N101" s="10">
        <f t="shared" si="77"/>
        <v>13513.5</v>
      </c>
      <c r="O101" s="12" t="str">
        <f t="shared" si="78"/>
        <v>NA</v>
      </c>
      <c r="P101" s="10" t="str">
        <f t="shared" si="79"/>
        <v>NA</v>
      </c>
      <c r="Q101" s="11" t="str">
        <f t="shared" si="80"/>
        <v>NA</v>
      </c>
      <c r="R101" s="11" t="str">
        <f t="shared" si="81"/>
        <v>NA</v>
      </c>
      <c r="S101" s="11" t="str">
        <f t="shared" si="82"/>
        <v>NA</v>
      </c>
      <c r="T101" s="11">
        <f t="shared" si="83"/>
        <v>3600</v>
      </c>
      <c r="U101" s="11">
        <f t="shared" si="84"/>
        <v>2000</v>
      </c>
    </row>
    <row r="102" spans="1:21" ht="20.25" customHeight="1">
      <c r="A102" s="6">
        <v>100</v>
      </c>
      <c r="B102" s="6" t="s">
        <v>240</v>
      </c>
      <c r="C102" s="6" t="s">
        <v>241</v>
      </c>
      <c r="D102" s="6" t="s">
        <v>67</v>
      </c>
      <c r="E102" s="6" t="s">
        <v>38</v>
      </c>
      <c r="F102" s="6" t="s">
        <v>39</v>
      </c>
      <c r="G102" s="7">
        <v>36193</v>
      </c>
      <c r="H102" s="8">
        <v>7875</v>
      </c>
      <c r="I102" s="9">
        <f t="shared" ref="I102:J102" si="118">$H102*I$1</f>
        <v>2756.25</v>
      </c>
      <c r="J102" s="9">
        <f t="shared" si="118"/>
        <v>2362.5</v>
      </c>
      <c r="K102" s="9">
        <f t="shared" si="1"/>
        <v>12993.75</v>
      </c>
      <c r="L102" s="9">
        <f t="shared" si="2"/>
        <v>1299.375</v>
      </c>
      <c r="M102" s="9">
        <f t="shared" si="3"/>
        <v>1559.25</v>
      </c>
      <c r="N102" s="10">
        <f t="shared" si="77"/>
        <v>10135.125</v>
      </c>
      <c r="O102" s="12">
        <f t="shared" si="78"/>
        <v>3000</v>
      </c>
      <c r="P102" s="10" t="str">
        <f t="shared" si="79"/>
        <v>NA</v>
      </c>
      <c r="Q102" s="11" t="str">
        <f t="shared" si="80"/>
        <v>NA</v>
      </c>
      <c r="R102" s="11" t="str">
        <f t="shared" si="81"/>
        <v>NA</v>
      </c>
      <c r="S102" s="11" t="str">
        <f t="shared" si="82"/>
        <v>NA</v>
      </c>
      <c r="T102" s="11">
        <f t="shared" si="83"/>
        <v>4200</v>
      </c>
      <c r="U102" s="11">
        <f t="shared" si="84"/>
        <v>2000</v>
      </c>
    </row>
    <row r="103" spans="1:21" ht="20.25" customHeight="1"/>
    <row r="104" spans="1:21" ht="20.25" customHeight="1"/>
    <row r="105" spans="1:21" ht="20.25" customHeight="1"/>
    <row r="106" spans="1:21" ht="20.25" customHeight="1"/>
    <row r="107" spans="1:21" ht="20.25" customHeight="1"/>
    <row r="108" spans="1:21" ht="20.25" customHeight="1"/>
    <row r="109" spans="1:21" ht="20.25" customHeight="1"/>
    <row r="110" spans="1:21" ht="20.25" customHeight="1"/>
    <row r="111" spans="1:21" ht="20.25" customHeight="1"/>
    <row r="112" spans="1:21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Session_Description</vt:lpstr>
      <vt:lpstr>logical fns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Sachin-PC</cp:lastModifiedBy>
  <dcterms:created xsi:type="dcterms:W3CDTF">2023-03-30T06:07:34Z</dcterms:created>
  <dcterms:modified xsi:type="dcterms:W3CDTF">2023-09-28T05:13:16Z</dcterms:modified>
</cp:coreProperties>
</file>