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lwi\Desktop\Modelling Anlytics Assessment Finals\"/>
    </mc:Choice>
  </mc:AlternateContent>
  <xr:revisionPtr revIDLastSave="0" documentId="13_ncr:1_{B876986F-38CB-4C9C-90CE-D06222F2585F}" xr6:coauthVersionLast="47" xr6:coauthVersionMax="47" xr10:uidLastSave="{00000000-0000-0000-0000-000000000000}"/>
  <bookViews>
    <workbookView xWindow="-108" yWindow="-108" windowWidth="23256" windowHeight="12456" activeTab="1" xr2:uid="{DCC7D5C8-5AC8-4BD8-A32F-CFB5366C2B41}"/>
  </bookViews>
  <sheets>
    <sheet name="Problem Statement" sheetId="2" r:id="rId1"/>
    <sheet name="Part (a)" sheetId="8" r:id="rId2"/>
    <sheet name="Part (d.1)" sheetId="12" r:id="rId3"/>
    <sheet name="Part (d.2)" sheetId="14" r:id="rId4"/>
    <sheet name="Part (e.1)" sheetId="15" r:id="rId5"/>
    <sheet name="Part (e.2)" sheetId="16" r:id="rId6"/>
  </sheets>
  <definedNames>
    <definedName name="solver_adj" localSheetId="1" hidden="1">'Part (a)'!$C$6:$M$7</definedName>
    <definedName name="solver_adj" localSheetId="2" hidden="1">'Part (d.1)'!$C$6:$M$7</definedName>
    <definedName name="solver_adj" localSheetId="3" hidden="1">'Part (d.2)'!$C$6:$M$7</definedName>
    <definedName name="solver_adj" localSheetId="4" hidden="1">'Part (e.1)'!$C$6:$M$7</definedName>
    <definedName name="solver_adj" localSheetId="5" hidden="1">'Part (e.2)'!$C$6:$M$7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drv" localSheetId="1" hidden="1">2</definedName>
    <definedName name="solver_drv" localSheetId="2" hidden="1">2</definedName>
    <definedName name="solver_drv" localSheetId="3" hidden="1">2</definedName>
    <definedName name="solver_drv" localSheetId="4" hidden="1">2</definedName>
    <definedName name="solver_drv" localSheetId="5" hidden="1">2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ng" localSheetId="4" hidden="1">2</definedName>
    <definedName name="solver_eng" localSheetId="5" hidden="1">2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lhs1" localSheetId="1" hidden="1">'Part (a)'!$C$6</definedName>
    <definedName name="solver_lhs1" localSheetId="2" hidden="1">'Part (d.1)'!$C$6</definedName>
    <definedName name="solver_lhs1" localSheetId="3" hidden="1">'Part (d.2)'!$C$6</definedName>
    <definedName name="solver_lhs1" localSheetId="4" hidden="1">'Part (e.1)'!$C$6</definedName>
    <definedName name="solver_lhs1" localSheetId="5" hidden="1">'Part (e.2)'!$C$6</definedName>
    <definedName name="solver_lhs10" localSheetId="1" hidden="1">'Part (a)'!$M$6</definedName>
    <definedName name="solver_lhs10" localSheetId="2" hidden="1">'Part (d.1)'!$M$6</definedName>
    <definedName name="solver_lhs10" localSheetId="3" hidden="1">'Part (d.2)'!$M$6</definedName>
    <definedName name="solver_lhs10" localSheetId="4" hidden="1">'Part (e.1)'!$M$6</definedName>
    <definedName name="solver_lhs10" localSheetId="5" hidden="1">'Part (e.2)'!$M$6</definedName>
    <definedName name="solver_lhs11" localSheetId="1" hidden="1">'Part (a)'!$N$6:$N$7</definedName>
    <definedName name="solver_lhs11" localSheetId="2" hidden="1">'Part (d.1)'!$N$6:$N$7</definedName>
    <definedName name="solver_lhs11" localSheetId="3" hidden="1">'Part (d.2)'!$N$6:$N$7</definedName>
    <definedName name="solver_lhs11" localSheetId="4" hidden="1">'Part (e.1)'!$N$6:$N$7</definedName>
    <definedName name="solver_lhs11" localSheetId="5" hidden="1">'Part (e.2)'!$N$6:$N$7</definedName>
    <definedName name="solver_lhs2" localSheetId="1" hidden="1">'Part (a)'!$C$8:$M$8</definedName>
    <definedName name="solver_lhs2" localSheetId="2" hidden="1">'Part (d.1)'!$C$8:$M$8</definedName>
    <definedName name="solver_lhs2" localSheetId="3" hidden="1">'Part (d.2)'!$C$8:$M$8</definedName>
    <definedName name="solver_lhs2" localSheetId="4" hidden="1">'Part (e.1)'!$C$8:$M$8</definedName>
    <definedName name="solver_lhs2" localSheetId="5" hidden="1">'Part (e.2)'!$C$8:$M$8</definedName>
    <definedName name="solver_lhs3" localSheetId="1" hidden="1">'Part (a)'!$F$7</definedName>
    <definedName name="solver_lhs3" localSheetId="2" hidden="1">'Part (d.1)'!$F$7</definedName>
    <definedName name="solver_lhs3" localSheetId="3" hidden="1">'Part (d.2)'!$F$7</definedName>
    <definedName name="solver_lhs3" localSheetId="4" hidden="1">'Part (e.1)'!$F$7</definedName>
    <definedName name="solver_lhs3" localSheetId="5" hidden="1">'Part (e.2)'!$F$7</definedName>
    <definedName name="solver_lhs4" localSheetId="1" hidden="1">'Part (a)'!$G$7</definedName>
    <definedName name="solver_lhs4" localSheetId="2" hidden="1">'Part (d.1)'!$G$7</definedName>
    <definedName name="solver_lhs4" localSheetId="3" hidden="1">'Part (d.2)'!$G$7</definedName>
    <definedName name="solver_lhs4" localSheetId="4" hidden="1">'Part (e.1)'!$G$7</definedName>
    <definedName name="solver_lhs4" localSheetId="5" hidden="1">'Part (e.2)'!$G$7</definedName>
    <definedName name="solver_lhs5" localSheetId="1" hidden="1">'Part (a)'!$H$6</definedName>
    <definedName name="solver_lhs5" localSheetId="2" hidden="1">'Part (d.1)'!$H$6</definedName>
    <definedName name="solver_lhs5" localSheetId="3" hidden="1">'Part (d.2)'!$H$6</definedName>
    <definedName name="solver_lhs5" localSheetId="4" hidden="1">'Part (e.1)'!$H$6</definedName>
    <definedName name="solver_lhs5" localSheetId="5" hidden="1">'Part (e.2)'!$H$6</definedName>
    <definedName name="solver_lhs6" localSheetId="1" hidden="1">'Part (a)'!$I$6</definedName>
    <definedName name="solver_lhs6" localSheetId="2" hidden="1">'Part (d.1)'!$I$6</definedName>
    <definedName name="solver_lhs6" localSheetId="3" hidden="1">'Part (d.2)'!$I$6</definedName>
    <definedName name="solver_lhs6" localSheetId="4" hidden="1">'Part (e.1)'!$I$6</definedName>
    <definedName name="solver_lhs6" localSheetId="5" hidden="1">'Part (e.2)'!$I$6</definedName>
    <definedName name="solver_lhs7" localSheetId="1" hidden="1">'Part (a)'!$J$7</definedName>
    <definedName name="solver_lhs7" localSheetId="2" hidden="1">'Part (d.1)'!$J$7</definedName>
    <definedName name="solver_lhs7" localSheetId="3" hidden="1">'Part (d.2)'!$J$7</definedName>
    <definedName name="solver_lhs7" localSheetId="4" hidden="1">'Part (e.1)'!$J$7</definedName>
    <definedName name="solver_lhs7" localSheetId="5" hidden="1">'Part (e.2)'!$J$7</definedName>
    <definedName name="solver_lhs8" localSheetId="1" hidden="1">'Part (a)'!$K$7</definedName>
    <definedName name="solver_lhs8" localSheetId="2" hidden="1">'Part (d.1)'!$K$7</definedName>
    <definedName name="solver_lhs8" localSheetId="3" hidden="1">'Part (d.2)'!$K$7</definedName>
    <definedName name="solver_lhs8" localSheetId="4" hidden="1">'Part (e.1)'!$K$7</definedName>
    <definedName name="solver_lhs8" localSheetId="5" hidden="1">'Part (e.2)'!$K$7</definedName>
    <definedName name="solver_lhs9" localSheetId="1" hidden="1">'Part (a)'!$L$7</definedName>
    <definedName name="solver_lhs9" localSheetId="2" hidden="1">'Part (d.1)'!$L$7</definedName>
    <definedName name="solver_lhs9" localSheetId="3" hidden="1">'Part (d.2)'!$L$7</definedName>
    <definedName name="solver_lhs9" localSheetId="4" hidden="1">'Part (e.1)'!$L$7</definedName>
    <definedName name="solver_lhs9" localSheetId="5" hidden="1">'Part (e.2)'!$L$7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um" localSheetId="1" hidden="1">11</definedName>
    <definedName name="solver_num" localSheetId="2" hidden="1">11</definedName>
    <definedName name="solver_num" localSheetId="3" hidden="1">11</definedName>
    <definedName name="solver_num" localSheetId="4" hidden="1">11</definedName>
    <definedName name="solver_num" localSheetId="5" hidden="1">11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opt" localSheetId="1" hidden="1">'Part (a)'!$C$11</definedName>
    <definedName name="solver_opt" localSheetId="2" hidden="1">'Part (d.1)'!$C$11</definedName>
    <definedName name="solver_opt" localSheetId="3" hidden="1">'Part (d.2)'!$C$11</definedName>
    <definedName name="solver_opt" localSheetId="4" hidden="1">'Part (e.1)'!$C$11</definedName>
    <definedName name="solver_opt" localSheetId="5" hidden="1">'Part (e.2)'!$C$11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rbv" localSheetId="1" hidden="1">2</definedName>
    <definedName name="solver_rbv" localSheetId="2" hidden="1">2</definedName>
    <definedName name="solver_rbv" localSheetId="3" hidden="1">2</definedName>
    <definedName name="solver_rbv" localSheetId="4" hidden="1">2</definedName>
    <definedName name="solver_rbv" localSheetId="5" hidden="1">2</definedName>
    <definedName name="solver_rel1" localSheetId="1" hidden="1">2</definedName>
    <definedName name="solver_rel1" localSheetId="2" hidden="1">2</definedName>
    <definedName name="solver_rel1" localSheetId="3" hidden="1">2</definedName>
    <definedName name="solver_rel1" localSheetId="4" hidden="1">2</definedName>
    <definedName name="solver_rel1" localSheetId="5" hidden="1">2</definedName>
    <definedName name="solver_rel10" localSheetId="1" hidden="1">2</definedName>
    <definedName name="solver_rel10" localSheetId="2" hidden="1">2</definedName>
    <definedName name="solver_rel10" localSheetId="3" hidden="1">2</definedName>
    <definedName name="solver_rel10" localSheetId="4" hidden="1">2</definedName>
    <definedName name="solver_rel10" localSheetId="5" hidden="1">2</definedName>
    <definedName name="solver_rel11" localSheetId="1" hidden="1">3</definedName>
    <definedName name="solver_rel11" localSheetId="2" hidden="1">3</definedName>
    <definedName name="solver_rel11" localSheetId="3" hidden="1">3</definedName>
    <definedName name="solver_rel11" localSheetId="4" hidden="1">3</definedName>
    <definedName name="solver_rel11" localSheetId="5" hidden="1">3</definedName>
    <definedName name="solver_rel2" localSheetId="1" hidden="1">2</definedName>
    <definedName name="solver_rel2" localSheetId="2" hidden="1">2</definedName>
    <definedName name="solver_rel2" localSheetId="3" hidden="1">2</definedName>
    <definedName name="solver_rel2" localSheetId="4" hidden="1">2</definedName>
    <definedName name="solver_rel2" localSheetId="5" hidden="1">2</definedName>
    <definedName name="solver_rel3" localSheetId="1" hidden="1">2</definedName>
    <definedName name="solver_rel3" localSheetId="2" hidden="1">2</definedName>
    <definedName name="solver_rel3" localSheetId="3" hidden="1">2</definedName>
    <definedName name="solver_rel3" localSheetId="4" hidden="1">2</definedName>
    <definedName name="solver_rel3" localSheetId="5" hidden="1">2</definedName>
    <definedName name="solver_rel4" localSheetId="1" hidden="1">2</definedName>
    <definedName name="solver_rel4" localSheetId="2" hidden="1">2</definedName>
    <definedName name="solver_rel4" localSheetId="3" hidden="1">2</definedName>
    <definedName name="solver_rel4" localSheetId="4" hidden="1">2</definedName>
    <definedName name="solver_rel4" localSheetId="5" hidden="1">2</definedName>
    <definedName name="solver_rel5" localSheetId="1" hidden="1">2</definedName>
    <definedName name="solver_rel5" localSheetId="2" hidden="1">2</definedName>
    <definedName name="solver_rel5" localSheetId="3" hidden="1">2</definedName>
    <definedName name="solver_rel5" localSheetId="4" hidden="1">2</definedName>
    <definedName name="solver_rel5" localSheetId="5" hidden="1">2</definedName>
    <definedName name="solver_rel6" localSheetId="1" hidden="1">2</definedName>
    <definedName name="solver_rel6" localSheetId="2" hidden="1">2</definedName>
    <definedName name="solver_rel6" localSheetId="3" hidden="1">2</definedName>
    <definedName name="solver_rel6" localSheetId="4" hidden="1">2</definedName>
    <definedName name="solver_rel6" localSheetId="5" hidden="1">2</definedName>
    <definedName name="solver_rel7" localSheetId="1" hidden="1">2</definedName>
    <definedName name="solver_rel7" localSheetId="2" hidden="1">2</definedName>
    <definedName name="solver_rel7" localSheetId="3" hidden="1">2</definedName>
    <definedName name="solver_rel7" localSheetId="4" hidden="1">2</definedName>
    <definedName name="solver_rel7" localSheetId="5" hidden="1">2</definedName>
    <definedName name="solver_rel8" localSheetId="1" hidden="1">2</definedName>
    <definedName name="solver_rel8" localSheetId="2" hidden="1">2</definedName>
    <definedName name="solver_rel8" localSheetId="3" hidden="1">2</definedName>
    <definedName name="solver_rel8" localSheetId="4" hidden="1">2</definedName>
    <definedName name="solver_rel8" localSheetId="5" hidden="1">2</definedName>
    <definedName name="solver_rel9" localSheetId="1" hidden="1">2</definedName>
    <definedName name="solver_rel9" localSheetId="2" hidden="1">2</definedName>
    <definedName name="solver_rel9" localSheetId="3" hidden="1">2</definedName>
    <definedName name="solver_rel9" localSheetId="4" hidden="1">2</definedName>
    <definedName name="solver_rel9" localSheetId="5" hidden="1">2</definedName>
    <definedName name="solver_rhs1" localSheetId="1" hidden="1">0</definedName>
    <definedName name="solver_rhs1" localSheetId="2" hidden="1">0</definedName>
    <definedName name="solver_rhs1" localSheetId="3" hidden="1">0</definedName>
    <definedName name="solver_rhs1" localSheetId="4" hidden="1">0</definedName>
    <definedName name="solver_rhs1" localSheetId="5" hidden="1">0</definedName>
    <definedName name="solver_rhs10" localSheetId="1" hidden="1">0</definedName>
    <definedName name="solver_rhs10" localSheetId="2" hidden="1">0</definedName>
    <definedName name="solver_rhs10" localSheetId="3" hidden="1">0</definedName>
    <definedName name="solver_rhs10" localSheetId="4" hidden="1">0</definedName>
    <definedName name="solver_rhs10" localSheetId="5" hidden="1">0</definedName>
    <definedName name="solver_rhs11" localSheetId="1" hidden="1">'Part (a)'!$O$6:$O$7</definedName>
    <definedName name="solver_rhs11" localSheetId="2" hidden="1">'Part (d.1)'!$O$6:$O$7</definedName>
    <definedName name="solver_rhs11" localSheetId="3" hidden="1">'Part (d.2)'!$O$6:$O$7</definedName>
    <definedName name="solver_rhs11" localSheetId="4" hidden="1">'Part (e.1)'!$O$6:$O$7</definedName>
    <definedName name="solver_rhs11" localSheetId="5" hidden="1">'Part (e.2)'!$O$6:$O$7</definedName>
    <definedName name="solver_rhs2" localSheetId="1" hidden="1">'Part (a)'!$C$9:$M$9</definedName>
    <definedName name="solver_rhs2" localSheetId="2" hidden="1">'Part (d.1)'!$C$9:$M$9</definedName>
    <definedName name="solver_rhs2" localSheetId="3" hidden="1">'Part (d.2)'!$C$9:$M$9</definedName>
    <definedName name="solver_rhs2" localSheetId="4" hidden="1">'Part (e.1)'!$C$9:$M$9</definedName>
    <definedName name="solver_rhs2" localSheetId="5" hidden="1">'Part (e.2)'!$C$9:$M$9</definedName>
    <definedName name="solver_rhs3" localSheetId="1" hidden="1">0</definedName>
    <definedName name="solver_rhs3" localSheetId="2" hidden="1">0</definedName>
    <definedName name="solver_rhs3" localSheetId="3" hidden="1">0</definedName>
    <definedName name="solver_rhs3" localSheetId="4" hidden="1">0</definedName>
    <definedName name="solver_rhs3" localSheetId="5" hidden="1">0</definedName>
    <definedName name="solver_rhs4" localSheetId="1" hidden="1">0</definedName>
    <definedName name="solver_rhs4" localSheetId="2" hidden="1">0</definedName>
    <definedName name="solver_rhs4" localSheetId="3" hidden="1">0</definedName>
    <definedName name="solver_rhs4" localSheetId="4" hidden="1">0</definedName>
    <definedName name="solver_rhs4" localSheetId="5" hidden="1">0</definedName>
    <definedName name="solver_rhs5" localSheetId="1" hidden="1">0</definedName>
    <definedName name="solver_rhs5" localSheetId="2" hidden="1">0</definedName>
    <definedName name="solver_rhs5" localSheetId="3" hidden="1">0</definedName>
    <definedName name="solver_rhs5" localSheetId="4" hidden="1">0</definedName>
    <definedName name="solver_rhs5" localSheetId="5" hidden="1">0</definedName>
    <definedName name="solver_rhs6" localSheetId="1" hidden="1">0</definedName>
    <definedName name="solver_rhs6" localSheetId="2" hidden="1">0</definedName>
    <definedName name="solver_rhs6" localSheetId="3" hidden="1">0</definedName>
    <definedName name="solver_rhs6" localSheetId="4" hidden="1">0</definedName>
    <definedName name="solver_rhs6" localSheetId="5" hidden="1">0</definedName>
    <definedName name="solver_rhs7" localSheetId="1" hidden="1">0</definedName>
    <definedName name="solver_rhs7" localSheetId="2" hidden="1">0</definedName>
    <definedName name="solver_rhs7" localSheetId="3" hidden="1">0</definedName>
    <definedName name="solver_rhs7" localSheetId="4" hidden="1">0</definedName>
    <definedName name="solver_rhs7" localSheetId="5" hidden="1">0</definedName>
    <definedName name="solver_rhs8" localSheetId="1" hidden="1">0</definedName>
    <definedName name="solver_rhs8" localSheetId="2" hidden="1">0</definedName>
    <definedName name="solver_rhs8" localSheetId="3" hidden="1">0</definedName>
    <definedName name="solver_rhs8" localSheetId="4" hidden="1">0</definedName>
    <definedName name="solver_rhs8" localSheetId="5" hidden="1">0</definedName>
    <definedName name="solver_rhs9" localSheetId="1" hidden="1">0</definedName>
    <definedName name="solver_rhs9" localSheetId="2" hidden="1">0</definedName>
    <definedName name="solver_rhs9" localSheetId="3" hidden="1">0</definedName>
    <definedName name="solver_rhs9" localSheetId="4" hidden="1">0</definedName>
    <definedName name="solver_rhs9" localSheetId="5" hidden="1">0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scl" localSheetId="1" hidden="1">2</definedName>
    <definedName name="solver_scl" localSheetId="2" hidden="1">2</definedName>
    <definedName name="solver_scl" localSheetId="3" hidden="1">2</definedName>
    <definedName name="solver_scl" localSheetId="4" hidden="1">2</definedName>
    <definedName name="solver_scl" localSheetId="5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6" l="1"/>
  <c r="E24" i="16"/>
  <c r="F24" i="16"/>
  <c r="G24" i="16"/>
  <c r="H24" i="16"/>
  <c r="I24" i="16"/>
  <c r="J24" i="16"/>
  <c r="K24" i="16"/>
  <c r="L24" i="16"/>
  <c r="M24" i="16"/>
  <c r="D25" i="16"/>
  <c r="E25" i="16"/>
  <c r="F25" i="16"/>
  <c r="G25" i="16"/>
  <c r="H25" i="16"/>
  <c r="I25" i="16"/>
  <c r="J25" i="16"/>
  <c r="K25" i="16"/>
  <c r="L25" i="16"/>
  <c r="M25" i="16"/>
  <c r="C25" i="16"/>
  <c r="C24" i="16"/>
  <c r="D24" i="15"/>
  <c r="E24" i="15"/>
  <c r="F24" i="15"/>
  <c r="G24" i="15"/>
  <c r="H24" i="15"/>
  <c r="I24" i="15"/>
  <c r="J24" i="15"/>
  <c r="J31" i="15" s="1"/>
  <c r="K24" i="15"/>
  <c r="K31" i="15" s="1"/>
  <c r="L24" i="15"/>
  <c r="M24" i="15"/>
  <c r="D25" i="15"/>
  <c r="E25" i="15"/>
  <c r="F25" i="15"/>
  <c r="G25" i="15"/>
  <c r="H25" i="15"/>
  <c r="I25" i="15"/>
  <c r="J25" i="15"/>
  <c r="K25" i="15"/>
  <c r="L25" i="15"/>
  <c r="M25" i="15"/>
  <c r="C25" i="15"/>
  <c r="C24" i="15"/>
  <c r="K31" i="16"/>
  <c r="E31" i="16"/>
  <c r="M18" i="16"/>
  <c r="M32" i="16" s="1"/>
  <c r="I18" i="16"/>
  <c r="I32" i="16" s="1"/>
  <c r="H18" i="16"/>
  <c r="E18" i="16"/>
  <c r="D18" i="16"/>
  <c r="C18" i="16"/>
  <c r="C32" i="16" s="1"/>
  <c r="L17" i="16"/>
  <c r="K17" i="16"/>
  <c r="J17" i="16"/>
  <c r="J31" i="16" s="1"/>
  <c r="G17" i="16"/>
  <c r="G31" i="16" s="1"/>
  <c r="F17" i="16"/>
  <c r="F31" i="16" s="1"/>
  <c r="E17" i="16"/>
  <c r="D17" i="16"/>
  <c r="D31" i="16" s="1"/>
  <c r="M9" i="16"/>
  <c r="L9" i="16"/>
  <c r="K9" i="16"/>
  <c r="J9" i="16"/>
  <c r="I9" i="16"/>
  <c r="H9" i="16"/>
  <c r="G9" i="16"/>
  <c r="F9" i="16"/>
  <c r="E9" i="16"/>
  <c r="D9" i="16"/>
  <c r="C9" i="16"/>
  <c r="O7" i="16"/>
  <c r="O6" i="16"/>
  <c r="M18" i="15"/>
  <c r="I18" i="15"/>
  <c r="I32" i="15" s="1"/>
  <c r="H18" i="15"/>
  <c r="H32" i="15" s="1"/>
  <c r="E18" i="15"/>
  <c r="D18" i="15"/>
  <c r="C18" i="15"/>
  <c r="C32" i="15" s="1"/>
  <c r="L17" i="15"/>
  <c r="L31" i="15" s="1"/>
  <c r="K17" i="15"/>
  <c r="J17" i="15"/>
  <c r="G17" i="15"/>
  <c r="F17" i="15"/>
  <c r="F31" i="15" s="1"/>
  <c r="E17" i="15"/>
  <c r="E31" i="15" s="1"/>
  <c r="D17" i="15"/>
  <c r="D31" i="15" s="1"/>
  <c r="M9" i="15"/>
  <c r="L9" i="15"/>
  <c r="K9" i="15"/>
  <c r="J9" i="15"/>
  <c r="I9" i="15"/>
  <c r="H9" i="15"/>
  <c r="G9" i="15"/>
  <c r="F9" i="15"/>
  <c r="E9" i="15"/>
  <c r="D9" i="15"/>
  <c r="C9" i="15"/>
  <c r="O7" i="15"/>
  <c r="O6" i="15"/>
  <c r="D17" i="14"/>
  <c r="E17" i="14"/>
  <c r="F17" i="14"/>
  <c r="F31" i="14" s="1"/>
  <c r="G17" i="14"/>
  <c r="G31" i="14" s="1"/>
  <c r="J17" i="14"/>
  <c r="J31" i="14" s="1"/>
  <c r="K17" i="14"/>
  <c r="L17" i="14"/>
  <c r="L31" i="14" s="1"/>
  <c r="D18" i="14"/>
  <c r="D32" i="14" s="1"/>
  <c r="E18" i="14"/>
  <c r="E32" i="14" s="1"/>
  <c r="H18" i="14"/>
  <c r="I18" i="14"/>
  <c r="M18" i="14"/>
  <c r="M32" i="14" s="1"/>
  <c r="C18" i="14"/>
  <c r="C32" i="14" s="1"/>
  <c r="I32" i="14"/>
  <c r="K31" i="14"/>
  <c r="E31" i="14"/>
  <c r="D31" i="14"/>
  <c r="H32" i="14"/>
  <c r="M9" i="14"/>
  <c r="L9" i="14"/>
  <c r="K9" i="14"/>
  <c r="J9" i="14"/>
  <c r="I9" i="14"/>
  <c r="H9" i="14"/>
  <c r="G9" i="14"/>
  <c r="F9" i="14"/>
  <c r="E9" i="14"/>
  <c r="D9" i="14"/>
  <c r="C9" i="14"/>
  <c r="O7" i="14"/>
  <c r="O6" i="14"/>
  <c r="D17" i="12"/>
  <c r="D31" i="12" s="1"/>
  <c r="E17" i="12"/>
  <c r="F17" i="12"/>
  <c r="G17" i="12"/>
  <c r="J17" i="12"/>
  <c r="J31" i="12" s="1"/>
  <c r="K17" i="12"/>
  <c r="L17" i="12"/>
  <c r="L31" i="12" s="1"/>
  <c r="D18" i="12"/>
  <c r="D32" i="12" s="1"/>
  <c r="E18" i="12"/>
  <c r="E32" i="12" s="1"/>
  <c r="H18" i="12"/>
  <c r="H32" i="12" s="1"/>
  <c r="I18" i="12"/>
  <c r="I32" i="12" s="1"/>
  <c r="M18" i="12"/>
  <c r="M32" i="12" s="1"/>
  <c r="C18" i="12"/>
  <c r="C32" i="12"/>
  <c r="K31" i="12"/>
  <c r="G31" i="12"/>
  <c r="F31" i="12"/>
  <c r="E31" i="12"/>
  <c r="M9" i="12"/>
  <c r="L9" i="12"/>
  <c r="K9" i="12"/>
  <c r="J9" i="12"/>
  <c r="I9" i="12"/>
  <c r="H9" i="12"/>
  <c r="G9" i="12"/>
  <c r="F9" i="12"/>
  <c r="E9" i="12"/>
  <c r="D9" i="12"/>
  <c r="C9" i="12"/>
  <c r="O7" i="12"/>
  <c r="O6" i="12"/>
  <c r="M32" i="8"/>
  <c r="I32" i="8"/>
  <c r="H32" i="8"/>
  <c r="E32" i="8"/>
  <c r="D32" i="8"/>
  <c r="C32" i="8"/>
  <c r="L31" i="8"/>
  <c r="K31" i="8"/>
  <c r="J31" i="8"/>
  <c r="G31" i="8"/>
  <c r="F31" i="8"/>
  <c r="E31" i="8"/>
  <c r="D31" i="8"/>
  <c r="C11" i="8"/>
  <c r="M9" i="8"/>
  <c r="L9" i="8"/>
  <c r="K9" i="8"/>
  <c r="J9" i="8"/>
  <c r="I9" i="8"/>
  <c r="H9" i="8"/>
  <c r="G9" i="8"/>
  <c r="F9" i="8"/>
  <c r="E9" i="8"/>
  <c r="D9" i="8"/>
  <c r="C9" i="8"/>
  <c r="O7" i="8"/>
  <c r="O6" i="8"/>
  <c r="L31" i="16" l="1"/>
  <c r="D32" i="16"/>
  <c r="E32" i="16"/>
  <c r="H32" i="16"/>
  <c r="D32" i="15"/>
  <c r="E32" i="15"/>
  <c r="M32" i="15"/>
  <c r="G31" i="15"/>
  <c r="C11" i="15" s="1"/>
  <c r="C11" i="16"/>
  <c r="C11" i="14"/>
  <c r="C11" i="12"/>
</calcChain>
</file>

<file path=xl/sharedStrings.xml><?xml version="1.0" encoding="utf-8"?>
<sst xmlns="http://schemas.openxmlformats.org/spreadsheetml/2006/main" count="567" uniqueCount="33">
  <si>
    <t>Santa Ana</t>
  </si>
  <si>
    <t>El Paso</t>
  </si>
  <si>
    <t>Pendleton</t>
  </si>
  <si>
    <t>Houston</t>
  </si>
  <si>
    <t>Kansas City</t>
  </si>
  <si>
    <t>Los Angeles</t>
  </si>
  <si>
    <t>Glendale</t>
  </si>
  <si>
    <t>Jacksonville</t>
  </si>
  <si>
    <t>Little Rock</t>
  </si>
  <si>
    <t>Bridgeport</t>
  </si>
  <si>
    <t>Sacramento</t>
  </si>
  <si>
    <t>Cincinnati</t>
  </si>
  <si>
    <t>Oakland</t>
  </si>
  <si>
    <t>—</t>
  </si>
  <si>
    <t>DEMAND</t>
  </si>
  <si>
    <t>SHIPPED</t>
  </si>
  <si>
    <t>SUPPLY</t>
  </si>
  <si>
    <t>PLANTS</t>
  </si>
  <si>
    <t>DESTINATION STATION</t>
  </si>
  <si>
    <t>FREIGHT COST ($ PER GALLON)</t>
  </si>
  <si>
    <t>PRODUCTION COST ($ PER GALLON)</t>
  </si>
  <si>
    <t>TOTAL COST ($ PER GALLON)</t>
  </si>
  <si>
    <t>COST</t>
  </si>
  <si>
    <t>PART (a)</t>
  </si>
  <si>
    <t>PART (d.1)</t>
  </si>
  <si>
    <t>PART (d.2)</t>
  </si>
  <si>
    <t>FREIGHT COST ($ PER GALLON) WITH 10% INCREASE</t>
  </si>
  <si>
    <t>FREIGHT COST ($ PER GALLON) ORIGINAL</t>
  </si>
  <si>
    <t>FREIGHT COST ($ PER GALLON) WITH 10% DECREASE</t>
  </si>
  <si>
    <t>PART (e.1)</t>
  </si>
  <si>
    <t>PART (e.2)</t>
  </si>
  <si>
    <t>PRODUCTION COST ($ PER GALLON) WITH 10% INCREASE</t>
  </si>
  <si>
    <t>PRODUCTION COST ($ PER GALLON) WITH 10% 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</si>
</sst>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Continuous" vertical="center"/>
    </xf>
    <xf numFmtId="0" fontId="1" fillId="0" borderId="1" xfId="0" applyFont="1" applyBorder="1" applyAlignment="1">
      <alignment horizontal="centerContinuous" vertical="center"/>
    </xf>
    <xf numFmtId="2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Continuous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3" fontId="2" fillId="2" borderId="1" xfId="0" applyNumberFormat="1" applyFont="1" applyFill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2" fillId="0" borderId="0" xfId="0" applyNumberFormat="1" applyFont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3" fontId="1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121920</xdr:colOff>
      <xdr:row>0</xdr:row>
      <xdr:rowOff>106680</xdr:rowOff>
    </xdr:from>
    <xdr:to>
      <xdr:col>8</xdr:col>
      <xdr:colOff>285115</xdr:colOff>
      <xdr:row>45</xdr:row>
      <xdr:rowOff>142240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3D3336-3485-5C85-92C5-85C7539FA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" y="106680"/>
          <a:ext cx="5039995" cy="826516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121920</xdr:colOff>
      <xdr:row>45</xdr:row>
      <xdr:rowOff>160020</xdr:rowOff>
    </xdr:from>
    <xdr:to>
      <xdr:col>8</xdr:col>
      <xdr:colOff>285115</xdr:colOff>
      <xdr:row>59</xdr:row>
      <xdr:rowOff>95885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79D4BD4-D895-D6CB-BB35-654A20512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" y="8389620"/>
          <a:ext cx="5039995" cy="249618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04EE-53C5-4275-B807-28AFD464EFE1}">
  <dimension ref="A1"/>
  <sheetViews>
    <sheetView showGridLines="0" workbookViewId="0">
      <selection activeCell="K52" sqref="K5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BA5EC-8836-415E-AB1E-2B3762210BAA}">
  <dimension ref="A1:O35"/>
  <sheetViews>
    <sheetView tabSelected="1" zoomScale="90" zoomScaleNormal="90" workbookViewId="0"/>
  </sheetViews>
  <sheetFormatPr defaultColWidth="10.77734375" defaultRowHeight="14.4" x14ac:dyDescent="0.3"/>
  <cols>
    <col min="1" max="1" width="4.44140625" style="1" customWidth="1"/>
    <col min="2" max="15" width="12.77734375" style="1" customWidth="1"/>
    <col min="16" max="16384" width="10.77734375" style="1"/>
  </cols>
  <sheetData>
    <row r="1" spans="1:15" ht="15.6" x14ac:dyDescent="0.3">
      <c r="A1" s="3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6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15.6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15.6" x14ac:dyDescent="0.3">
      <c r="A4" s="5"/>
      <c r="B4" s="5"/>
      <c r="C4" s="6" t="s">
        <v>18</v>
      </c>
      <c r="D4" s="6"/>
      <c r="E4" s="6"/>
      <c r="F4" s="6"/>
      <c r="G4" s="6"/>
      <c r="H4" s="6"/>
      <c r="I4" s="6"/>
      <c r="J4" s="6"/>
      <c r="K4" s="6"/>
      <c r="L4" s="6"/>
      <c r="M4" s="6"/>
      <c r="N4" s="5"/>
      <c r="O4" s="5"/>
    </row>
    <row r="5" spans="1:15" ht="15.6" x14ac:dyDescent="0.3">
      <c r="A5" s="5"/>
      <c r="B5" s="5"/>
      <c r="C5" s="7" t="s">
        <v>0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7" t="s">
        <v>6</v>
      </c>
      <c r="J5" s="7" t="s">
        <v>7</v>
      </c>
      <c r="K5" s="7" t="s">
        <v>8</v>
      </c>
      <c r="L5" s="7" t="s">
        <v>9</v>
      </c>
      <c r="M5" s="7" t="s">
        <v>10</v>
      </c>
      <c r="N5" s="7" t="s">
        <v>16</v>
      </c>
      <c r="O5" s="7" t="s">
        <v>15</v>
      </c>
    </row>
    <row r="6" spans="1:15" ht="15.6" x14ac:dyDescent="0.3">
      <c r="A6" s="18" t="s">
        <v>17</v>
      </c>
      <c r="B6" s="8" t="s">
        <v>11</v>
      </c>
      <c r="C6" s="9">
        <v>0</v>
      </c>
      <c r="D6" s="9">
        <v>6800</v>
      </c>
      <c r="E6" s="9">
        <v>39636</v>
      </c>
      <c r="F6" s="9">
        <v>100447</v>
      </c>
      <c r="G6" s="9">
        <v>24570</v>
      </c>
      <c r="H6" s="9">
        <v>0</v>
      </c>
      <c r="I6" s="9">
        <v>0</v>
      </c>
      <c r="J6" s="9">
        <v>68486</v>
      </c>
      <c r="K6" s="9">
        <v>148586</v>
      </c>
      <c r="L6" s="9">
        <v>111475</v>
      </c>
      <c r="M6" s="9">
        <v>0</v>
      </c>
      <c r="N6" s="10">
        <v>500000</v>
      </c>
      <c r="O6" s="11">
        <f>SUM(C6:M6)</f>
        <v>500000</v>
      </c>
    </row>
    <row r="7" spans="1:15" ht="15.6" x14ac:dyDescent="0.3">
      <c r="A7" s="18"/>
      <c r="B7" s="8" t="s">
        <v>12</v>
      </c>
      <c r="C7" s="9">
        <v>22418</v>
      </c>
      <c r="D7" s="9">
        <v>0</v>
      </c>
      <c r="E7" s="9">
        <v>40654</v>
      </c>
      <c r="F7" s="9">
        <v>0</v>
      </c>
      <c r="G7" s="9">
        <v>0</v>
      </c>
      <c r="H7" s="9">
        <v>64761</v>
      </c>
      <c r="I7" s="9">
        <v>33689</v>
      </c>
      <c r="J7" s="9">
        <v>0</v>
      </c>
      <c r="K7" s="9">
        <v>0</v>
      </c>
      <c r="L7" s="9">
        <v>0</v>
      </c>
      <c r="M7" s="9">
        <v>112000</v>
      </c>
      <c r="N7" s="10">
        <v>500000</v>
      </c>
      <c r="O7" s="11">
        <f>SUM(C7:M7)</f>
        <v>273522</v>
      </c>
    </row>
    <row r="8" spans="1:15" ht="15.6" x14ac:dyDescent="0.3">
      <c r="A8" s="18"/>
      <c r="B8" s="8" t="s">
        <v>14</v>
      </c>
      <c r="C8" s="10">
        <v>22418</v>
      </c>
      <c r="D8" s="10">
        <v>6800</v>
      </c>
      <c r="E8" s="10">
        <v>80290</v>
      </c>
      <c r="F8" s="10">
        <v>100447</v>
      </c>
      <c r="G8" s="10">
        <v>24570</v>
      </c>
      <c r="H8" s="10">
        <v>64761</v>
      </c>
      <c r="I8" s="10">
        <v>33689</v>
      </c>
      <c r="J8" s="10">
        <v>68486</v>
      </c>
      <c r="K8" s="10">
        <v>148586</v>
      </c>
      <c r="L8" s="10">
        <v>111475</v>
      </c>
      <c r="M8" s="10">
        <v>112000</v>
      </c>
      <c r="N8" s="12"/>
      <c r="O8" s="12"/>
    </row>
    <row r="9" spans="1:15" ht="15.6" x14ac:dyDescent="0.3">
      <c r="A9" s="18"/>
      <c r="B9" s="8" t="s">
        <v>15</v>
      </c>
      <c r="C9" s="11">
        <f>C6+C7</f>
        <v>22418</v>
      </c>
      <c r="D9" s="11">
        <f>D6+D7</f>
        <v>6800</v>
      </c>
      <c r="E9" s="11">
        <f t="shared" ref="E9:M9" si="0">E6+E7</f>
        <v>80290</v>
      </c>
      <c r="F9" s="11">
        <f t="shared" si="0"/>
        <v>100447</v>
      </c>
      <c r="G9" s="11">
        <f t="shared" si="0"/>
        <v>24570</v>
      </c>
      <c r="H9" s="11">
        <f t="shared" si="0"/>
        <v>64761</v>
      </c>
      <c r="I9" s="11">
        <f t="shared" si="0"/>
        <v>33689</v>
      </c>
      <c r="J9" s="11">
        <f t="shared" si="0"/>
        <v>68486</v>
      </c>
      <c r="K9" s="11">
        <f t="shared" si="0"/>
        <v>148586</v>
      </c>
      <c r="L9" s="11">
        <f t="shared" si="0"/>
        <v>111475</v>
      </c>
      <c r="M9" s="11">
        <f t="shared" si="0"/>
        <v>112000</v>
      </c>
      <c r="N9" s="12"/>
      <c r="O9" s="12"/>
    </row>
    <row r="10" spans="1:15" ht="15.6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15.6" x14ac:dyDescent="0.3">
      <c r="A11" s="5"/>
      <c r="B11" s="13" t="s">
        <v>22</v>
      </c>
      <c r="C11" s="4">
        <f>SUMPRODUCT(C6:M7, C31:M32)</f>
        <v>1318984.93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ht="15.6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ht="15.6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ht="15.6" x14ac:dyDescent="0.3">
      <c r="A14" s="5"/>
      <c r="B14" s="5"/>
      <c r="C14" s="6" t="s">
        <v>19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5"/>
      <c r="O14" s="5"/>
    </row>
    <row r="15" spans="1:15" ht="15.6" x14ac:dyDescent="0.3">
      <c r="A15" s="5"/>
      <c r="B15" s="5"/>
      <c r="C15" s="6" t="s">
        <v>18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5"/>
      <c r="O15" s="5"/>
    </row>
    <row r="16" spans="1:15" ht="15.6" x14ac:dyDescent="0.3">
      <c r="A16" s="18" t="s">
        <v>17</v>
      </c>
      <c r="B16" s="14"/>
      <c r="C16" s="7" t="s">
        <v>0</v>
      </c>
      <c r="D16" s="7" t="s">
        <v>1</v>
      </c>
      <c r="E16" s="7" t="s">
        <v>2</v>
      </c>
      <c r="F16" s="7" t="s">
        <v>3</v>
      </c>
      <c r="G16" s="7" t="s">
        <v>4</v>
      </c>
      <c r="H16" s="7" t="s">
        <v>5</v>
      </c>
      <c r="I16" s="7" t="s">
        <v>6</v>
      </c>
      <c r="J16" s="7" t="s">
        <v>7</v>
      </c>
      <c r="K16" s="7" t="s">
        <v>8</v>
      </c>
      <c r="L16" s="7" t="s">
        <v>9</v>
      </c>
      <c r="M16" s="7" t="s">
        <v>10</v>
      </c>
      <c r="N16" s="15"/>
      <c r="O16" s="15"/>
    </row>
    <row r="17" spans="1:15" ht="14.4" customHeight="1" x14ac:dyDescent="0.3">
      <c r="A17" s="18"/>
      <c r="B17" s="16" t="s">
        <v>11</v>
      </c>
      <c r="C17" s="8" t="s">
        <v>13</v>
      </c>
      <c r="D17" s="14">
        <v>0.84</v>
      </c>
      <c r="E17" s="14">
        <v>0.83</v>
      </c>
      <c r="F17" s="14">
        <v>0.45</v>
      </c>
      <c r="G17" s="14">
        <v>0.36</v>
      </c>
      <c r="H17" s="8" t="s">
        <v>13</v>
      </c>
      <c r="I17" s="8" t="s">
        <v>13</v>
      </c>
      <c r="J17" s="14">
        <v>0.34</v>
      </c>
      <c r="K17" s="14">
        <v>0.34</v>
      </c>
      <c r="L17" s="14">
        <v>0.34</v>
      </c>
      <c r="M17" s="8" t="s">
        <v>13</v>
      </c>
      <c r="N17" s="12"/>
      <c r="O17" s="17"/>
    </row>
    <row r="18" spans="1:15" ht="15.6" x14ac:dyDescent="0.3">
      <c r="A18" s="18"/>
      <c r="B18" s="16" t="s">
        <v>12</v>
      </c>
      <c r="C18" s="14">
        <v>0.22</v>
      </c>
      <c r="D18" s="14">
        <v>0.74</v>
      </c>
      <c r="E18" s="14">
        <v>0.49</v>
      </c>
      <c r="F18" s="8" t="s">
        <v>13</v>
      </c>
      <c r="G18" s="8" t="s">
        <v>13</v>
      </c>
      <c r="H18" s="14">
        <v>0.22</v>
      </c>
      <c r="I18" s="14">
        <v>0.22</v>
      </c>
      <c r="J18" s="8" t="s">
        <v>13</v>
      </c>
      <c r="K18" s="8" t="s">
        <v>13</v>
      </c>
      <c r="L18" s="8" t="s">
        <v>13</v>
      </c>
      <c r="M18" s="14">
        <v>0.15</v>
      </c>
      <c r="N18" s="12"/>
      <c r="O18" s="17"/>
    </row>
    <row r="19" spans="1:15" ht="15.6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ht="15.6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ht="15.6" x14ac:dyDescent="0.3">
      <c r="A21" s="5"/>
      <c r="B21" s="5"/>
      <c r="C21" s="6" t="s">
        <v>20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5"/>
      <c r="O21" s="5"/>
    </row>
    <row r="22" spans="1:15" ht="15.6" x14ac:dyDescent="0.3">
      <c r="A22" s="5"/>
      <c r="B22" s="5"/>
      <c r="C22" s="6" t="s">
        <v>18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5"/>
      <c r="O22" s="5"/>
    </row>
    <row r="23" spans="1:15" ht="15.6" x14ac:dyDescent="0.3">
      <c r="A23" s="18" t="s">
        <v>17</v>
      </c>
      <c r="B23" s="14"/>
      <c r="C23" s="7" t="s">
        <v>0</v>
      </c>
      <c r="D23" s="7" t="s">
        <v>1</v>
      </c>
      <c r="E23" s="7" t="s">
        <v>2</v>
      </c>
      <c r="F23" s="7" t="s">
        <v>3</v>
      </c>
      <c r="G23" s="7" t="s">
        <v>4</v>
      </c>
      <c r="H23" s="7" t="s">
        <v>5</v>
      </c>
      <c r="I23" s="7" t="s">
        <v>6</v>
      </c>
      <c r="J23" s="7" t="s">
        <v>7</v>
      </c>
      <c r="K23" s="7" t="s">
        <v>8</v>
      </c>
      <c r="L23" s="7" t="s">
        <v>9</v>
      </c>
      <c r="M23" s="7" t="s">
        <v>10</v>
      </c>
      <c r="N23" s="5"/>
      <c r="O23" s="5"/>
    </row>
    <row r="24" spans="1:15" ht="15.6" x14ac:dyDescent="0.3">
      <c r="A24" s="18"/>
      <c r="B24" s="16" t="s">
        <v>11</v>
      </c>
      <c r="C24" s="14">
        <v>1.2</v>
      </c>
      <c r="D24" s="14">
        <v>1.2</v>
      </c>
      <c r="E24" s="14">
        <v>1.2</v>
      </c>
      <c r="F24" s="14">
        <v>1.2</v>
      </c>
      <c r="G24" s="14">
        <v>1.2</v>
      </c>
      <c r="H24" s="14">
        <v>1.2</v>
      </c>
      <c r="I24" s="14">
        <v>1.2</v>
      </c>
      <c r="J24" s="14">
        <v>1.2</v>
      </c>
      <c r="K24" s="14">
        <v>1.2</v>
      </c>
      <c r="L24" s="14">
        <v>1.2</v>
      </c>
      <c r="M24" s="14">
        <v>1.2</v>
      </c>
      <c r="N24" s="5"/>
      <c r="O24" s="5"/>
    </row>
    <row r="25" spans="1:15" ht="15.6" x14ac:dyDescent="0.3">
      <c r="A25" s="18"/>
      <c r="B25" s="16" t="s">
        <v>12</v>
      </c>
      <c r="C25" s="14">
        <v>1.65</v>
      </c>
      <c r="D25" s="14">
        <v>1.65</v>
      </c>
      <c r="E25" s="14">
        <v>1.65</v>
      </c>
      <c r="F25" s="14">
        <v>1.65</v>
      </c>
      <c r="G25" s="14">
        <v>1.65</v>
      </c>
      <c r="H25" s="14">
        <v>1.65</v>
      </c>
      <c r="I25" s="14">
        <v>1.65</v>
      </c>
      <c r="J25" s="14">
        <v>1.65</v>
      </c>
      <c r="K25" s="14">
        <v>1.65</v>
      </c>
      <c r="L25" s="14">
        <v>1.65</v>
      </c>
      <c r="M25" s="14">
        <v>1.65</v>
      </c>
      <c r="N25" s="5"/>
      <c r="O25" s="5"/>
    </row>
    <row r="26" spans="1:15" ht="15.6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ht="15.6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ht="15.6" x14ac:dyDescent="0.3">
      <c r="A28" s="5"/>
      <c r="B28" s="5"/>
      <c r="C28" s="6" t="s">
        <v>21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5"/>
      <c r="O28" s="5"/>
    </row>
    <row r="29" spans="1:15" ht="15.6" x14ac:dyDescent="0.3">
      <c r="A29" s="5"/>
      <c r="B29" s="5"/>
      <c r="C29" s="6" t="s">
        <v>18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5"/>
      <c r="O29" s="5"/>
    </row>
    <row r="30" spans="1:15" ht="15.6" x14ac:dyDescent="0.3">
      <c r="A30" s="18" t="s">
        <v>17</v>
      </c>
      <c r="B30" s="14"/>
      <c r="C30" s="7" t="s">
        <v>0</v>
      </c>
      <c r="D30" s="7" t="s">
        <v>1</v>
      </c>
      <c r="E30" s="7" t="s">
        <v>2</v>
      </c>
      <c r="F30" s="7" t="s">
        <v>3</v>
      </c>
      <c r="G30" s="7" t="s">
        <v>4</v>
      </c>
      <c r="H30" s="7" t="s">
        <v>5</v>
      </c>
      <c r="I30" s="7" t="s">
        <v>6</v>
      </c>
      <c r="J30" s="7" t="s">
        <v>7</v>
      </c>
      <c r="K30" s="7" t="s">
        <v>8</v>
      </c>
      <c r="L30" s="7" t="s">
        <v>9</v>
      </c>
      <c r="M30" s="7" t="s">
        <v>10</v>
      </c>
      <c r="N30" s="5"/>
      <c r="O30" s="5"/>
    </row>
    <row r="31" spans="1:15" ht="15.6" x14ac:dyDescent="0.3">
      <c r="A31" s="18"/>
      <c r="B31" s="16" t="s">
        <v>11</v>
      </c>
      <c r="C31" s="14" t="s">
        <v>13</v>
      </c>
      <c r="D31" s="14">
        <f>D17+D24</f>
        <v>2.04</v>
      </c>
      <c r="E31" s="14">
        <f t="shared" ref="E31:M32" si="1">E17+E24</f>
        <v>2.0299999999999998</v>
      </c>
      <c r="F31" s="14">
        <f t="shared" si="1"/>
        <v>1.65</v>
      </c>
      <c r="G31" s="14">
        <f t="shared" si="1"/>
        <v>1.56</v>
      </c>
      <c r="H31" s="14" t="s">
        <v>13</v>
      </c>
      <c r="I31" s="14" t="s">
        <v>13</v>
      </c>
      <c r="J31" s="14">
        <f t="shared" si="1"/>
        <v>1.54</v>
      </c>
      <c r="K31" s="14">
        <f t="shared" si="1"/>
        <v>1.54</v>
      </c>
      <c r="L31" s="14">
        <f t="shared" si="1"/>
        <v>1.54</v>
      </c>
      <c r="M31" s="14" t="s">
        <v>13</v>
      </c>
      <c r="N31" s="5"/>
      <c r="O31" s="5"/>
    </row>
    <row r="32" spans="1:15" ht="15.6" x14ac:dyDescent="0.3">
      <c r="A32" s="18"/>
      <c r="B32" s="16" t="s">
        <v>12</v>
      </c>
      <c r="C32" s="14">
        <f>C18+C25</f>
        <v>1.8699999999999999</v>
      </c>
      <c r="D32" s="14">
        <f>D18+D25</f>
        <v>2.3899999999999997</v>
      </c>
      <c r="E32" s="14">
        <f t="shared" si="1"/>
        <v>2.1399999999999997</v>
      </c>
      <c r="F32" s="14" t="s">
        <v>13</v>
      </c>
      <c r="G32" s="14" t="s">
        <v>13</v>
      </c>
      <c r="H32" s="14">
        <f t="shared" si="1"/>
        <v>1.8699999999999999</v>
      </c>
      <c r="I32" s="14">
        <f t="shared" si="1"/>
        <v>1.8699999999999999</v>
      </c>
      <c r="J32" s="14" t="s">
        <v>13</v>
      </c>
      <c r="K32" s="14" t="s">
        <v>13</v>
      </c>
      <c r="L32" s="14" t="s">
        <v>13</v>
      </c>
      <c r="M32" s="14">
        <f t="shared" si="1"/>
        <v>1.7999999999999998</v>
      </c>
      <c r="N32" s="5"/>
      <c r="O32" s="5"/>
    </row>
    <row r="33" spans="1:15" ht="15.6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ht="15.6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ht="15.6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</sheetData>
  <mergeCells count="4">
    <mergeCell ref="A6:A9"/>
    <mergeCell ref="A16:A18"/>
    <mergeCell ref="A23:A25"/>
    <mergeCell ref="A30:A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B930-34FE-4484-960E-2DB5072A0C6A}">
  <dimension ref="A1:AC35"/>
  <sheetViews>
    <sheetView zoomScale="90" zoomScaleNormal="90" workbookViewId="0"/>
  </sheetViews>
  <sheetFormatPr defaultColWidth="10.77734375" defaultRowHeight="14.4" x14ac:dyDescent="0.3"/>
  <cols>
    <col min="1" max="1" width="4.44140625" style="1" customWidth="1"/>
    <col min="2" max="15" width="12.77734375" style="1" customWidth="1"/>
    <col min="16" max="16384" width="10.77734375" style="1"/>
  </cols>
  <sheetData>
    <row r="1" spans="1:29" ht="15.6" x14ac:dyDescent="0.3">
      <c r="A1" s="3" t="s">
        <v>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29" ht="15.6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29" ht="15.6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29" ht="15.6" x14ac:dyDescent="0.3">
      <c r="A4" s="5"/>
      <c r="B4" s="5"/>
      <c r="C4" s="6" t="s">
        <v>18</v>
      </c>
      <c r="D4" s="6"/>
      <c r="E4" s="6"/>
      <c r="F4" s="6"/>
      <c r="G4" s="6"/>
      <c r="H4" s="6"/>
      <c r="I4" s="6"/>
      <c r="J4" s="6"/>
      <c r="K4" s="6"/>
      <c r="L4" s="6"/>
      <c r="M4" s="6"/>
      <c r="N4" s="5"/>
      <c r="O4" s="5"/>
    </row>
    <row r="5" spans="1:29" ht="15.6" x14ac:dyDescent="0.3">
      <c r="A5" s="5"/>
      <c r="B5" s="5"/>
      <c r="C5" s="7" t="s">
        <v>0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7" t="s">
        <v>6</v>
      </c>
      <c r="J5" s="7" t="s">
        <v>7</v>
      </c>
      <c r="K5" s="7" t="s">
        <v>8</v>
      </c>
      <c r="L5" s="7" t="s">
        <v>9</v>
      </c>
      <c r="M5" s="7" t="s">
        <v>10</v>
      </c>
      <c r="N5" s="7" t="s">
        <v>16</v>
      </c>
      <c r="O5" s="7" t="s">
        <v>15</v>
      </c>
    </row>
    <row r="6" spans="1:29" ht="15.6" x14ac:dyDescent="0.3">
      <c r="A6" s="18" t="s">
        <v>17</v>
      </c>
      <c r="B6" s="8" t="s">
        <v>11</v>
      </c>
      <c r="C6" s="9">
        <v>0</v>
      </c>
      <c r="D6" s="9">
        <v>6800</v>
      </c>
      <c r="E6" s="9">
        <v>39636</v>
      </c>
      <c r="F6" s="9">
        <v>100447</v>
      </c>
      <c r="G6" s="9">
        <v>24570</v>
      </c>
      <c r="H6" s="9">
        <v>0</v>
      </c>
      <c r="I6" s="9">
        <v>0</v>
      </c>
      <c r="J6" s="9">
        <v>68486</v>
      </c>
      <c r="K6" s="9">
        <v>148586</v>
      </c>
      <c r="L6" s="9">
        <v>111475</v>
      </c>
      <c r="M6" s="9">
        <v>0</v>
      </c>
      <c r="N6" s="10">
        <v>500000</v>
      </c>
      <c r="O6" s="11">
        <f>SUM(C6:M6)</f>
        <v>500000</v>
      </c>
    </row>
    <row r="7" spans="1:29" ht="15.6" x14ac:dyDescent="0.3">
      <c r="A7" s="18"/>
      <c r="B7" s="8" t="s">
        <v>12</v>
      </c>
      <c r="C7" s="9">
        <v>22418</v>
      </c>
      <c r="D7" s="9">
        <v>0</v>
      </c>
      <c r="E7" s="9">
        <v>40654</v>
      </c>
      <c r="F7" s="9">
        <v>0</v>
      </c>
      <c r="G7" s="9">
        <v>0</v>
      </c>
      <c r="H7" s="9">
        <v>64761</v>
      </c>
      <c r="I7" s="9">
        <v>33689</v>
      </c>
      <c r="J7" s="9">
        <v>0</v>
      </c>
      <c r="K7" s="9">
        <v>0</v>
      </c>
      <c r="L7" s="9">
        <v>0</v>
      </c>
      <c r="M7" s="9">
        <v>112000</v>
      </c>
      <c r="N7" s="10">
        <v>500000</v>
      </c>
      <c r="O7" s="11">
        <f>SUM(C7:M7)</f>
        <v>273522</v>
      </c>
    </row>
    <row r="8" spans="1:29" ht="15.6" x14ac:dyDescent="0.3">
      <c r="A8" s="18"/>
      <c r="B8" s="8" t="s">
        <v>14</v>
      </c>
      <c r="C8" s="10">
        <v>22418</v>
      </c>
      <c r="D8" s="10">
        <v>6800</v>
      </c>
      <c r="E8" s="10">
        <v>80290</v>
      </c>
      <c r="F8" s="10">
        <v>100447</v>
      </c>
      <c r="G8" s="10">
        <v>24570</v>
      </c>
      <c r="H8" s="10">
        <v>64761</v>
      </c>
      <c r="I8" s="10">
        <v>33689</v>
      </c>
      <c r="J8" s="10">
        <v>68486</v>
      </c>
      <c r="K8" s="10">
        <v>148586</v>
      </c>
      <c r="L8" s="10">
        <v>111475</v>
      </c>
      <c r="M8" s="10">
        <v>112000</v>
      </c>
      <c r="N8" s="12"/>
      <c r="O8" s="12"/>
    </row>
    <row r="9" spans="1:29" ht="15.6" x14ac:dyDescent="0.3">
      <c r="A9" s="18"/>
      <c r="B9" s="8" t="s">
        <v>15</v>
      </c>
      <c r="C9" s="11">
        <f>C6+C7</f>
        <v>22418</v>
      </c>
      <c r="D9" s="11">
        <f>D6+D7</f>
        <v>6800</v>
      </c>
      <c r="E9" s="11">
        <f t="shared" ref="E9:M9" si="0">E6+E7</f>
        <v>80290</v>
      </c>
      <c r="F9" s="11">
        <f t="shared" si="0"/>
        <v>100447</v>
      </c>
      <c r="G9" s="11">
        <f t="shared" si="0"/>
        <v>24570</v>
      </c>
      <c r="H9" s="11">
        <f t="shared" si="0"/>
        <v>64761</v>
      </c>
      <c r="I9" s="11">
        <f t="shared" si="0"/>
        <v>33689</v>
      </c>
      <c r="J9" s="11">
        <f t="shared" si="0"/>
        <v>68486</v>
      </c>
      <c r="K9" s="11">
        <f t="shared" si="0"/>
        <v>148586</v>
      </c>
      <c r="L9" s="11">
        <f t="shared" si="0"/>
        <v>111475</v>
      </c>
      <c r="M9" s="11">
        <f t="shared" si="0"/>
        <v>112000</v>
      </c>
      <c r="N9" s="12"/>
      <c r="O9" s="12"/>
    </row>
    <row r="10" spans="1:29" ht="15.6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29" ht="15.6" x14ac:dyDescent="0.3">
      <c r="A11" s="5"/>
      <c r="B11" s="13" t="s">
        <v>22</v>
      </c>
      <c r="C11" s="4">
        <f>SUMPRODUCT(C6:M7, C31:M32)</f>
        <v>1345752.2930000001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29" ht="15.6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29" ht="15.6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29" ht="15.6" x14ac:dyDescent="0.3">
      <c r="A14" s="5"/>
      <c r="B14" s="5"/>
      <c r="C14" s="6" t="s">
        <v>26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5"/>
      <c r="Q14" s="5"/>
      <c r="R14" s="5"/>
      <c r="S14" s="6" t="s">
        <v>27</v>
      </c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ht="15.6" x14ac:dyDescent="0.3">
      <c r="A15" s="5"/>
      <c r="B15" s="5"/>
      <c r="C15" s="6" t="s">
        <v>18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5"/>
      <c r="Q15" s="5"/>
      <c r="R15" s="5"/>
      <c r="S15" s="6" t="s">
        <v>18</v>
      </c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ht="15.6" x14ac:dyDescent="0.3">
      <c r="A16" s="18" t="s">
        <v>17</v>
      </c>
      <c r="B16" s="14"/>
      <c r="C16" s="7" t="s">
        <v>0</v>
      </c>
      <c r="D16" s="7" t="s">
        <v>1</v>
      </c>
      <c r="E16" s="7" t="s">
        <v>2</v>
      </c>
      <c r="F16" s="7" t="s">
        <v>3</v>
      </c>
      <c r="G16" s="7" t="s">
        <v>4</v>
      </c>
      <c r="H16" s="7" t="s">
        <v>5</v>
      </c>
      <c r="I16" s="7" t="s">
        <v>6</v>
      </c>
      <c r="J16" s="7" t="s">
        <v>7</v>
      </c>
      <c r="K16" s="7" t="s">
        <v>8</v>
      </c>
      <c r="L16" s="7" t="s">
        <v>9</v>
      </c>
      <c r="M16" s="7" t="s">
        <v>10</v>
      </c>
      <c r="N16" s="15"/>
      <c r="Q16" s="18" t="s">
        <v>17</v>
      </c>
      <c r="R16" s="14"/>
      <c r="S16" s="7" t="s">
        <v>0</v>
      </c>
      <c r="T16" s="7" t="s">
        <v>1</v>
      </c>
      <c r="U16" s="7" t="s">
        <v>2</v>
      </c>
      <c r="V16" s="7" t="s">
        <v>3</v>
      </c>
      <c r="W16" s="7" t="s">
        <v>4</v>
      </c>
      <c r="X16" s="7" t="s">
        <v>5</v>
      </c>
      <c r="Y16" s="7" t="s">
        <v>6</v>
      </c>
      <c r="Z16" s="7" t="s">
        <v>7</v>
      </c>
      <c r="AA16" s="7" t="s">
        <v>8</v>
      </c>
      <c r="AB16" s="7" t="s">
        <v>9</v>
      </c>
      <c r="AC16" s="7" t="s">
        <v>10</v>
      </c>
    </row>
    <row r="17" spans="1:29" ht="14.4" customHeight="1" x14ac:dyDescent="0.3">
      <c r="A17" s="18"/>
      <c r="B17" s="16" t="s">
        <v>11</v>
      </c>
      <c r="C17" s="8" t="s">
        <v>13</v>
      </c>
      <c r="D17" s="8">
        <f>T17+(0.1*T17)</f>
        <v>0.92399999999999993</v>
      </c>
      <c r="E17" s="8">
        <f>U17+(0.1*U17)</f>
        <v>0.91299999999999992</v>
      </c>
      <c r="F17" s="8">
        <f>V17+(0.1*V17)</f>
        <v>0.495</v>
      </c>
      <c r="G17" s="8">
        <f>W17+(0.1*W17)</f>
        <v>0.39599999999999996</v>
      </c>
      <c r="H17" s="8" t="s">
        <v>13</v>
      </c>
      <c r="I17" s="8" t="s">
        <v>13</v>
      </c>
      <c r="J17" s="8">
        <f>Z17+(0.1*Z17)</f>
        <v>0.374</v>
      </c>
      <c r="K17" s="8">
        <f>AA17+(0.1*AA17)</f>
        <v>0.374</v>
      </c>
      <c r="L17" s="8">
        <f>AB17+(0.1*AB17)</f>
        <v>0.374</v>
      </c>
      <c r="M17" s="8" t="s">
        <v>13</v>
      </c>
      <c r="N17" s="12"/>
      <c r="Q17" s="18"/>
      <c r="R17" s="16" t="s">
        <v>11</v>
      </c>
      <c r="S17" s="8" t="s">
        <v>13</v>
      </c>
      <c r="T17" s="14">
        <v>0.84</v>
      </c>
      <c r="U17" s="14">
        <v>0.83</v>
      </c>
      <c r="V17" s="14">
        <v>0.45</v>
      </c>
      <c r="W17" s="14">
        <v>0.36</v>
      </c>
      <c r="X17" s="8" t="s">
        <v>13</v>
      </c>
      <c r="Y17" s="8" t="s">
        <v>13</v>
      </c>
      <c r="Z17" s="14">
        <v>0.34</v>
      </c>
      <c r="AA17" s="14">
        <v>0.34</v>
      </c>
      <c r="AB17" s="14">
        <v>0.34</v>
      </c>
      <c r="AC17" s="8" t="s">
        <v>13</v>
      </c>
    </row>
    <row r="18" spans="1:29" ht="15.6" x14ac:dyDescent="0.3">
      <c r="A18" s="18"/>
      <c r="B18" s="16" t="s">
        <v>12</v>
      </c>
      <c r="C18" s="14">
        <f>S18+(0.1*S18)</f>
        <v>0.24199999999999999</v>
      </c>
      <c r="D18" s="14">
        <f>T18+(0.1*T18)</f>
        <v>0.81399999999999995</v>
      </c>
      <c r="E18" s="14">
        <f>U18+(0.1*U18)</f>
        <v>0.53900000000000003</v>
      </c>
      <c r="F18" s="14" t="s">
        <v>13</v>
      </c>
      <c r="G18" s="14" t="s">
        <v>13</v>
      </c>
      <c r="H18" s="14">
        <f>X18+(0.1*X18)</f>
        <v>0.24199999999999999</v>
      </c>
      <c r="I18" s="14">
        <f>Y18+(0.1*Y18)</f>
        <v>0.24199999999999999</v>
      </c>
      <c r="J18" s="14" t="s">
        <v>13</v>
      </c>
      <c r="K18" s="14" t="s">
        <v>13</v>
      </c>
      <c r="L18" s="14" t="s">
        <v>13</v>
      </c>
      <c r="M18" s="14">
        <f>AC18+(0.1*AC18)</f>
        <v>0.16499999999999998</v>
      </c>
      <c r="N18" s="12"/>
      <c r="Q18" s="18"/>
      <c r="R18" s="16" t="s">
        <v>12</v>
      </c>
      <c r="S18" s="14">
        <v>0.22</v>
      </c>
      <c r="T18" s="14">
        <v>0.74</v>
      </c>
      <c r="U18" s="14">
        <v>0.49</v>
      </c>
      <c r="V18" s="8" t="s">
        <v>13</v>
      </c>
      <c r="W18" s="8" t="s">
        <v>13</v>
      </c>
      <c r="X18" s="14">
        <v>0.22</v>
      </c>
      <c r="Y18" s="14">
        <v>0.22</v>
      </c>
      <c r="Z18" s="8" t="s">
        <v>13</v>
      </c>
      <c r="AA18" s="8" t="s">
        <v>13</v>
      </c>
      <c r="AB18" s="8" t="s">
        <v>13</v>
      </c>
      <c r="AC18" s="14">
        <v>0.15</v>
      </c>
    </row>
    <row r="19" spans="1:29" ht="15.6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29" ht="15.6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29" ht="15.6" x14ac:dyDescent="0.3">
      <c r="A21" s="5"/>
      <c r="B21" s="5"/>
      <c r="C21" s="6" t="s">
        <v>20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5"/>
      <c r="O21" s="5"/>
    </row>
    <row r="22" spans="1:29" ht="15.6" x14ac:dyDescent="0.3">
      <c r="A22" s="5"/>
      <c r="B22" s="5"/>
      <c r="C22" s="6" t="s">
        <v>18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5"/>
      <c r="O22" s="5"/>
    </row>
    <row r="23" spans="1:29" ht="15.6" x14ac:dyDescent="0.3">
      <c r="A23" s="18" t="s">
        <v>17</v>
      </c>
      <c r="B23" s="14"/>
      <c r="C23" s="7" t="s">
        <v>0</v>
      </c>
      <c r="D23" s="7" t="s">
        <v>1</v>
      </c>
      <c r="E23" s="7" t="s">
        <v>2</v>
      </c>
      <c r="F23" s="7" t="s">
        <v>3</v>
      </c>
      <c r="G23" s="7" t="s">
        <v>4</v>
      </c>
      <c r="H23" s="7" t="s">
        <v>5</v>
      </c>
      <c r="I23" s="7" t="s">
        <v>6</v>
      </c>
      <c r="J23" s="7" t="s">
        <v>7</v>
      </c>
      <c r="K23" s="7" t="s">
        <v>8</v>
      </c>
      <c r="L23" s="7" t="s">
        <v>9</v>
      </c>
      <c r="M23" s="7" t="s">
        <v>10</v>
      </c>
      <c r="N23" s="5"/>
      <c r="O23" s="5"/>
    </row>
    <row r="24" spans="1:29" ht="15.6" x14ac:dyDescent="0.3">
      <c r="A24" s="18"/>
      <c r="B24" s="16" t="s">
        <v>11</v>
      </c>
      <c r="C24" s="14">
        <v>1.2</v>
      </c>
      <c r="D24" s="14">
        <v>1.2</v>
      </c>
      <c r="E24" s="14">
        <v>1.2</v>
      </c>
      <c r="F24" s="14">
        <v>1.2</v>
      </c>
      <c r="G24" s="14">
        <v>1.2</v>
      </c>
      <c r="H24" s="14">
        <v>1.2</v>
      </c>
      <c r="I24" s="14">
        <v>1.2</v>
      </c>
      <c r="J24" s="14">
        <v>1.2</v>
      </c>
      <c r="K24" s="14">
        <v>1.2</v>
      </c>
      <c r="L24" s="14">
        <v>1.2</v>
      </c>
      <c r="M24" s="14">
        <v>1.2</v>
      </c>
      <c r="N24" s="5"/>
      <c r="O24" s="5"/>
    </row>
    <row r="25" spans="1:29" ht="15.6" x14ac:dyDescent="0.3">
      <c r="A25" s="18"/>
      <c r="B25" s="16" t="s">
        <v>12</v>
      </c>
      <c r="C25" s="14">
        <v>1.65</v>
      </c>
      <c r="D25" s="14">
        <v>1.65</v>
      </c>
      <c r="E25" s="14">
        <v>1.65</v>
      </c>
      <c r="F25" s="14">
        <v>1.65</v>
      </c>
      <c r="G25" s="14">
        <v>1.65</v>
      </c>
      <c r="H25" s="14">
        <v>1.65</v>
      </c>
      <c r="I25" s="14">
        <v>1.65</v>
      </c>
      <c r="J25" s="14">
        <v>1.65</v>
      </c>
      <c r="K25" s="14">
        <v>1.65</v>
      </c>
      <c r="L25" s="14">
        <v>1.65</v>
      </c>
      <c r="M25" s="14">
        <v>1.65</v>
      </c>
      <c r="N25" s="5"/>
      <c r="O25" s="5"/>
    </row>
    <row r="26" spans="1:29" ht="15.6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29" ht="15.6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29" ht="15.6" x14ac:dyDescent="0.3">
      <c r="A28" s="5"/>
      <c r="B28" s="5"/>
      <c r="C28" s="6" t="s">
        <v>21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5"/>
      <c r="O28" s="5"/>
    </row>
    <row r="29" spans="1:29" ht="15.6" x14ac:dyDescent="0.3">
      <c r="A29" s="5"/>
      <c r="B29" s="5"/>
      <c r="C29" s="6" t="s">
        <v>18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5"/>
      <c r="O29" s="5"/>
    </row>
    <row r="30" spans="1:29" ht="15.6" x14ac:dyDescent="0.3">
      <c r="A30" s="18" t="s">
        <v>17</v>
      </c>
      <c r="B30" s="14"/>
      <c r="C30" s="7" t="s">
        <v>0</v>
      </c>
      <c r="D30" s="7" t="s">
        <v>1</v>
      </c>
      <c r="E30" s="7" t="s">
        <v>2</v>
      </c>
      <c r="F30" s="7" t="s">
        <v>3</v>
      </c>
      <c r="G30" s="7" t="s">
        <v>4</v>
      </c>
      <c r="H30" s="7" t="s">
        <v>5</v>
      </c>
      <c r="I30" s="7" t="s">
        <v>6</v>
      </c>
      <c r="J30" s="7" t="s">
        <v>7</v>
      </c>
      <c r="K30" s="7" t="s">
        <v>8</v>
      </c>
      <c r="L30" s="7" t="s">
        <v>9</v>
      </c>
      <c r="M30" s="7" t="s">
        <v>10</v>
      </c>
      <c r="N30" s="5"/>
      <c r="O30" s="5"/>
    </row>
    <row r="31" spans="1:29" ht="15.6" x14ac:dyDescent="0.3">
      <c r="A31" s="18"/>
      <c r="B31" s="16" t="s">
        <v>11</v>
      </c>
      <c r="C31" s="14" t="s">
        <v>13</v>
      </c>
      <c r="D31" s="14">
        <f>D17+D24</f>
        <v>2.1239999999999997</v>
      </c>
      <c r="E31" s="14">
        <f t="shared" ref="E31:M32" si="1">E17+E24</f>
        <v>2.113</v>
      </c>
      <c r="F31" s="14">
        <f t="shared" si="1"/>
        <v>1.6949999999999998</v>
      </c>
      <c r="G31" s="14">
        <f t="shared" si="1"/>
        <v>1.5959999999999999</v>
      </c>
      <c r="H31" s="14" t="s">
        <v>13</v>
      </c>
      <c r="I31" s="14" t="s">
        <v>13</v>
      </c>
      <c r="J31" s="14">
        <f t="shared" si="1"/>
        <v>1.5739999999999998</v>
      </c>
      <c r="K31" s="14">
        <f t="shared" si="1"/>
        <v>1.5739999999999998</v>
      </c>
      <c r="L31" s="14">
        <f t="shared" si="1"/>
        <v>1.5739999999999998</v>
      </c>
      <c r="M31" s="14" t="s">
        <v>13</v>
      </c>
      <c r="N31" s="5"/>
      <c r="O31" s="5"/>
    </row>
    <row r="32" spans="1:29" ht="15.6" x14ac:dyDescent="0.3">
      <c r="A32" s="18"/>
      <c r="B32" s="16" t="s">
        <v>12</v>
      </c>
      <c r="C32" s="14">
        <f>C18+C25</f>
        <v>1.8919999999999999</v>
      </c>
      <c r="D32" s="14">
        <f>D18+D25</f>
        <v>2.464</v>
      </c>
      <c r="E32" s="14">
        <f t="shared" si="1"/>
        <v>2.1890000000000001</v>
      </c>
      <c r="F32" s="14" t="s">
        <v>13</v>
      </c>
      <c r="G32" s="14" t="s">
        <v>13</v>
      </c>
      <c r="H32" s="14">
        <f t="shared" si="1"/>
        <v>1.8919999999999999</v>
      </c>
      <c r="I32" s="14">
        <f t="shared" si="1"/>
        <v>1.8919999999999999</v>
      </c>
      <c r="J32" s="14" t="s">
        <v>13</v>
      </c>
      <c r="K32" s="14" t="s">
        <v>13</v>
      </c>
      <c r="L32" s="14" t="s">
        <v>13</v>
      </c>
      <c r="M32" s="14">
        <f t="shared" si="1"/>
        <v>1.8149999999999999</v>
      </c>
      <c r="N32" s="5"/>
      <c r="O32" s="5"/>
    </row>
    <row r="33" spans="1:15" ht="15.6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ht="15.6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ht="15.6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</sheetData>
  <mergeCells count="5">
    <mergeCell ref="A6:A9"/>
    <mergeCell ref="A16:A18"/>
    <mergeCell ref="A23:A25"/>
    <mergeCell ref="A30:A32"/>
    <mergeCell ref="Q16:Q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A77E-0107-4967-9442-2744086E147B}">
  <dimension ref="A1:AC35"/>
  <sheetViews>
    <sheetView zoomScale="90" zoomScaleNormal="90" workbookViewId="0"/>
  </sheetViews>
  <sheetFormatPr defaultColWidth="10.77734375" defaultRowHeight="14.4" x14ac:dyDescent="0.3"/>
  <cols>
    <col min="1" max="1" width="4.44140625" style="1" customWidth="1"/>
    <col min="2" max="15" width="12.77734375" style="1" customWidth="1"/>
    <col min="16" max="16384" width="10.77734375" style="1"/>
  </cols>
  <sheetData>
    <row r="1" spans="1:29" ht="15.6" x14ac:dyDescent="0.3">
      <c r="A1" s="3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29" ht="15.6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29" ht="15.6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29" ht="15.6" x14ac:dyDescent="0.3">
      <c r="A4" s="5"/>
      <c r="B4" s="5"/>
      <c r="C4" s="6" t="s">
        <v>18</v>
      </c>
      <c r="D4" s="6"/>
      <c r="E4" s="6"/>
      <c r="F4" s="6"/>
      <c r="G4" s="6"/>
      <c r="H4" s="6"/>
      <c r="I4" s="6"/>
      <c r="J4" s="6"/>
      <c r="K4" s="6"/>
      <c r="L4" s="6"/>
      <c r="M4" s="6"/>
      <c r="N4" s="5"/>
      <c r="O4" s="5"/>
    </row>
    <row r="5" spans="1:29" ht="15.6" x14ac:dyDescent="0.3">
      <c r="A5" s="5"/>
      <c r="B5" s="5"/>
      <c r="C5" s="7" t="s">
        <v>0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7" t="s">
        <v>6</v>
      </c>
      <c r="J5" s="7" t="s">
        <v>7</v>
      </c>
      <c r="K5" s="7" t="s">
        <v>8</v>
      </c>
      <c r="L5" s="7" t="s">
        <v>9</v>
      </c>
      <c r="M5" s="7" t="s">
        <v>10</v>
      </c>
      <c r="N5" s="7" t="s">
        <v>16</v>
      </c>
      <c r="O5" s="7" t="s">
        <v>15</v>
      </c>
    </row>
    <row r="6" spans="1:29" ht="15.6" x14ac:dyDescent="0.3">
      <c r="A6" s="18" t="s">
        <v>17</v>
      </c>
      <c r="B6" s="8" t="s">
        <v>11</v>
      </c>
      <c r="C6" s="9">
        <v>0</v>
      </c>
      <c r="D6" s="9">
        <v>6800</v>
      </c>
      <c r="E6" s="9">
        <v>39636</v>
      </c>
      <c r="F6" s="9">
        <v>100447</v>
      </c>
      <c r="G6" s="9">
        <v>24570</v>
      </c>
      <c r="H6" s="9">
        <v>0</v>
      </c>
      <c r="I6" s="9">
        <v>0</v>
      </c>
      <c r="J6" s="9">
        <v>68486</v>
      </c>
      <c r="K6" s="9">
        <v>148586</v>
      </c>
      <c r="L6" s="9">
        <v>111475</v>
      </c>
      <c r="M6" s="9">
        <v>0</v>
      </c>
      <c r="N6" s="10">
        <v>500000</v>
      </c>
      <c r="O6" s="11">
        <f>SUM(C6:M6)</f>
        <v>500000</v>
      </c>
    </row>
    <row r="7" spans="1:29" ht="15.6" x14ac:dyDescent="0.3">
      <c r="A7" s="18"/>
      <c r="B7" s="8" t="s">
        <v>12</v>
      </c>
      <c r="C7" s="9">
        <v>22418</v>
      </c>
      <c r="D7" s="9">
        <v>0</v>
      </c>
      <c r="E7" s="9">
        <v>40654</v>
      </c>
      <c r="F7" s="9">
        <v>0</v>
      </c>
      <c r="G7" s="9">
        <v>0</v>
      </c>
      <c r="H7" s="9">
        <v>64761</v>
      </c>
      <c r="I7" s="9">
        <v>33689</v>
      </c>
      <c r="J7" s="9">
        <v>0</v>
      </c>
      <c r="K7" s="9">
        <v>0</v>
      </c>
      <c r="L7" s="9">
        <v>0</v>
      </c>
      <c r="M7" s="9">
        <v>112000</v>
      </c>
      <c r="N7" s="10">
        <v>500000</v>
      </c>
      <c r="O7" s="11">
        <f>SUM(C7:M7)</f>
        <v>273522</v>
      </c>
    </row>
    <row r="8" spans="1:29" ht="15.6" x14ac:dyDescent="0.3">
      <c r="A8" s="18"/>
      <c r="B8" s="8" t="s">
        <v>14</v>
      </c>
      <c r="C8" s="10">
        <v>22418</v>
      </c>
      <c r="D8" s="10">
        <v>6800</v>
      </c>
      <c r="E8" s="10">
        <v>80290</v>
      </c>
      <c r="F8" s="10">
        <v>100447</v>
      </c>
      <c r="G8" s="10">
        <v>24570</v>
      </c>
      <c r="H8" s="10">
        <v>64761</v>
      </c>
      <c r="I8" s="10">
        <v>33689</v>
      </c>
      <c r="J8" s="10">
        <v>68486</v>
      </c>
      <c r="K8" s="10">
        <v>148586</v>
      </c>
      <c r="L8" s="10">
        <v>111475</v>
      </c>
      <c r="M8" s="10">
        <v>112000</v>
      </c>
      <c r="N8" s="12"/>
      <c r="O8" s="12"/>
    </row>
    <row r="9" spans="1:29" ht="15.6" x14ac:dyDescent="0.3">
      <c r="A9" s="18"/>
      <c r="B9" s="8" t="s">
        <v>15</v>
      </c>
      <c r="C9" s="11">
        <f>C6+C7</f>
        <v>22418</v>
      </c>
      <c r="D9" s="11">
        <f>D6+D7</f>
        <v>6800</v>
      </c>
      <c r="E9" s="11">
        <f t="shared" ref="E9:M9" si="0">E6+E7</f>
        <v>80290</v>
      </c>
      <c r="F9" s="11">
        <f t="shared" si="0"/>
        <v>100447</v>
      </c>
      <c r="G9" s="11">
        <f t="shared" si="0"/>
        <v>24570</v>
      </c>
      <c r="H9" s="11">
        <f t="shared" si="0"/>
        <v>64761</v>
      </c>
      <c r="I9" s="11">
        <f t="shared" si="0"/>
        <v>33689</v>
      </c>
      <c r="J9" s="11">
        <f t="shared" si="0"/>
        <v>68486</v>
      </c>
      <c r="K9" s="11">
        <f t="shared" si="0"/>
        <v>148586</v>
      </c>
      <c r="L9" s="11">
        <f t="shared" si="0"/>
        <v>111475</v>
      </c>
      <c r="M9" s="11">
        <f t="shared" si="0"/>
        <v>112000</v>
      </c>
      <c r="N9" s="12"/>
      <c r="O9" s="12"/>
    </row>
    <row r="10" spans="1:29" ht="15.6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29" ht="15.6" x14ac:dyDescent="0.3">
      <c r="A11" s="5"/>
      <c r="B11" s="13" t="s">
        <v>22</v>
      </c>
      <c r="C11" s="4">
        <f>SUMPRODUCT(C6:M7, C31:M32)</f>
        <v>1292217.5669999998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29" ht="15.6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29" ht="15.6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29" ht="15.6" x14ac:dyDescent="0.3">
      <c r="A14" s="5"/>
      <c r="B14" s="5"/>
      <c r="C14" s="6" t="s">
        <v>28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5"/>
      <c r="Q14" s="5"/>
      <c r="R14" s="5"/>
      <c r="S14" s="6" t="s">
        <v>27</v>
      </c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ht="15.6" x14ac:dyDescent="0.3">
      <c r="A15" s="5"/>
      <c r="B15" s="5"/>
      <c r="C15" s="6" t="s">
        <v>18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5"/>
      <c r="Q15" s="5"/>
      <c r="R15" s="5"/>
      <c r="S15" s="6" t="s">
        <v>18</v>
      </c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ht="15.6" x14ac:dyDescent="0.3">
      <c r="A16" s="18" t="s">
        <v>17</v>
      </c>
      <c r="B16" s="14"/>
      <c r="C16" s="7" t="s">
        <v>0</v>
      </c>
      <c r="D16" s="7" t="s">
        <v>1</v>
      </c>
      <c r="E16" s="7" t="s">
        <v>2</v>
      </c>
      <c r="F16" s="7" t="s">
        <v>3</v>
      </c>
      <c r="G16" s="7" t="s">
        <v>4</v>
      </c>
      <c r="H16" s="7" t="s">
        <v>5</v>
      </c>
      <c r="I16" s="7" t="s">
        <v>6</v>
      </c>
      <c r="J16" s="7" t="s">
        <v>7</v>
      </c>
      <c r="K16" s="7" t="s">
        <v>8</v>
      </c>
      <c r="L16" s="7" t="s">
        <v>9</v>
      </c>
      <c r="M16" s="7" t="s">
        <v>10</v>
      </c>
      <c r="N16" s="15"/>
      <c r="Q16" s="18" t="s">
        <v>17</v>
      </c>
      <c r="R16" s="14"/>
      <c r="S16" s="7" t="s">
        <v>0</v>
      </c>
      <c r="T16" s="7" t="s">
        <v>1</v>
      </c>
      <c r="U16" s="7" t="s">
        <v>2</v>
      </c>
      <c r="V16" s="7" t="s">
        <v>3</v>
      </c>
      <c r="W16" s="7" t="s">
        <v>4</v>
      </c>
      <c r="X16" s="7" t="s">
        <v>5</v>
      </c>
      <c r="Y16" s="7" t="s">
        <v>6</v>
      </c>
      <c r="Z16" s="7" t="s">
        <v>7</v>
      </c>
      <c r="AA16" s="7" t="s">
        <v>8</v>
      </c>
      <c r="AB16" s="7" t="s">
        <v>9</v>
      </c>
      <c r="AC16" s="7" t="s">
        <v>10</v>
      </c>
    </row>
    <row r="17" spans="1:29" ht="14.4" customHeight="1" x14ac:dyDescent="0.3">
      <c r="A17" s="18"/>
      <c r="B17" s="16" t="s">
        <v>11</v>
      </c>
      <c r="C17" s="14" t="s">
        <v>13</v>
      </c>
      <c r="D17" s="8">
        <f>T17-(0.1*T17)</f>
        <v>0.75600000000000001</v>
      </c>
      <c r="E17" s="8">
        <f>U17-(0.1*U17)</f>
        <v>0.747</v>
      </c>
      <c r="F17" s="8">
        <f>V17-(0.1*V17)</f>
        <v>0.40500000000000003</v>
      </c>
      <c r="G17" s="8">
        <f>W17-(0.1*W17)</f>
        <v>0.32400000000000001</v>
      </c>
      <c r="H17" s="14" t="s">
        <v>13</v>
      </c>
      <c r="I17" s="14" t="s">
        <v>13</v>
      </c>
      <c r="J17" s="8">
        <f>Z17-(0.1*Z17)</f>
        <v>0.30600000000000005</v>
      </c>
      <c r="K17" s="8">
        <f>AA17-(0.1*AA17)</f>
        <v>0.30600000000000005</v>
      </c>
      <c r="L17" s="8">
        <f>AB17-(0.1*AB17)</f>
        <v>0.30600000000000005</v>
      </c>
      <c r="M17" s="14" t="s">
        <v>13</v>
      </c>
      <c r="N17" s="12"/>
      <c r="Q17" s="18"/>
      <c r="R17" s="16" t="s">
        <v>11</v>
      </c>
      <c r="S17" s="8" t="s">
        <v>13</v>
      </c>
      <c r="T17" s="14">
        <v>0.84</v>
      </c>
      <c r="U17" s="14">
        <v>0.83</v>
      </c>
      <c r="V17" s="14">
        <v>0.45</v>
      </c>
      <c r="W17" s="14">
        <v>0.36</v>
      </c>
      <c r="X17" s="8" t="s">
        <v>13</v>
      </c>
      <c r="Y17" s="8" t="s">
        <v>13</v>
      </c>
      <c r="Z17" s="14">
        <v>0.34</v>
      </c>
      <c r="AA17" s="14">
        <v>0.34</v>
      </c>
      <c r="AB17" s="14">
        <v>0.34</v>
      </c>
      <c r="AC17" s="8" t="s">
        <v>13</v>
      </c>
    </row>
    <row r="18" spans="1:29" ht="15.6" x14ac:dyDescent="0.3">
      <c r="A18" s="18"/>
      <c r="B18" s="16" t="s">
        <v>12</v>
      </c>
      <c r="C18" s="14">
        <f>S18-(0.1*S18)</f>
        <v>0.19800000000000001</v>
      </c>
      <c r="D18" s="14">
        <f>T18-(0.1*T18)</f>
        <v>0.66600000000000004</v>
      </c>
      <c r="E18" s="14">
        <f>U18-(0.1*U18)</f>
        <v>0.441</v>
      </c>
      <c r="F18" s="14" t="s">
        <v>13</v>
      </c>
      <c r="G18" s="14" t="s">
        <v>13</v>
      </c>
      <c r="H18" s="14">
        <f>X18-(0.1*X18)</f>
        <v>0.19800000000000001</v>
      </c>
      <c r="I18" s="14">
        <f>Y18-(0.1*Y18)</f>
        <v>0.19800000000000001</v>
      </c>
      <c r="J18" s="14" t="s">
        <v>13</v>
      </c>
      <c r="K18" s="14" t="s">
        <v>13</v>
      </c>
      <c r="L18" s="14" t="s">
        <v>13</v>
      </c>
      <c r="M18" s="14">
        <f>AC18-(0.1*AC18)</f>
        <v>0.13500000000000001</v>
      </c>
      <c r="N18" s="12"/>
      <c r="Q18" s="18"/>
      <c r="R18" s="16" t="s">
        <v>12</v>
      </c>
      <c r="S18" s="14">
        <v>0.22</v>
      </c>
      <c r="T18" s="14">
        <v>0.74</v>
      </c>
      <c r="U18" s="14">
        <v>0.49</v>
      </c>
      <c r="V18" s="8" t="s">
        <v>13</v>
      </c>
      <c r="W18" s="8" t="s">
        <v>13</v>
      </c>
      <c r="X18" s="14">
        <v>0.22</v>
      </c>
      <c r="Y18" s="14">
        <v>0.22</v>
      </c>
      <c r="Z18" s="8" t="s">
        <v>13</v>
      </c>
      <c r="AA18" s="8" t="s">
        <v>13</v>
      </c>
      <c r="AB18" s="8" t="s">
        <v>13</v>
      </c>
      <c r="AC18" s="14">
        <v>0.15</v>
      </c>
    </row>
    <row r="19" spans="1:29" ht="15.6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29" ht="15.6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29" ht="15.6" x14ac:dyDescent="0.3">
      <c r="A21" s="5"/>
      <c r="B21" s="5"/>
      <c r="C21" s="6" t="s">
        <v>20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5"/>
      <c r="O21" s="5"/>
    </row>
    <row r="22" spans="1:29" ht="15.6" x14ac:dyDescent="0.3">
      <c r="A22" s="5"/>
      <c r="B22" s="5"/>
      <c r="C22" s="6" t="s">
        <v>18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5"/>
      <c r="O22" s="5"/>
    </row>
    <row r="23" spans="1:29" ht="15.6" x14ac:dyDescent="0.3">
      <c r="A23" s="18" t="s">
        <v>17</v>
      </c>
      <c r="B23" s="14"/>
      <c r="C23" s="7" t="s">
        <v>0</v>
      </c>
      <c r="D23" s="7" t="s">
        <v>1</v>
      </c>
      <c r="E23" s="7" t="s">
        <v>2</v>
      </c>
      <c r="F23" s="7" t="s">
        <v>3</v>
      </c>
      <c r="G23" s="7" t="s">
        <v>4</v>
      </c>
      <c r="H23" s="7" t="s">
        <v>5</v>
      </c>
      <c r="I23" s="7" t="s">
        <v>6</v>
      </c>
      <c r="J23" s="7" t="s">
        <v>7</v>
      </c>
      <c r="K23" s="7" t="s">
        <v>8</v>
      </c>
      <c r="L23" s="7" t="s">
        <v>9</v>
      </c>
      <c r="M23" s="7" t="s">
        <v>10</v>
      </c>
      <c r="N23" s="5"/>
      <c r="O23" s="5"/>
    </row>
    <row r="24" spans="1:29" ht="15.6" x14ac:dyDescent="0.3">
      <c r="A24" s="18"/>
      <c r="B24" s="16" t="s">
        <v>11</v>
      </c>
      <c r="C24" s="14">
        <v>1.2</v>
      </c>
      <c r="D24" s="14">
        <v>1.2</v>
      </c>
      <c r="E24" s="14">
        <v>1.2</v>
      </c>
      <c r="F24" s="14">
        <v>1.2</v>
      </c>
      <c r="G24" s="14">
        <v>1.2</v>
      </c>
      <c r="H24" s="14">
        <v>1.2</v>
      </c>
      <c r="I24" s="14">
        <v>1.2</v>
      </c>
      <c r="J24" s="14">
        <v>1.2</v>
      </c>
      <c r="K24" s="14">
        <v>1.2</v>
      </c>
      <c r="L24" s="14">
        <v>1.2</v>
      </c>
      <c r="M24" s="14">
        <v>1.2</v>
      </c>
      <c r="N24" s="5"/>
      <c r="O24" s="5"/>
    </row>
    <row r="25" spans="1:29" ht="15.6" x14ac:dyDescent="0.3">
      <c r="A25" s="18"/>
      <c r="B25" s="16" t="s">
        <v>12</v>
      </c>
      <c r="C25" s="14">
        <v>1.65</v>
      </c>
      <c r="D25" s="14">
        <v>1.65</v>
      </c>
      <c r="E25" s="14">
        <v>1.65</v>
      </c>
      <c r="F25" s="14">
        <v>1.65</v>
      </c>
      <c r="G25" s="14">
        <v>1.65</v>
      </c>
      <c r="H25" s="14">
        <v>1.65</v>
      </c>
      <c r="I25" s="14">
        <v>1.65</v>
      </c>
      <c r="J25" s="14">
        <v>1.65</v>
      </c>
      <c r="K25" s="14">
        <v>1.65</v>
      </c>
      <c r="L25" s="14">
        <v>1.65</v>
      </c>
      <c r="M25" s="14">
        <v>1.65</v>
      </c>
      <c r="N25" s="5"/>
      <c r="O25" s="5"/>
    </row>
    <row r="26" spans="1:29" ht="15.6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29" ht="15.6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29" ht="15.6" x14ac:dyDescent="0.3">
      <c r="A28" s="5"/>
      <c r="B28" s="5"/>
      <c r="C28" s="6" t="s">
        <v>21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5"/>
      <c r="O28" s="5"/>
    </row>
    <row r="29" spans="1:29" ht="15.6" x14ac:dyDescent="0.3">
      <c r="A29" s="5"/>
      <c r="B29" s="5"/>
      <c r="C29" s="6" t="s">
        <v>18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5"/>
      <c r="O29" s="5"/>
    </row>
    <row r="30" spans="1:29" ht="15.6" x14ac:dyDescent="0.3">
      <c r="A30" s="18" t="s">
        <v>17</v>
      </c>
      <c r="B30" s="14"/>
      <c r="C30" s="7" t="s">
        <v>0</v>
      </c>
      <c r="D30" s="7" t="s">
        <v>1</v>
      </c>
      <c r="E30" s="7" t="s">
        <v>2</v>
      </c>
      <c r="F30" s="7" t="s">
        <v>3</v>
      </c>
      <c r="G30" s="7" t="s">
        <v>4</v>
      </c>
      <c r="H30" s="7" t="s">
        <v>5</v>
      </c>
      <c r="I30" s="7" t="s">
        <v>6</v>
      </c>
      <c r="J30" s="7" t="s">
        <v>7</v>
      </c>
      <c r="K30" s="7" t="s">
        <v>8</v>
      </c>
      <c r="L30" s="7" t="s">
        <v>9</v>
      </c>
      <c r="M30" s="7" t="s">
        <v>10</v>
      </c>
      <c r="N30" s="5"/>
      <c r="O30" s="5"/>
    </row>
    <row r="31" spans="1:29" ht="15.6" x14ac:dyDescent="0.3">
      <c r="A31" s="18"/>
      <c r="B31" s="16" t="s">
        <v>11</v>
      </c>
      <c r="C31" s="14" t="s">
        <v>13</v>
      </c>
      <c r="D31" s="14">
        <f>D17+D24</f>
        <v>1.956</v>
      </c>
      <c r="E31" s="14">
        <f t="shared" ref="E31:M32" si="1">E17+E24</f>
        <v>1.9470000000000001</v>
      </c>
      <c r="F31" s="14">
        <f t="shared" si="1"/>
        <v>1.605</v>
      </c>
      <c r="G31" s="14">
        <f t="shared" si="1"/>
        <v>1.524</v>
      </c>
      <c r="H31" s="14" t="s">
        <v>13</v>
      </c>
      <c r="I31" s="14" t="s">
        <v>13</v>
      </c>
      <c r="J31" s="14">
        <f t="shared" si="1"/>
        <v>1.506</v>
      </c>
      <c r="K31" s="14">
        <f t="shared" si="1"/>
        <v>1.506</v>
      </c>
      <c r="L31" s="14">
        <f t="shared" si="1"/>
        <v>1.506</v>
      </c>
      <c r="M31" s="14" t="s">
        <v>13</v>
      </c>
      <c r="N31" s="5"/>
      <c r="O31" s="5"/>
    </row>
    <row r="32" spans="1:29" ht="15.6" x14ac:dyDescent="0.3">
      <c r="A32" s="18"/>
      <c r="B32" s="16" t="s">
        <v>12</v>
      </c>
      <c r="C32" s="14">
        <f>C18+C25</f>
        <v>1.8479999999999999</v>
      </c>
      <c r="D32" s="14">
        <f>D18+D25</f>
        <v>2.3159999999999998</v>
      </c>
      <c r="E32" s="14">
        <f t="shared" si="1"/>
        <v>2.0909999999999997</v>
      </c>
      <c r="F32" s="14" t="s">
        <v>13</v>
      </c>
      <c r="G32" s="14" t="s">
        <v>13</v>
      </c>
      <c r="H32" s="14">
        <f t="shared" si="1"/>
        <v>1.8479999999999999</v>
      </c>
      <c r="I32" s="14">
        <f t="shared" si="1"/>
        <v>1.8479999999999999</v>
      </c>
      <c r="J32" s="14" t="s">
        <v>13</v>
      </c>
      <c r="K32" s="14" t="s">
        <v>13</v>
      </c>
      <c r="L32" s="14" t="s">
        <v>13</v>
      </c>
      <c r="M32" s="14">
        <f t="shared" si="1"/>
        <v>1.7849999999999999</v>
      </c>
      <c r="N32" s="5"/>
      <c r="O32" s="5"/>
    </row>
    <row r="33" spans="1:15" ht="15.6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ht="15.6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ht="15.6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</sheetData>
  <mergeCells count="5">
    <mergeCell ref="A6:A9"/>
    <mergeCell ref="A16:A18"/>
    <mergeCell ref="Q16:Q18"/>
    <mergeCell ref="A23:A25"/>
    <mergeCell ref="A30:A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40C40-6269-41AD-B4AA-500DD01CA7B4}">
  <dimension ref="A1:AC35"/>
  <sheetViews>
    <sheetView zoomScale="90" zoomScaleNormal="90" workbookViewId="0"/>
  </sheetViews>
  <sheetFormatPr defaultColWidth="10.77734375" defaultRowHeight="14.4" x14ac:dyDescent="0.3"/>
  <cols>
    <col min="1" max="1" width="4.44140625" style="1" customWidth="1"/>
    <col min="2" max="15" width="12.77734375" style="1" customWidth="1"/>
    <col min="16" max="16384" width="10.77734375" style="1"/>
  </cols>
  <sheetData>
    <row r="1" spans="1:29" ht="15.6" x14ac:dyDescent="0.3">
      <c r="A1" s="3" t="s">
        <v>29</v>
      </c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29" ht="15.6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29" ht="15.6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29" ht="15.6" x14ac:dyDescent="0.3">
      <c r="A4" s="5"/>
      <c r="B4" s="5"/>
      <c r="C4" s="6" t="s">
        <v>18</v>
      </c>
      <c r="D4" s="6"/>
      <c r="E4" s="6"/>
      <c r="F4" s="6"/>
      <c r="G4" s="6"/>
      <c r="H4" s="6"/>
      <c r="I4" s="6"/>
      <c r="J4" s="6"/>
      <c r="K4" s="6"/>
      <c r="L4" s="6"/>
      <c r="M4" s="6"/>
      <c r="N4" s="5"/>
      <c r="O4" s="5"/>
    </row>
    <row r="5" spans="1:29" ht="15.6" x14ac:dyDescent="0.3">
      <c r="A5" s="5"/>
      <c r="B5" s="5"/>
      <c r="C5" s="7" t="s">
        <v>0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7" t="s">
        <v>6</v>
      </c>
      <c r="J5" s="7" t="s">
        <v>7</v>
      </c>
      <c r="K5" s="7" t="s">
        <v>8</v>
      </c>
      <c r="L5" s="7" t="s">
        <v>9</v>
      </c>
      <c r="M5" s="7" t="s">
        <v>10</v>
      </c>
      <c r="N5" s="7" t="s">
        <v>16</v>
      </c>
      <c r="O5" s="7" t="s">
        <v>15</v>
      </c>
    </row>
    <row r="6" spans="1:29" ht="15.6" x14ac:dyDescent="0.3">
      <c r="A6" s="18" t="s">
        <v>17</v>
      </c>
      <c r="B6" s="8" t="s">
        <v>11</v>
      </c>
      <c r="C6" s="9">
        <v>0</v>
      </c>
      <c r="D6" s="9">
        <v>6800</v>
      </c>
      <c r="E6" s="9">
        <v>39636</v>
      </c>
      <c r="F6" s="9">
        <v>100447</v>
      </c>
      <c r="G6" s="9">
        <v>24570</v>
      </c>
      <c r="H6" s="9">
        <v>0</v>
      </c>
      <c r="I6" s="9">
        <v>0</v>
      </c>
      <c r="J6" s="9">
        <v>68486</v>
      </c>
      <c r="K6" s="9">
        <v>148586</v>
      </c>
      <c r="L6" s="9">
        <v>111475</v>
      </c>
      <c r="M6" s="9">
        <v>0</v>
      </c>
      <c r="N6" s="10">
        <v>500000</v>
      </c>
      <c r="O6" s="11">
        <f>SUM(C6:M6)</f>
        <v>500000</v>
      </c>
    </row>
    <row r="7" spans="1:29" ht="15.6" x14ac:dyDescent="0.3">
      <c r="A7" s="18"/>
      <c r="B7" s="8" t="s">
        <v>12</v>
      </c>
      <c r="C7" s="9">
        <v>22418</v>
      </c>
      <c r="D7" s="9">
        <v>0</v>
      </c>
      <c r="E7" s="9">
        <v>40654</v>
      </c>
      <c r="F7" s="9">
        <v>0</v>
      </c>
      <c r="G7" s="9">
        <v>0</v>
      </c>
      <c r="H7" s="9">
        <v>64761</v>
      </c>
      <c r="I7" s="9">
        <v>33689</v>
      </c>
      <c r="J7" s="9">
        <v>0</v>
      </c>
      <c r="K7" s="9">
        <v>0</v>
      </c>
      <c r="L7" s="9">
        <v>0</v>
      </c>
      <c r="M7" s="9">
        <v>112000</v>
      </c>
      <c r="N7" s="10">
        <v>500000</v>
      </c>
      <c r="O7" s="11">
        <f>SUM(C7:M7)</f>
        <v>273522</v>
      </c>
    </row>
    <row r="8" spans="1:29" ht="15.6" x14ac:dyDescent="0.3">
      <c r="A8" s="18"/>
      <c r="B8" s="8" t="s">
        <v>14</v>
      </c>
      <c r="C8" s="10">
        <v>22418</v>
      </c>
      <c r="D8" s="10">
        <v>6800</v>
      </c>
      <c r="E8" s="10">
        <v>80290</v>
      </c>
      <c r="F8" s="10">
        <v>100447</v>
      </c>
      <c r="G8" s="10">
        <v>24570</v>
      </c>
      <c r="H8" s="10">
        <v>64761</v>
      </c>
      <c r="I8" s="10">
        <v>33689</v>
      </c>
      <c r="J8" s="10">
        <v>68486</v>
      </c>
      <c r="K8" s="10">
        <v>148586</v>
      </c>
      <c r="L8" s="10">
        <v>111475</v>
      </c>
      <c r="M8" s="10">
        <v>112000</v>
      </c>
      <c r="N8" s="12"/>
      <c r="O8" s="12"/>
    </row>
    <row r="9" spans="1:29" ht="15.6" x14ac:dyDescent="0.3">
      <c r="A9" s="18"/>
      <c r="B9" s="8" t="s">
        <v>15</v>
      </c>
      <c r="C9" s="11">
        <f>C6+C7</f>
        <v>22418</v>
      </c>
      <c r="D9" s="11">
        <f>D6+D7</f>
        <v>6800</v>
      </c>
      <c r="E9" s="11">
        <f t="shared" ref="E9:M9" si="0">E6+E7</f>
        <v>80290</v>
      </c>
      <c r="F9" s="11">
        <f t="shared" si="0"/>
        <v>100447</v>
      </c>
      <c r="G9" s="11">
        <f t="shared" si="0"/>
        <v>24570</v>
      </c>
      <c r="H9" s="11">
        <f t="shared" si="0"/>
        <v>64761</v>
      </c>
      <c r="I9" s="11">
        <f t="shared" si="0"/>
        <v>33689</v>
      </c>
      <c r="J9" s="11">
        <f t="shared" si="0"/>
        <v>68486</v>
      </c>
      <c r="K9" s="11">
        <f t="shared" si="0"/>
        <v>148586</v>
      </c>
      <c r="L9" s="11">
        <f t="shared" si="0"/>
        <v>111475</v>
      </c>
      <c r="M9" s="11">
        <f t="shared" si="0"/>
        <v>112000</v>
      </c>
      <c r="N9" s="12"/>
      <c r="O9" s="12"/>
    </row>
    <row r="10" spans="1:29" ht="15.6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29" ht="15.6" x14ac:dyDescent="0.3">
      <c r="A11" s="5"/>
      <c r="B11" s="13" t="s">
        <v>22</v>
      </c>
      <c r="C11" s="4">
        <f>SUMPRODUCT(C6:M7, C31:M32)</f>
        <v>1450883.4230000002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29" ht="15.6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29" ht="15.6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29" ht="15.6" x14ac:dyDescent="0.3">
      <c r="A14" s="5"/>
      <c r="B14" s="5"/>
      <c r="C14" s="6" t="s">
        <v>26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5"/>
      <c r="Q14" s="5"/>
      <c r="R14" s="5"/>
      <c r="S14" s="6" t="s">
        <v>27</v>
      </c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ht="15.6" x14ac:dyDescent="0.3">
      <c r="A15" s="5"/>
      <c r="B15" s="5"/>
      <c r="C15" s="6" t="s">
        <v>18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5"/>
      <c r="Q15" s="5"/>
      <c r="R15" s="5"/>
      <c r="S15" s="6" t="s">
        <v>18</v>
      </c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ht="15.6" x14ac:dyDescent="0.3">
      <c r="A16" s="18" t="s">
        <v>17</v>
      </c>
      <c r="B16" s="14"/>
      <c r="C16" s="7" t="s">
        <v>0</v>
      </c>
      <c r="D16" s="7" t="s">
        <v>1</v>
      </c>
      <c r="E16" s="7" t="s">
        <v>2</v>
      </c>
      <c r="F16" s="7" t="s">
        <v>3</v>
      </c>
      <c r="G16" s="7" t="s">
        <v>4</v>
      </c>
      <c r="H16" s="7" t="s">
        <v>5</v>
      </c>
      <c r="I16" s="7" t="s">
        <v>6</v>
      </c>
      <c r="J16" s="7" t="s">
        <v>7</v>
      </c>
      <c r="K16" s="7" t="s">
        <v>8</v>
      </c>
      <c r="L16" s="7" t="s">
        <v>9</v>
      </c>
      <c r="M16" s="7" t="s">
        <v>10</v>
      </c>
      <c r="N16" s="15"/>
      <c r="Q16" s="18" t="s">
        <v>17</v>
      </c>
      <c r="R16" s="14"/>
      <c r="S16" s="7" t="s">
        <v>0</v>
      </c>
      <c r="T16" s="7" t="s">
        <v>1</v>
      </c>
      <c r="U16" s="7" t="s">
        <v>2</v>
      </c>
      <c r="V16" s="7" t="s">
        <v>3</v>
      </c>
      <c r="W16" s="7" t="s">
        <v>4</v>
      </c>
      <c r="X16" s="7" t="s">
        <v>5</v>
      </c>
      <c r="Y16" s="7" t="s">
        <v>6</v>
      </c>
      <c r="Z16" s="7" t="s">
        <v>7</v>
      </c>
      <c r="AA16" s="7" t="s">
        <v>8</v>
      </c>
      <c r="AB16" s="7" t="s">
        <v>9</v>
      </c>
      <c r="AC16" s="7" t="s">
        <v>10</v>
      </c>
    </row>
    <row r="17" spans="1:29" ht="14.4" customHeight="1" x14ac:dyDescent="0.3">
      <c r="A17" s="18"/>
      <c r="B17" s="16" t="s">
        <v>11</v>
      </c>
      <c r="C17" s="8" t="s">
        <v>13</v>
      </c>
      <c r="D17" s="8">
        <f>T17+(0.1*T17)</f>
        <v>0.92399999999999993</v>
      </c>
      <c r="E17" s="8">
        <f>U17+(0.1*U17)</f>
        <v>0.91299999999999992</v>
      </c>
      <c r="F17" s="8">
        <f>V17+(0.1*V17)</f>
        <v>0.495</v>
      </c>
      <c r="G17" s="8">
        <f>W17+(0.1*W17)</f>
        <v>0.39599999999999996</v>
      </c>
      <c r="H17" s="8" t="s">
        <v>13</v>
      </c>
      <c r="I17" s="8" t="s">
        <v>13</v>
      </c>
      <c r="J17" s="8">
        <f>Z17+(0.1*Z17)</f>
        <v>0.374</v>
      </c>
      <c r="K17" s="8">
        <f>AA17+(0.1*AA17)</f>
        <v>0.374</v>
      </c>
      <c r="L17" s="8">
        <f>AB17+(0.1*AB17)</f>
        <v>0.374</v>
      </c>
      <c r="M17" s="8" t="s">
        <v>13</v>
      </c>
      <c r="N17" s="12"/>
      <c r="Q17" s="18"/>
      <c r="R17" s="16" t="s">
        <v>11</v>
      </c>
      <c r="S17" s="8" t="s">
        <v>13</v>
      </c>
      <c r="T17" s="14">
        <v>0.84</v>
      </c>
      <c r="U17" s="14">
        <v>0.83</v>
      </c>
      <c r="V17" s="14">
        <v>0.45</v>
      </c>
      <c r="W17" s="14">
        <v>0.36</v>
      </c>
      <c r="X17" s="8" t="s">
        <v>13</v>
      </c>
      <c r="Y17" s="8" t="s">
        <v>13</v>
      </c>
      <c r="Z17" s="14">
        <v>0.34</v>
      </c>
      <c r="AA17" s="14">
        <v>0.34</v>
      </c>
      <c r="AB17" s="14">
        <v>0.34</v>
      </c>
      <c r="AC17" s="8" t="s">
        <v>13</v>
      </c>
    </row>
    <row r="18" spans="1:29" ht="15.6" x14ac:dyDescent="0.3">
      <c r="A18" s="18"/>
      <c r="B18" s="16" t="s">
        <v>12</v>
      </c>
      <c r="C18" s="14">
        <f>S18+(0.1*S18)</f>
        <v>0.24199999999999999</v>
      </c>
      <c r="D18" s="14">
        <f>T18+(0.1*T18)</f>
        <v>0.81399999999999995</v>
      </c>
      <c r="E18" s="14">
        <f>U18+(0.1*U18)</f>
        <v>0.53900000000000003</v>
      </c>
      <c r="F18" s="14" t="s">
        <v>13</v>
      </c>
      <c r="G18" s="14" t="s">
        <v>13</v>
      </c>
      <c r="H18" s="14">
        <f>X18+(0.1*X18)</f>
        <v>0.24199999999999999</v>
      </c>
      <c r="I18" s="14">
        <f>Y18+(0.1*Y18)</f>
        <v>0.24199999999999999</v>
      </c>
      <c r="J18" s="14" t="s">
        <v>13</v>
      </c>
      <c r="K18" s="14" t="s">
        <v>13</v>
      </c>
      <c r="L18" s="14" t="s">
        <v>13</v>
      </c>
      <c r="M18" s="14">
        <f>AC18+(0.1*AC18)</f>
        <v>0.16499999999999998</v>
      </c>
      <c r="N18" s="12"/>
      <c r="Q18" s="18"/>
      <c r="R18" s="16" t="s">
        <v>12</v>
      </c>
      <c r="S18" s="14">
        <v>0.22</v>
      </c>
      <c r="T18" s="14">
        <v>0.74</v>
      </c>
      <c r="U18" s="14">
        <v>0.49</v>
      </c>
      <c r="V18" s="8" t="s">
        <v>13</v>
      </c>
      <c r="W18" s="8" t="s">
        <v>13</v>
      </c>
      <c r="X18" s="14">
        <v>0.22</v>
      </c>
      <c r="Y18" s="14">
        <v>0.22</v>
      </c>
      <c r="Z18" s="8" t="s">
        <v>13</v>
      </c>
      <c r="AA18" s="8" t="s">
        <v>13</v>
      </c>
      <c r="AB18" s="8" t="s">
        <v>13</v>
      </c>
      <c r="AC18" s="14">
        <v>0.15</v>
      </c>
    </row>
    <row r="19" spans="1:29" ht="15.6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29" ht="15.6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29" ht="15.6" x14ac:dyDescent="0.3">
      <c r="A21" s="5"/>
      <c r="B21" s="5"/>
      <c r="C21" s="6" t="s">
        <v>31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5"/>
      <c r="O21" s="5"/>
      <c r="Q21" s="5"/>
      <c r="R21" s="5"/>
      <c r="S21" s="6" t="s">
        <v>20</v>
      </c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 ht="15.6" x14ac:dyDescent="0.3">
      <c r="A22" s="5"/>
      <c r="B22" s="5"/>
      <c r="C22" s="6" t="s">
        <v>18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5"/>
      <c r="O22" s="5"/>
      <c r="Q22" s="5"/>
      <c r="R22" s="5"/>
      <c r="S22" s="6" t="s">
        <v>18</v>
      </c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 ht="15.6" x14ac:dyDescent="0.3">
      <c r="A23" s="18" t="s">
        <v>17</v>
      </c>
      <c r="B23" s="14"/>
      <c r="C23" s="7" t="s">
        <v>0</v>
      </c>
      <c r="D23" s="7" t="s">
        <v>1</v>
      </c>
      <c r="E23" s="7" t="s">
        <v>2</v>
      </c>
      <c r="F23" s="7" t="s">
        <v>3</v>
      </c>
      <c r="G23" s="7" t="s">
        <v>4</v>
      </c>
      <c r="H23" s="7" t="s">
        <v>5</v>
      </c>
      <c r="I23" s="7" t="s">
        <v>6</v>
      </c>
      <c r="J23" s="7" t="s">
        <v>7</v>
      </c>
      <c r="K23" s="7" t="s">
        <v>8</v>
      </c>
      <c r="L23" s="7" t="s">
        <v>9</v>
      </c>
      <c r="M23" s="7" t="s">
        <v>10</v>
      </c>
      <c r="N23" s="5"/>
      <c r="O23" s="5"/>
      <c r="Q23" s="18" t="s">
        <v>17</v>
      </c>
      <c r="R23" s="14"/>
      <c r="S23" s="7" t="s">
        <v>0</v>
      </c>
      <c r="T23" s="7" t="s">
        <v>1</v>
      </c>
      <c r="U23" s="7" t="s">
        <v>2</v>
      </c>
      <c r="V23" s="7" t="s">
        <v>3</v>
      </c>
      <c r="W23" s="7" t="s">
        <v>4</v>
      </c>
      <c r="X23" s="7" t="s">
        <v>5</v>
      </c>
      <c r="Y23" s="7" t="s">
        <v>6</v>
      </c>
      <c r="Z23" s="7" t="s">
        <v>7</v>
      </c>
      <c r="AA23" s="7" t="s">
        <v>8</v>
      </c>
      <c r="AB23" s="7" t="s">
        <v>9</v>
      </c>
      <c r="AC23" s="7" t="s">
        <v>10</v>
      </c>
    </row>
    <row r="24" spans="1:29" ht="15.6" x14ac:dyDescent="0.3">
      <c r="A24" s="18"/>
      <c r="B24" s="16" t="s">
        <v>11</v>
      </c>
      <c r="C24" s="14">
        <f>S24+(0.1*S24)</f>
        <v>1.3199999999999998</v>
      </c>
      <c r="D24" s="14">
        <f t="shared" ref="D24:M25" si="1">T24+(0.1*T24)</f>
        <v>1.3199999999999998</v>
      </c>
      <c r="E24" s="14">
        <f t="shared" si="1"/>
        <v>1.3199999999999998</v>
      </c>
      <c r="F24" s="14">
        <f t="shared" si="1"/>
        <v>1.3199999999999998</v>
      </c>
      <c r="G24" s="14">
        <f t="shared" si="1"/>
        <v>1.3199999999999998</v>
      </c>
      <c r="H24" s="14">
        <f t="shared" si="1"/>
        <v>1.3199999999999998</v>
      </c>
      <c r="I24" s="14">
        <f t="shared" si="1"/>
        <v>1.3199999999999998</v>
      </c>
      <c r="J24" s="14">
        <f t="shared" si="1"/>
        <v>1.3199999999999998</v>
      </c>
      <c r="K24" s="14">
        <f t="shared" si="1"/>
        <v>1.3199999999999998</v>
      </c>
      <c r="L24" s="14">
        <f t="shared" si="1"/>
        <v>1.3199999999999998</v>
      </c>
      <c r="M24" s="14">
        <f t="shared" si="1"/>
        <v>1.3199999999999998</v>
      </c>
      <c r="N24" s="5"/>
      <c r="O24" s="5"/>
      <c r="Q24" s="18"/>
      <c r="R24" s="16" t="s">
        <v>11</v>
      </c>
      <c r="S24" s="14">
        <v>1.2</v>
      </c>
      <c r="T24" s="14">
        <v>1.2</v>
      </c>
      <c r="U24" s="14">
        <v>1.2</v>
      </c>
      <c r="V24" s="14">
        <v>1.2</v>
      </c>
      <c r="W24" s="14">
        <v>1.2</v>
      </c>
      <c r="X24" s="14">
        <v>1.2</v>
      </c>
      <c r="Y24" s="14">
        <v>1.2</v>
      </c>
      <c r="Z24" s="14">
        <v>1.2</v>
      </c>
      <c r="AA24" s="14">
        <v>1.2</v>
      </c>
      <c r="AB24" s="14">
        <v>1.2</v>
      </c>
      <c r="AC24" s="14">
        <v>1.2</v>
      </c>
    </row>
    <row r="25" spans="1:29" ht="15.6" x14ac:dyDescent="0.3">
      <c r="A25" s="18"/>
      <c r="B25" s="16" t="s">
        <v>12</v>
      </c>
      <c r="C25" s="14">
        <f>S25+(0.1*S25)</f>
        <v>1.8149999999999999</v>
      </c>
      <c r="D25" s="14">
        <f t="shared" si="1"/>
        <v>1.8149999999999999</v>
      </c>
      <c r="E25" s="14">
        <f t="shared" si="1"/>
        <v>1.8149999999999999</v>
      </c>
      <c r="F25" s="14">
        <f t="shared" si="1"/>
        <v>1.8149999999999999</v>
      </c>
      <c r="G25" s="14">
        <f t="shared" si="1"/>
        <v>1.8149999999999999</v>
      </c>
      <c r="H25" s="14">
        <f t="shared" si="1"/>
        <v>1.8149999999999999</v>
      </c>
      <c r="I25" s="14">
        <f t="shared" si="1"/>
        <v>1.8149999999999999</v>
      </c>
      <c r="J25" s="14">
        <f t="shared" si="1"/>
        <v>1.8149999999999999</v>
      </c>
      <c r="K25" s="14">
        <f t="shared" si="1"/>
        <v>1.8149999999999999</v>
      </c>
      <c r="L25" s="14">
        <f t="shared" si="1"/>
        <v>1.8149999999999999</v>
      </c>
      <c r="M25" s="14">
        <f t="shared" si="1"/>
        <v>1.8149999999999999</v>
      </c>
      <c r="N25" s="5"/>
      <c r="O25" s="5"/>
      <c r="Q25" s="18"/>
      <c r="R25" s="16" t="s">
        <v>12</v>
      </c>
      <c r="S25" s="14">
        <v>1.65</v>
      </c>
      <c r="T25" s="14">
        <v>1.65</v>
      </c>
      <c r="U25" s="14">
        <v>1.65</v>
      </c>
      <c r="V25" s="14">
        <v>1.65</v>
      </c>
      <c r="W25" s="14">
        <v>1.65</v>
      </c>
      <c r="X25" s="14">
        <v>1.65</v>
      </c>
      <c r="Y25" s="14">
        <v>1.65</v>
      </c>
      <c r="Z25" s="14">
        <v>1.65</v>
      </c>
      <c r="AA25" s="14">
        <v>1.65</v>
      </c>
      <c r="AB25" s="14">
        <v>1.65</v>
      </c>
      <c r="AC25" s="14">
        <v>1.65</v>
      </c>
    </row>
    <row r="26" spans="1:29" ht="15.6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29" ht="15.6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29" ht="15.6" x14ac:dyDescent="0.3">
      <c r="A28" s="5"/>
      <c r="B28" s="5"/>
      <c r="C28" s="6" t="s">
        <v>21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5"/>
      <c r="O28" s="5"/>
    </row>
    <row r="29" spans="1:29" ht="15.6" x14ac:dyDescent="0.3">
      <c r="A29" s="5"/>
      <c r="B29" s="5"/>
      <c r="C29" s="6" t="s">
        <v>18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5"/>
      <c r="O29" s="5"/>
    </row>
    <row r="30" spans="1:29" ht="15.6" x14ac:dyDescent="0.3">
      <c r="A30" s="18" t="s">
        <v>17</v>
      </c>
      <c r="B30" s="14"/>
      <c r="C30" s="7" t="s">
        <v>0</v>
      </c>
      <c r="D30" s="7" t="s">
        <v>1</v>
      </c>
      <c r="E30" s="7" t="s">
        <v>2</v>
      </c>
      <c r="F30" s="7" t="s">
        <v>3</v>
      </c>
      <c r="G30" s="7" t="s">
        <v>4</v>
      </c>
      <c r="H30" s="7" t="s">
        <v>5</v>
      </c>
      <c r="I30" s="7" t="s">
        <v>6</v>
      </c>
      <c r="J30" s="7" t="s">
        <v>7</v>
      </c>
      <c r="K30" s="7" t="s">
        <v>8</v>
      </c>
      <c r="L30" s="7" t="s">
        <v>9</v>
      </c>
      <c r="M30" s="7" t="s">
        <v>10</v>
      </c>
      <c r="N30" s="5"/>
      <c r="O30" s="5"/>
    </row>
    <row r="31" spans="1:29" ht="15.6" x14ac:dyDescent="0.3">
      <c r="A31" s="18"/>
      <c r="B31" s="16" t="s">
        <v>11</v>
      </c>
      <c r="C31" s="14" t="s">
        <v>13</v>
      </c>
      <c r="D31" s="14">
        <f>D17+D24</f>
        <v>2.2439999999999998</v>
      </c>
      <c r="E31" s="14">
        <f t="shared" ref="E31:M32" si="2">E17+E24</f>
        <v>2.2329999999999997</v>
      </c>
      <c r="F31" s="14">
        <f t="shared" si="2"/>
        <v>1.8149999999999999</v>
      </c>
      <c r="G31" s="14">
        <f t="shared" si="2"/>
        <v>1.7159999999999997</v>
      </c>
      <c r="H31" s="14" t="s">
        <v>13</v>
      </c>
      <c r="I31" s="14" t="s">
        <v>13</v>
      </c>
      <c r="J31" s="14">
        <f t="shared" si="2"/>
        <v>1.694</v>
      </c>
      <c r="K31" s="14">
        <f t="shared" si="2"/>
        <v>1.694</v>
      </c>
      <c r="L31" s="14">
        <f t="shared" si="2"/>
        <v>1.694</v>
      </c>
      <c r="M31" s="14" t="s">
        <v>13</v>
      </c>
      <c r="N31" s="5"/>
      <c r="O31" s="5"/>
    </row>
    <row r="32" spans="1:29" ht="15.6" x14ac:dyDescent="0.3">
      <c r="A32" s="18"/>
      <c r="B32" s="16" t="s">
        <v>12</v>
      </c>
      <c r="C32" s="14">
        <f>C18+C25</f>
        <v>2.0569999999999999</v>
      </c>
      <c r="D32" s="14">
        <f>D18+D25</f>
        <v>2.629</v>
      </c>
      <c r="E32" s="14">
        <f t="shared" si="2"/>
        <v>2.3540000000000001</v>
      </c>
      <c r="F32" s="14" t="s">
        <v>13</v>
      </c>
      <c r="G32" s="14" t="s">
        <v>13</v>
      </c>
      <c r="H32" s="14">
        <f t="shared" si="2"/>
        <v>2.0569999999999999</v>
      </c>
      <c r="I32" s="14">
        <f t="shared" si="2"/>
        <v>2.0569999999999999</v>
      </c>
      <c r="J32" s="14" t="s">
        <v>13</v>
      </c>
      <c r="K32" s="14" t="s">
        <v>13</v>
      </c>
      <c r="L32" s="14" t="s">
        <v>13</v>
      </c>
      <c r="M32" s="14">
        <f t="shared" si="2"/>
        <v>1.98</v>
      </c>
      <c r="N32" s="5"/>
      <c r="O32" s="5"/>
    </row>
    <row r="33" spans="1:15" ht="15.6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ht="15.6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ht="15.6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</sheetData>
  <mergeCells count="6">
    <mergeCell ref="A6:A9"/>
    <mergeCell ref="A16:A18"/>
    <mergeCell ref="Q16:Q18"/>
    <mergeCell ref="A23:A25"/>
    <mergeCell ref="A30:A32"/>
    <mergeCell ref="Q23:Q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2D815-6238-4956-BD72-79ACF8452B58}">
  <dimension ref="A1:AC35"/>
  <sheetViews>
    <sheetView zoomScale="90" zoomScaleNormal="90" workbookViewId="0"/>
  </sheetViews>
  <sheetFormatPr defaultColWidth="10.77734375" defaultRowHeight="14.4" x14ac:dyDescent="0.3"/>
  <cols>
    <col min="1" max="1" width="4.44140625" style="1" customWidth="1"/>
    <col min="2" max="15" width="12.77734375" style="1" customWidth="1"/>
    <col min="16" max="16384" width="10.77734375" style="1"/>
  </cols>
  <sheetData>
    <row r="1" spans="1:29" ht="15.6" x14ac:dyDescent="0.3">
      <c r="A1" s="3" t="s">
        <v>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29" ht="15.6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29" ht="15.6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29" ht="15.6" x14ac:dyDescent="0.3">
      <c r="A4" s="5"/>
      <c r="B4" s="5"/>
      <c r="C4" s="6" t="s">
        <v>18</v>
      </c>
      <c r="D4" s="6"/>
      <c r="E4" s="6"/>
      <c r="F4" s="6"/>
      <c r="G4" s="6"/>
      <c r="H4" s="6"/>
      <c r="I4" s="6"/>
      <c r="J4" s="6"/>
      <c r="K4" s="6"/>
      <c r="L4" s="6"/>
      <c r="M4" s="6"/>
      <c r="N4" s="5"/>
      <c r="O4" s="5"/>
    </row>
    <row r="5" spans="1:29" ht="15.6" x14ac:dyDescent="0.3">
      <c r="A5" s="5"/>
      <c r="B5" s="5"/>
      <c r="C5" s="7" t="s">
        <v>0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7" t="s">
        <v>6</v>
      </c>
      <c r="J5" s="7" t="s">
        <v>7</v>
      </c>
      <c r="K5" s="7" t="s">
        <v>8</v>
      </c>
      <c r="L5" s="7" t="s">
        <v>9</v>
      </c>
      <c r="M5" s="7" t="s">
        <v>10</v>
      </c>
      <c r="N5" s="7" t="s">
        <v>16</v>
      </c>
      <c r="O5" s="7" t="s">
        <v>15</v>
      </c>
    </row>
    <row r="6" spans="1:29" ht="15.6" x14ac:dyDescent="0.3">
      <c r="A6" s="18" t="s">
        <v>17</v>
      </c>
      <c r="B6" s="8" t="s">
        <v>11</v>
      </c>
      <c r="C6" s="9">
        <v>0</v>
      </c>
      <c r="D6" s="9">
        <v>6800</v>
      </c>
      <c r="E6" s="9">
        <v>39636</v>
      </c>
      <c r="F6" s="9">
        <v>100447</v>
      </c>
      <c r="G6" s="9">
        <v>24570</v>
      </c>
      <c r="H6" s="9">
        <v>0</v>
      </c>
      <c r="I6" s="9">
        <v>0</v>
      </c>
      <c r="J6" s="9">
        <v>68486</v>
      </c>
      <c r="K6" s="9">
        <v>148586</v>
      </c>
      <c r="L6" s="9">
        <v>111475</v>
      </c>
      <c r="M6" s="9">
        <v>0</v>
      </c>
      <c r="N6" s="10">
        <v>500000</v>
      </c>
      <c r="O6" s="11">
        <f>SUM(C6:M6)</f>
        <v>500000</v>
      </c>
    </row>
    <row r="7" spans="1:29" ht="15.6" x14ac:dyDescent="0.3">
      <c r="A7" s="18"/>
      <c r="B7" s="8" t="s">
        <v>12</v>
      </c>
      <c r="C7" s="9">
        <v>22418</v>
      </c>
      <c r="D7" s="9">
        <v>0</v>
      </c>
      <c r="E7" s="9">
        <v>40654</v>
      </c>
      <c r="F7" s="9">
        <v>0</v>
      </c>
      <c r="G7" s="9">
        <v>0</v>
      </c>
      <c r="H7" s="9">
        <v>64761</v>
      </c>
      <c r="I7" s="9">
        <v>33689</v>
      </c>
      <c r="J7" s="9">
        <v>0</v>
      </c>
      <c r="K7" s="9">
        <v>0</v>
      </c>
      <c r="L7" s="9">
        <v>0</v>
      </c>
      <c r="M7" s="9">
        <v>112000</v>
      </c>
      <c r="N7" s="10">
        <v>500000</v>
      </c>
      <c r="O7" s="11">
        <f>SUM(C7:M7)</f>
        <v>273522</v>
      </c>
    </row>
    <row r="8" spans="1:29" ht="15.6" x14ac:dyDescent="0.3">
      <c r="A8" s="18"/>
      <c r="B8" s="8" t="s">
        <v>14</v>
      </c>
      <c r="C8" s="10">
        <v>22418</v>
      </c>
      <c r="D8" s="10">
        <v>6800</v>
      </c>
      <c r="E8" s="10">
        <v>80290</v>
      </c>
      <c r="F8" s="10">
        <v>100447</v>
      </c>
      <c r="G8" s="10">
        <v>24570</v>
      </c>
      <c r="H8" s="10">
        <v>64761</v>
      </c>
      <c r="I8" s="10">
        <v>33689</v>
      </c>
      <c r="J8" s="10">
        <v>68486</v>
      </c>
      <c r="K8" s="10">
        <v>148586</v>
      </c>
      <c r="L8" s="10">
        <v>111475</v>
      </c>
      <c r="M8" s="10">
        <v>112000</v>
      </c>
      <c r="N8" s="12"/>
      <c r="O8" s="12"/>
    </row>
    <row r="9" spans="1:29" ht="15.6" x14ac:dyDescent="0.3">
      <c r="A9" s="18"/>
      <c r="B9" s="8" t="s">
        <v>15</v>
      </c>
      <c r="C9" s="11">
        <f>C6+C7</f>
        <v>22418</v>
      </c>
      <c r="D9" s="11">
        <f>D6+D7</f>
        <v>6800</v>
      </c>
      <c r="E9" s="11">
        <f t="shared" ref="E9:M9" si="0">E6+E7</f>
        <v>80290</v>
      </c>
      <c r="F9" s="11">
        <f t="shared" si="0"/>
        <v>100447</v>
      </c>
      <c r="G9" s="11">
        <f t="shared" si="0"/>
        <v>24570</v>
      </c>
      <c r="H9" s="11">
        <f t="shared" si="0"/>
        <v>64761</v>
      </c>
      <c r="I9" s="11">
        <f t="shared" si="0"/>
        <v>33689</v>
      </c>
      <c r="J9" s="11">
        <f t="shared" si="0"/>
        <v>68486</v>
      </c>
      <c r="K9" s="11">
        <f t="shared" si="0"/>
        <v>148586</v>
      </c>
      <c r="L9" s="11">
        <f t="shared" si="0"/>
        <v>111475</v>
      </c>
      <c r="M9" s="11">
        <f t="shared" si="0"/>
        <v>112000</v>
      </c>
      <c r="N9" s="12"/>
      <c r="O9" s="12"/>
    </row>
    <row r="10" spans="1:29" ht="15.6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29" ht="15.6" x14ac:dyDescent="0.3">
      <c r="A11" s="5"/>
      <c r="B11" s="13" t="s">
        <v>22</v>
      </c>
      <c r="C11" s="4">
        <f>SUMPRODUCT(C6:M7, C31:M32)</f>
        <v>1187086.4369999999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29" ht="15.6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29" ht="15.6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29" ht="15.6" x14ac:dyDescent="0.3">
      <c r="A14" s="5"/>
      <c r="B14" s="5"/>
      <c r="C14" s="6" t="s">
        <v>28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5"/>
      <c r="Q14" s="5"/>
      <c r="R14" s="5"/>
      <c r="S14" s="6" t="s">
        <v>27</v>
      </c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ht="15.6" x14ac:dyDescent="0.3">
      <c r="A15" s="5"/>
      <c r="B15" s="5"/>
      <c r="C15" s="6" t="s">
        <v>18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5"/>
      <c r="Q15" s="5"/>
      <c r="R15" s="5"/>
      <c r="S15" s="6" t="s">
        <v>18</v>
      </c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ht="15.6" x14ac:dyDescent="0.3">
      <c r="A16" s="18" t="s">
        <v>17</v>
      </c>
      <c r="B16" s="14"/>
      <c r="C16" s="7" t="s">
        <v>0</v>
      </c>
      <c r="D16" s="7" t="s">
        <v>1</v>
      </c>
      <c r="E16" s="7" t="s">
        <v>2</v>
      </c>
      <c r="F16" s="7" t="s">
        <v>3</v>
      </c>
      <c r="G16" s="7" t="s">
        <v>4</v>
      </c>
      <c r="H16" s="7" t="s">
        <v>5</v>
      </c>
      <c r="I16" s="7" t="s">
        <v>6</v>
      </c>
      <c r="J16" s="7" t="s">
        <v>7</v>
      </c>
      <c r="K16" s="7" t="s">
        <v>8</v>
      </c>
      <c r="L16" s="7" t="s">
        <v>9</v>
      </c>
      <c r="M16" s="7" t="s">
        <v>10</v>
      </c>
      <c r="N16" s="15"/>
      <c r="Q16" s="18" t="s">
        <v>17</v>
      </c>
      <c r="R16" s="14"/>
      <c r="S16" s="7" t="s">
        <v>0</v>
      </c>
      <c r="T16" s="7" t="s">
        <v>1</v>
      </c>
      <c r="U16" s="7" t="s">
        <v>2</v>
      </c>
      <c r="V16" s="7" t="s">
        <v>3</v>
      </c>
      <c r="W16" s="7" t="s">
        <v>4</v>
      </c>
      <c r="X16" s="7" t="s">
        <v>5</v>
      </c>
      <c r="Y16" s="7" t="s">
        <v>6</v>
      </c>
      <c r="Z16" s="7" t="s">
        <v>7</v>
      </c>
      <c r="AA16" s="7" t="s">
        <v>8</v>
      </c>
      <c r="AB16" s="7" t="s">
        <v>9</v>
      </c>
      <c r="AC16" s="7" t="s">
        <v>10</v>
      </c>
    </row>
    <row r="17" spans="1:29" ht="14.4" customHeight="1" x14ac:dyDescent="0.3">
      <c r="A17" s="18"/>
      <c r="B17" s="16" t="s">
        <v>11</v>
      </c>
      <c r="C17" s="14" t="s">
        <v>13</v>
      </c>
      <c r="D17" s="8">
        <f>T17-(0.1*T17)</f>
        <v>0.75600000000000001</v>
      </c>
      <c r="E17" s="8">
        <f>U17-(0.1*U17)</f>
        <v>0.747</v>
      </c>
      <c r="F17" s="8">
        <f>V17-(0.1*V17)</f>
        <v>0.40500000000000003</v>
      </c>
      <c r="G17" s="8">
        <f>W17-(0.1*W17)</f>
        <v>0.32400000000000001</v>
      </c>
      <c r="H17" s="14" t="s">
        <v>13</v>
      </c>
      <c r="I17" s="14" t="s">
        <v>13</v>
      </c>
      <c r="J17" s="8">
        <f>Z17-(0.1*Z17)</f>
        <v>0.30600000000000005</v>
      </c>
      <c r="K17" s="8">
        <f>AA17-(0.1*AA17)</f>
        <v>0.30600000000000005</v>
      </c>
      <c r="L17" s="8">
        <f>AB17-(0.1*AB17)</f>
        <v>0.30600000000000005</v>
      </c>
      <c r="M17" s="14" t="s">
        <v>13</v>
      </c>
      <c r="N17" s="12"/>
      <c r="Q17" s="18"/>
      <c r="R17" s="16" t="s">
        <v>11</v>
      </c>
      <c r="S17" s="8" t="s">
        <v>13</v>
      </c>
      <c r="T17" s="14">
        <v>0.84</v>
      </c>
      <c r="U17" s="14">
        <v>0.83</v>
      </c>
      <c r="V17" s="14">
        <v>0.45</v>
      </c>
      <c r="W17" s="14">
        <v>0.36</v>
      </c>
      <c r="X17" s="8" t="s">
        <v>13</v>
      </c>
      <c r="Y17" s="8" t="s">
        <v>13</v>
      </c>
      <c r="Z17" s="14">
        <v>0.34</v>
      </c>
      <c r="AA17" s="14">
        <v>0.34</v>
      </c>
      <c r="AB17" s="14">
        <v>0.34</v>
      </c>
      <c r="AC17" s="8" t="s">
        <v>13</v>
      </c>
    </row>
    <row r="18" spans="1:29" ht="15.6" x14ac:dyDescent="0.3">
      <c r="A18" s="18"/>
      <c r="B18" s="16" t="s">
        <v>12</v>
      </c>
      <c r="C18" s="14">
        <f>S18-(0.1*S18)</f>
        <v>0.19800000000000001</v>
      </c>
      <c r="D18" s="14">
        <f>T18-(0.1*T18)</f>
        <v>0.66600000000000004</v>
      </c>
      <c r="E18" s="14">
        <f>U18-(0.1*U18)</f>
        <v>0.441</v>
      </c>
      <c r="F18" s="14" t="s">
        <v>13</v>
      </c>
      <c r="G18" s="14" t="s">
        <v>13</v>
      </c>
      <c r="H18" s="14">
        <f>X18-(0.1*X18)</f>
        <v>0.19800000000000001</v>
      </c>
      <c r="I18" s="14">
        <f>Y18-(0.1*Y18)</f>
        <v>0.19800000000000001</v>
      </c>
      <c r="J18" s="14" t="s">
        <v>13</v>
      </c>
      <c r="K18" s="14" t="s">
        <v>13</v>
      </c>
      <c r="L18" s="14" t="s">
        <v>13</v>
      </c>
      <c r="M18" s="14">
        <f>AC18-(0.1*AC18)</f>
        <v>0.13500000000000001</v>
      </c>
      <c r="N18" s="12"/>
      <c r="Q18" s="18"/>
      <c r="R18" s="16" t="s">
        <v>12</v>
      </c>
      <c r="S18" s="14">
        <v>0.22</v>
      </c>
      <c r="T18" s="14">
        <v>0.74</v>
      </c>
      <c r="U18" s="14">
        <v>0.49</v>
      </c>
      <c r="V18" s="8" t="s">
        <v>13</v>
      </c>
      <c r="W18" s="8" t="s">
        <v>13</v>
      </c>
      <c r="X18" s="14">
        <v>0.22</v>
      </c>
      <c r="Y18" s="14">
        <v>0.22</v>
      </c>
      <c r="Z18" s="8" t="s">
        <v>13</v>
      </c>
      <c r="AA18" s="8" t="s">
        <v>13</v>
      </c>
      <c r="AB18" s="8" t="s">
        <v>13</v>
      </c>
      <c r="AC18" s="14">
        <v>0.15</v>
      </c>
    </row>
    <row r="19" spans="1:29" ht="15.6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29" ht="15.6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29" ht="15.6" x14ac:dyDescent="0.3">
      <c r="A21" s="5"/>
      <c r="B21" s="5"/>
      <c r="C21" s="6" t="s">
        <v>32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5"/>
      <c r="O21" s="5"/>
      <c r="Q21" s="5"/>
      <c r="R21" s="5"/>
      <c r="S21" s="6" t="s">
        <v>20</v>
      </c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 ht="15.6" x14ac:dyDescent="0.3">
      <c r="A22" s="5"/>
      <c r="B22" s="5"/>
      <c r="C22" s="6" t="s">
        <v>18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5"/>
      <c r="O22" s="5"/>
      <c r="Q22" s="5"/>
      <c r="R22" s="5"/>
      <c r="S22" s="6" t="s">
        <v>18</v>
      </c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 ht="15.6" x14ac:dyDescent="0.3">
      <c r="A23" s="18" t="s">
        <v>17</v>
      </c>
      <c r="B23" s="14"/>
      <c r="C23" s="7" t="s">
        <v>0</v>
      </c>
      <c r="D23" s="7" t="s">
        <v>1</v>
      </c>
      <c r="E23" s="7" t="s">
        <v>2</v>
      </c>
      <c r="F23" s="7" t="s">
        <v>3</v>
      </c>
      <c r="G23" s="7" t="s">
        <v>4</v>
      </c>
      <c r="H23" s="7" t="s">
        <v>5</v>
      </c>
      <c r="I23" s="7" t="s">
        <v>6</v>
      </c>
      <c r="J23" s="7" t="s">
        <v>7</v>
      </c>
      <c r="K23" s="7" t="s">
        <v>8</v>
      </c>
      <c r="L23" s="7" t="s">
        <v>9</v>
      </c>
      <c r="M23" s="7" t="s">
        <v>10</v>
      </c>
      <c r="N23" s="5"/>
      <c r="O23" s="5"/>
      <c r="Q23" s="18" t="s">
        <v>17</v>
      </c>
      <c r="R23" s="14"/>
      <c r="S23" s="7" t="s">
        <v>0</v>
      </c>
      <c r="T23" s="7" t="s">
        <v>1</v>
      </c>
      <c r="U23" s="7" t="s">
        <v>2</v>
      </c>
      <c r="V23" s="7" t="s">
        <v>3</v>
      </c>
      <c r="W23" s="7" t="s">
        <v>4</v>
      </c>
      <c r="X23" s="7" t="s">
        <v>5</v>
      </c>
      <c r="Y23" s="7" t="s">
        <v>6</v>
      </c>
      <c r="Z23" s="7" t="s">
        <v>7</v>
      </c>
      <c r="AA23" s="7" t="s">
        <v>8</v>
      </c>
      <c r="AB23" s="7" t="s">
        <v>9</v>
      </c>
      <c r="AC23" s="7" t="s">
        <v>10</v>
      </c>
    </row>
    <row r="24" spans="1:29" ht="15.6" x14ac:dyDescent="0.3">
      <c r="A24" s="18"/>
      <c r="B24" s="16" t="s">
        <v>11</v>
      </c>
      <c r="C24" s="14">
        <f>S24-(0.1*S24)</f>
        <v>1.08</v>
      </c>
      <c r="D24" s="14">
        <f t="shared" ref="D24:M25" si="1">T24-(0.1*T24)</f>
        <v>1.08</v>
      </c>
      <c r="E24" s="14">
        <f t="shared" si="1"/>
        <v>1.08</v>
      </c>
      <c r="F24" s="14">
        <f t="shared" si="1"/>
        <v>1.08</v>
      </c>
      <c r="G24" s="14">
        <f t="shared" si="1"/>
        <v>1.08</v>
      </c>
      <c r="H24" s="14">
        <f t="shared" si="1"/>
        <v>1.08</v>
      </c>
      <c r="I24" s="14">
        <f t="shared" si="1"/>
        <v>1.08</v>
      </c>
      <c r="J24" s="14">
        <f t="shared" si="1"/>
        <v>1.08</v>
      </c>
      <c r="K24" s="14">
        <f t="shared" si="1"/>
        <v>1.08</v>
      </c>
      <c r="L24" s="14">
        <f t="shared" si="1"/>
        <v>1.08</v>
      </c>
      <c r="M24" s="14">
        <f t="shared" si="1"/>
        <v>1.08</v>
      </c>
      <c r="N24" s="5"/>
      <c r="O24" s="5"/>
      <c r="Q24" s="18"/>
      <c r="R24" s="16" t="s">
        <v>11</v>
      </c>
      <c r="S24" s="14">
        <v>1.2</v>
      </c>
      <c r="T24" s="14">
        <v>1.2</v>
      </c>
      <c r="U24" s="14">
        <v>1.2</v>
      </c>
      <c r="V24" s="14">
        <v>1.2</v>
      </c>
      <c r="W24" s="14">
        <v>1.2</v>
      </c>
      <c r="X24" s="14">
        <v>1.2</v>
      </c>
      <c r="Y24" s="14">
        <v>1.2</v>
      </c>
      <c r="Z24" s="14">
        <v>1.2</v>
      </c>
      <c r="AA24" s="14">
        <v>1.2</v>
      </c>
      <c r="AB24" s="14">
        <v>1.2</v>
      </c>
      <c r="AC24" s="14">
        <v>1.2</v>
      </c>
    </row>
    <row r="25" spans="1:29" ht="15.6" x14ac:dyDescent="0.3">
      <c r="A25" s="18"/>
      <c r="B25" s="16" t="s">
        <v>12</v>
      </c>
      <c r="C25" s="14">
        <f>S25-(0.1*S25)</f>
        <v>1.4849999999999999</v>
      </c>
      <c r="D25" s="14">
        <f t="shared" si="1"/>
        <v>1.4849999999999999</v>
      </c>
      <c r="E25" s="14">
        <f t="shared" si="1"/>
        <v>1.4849999999999999</v>
      </c>
      <c r="F25" s="14">
        <f t="shared" si="1"/>
        <v>1.4849999999999999</v>
      </c>
      <c r="G25" s="14">
        <f t="shared" si="1"/>
        <v>1.4849999999999999</v>
      </c>
      <c r="H25" s="14">
        <f t="shared" si="1"/>
        <v>1.4849999999999999</v>
      </c>
      <c r="I25" s="14">
        <f t="shared" si="1"/>
        <v>1.4849999999999999</v>
      </c>
      <c r="J25" s="14">
        <f t="shared" si="1"/>
        <v>1.4849999999999999</v>
      </c>
      <c r="K25" s="14">
        <f t="shared" si="1"/>
        <v>1.4849999999999999</v>
      </c>
      <c r="L25" s="14">
        <f t="shared" si="1"/>
        <v>1.4849999999999999</v>
      </c>
      <c r="M25" s="14">
        <f t="shared" si="1"/>
        <v>1.4849999999999999</v>
      </c>
      <c r="N25" s="5"/>
      <c r="O25" s="5"/>
      <c r="Q25" s="18"/>
      <c r="R25" s="16" t="s">
        <v>12</v>
      </c>
      <c r="S25" s="14">
        <v>1.65</v>
      </c>
      <c r="T25" s="14">
        <v>1.65</v>
      </c>
      <c r="U25" s="14">
        <v>1.65</v>
      </c>
      <c r="V25" s="14">
        <v>1.65</v>
      </c>
      <c r="W25" s="14">
        <v>1.65</v>
      </c>
      <c r="X25" s="14">
        <v>1.65</v>
      </c>
      <c r="Y25" s="14">
        <v>1.65</v>
      </c>
      <c r="Z25" s="14">
        <v>1.65</v>
      </c>
      <c r="AA25" s="14">
        <v>1.65</v>
      </c>
      <c r="AB25" s="14">
        <v>1.65</v>
      </c>
      <c r="AC25" s="14">
        <v>1.65</v>
      </c>
    </row>
    <row r="26" spans="1:29" ht="15.6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29" ht="15.6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29" ht="15.6" x14ac:dyDescent="0.3">
      <c r="A28" s="5"/>
      <c r="B28" s="5"/>
      <c r="C28" s="6" t="s">
        <v>21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5"/>
      <c r="O28" s="5"/>
    </row>
    <row r="29" spans="1:29" ht="15.6" x14ac:dyDescent="0.3">
      <c r="A29" s="5"/>
      <c r="B29" s="5"/>
      <c r="C29" s="6" t="s">
        <v>18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5"/>
      <c r="O29" s="5"/>
    </row>
    <row r="30" spans="1:29" ht="15.6" x14ac:dyDescent="0.3">
      <c r="A30" s="18" t="s">
        <v>17</v>
      </c>
      <c r="B30" s="14"/>
      <c r="C30" s="7" t="s">
        <v>0</v>
      </c>
      <c r="D30" s="7" t="s">
        <v>1</v>
      </c>
      <c r="E30" s="7" t="s">
        <v>2</v>
      </c>
      <c r="F30" s="7" t="s">
        <v>3</v>
      </c>
      <c r="G30" s="7" t="s">
        <v>4</v>
      </c>
      <c r="H30" s="7" t="s">
        <v>5</v>
      </c>
      <c r="I30" s="7" t="s">
        <v>6</v>
      </c>
      <c r="J30" s="7" t="s">
        <v>7</v>
      </c>
      <c r="K30" s="7" t="s">
        <v>8</v>
      </c>
      <c r="L30" s="7" t="s">
        <v>9</v>
      </c>
      <c r="M30" s="7" t="s">
        <v>10</v>
      </c>
      <c r="N30" s="5"/>
      <c r="O30" s="5"/>
    </row>
    <row r="31" spans="1:29" ht="15.6" x14ac:dyDescent="0.3">
      <c r="A31" s="18"/>
      <c r="B31" s="16" t="s">
        <v>11</v>
      </c>
      <c r="C31" s="14" t="s">
        <v>13</v>
      </c>
      <c r="D31" s="14">
        <f>D17+D24</f>
        <v>1.8360000000000001</v>
      </c>
      <c r="E31" s="14">
        <f t="shared" ref="E31:M32" si="2">E17+E24</f>
        <v>1.827</v>
      </c>
      <c r="F31" s="14">
        <f t="shared" si="2"/>
        <v>1.4850000000000001</v>
      </c>
      <c r="G31" s="14">
        <f t="shared" si="2"/>
        <v>1.4040000000000001</v>
      </c>
      <c r="H31" s="14" t="s">
        <v>13</v>
      </c>
      <c r="I31" s="14" t="s">
        <v>13</v>
      </c>
      <c r="J31" s="14">
        <f t="shared" si="2"/>
        <v>1.3860000000000001</v>
      </c>
      <c r="K31" s="14">
        <f t="shared" si="2"/>
        <v>1.3860000000000001</v>
      </c>
      <c r="L31" s="14">
        <f t="shared" si="2"/>
        <v>1.3860000000000001</v>
      </c>
      <c r="M31" s="14" t="s">
        <v>13</v>
      </c>
      <c r="N31" s="5"/>
      <c r="O31" s="5"/>
    </row>
    <row r="32" spans="1:29" ht="15.6" x14ac:dyDescent="0.3">
      <c r="A32" s="18"/>
      <c r="B32" s="16" t="s">
        <v>12</v>
      </c>
      <c r="C32" s="14">
        <f>C18+C25</f>
        <v>1.6829999999999998</v>
      </c>
      <c r="D32" s="14">
        <f>D18+D25</f>
        <v>2.1509999999999998</v>
      </c>
      <c r="E32" s="14">
        <f t="shared" si="2"/>
        <v>1.9259999999999999</v>
      </c>
      <c r="F32" s="14" t="s">
        <v>13</v>
      </c>
      <c r="G32" s="14" t="s">
        <v>13</v>
      </c>
      <c r="H32" s="14">
        <f t="shared" si="2"/>
        <v>1.6829999999999998</v>
      </c>
      <c r="I32" s="14">
        <f t="shared" si="2"/>
        <v>1.6829999999999998</v>
      </c>
      <c r="J32" s="14" t="s">
        <v>13</v>
      </c>
      <c r="K32" s="14" t="s">
        <v>13</v>
      </c>
      <c r="L32" s="14" t="s">
        <v>13</v>
      </c>
      <c r="M32" s="14">
        <f t="shared" si="2"/>
        <v>1.6199999999999999</v>
      </c>
      <c r="N32" s="5"/>
      <c r="O32" s="5"/>
    </row>
    <row r="33" spans="1:15" ht="15.6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ht="15.6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ht="15.6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</sheetData>
  <mergeCells count="6">
    <mergeCell ref="A6:A9"/>
    <mergeCell ref="A16:A18"/>
    <mergeCell ref="Q16:Q18"/>
    <mergeCell ref="A23:A25"/>
    <mergeCell ref="A30:A32"/>
    <mergeCell ref="Q23:Q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Problem Statement</vt:lpstr>
      <vt:lpstr>Part (a)</vt:lpstr>
      <vt:lpstr>Part (d.1)</vt:lpstr>
      <vt:lpstr>Part (d.2)</vt:lpstr>
      <vt:lpstr>Part (e.1)</vt:lpstr>
      <vt:lpstr>Part (e.2)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Balwinder Singh</dc:creator>
  <cp:lastModifiedBy>Balwinder Singh</cp:lastModifiedBy>
  <dcterms:created xsi:type="dcterms:W3CDTF">2024-12-09T13:46:11Z</dcterms:created>
  <dcterms:modified xsi:type="dcterms:W3CDTF">2024-12-12T05:52:47Z</dcterms:modified>
</cp:coreProperties>
</file>