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ne\Downloads\"/>
    </mc:Choice>
  </mc:AlternateContent>
  <xr:revisionPtr revIDLastSave="0" documentId="13_ncr:9_{A01F07DD-5DB9-426F-BB69-B1417B6EFE3B}" xr6:coauthVersionLast="47" xr6:coauthVersionMax="47" xr10:uidLastSave="{00000000-0000-0000-0000-000000000000}"/>
  <bookViews>
    <workbookView xWindow="-96" yWindow="-96" windowWidth="23232" windowHeight="13872" xr2:uid="{2046AD4C-97EA-44D9-8EE7-C0355855CB94}"/>
  </bookViews>
  <sheets>
    <sheet name="SPY Historical Data 1993-02-01 " sheetId="1" r:id="rId1"/>
    <sheet name="Monthly" sheetId="2" r:id="rId2"/>
  </sheets>
  <definedNames>
    <definedName name="ExternalData_1" localSheetId="1" hidden="1">Monthly!$A$1:$B$387</definedName>
  </definedNames>
  <calcPr calcId="0"/>
</workbook>
</file>

<file path=xl/calcChain.xml><?xml version="1.0" encoding="utf-8"?>
<calcChain xmlns="http://schemas.openxmlformats.org/spreadsheetml/2006/main">
  <c r="I6" i="1" l="1"/>
  <c r="I5" i="1"/>
  <c r="M2" i="1"/>
  <c r="N2" i="1" s="1"/>
  <c r="M3" i="1" s="1"/>
  <c r="N3" i="1" s="1"/>
  <c r="J3" i="1"/>
  <c r="J4" i="1" s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J5" i="1" l="1"/>
  <c r="K2" i="1"/>
  <c r="L2" i="1" s="1"/>
  <c r="K3" i="1" s="1"/>
  <c r="L3" i="1" s="1"/>
  <c r="M4" i="1"/>
  <c r="N4" i="1"/>
  <c r="M5" i="1" s="1"/>
  <c r="J6" i="1" l="1"/>
  <c r="I7" i="1" s="1"/>
  <c r="K4" i="1"/>
  <c r="L4" i="1" s="1"/>
  <c r="N5" i="1"/>
  <c r="K5" i="1" l="1"/>
  <c r="L5" i="1"/>
  <c r="K6" i="1" s="1"/>
  <c r="J7" i="1"/>
  <c r="I8" i="1" s="1"/>
  <c r="M6" i="1"/>
  <c r="N6" i="1" s="1"/>
  <c r="L6" i="1"/>
  <c r="K7" i="1" s="1"/>
  <c r="J8" i="1" l="1"/>
  <c r="I9" i="1" s="1"/>
  <c r="M7" i="1"/>
  <c r="N7" i="1" s="1"/>
  <c r="L7" i="1"/>
  <c r="K8" i="1" s="1"/>
  <c r="J9" i="1" l="1"/>
  <c r="I10" i="1" s="1"/>
  <c r="M8" i="1"/>
  <c r="N8" i="1" s="1"/>
  <c r="L8" i="1"/>
  <c r="K9" i="1" s="1"/>
  <c r="J10" i="1" l="1"/>
  <c r="I11" i="1" s="1"/>
  <c r="M9" i="1"/>
  <c r="N9" i="1" s="1"/>
  <c r="L9" i="1"/>
  <c r="K10" i="1" s="1"/>
  <c r="J11" i="1" l="1"/>
  <c r="I12" i="1" s="1"/>
  <c r="L10" i="1"/>
  <c r="K11" i="1" s="1"/>
  <c r="M10" i="1"/>
  <c r="N10" i="1" s="1"/>
  <c r="J12" i="1" l="1"/>
  <c r="I13" i="1" s="1"/>
  <c r="L11" i="1"/>
  <c r="K12" i="1" s="1"/>
  <c r="M11" i="1"/>
  <c r="N11" i="1" s="1"/>
  <c r="J13" i="1" l="1"/>
  <c r="I14" i="1" s="1"/>
  <c r="L12" i="1"/>
  <c r="K13" i="1" s="1"/>
  <c r="L13" i="1" s="1"/>
  <c r="K14" i="1" s="1"/>
  <c r="M12" i="1"/>
  <c r="N12" i="1" s="1"/>
  <c r="J14" i="1" l="1"/>
  <c r="I15" i="1" s="1"/>
  <c r="M13" i="1"/>
  <c r="N13" i="1" s="1"/>
  <c r="L14" i="1"/>
  <c r="K15" i="1" s="1"/>
  <c r="J15" i="1" l="1"/>
  <c r="I16" i="1" s="1"/>
  <c r="M14" i="1"/>
  <c r="N14" i="1" s="1"/>
  <c r="L15" i="1"/>
  <c r="K16" i="1" s="1"/>
  <c r="M15" i="1" l="1"/>
  <c r="N15" i="1" s="1"/>
  <c r="L16" i="1"/>
  <c r="K17" i="1" s="1"/>
  <c r="J16" i="1"/>
  <c r="I17" i="1" s="1"/>
  <c r="M16" i="1" l="1"/>
  <c r="N16" i="1" s="1"/>
  <c r="L17" i="1"/>
  <c r="K18" i="1" s="1"/>
  <c r="J17" i="1"/>
  <c r="I18" i="1" s="1"/>
  <c r="M17" i="1" l="1"/>
  <c r="N17" i="1" s="1"/>
  <c r="L18" i="1"/>
  <c r="K19" i="1" s="1"/>
  <c r="J18" i="1"/>
  <c r="I19" i="1" s="1"/>
  <c r="M18" i="1" l="1"/>
  <c r="N18" i="1" s="1"/>
  <c r="L19" i="1"/>
  <c r="K20" i="1" s="1"/>
  <c r="M19" i="1" l="1"/>
  <c r="N19" i="1" s="1"/>
  <c r="L20" i="1"/>
  <c r="K21" i="1" s="1"/>
  <c r="J19" i="1"/>
  <c r="I20" i="1" s="1"/>
  <c r="M20" i="1" l="1"/>
  <c r="N20" i="1" s="1"/>
  <c r="L21" i="1"/>
  <c r="K22" i="1" s="1"/>
  <c r="M21" i="1" l="1"/>
  <c r="N21" i="1" s="1"/>
  <c r="L22" i="1"/>
  <c r="K23" i="1" s="1"/>
  <c r="J20" i="1"/>
  <c r="I21" i="1" s="1"/>
  <c r="M22" i="1" l="1"/>
  <c r="N22" i="1" s="1"/>
  <c r="L23" i="1"/>
  <c r="K24" i="1" s="1"/>
  <c r="J21" i="1"/>
  <c r="I22" i="1" s="1"/>
  <c r="M23" i="1" l="1"/>
  <c r="N23" i="1" s="1"/>
  <c r="L24" i="1"/>
  <c r="K25" i="1" s="1"/>
  <c r="J22" i="1"/>
  <c r="I23" i="1" s="1"/>
  <c r="M24" i="1" l="1"/>
  <c r="N24" i="1" s="1"/>
  <c r="L25" i="1"/>
  <c r="K26" i="1" s="1"/>
  <c r="J23" i="1"/>
  <c r="I24" i="1" s="1"/>
  <c r="M25" i="1" l="1"/>
  <c r="N25" i="1" s="1"/>
  <c r="L26" i="1"/>
  <c r="K27" i="1" s="1"/>
  <c r="J24" i="1"/>
  <c r="I25" i="1" s="1"/>
  <c r="M26" i="1" l="1"/>
  <c r="N26" i="1" s="1"/>
  <c r="L27" i="1"/>
  <c r="K28" i="1" s="1"/>
  <c r="J25" i="1"/>
  <c r="I26" i="1" s="1"/>
  <c r="M27" i="1" l="1"/>
  <c r="N27" i="1" s="1"/>
  <c r="L28" i="1"/>
  <c r="K29" i="1" s="1"/>
  <c r="J26" i="1"/>
  <c r="I27" i="1" s="1"/>
  <c r="M28" i="1" l="1"/>
  <c r="N28" i="1" s="1"/>
  <c r="L29" i="1"/>
  <c r="K30" i="1" s="1"/>
  <c r="J27" i="1"/>
  <c r="I28" i="1" s="1"/>
  <c r="M29" i="1" l="1"/>
  <c r="N29" i="1" s="1"/>
  <c r="L30" i="1"/>
  <c r="K31" i="1" s="1"/>
  <c r="J28" i="1"/>
  <c r="I29" i="1" s="1"/>
  <c r="M30" i="1" l="1"/>
  <c r="N30" i="1" s="1"/>
  <c r="L31" i="1"/>
  <c r="K32" i="1" s="1"/>
  <c r="J29" i="1"/>
  <c r="I30" i="1" s="1"/>
  <c r="M31" i="1" l="1"/>
  <c r="N31" i="1" s="1"/>
  <c r="L32" i="1"/>
  <c r="K33" i="1" s="1"/>
  <c r="J30" i="1"/>
  <c r="I31" i="1" s="1"/>
  <c r="M32" i="1" l="1"/>
  <c r="N32" i="1" s="1"/>
  <c r="L33" i="1"/>
  <c r="K34" i="1" s="1"/>
  <c r="J31" i="1"/>
  <c r="I32" i="1" s="1"/>
  <c r="M33" i="1" l="1"/>
  <c r="N33" i="1" s="1"/>
  <c r="L34" i="1"/>
  <c r="K35" i="1" s="1"/>
  <c r="J32" i="1"/>
  <c r="I33" i="1" s="1"/>
  <c r="M34" i="1" l="1"/>
  <c r="N34" i="1" s="1"/>
  <c r="L35" i="1"/>
  <c r="K36" i="1" s="1"/>
  <c r="J33" i="1"/>
  <c r="I34" i="1" s="1"/>
  <c r="M35" i="1" l="1"/>
  <c r="N35" i="1" s="1"/>
  <c r="L36" i="1"/>
  <c r="K37" i="1" s="1"/>
  <c r="J34" i="1"/>
  <c r="I35" i="1" s="1"/>
  <c r="M36" i="1" l="1"/>
  <c r="N36" i="1" s="1"/>
  <c r="L37" i="1"/>
  <c r="K38" i="1" s="1"/>
  <c r="J35" i="1"/>
  <c r="I36" i="1" s="1"/>
  <c r="M37" i="1" l="1"/>
  <c r="N37" i="1" s="1"/>
  <c r="L38" i="1"/>
  <c r="K39" i="1" s="1"/>
  <c r="J36" i="1"/>
  <c r="I37" i="1" s="1"/>
  <c r="M38" i="1" l="1"/>
  <c r="N38" i="1" s="1"/>
  <c r="L39" i="1"/>
  <c r="K40" i="1" s="1"/>
  <c r="J37" i="1"/>
  <c r="I38" i="1" s="1"/>
  <c r="M39" i="1" l="1"/>
  <c r="N39" i="1" s="1"/>
  <c r="L40" i="1"/>
  <c r="K41" i="1" s="1"/>
  <c r="J38" i="1"/>
  <c r="I39" i="1" s="1"/>
  <c r="M40" i="1" l="1"/>
  <c r="N40" i="1" s="1"/>
  <c r="L41" i="1"/>
  <c r="K42" i="1" s="1"/>
  <c r="J39" i="1"/>
  <c r="I40" i="1" s="1"/>
  <c r="M41" i="1" l="1"/>
  <c r="N41" i="1" s="1"/>
  <c r="L42" i="1"/>
  <c r="K43" i="1" s="1"/>
  <c r="J40" i="1"/>
  <c r="I41" i="1" s="1"/>
  <c r="M42" i="1" l="1"/>
  <c r="N42" i="1" s="1"/>
  <c r="L43" i="1"/>
  <c r="K44" i="1" s="1"/>
  <c r="J41" i="1"/>
  <c r="I42" i="1" s="1"/>
  <c r="M43" i="1" l="1"/>
  <c r="N43" i="1" s="1"/>
  <c r="L44" i="1"/>
  <c r="K45" i="1" s="1"/>
  <c r="J42" i="1"/>
  <c r="I43" i="1" s="1"/>
  <c r="M44" i="1" l="1"/>
  <c r="N44" i="1" s="1"/>
  <c r="L45" i="1"/>
  <c r="K46" i="1" s="1"/>
  <c r="J43" i="1"/>
  <c r="I44" i="1" s="1"/>
  <c r="M45" i="1" l="1"/>
  <c r="N45" i="1" s="1"/>
  <c r="L46" i="1"/>
  <c r="K47" i="1" s="1"/>
  <c r="J44" i="1"/>
  <c r="I45" i="1" s="1"/>
  <c r="M46" i="1" l="1"/>
  <c r="N46" i="1" s="1"/>
  <c r="L47" i="1"/>
  <c r="K48" i="1" s="1"/>
  <c r="J45" i="1"/>
  <c r="I46" i="1" s="1"/>
  <c r="M47" i="1" l="1"/>
  <c r="N47" i="1" s="1"/>
  <c r="L48" i="1"/>
  <c r="K49" i="1" s="1"/>
  <c r="J46" i="1"/>
  <c r="I47" i="1" s="1"/>
  <c r="M48" i="1" l="1"/>
  <c r="N48" i="1" s="1"/>
  <c r="L49" i="1"/>
  <c r="K50" i="1" s="1"/>
  <c r="J47" i="1"/>
  <c r="I48" i="1" s="1"/>
  <c r="M49" i="1" l="1"/>
  <c r="N49" i="1" s="1"/>
  <c r="L50" i="1"/>
  <c r="K51" i="1" s="1"/>
  <c r="J48" i="1"/>
  <c r="I49" i="1" s="1"/>
  <c r="M50" i="1" l="1"/>
  <c r="N50" i="1" s="1"/>
  <c r="L51" i="1"/>
  <c r="K52" i="1" s="1"/>
  <c r="J49" i="1"/>
  <c r="I50" i="1" s="1"/>
  <c r="M51" i="1" l="1"/>
  <c r="N51" i="1" s="1"/>
  <c r="L52" i="1"/>
  <c r="K53" i="1" s="1"/>
  <c r="J50" i="1"/>
  <c r="I51" i="1" s="1"/>
  <c r="M52" i="1" l="1"/>
  <c r="N52" i="1" s="1"/>
  <c r="L53" i="1"/>
  <c r="K54" i="1" s="1"/>
  <c r="J51" i="1"/>
  <c r="I52" i="1" s="1"/>
  <c r="M53" i="1" l="1"/>
  <c r="N53" i="1" s="1"/>
  <c r="L54" i="1"/>
  <c r="K55" i="1" s="1"/>
  <c r="J52" i="1"/>
  <c r="I53" i="1" s="1"/>
  <c r="M54" i="1" l="1"/>
  <c r="N54" i="1" s="1"/>
  <c r="L55" i="1"/>
  <c r="K56" i="1" s="1"/>
  <c r="J53" i="1"/>
  <c r="I54" i="1" s="1"/>
  <c r="M55" i="1" l="1"/>
  <c r="N55" i="1" s="1"/>
  <c r="L56" i="1"/>
  <c r="K57" i="1" s="1"/>
  <c r="J54" i="1"/>
  <c r="I55" i="1" s="1"/>
  <c r="M56" i="1" l="1"/>
  <c r="N56" i="1" s="1"/>
  <c r="L57" i="1"/>
  <c r="K58" i="1" s="1"/>
  <c r="J55" i="1"/>
  <c r="I56" i="1" s="1"/>
  <c r="M57" i="1" l="1"/>
  <c r="N57" i="1" s="1"/>
  <c r="L58" i="1"/>
  <c r="K59" i="1" s="1"/>
  <c r="J56" i="1"/>
  <c r="I57" i="1" s="1"/>
  <c r="M58" i="1" l="1"/>
  <c r="N58" i="1" s="1"/>
  <c r="L59" i="1"/>
  <c r="K60" i="1" s="1"/>
  <c r="J57" i="1"/>
  <c r="I58" i="1" s="1"/>
  <c r="M59" i="1" l="1"/>
  <c r="N59" i="1" s="1"/>
  <c r="L60" i="1"/>
  <c r="K61" i="1" s="1"/>
  <c r="J58" i="1"/>
  <c r="I59" i="1" s="1"/>
  <c r="M60" i="1" l="1"/>
  <c r="N60" i="1" s="1"/>
  <c r="L61" i="1"/>
  <c r="K62" i="1" s="1"/>
  <c r="J59" i="1"/>
  <c r="I60" i="1" s="1"/>
  <c r="M61" i="1" l="1"/>
  <c r="N61" i="1" s="1"/>
  <c r="L62" i="1"/>
  <c r="K63" i="1" s="1"/>
  <c r="J60" i="1"/>
  <c r="I61" i="1" s="1"/>
  <c r="M62" i="1" l="1"/>
  <c r="N62" i="1" s="1"/>
  <c r="L63" i="1"/>
  <c r="K64" i="1" s="1"/>
  <c r="J61" i="1"/>
  <c r="I62" i="1" s="1"/>
  <c r="M63" i="1" l="1"/>
  <c r="N63" i="1" s="1"/>
  <c r="L64" i="1"/>
  <c r="K65" i="1" s="1"/>
  <c r="J62" i="1"/>
  <c r="I63" i="1" s="1"/>
  <c r="M64" i="1" l="1"/>
  <c r="N64" i="1" s="1"/>
  <c r="L65" i="1"/>
  <c r="K66" i="1" s="1"/>
  <c r="J63" i="1"/>
  <c r="I64" i="1" s="1"/>
  <c r="M65" i="1" l="1"/>
  <c r="N65" i="1" s="1"/>
  <c r="L66" i="1"/>
  <c r="K67" i="1" s="1"/>
  <c r="J64" i="1"/>
  <c r="I65" i="1" s="1"/>
  <c r="M66" i="1" l="1"/>
  <c r="N66" i="1" s="1"/>
  <c r="L67" i="1"/>
  <c r="K68" i="1" s="1"/>
  <c r="J65" i="1"/>
  <c r="I66" i="1" s="1"/>
  <c r="M67" i="1" l="1"/>
  <c r="N67" i="1" s="1"/>
  <c r="L68" i="1"/>
  <c r="K69" i="1" s="1"/>
  <c r="J66" i="1"/>
  <c r="I67" i="1" s="1"/>
  <c r="M68" i="1" l="1"/>
  <c r="N68" i="1" s="1"/>
  <c r="L69" i="1"/>
  <c r="K70" i="1" s="1"/>
  <c r="J67" i="1"/>
  <c r="I68" i="1" s="1"/>
  <c r="M69" i="1" l="1"/>
  <c r="N69" i="1" s="1"/>
  <c r="L70" i="1"/>
  <c r="K71" i="1" s="1"/>
  <c r="J68" i="1"/>
  <c r="I69" i="1" s="1"/>
  <c r="M70" i="1" l="1"/>
  <c r="N70" i="1" s="1"/>
  <c r="L71" i="1"/>
  <c r="K72" i="1" s="1"/>
  <c r="J69" i="1"/>
  <c r="I70" i="1" s="1"/>
  <c r="M71" i="1" l="1"/>
  <c r="N71" i="1" s="1"/>
  <c r="L72" i="1"/>
  <c r="K73" i="1" s="1"/>
  <c r="J70" i="1"/>
  <c r="I71" i="1" s="1"/>
  <c r="M72" i="1" l="1"/>
  <c r="N72" i="1" s="1"/>
  <c r="L73" i="1"/>
  <c r="K74" i="1" s="1"/>
  <c r="J71" i="1"/>
  <c r="I72" i="1" s="1"/>
  <c r="M73" i="1" l="1"/>
  <c r="N73" i="1" s="1"/>
  <c r="L74" i="1"/>
  <c r="K75" i="1" s="1"/>
  <c r="J72" i="1"/>
  <c r="I73" i="1" s="1"/>
  <c r="M74" i="1" l="1"/>
  <c r="N74" i="1" s="1"/>
  <c r="L75" i="1"/>
  <c r="K76" i="1" s="1"/>
  <c r="J73" i="1"/>
  <c r="I74" i="1" s="1"/>
  <c r="M75" i="1" l="1"/>
  <c r="N75" i="1" s="1"/>
  <c r="L76" i="1"/>
  <c r="K77" i="1" s="1"/>
  <c r="J74" i="1"/>
  <c r="I75" i="1" s="1"/>
  <c r="M76" i="1" l="1"/>
  <c r="N76" i="1" s="1"/>
  <c r="L77" i="1"/>
  <c r="K78" i="1" s="1"/>
  <c r="J75" i="1"/>
  <c r="I76" i="1" s="1"/>
  <c r="M77" i="1" l="1"/>
  <c r="N77" i="1" s="1"/>
  <c r="L78" i="1"/>
  <c r="K79" i="1" s="1"/>
  <c r="J76" i="1"/>
  <c r="I77" i="1" s="1"/>
  <c r="M78" i="1" l="1"/>
  <c r="N78" i="1" s="1"/>
  <c r="L79" i="1"/>
  <c r="K80" i="1" s="1"/>
  <c r="J77" i="1"/>
  <c r="I78" i="1" s="1"/>
  <c r="M79" i="1" l="1"/>
  <c r="N79" i="1" s="1"/>
  <c r="L80" i="1"/>
  <c r="K81" i="1" s="1"/>
  <c r="J78" i="1"/>
  <c r="I79" i="1" s="1"/>
  <c r="M80" i="1" l="1"/>
  <c r="N80" i="1" s="1"/>
  <c r="L81" i="1"/>
  <c r="K82" i="1" s="1"/>
  <c r="J79" i="1"/>
  <c r="I80" i="1" s="1"/>
  <c r="M81" i="1" l="1"/>
  <c r="N81" i="1" s="1"/>
  <c r="L82" i="1"/>
  <c r="K83" i="1" s="1"/>
  <c r="J80" i="1"/>
  <c r="I81" i="1" s="1"/>
  <c r="M82" i="1" l="1"/>
  <c r="N82" i="1" s="1"/>
  <c r="L83" i="1"/>
  <c r="K84" i="1" s="1"/>
  <c r="J81" i="1"/>
  <c r="I82" i="1" s="1"/>
  <c r="M83" i="1" l="1"/>
  <c r="N83" i="1" s="1"/>
  <c r="L84" i="1"/>
  <c r="K85" i="1" s="1"/>
  <c r="J82" i="1"/>
  <c r="I83" i="1" s="1"/>
  <c r="M84" i="1" l="1"/>
  <c r="N84" i="1" s="1"/>
  <c r="L85" i="1"/>
  <c r="K86" i="1" s="1"/>
  <c r="J83" i="1"/>
  <c r="I84" i="1" s="1"/>
  <c r="M85" i="1" l="1"/>
  <c r="N85" i="1" s="1"/>
  <c r="L86" i="1"/>
  <c r="K87" i="1" s="1"/>
  <c r="J84" i="1"/>
  <c r="I85" i="1" s="1"/>
  <c r="M86" i="1" l="1"/>
  <c r="N86" i="1" s="1"/>
  <c r="L87" i="1"/>
  <c r="K88" i="1" s="1"/>
  <c r="J85" i="1"/>
  <c r="I86" i="1" s="1"/>
  <c r="M87" i="1" l="1"/>
  <c r="N87" i="1" s="1"/>
  <c r="L88" i="1"/>
  <c r="K89" i="1" s="1"/>
  <c r="J86" i="1"/>
  <c r="I87" i="1" s="1"/>
  <c r="M88" i="1" l="1"/>
  <c r="N88" i="1" s="1"/>
  <c r="L89" i="1"/>
  <c r="K90" i="1" s="1"/>
  <c r="J87" i="1"/>
  <c r="I88" i="1" s="1"/>
  <c r="M89" i="1" l="1"/>
  <c r="N89" i="1" s="1"/>
  <c r="L90" i="1"/>
  <c r="K91" i="1" s="1"/>
  <c r="J88" i="1"/>
  <c r="I89" i="1" s="1"/>
  <c r="M90" i="1" l="1"/>
  <c r="N90" i="1" s="1"/>
  <c r="L91" i="1"/>
  <c r="K92" i="1" s="1"/>
  <c r="J89" i="1"/>
  <c r="I90" i="1" s="1"/>
  <c r="M91" i="1" l="1"/>
  <c r="N91" i="1" s="1"/>
  <c r="L92" i="1"/>
  <c r="K93" i="1" s="1"/>
  <c r="J90" i="1"/>
  <c r="I91" i="1" s="1"/>
  <c r="M92" i="1" l="1"/>
  <c r="N92" i="1" s="1"/>
  <c r="L93" i="1"/>
  <c r="K94" i="1" s="1"/>
  <c r="J91" i="1"/>
  <c r="I92" i="1" s="1"/>
  <c r="M93" i="1" l="1"/>
  <c r="N93" i="1" s="1"/>
  <c r="L94" i="1"/>
  <c r="K95" i="1" s="1"/>
  <c r="J92" i="1"/>
  <c r="I93" i="1" s="1"/>
  <c r="M94" i="1" l="1"/>
  <c r="N94" i="1" s="1"/>
  <c r="L95" i="1"/>
  <c r="K96" i="1" s="1"/>
  <c r="J93" i="1"/>
  <c r="I94" i="1" s="1"/>
  <c r="M95" i="1" l="1"/>
  <c r="N95" i="1" s="1"/>
  <c r="L96" i="1"/>
  <c r="K97" i="1" s="1"/>
  <c r="J94" i="1"/>
  <c r="I95" i="1" s="1"/>
  <c r="M96" i="1" l="1"/>
  <c r="N96" i="1" s="1"/>
  <c r="L97" i="1"/>
  <c r="K98" i="1" s="1"/>
  <c r="J95" i="1"/>
  <c r="I96" i="1" s="1"/>
  <c r="M97" i="1" l="1"/>
  <c r="N97" i="1" s="1"/>
  <c r="L98" i="1"/>
  <c r="K99" i="1" s="1"/>
  <c r="K100" i="1" s="1"/>
  <c r="K101" i="1" s="1"/>
  <c r="K102" i="1" s="1"/>
  <c r="K103" i="1" s="1"/>
  <c r="K104" i="1" s="1"/>
  <c r="K105" i="1" s="1"/>
  <c r="K106" i="1" s="1"/>
  <c r="K107" i="1" s="1"/>
  <c r="J96" i="1"/>
  <c r="I97" i="1" s="1"/>
  <c r="M98" i="1" l="1"/>
  <c r="N98" i="1" s="1"/>
  <c r="L99" i="1"/>
  <c r="L100" i="1" s="1"/>
  <c r="L101" i="1" s="1"/>
  <c r="L102" i="1" s="1"/>
  <c r="L103" i="1" s="1"/>
  <c r="L104" i="1" s="1"/>
  <c r="L105" i="1" s="1"/>
  <c r="L106" i="1" s="1"/>
  <c r="L107" i="1" s="1"/>
  <c r="K108" i="1" s="1"/>
  <c r="J97" i="1"/>
  <c r="I98" i="1" s="1"/>
  <c r="M99" i="1" l="1"/>
  <c r="N99" i="1" s="1"/>
  <c r="L108" i="1"/>
  <c r="K109" i="1" s="1"/>
  <c r="J98" i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M100" i="1" l="1"/>
  <c r="N100" i="1" s="1"/>
  <c r="L109" i="1"/>
  <c r="K110" i="1" s="1"/>
  <c r="J99" i="1"/>
  <c r="M101" i="1" l="1"/>
  <c r="N101" i="1" s="1"/>
  <c r="L110" i="1"/>
  <c r="K111" i="1" s="1"/>
  <c r="J100" i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I111" i="1" s="1"/>
  <c r="M102" i="1" l="1"/>
  <c r="N102" i="1" s="1"/>
  <c r="L111" i="1"/>
  <c r="K112" i="1" s="1"/>
  <c r="J111" i="1"/>
  <c r="I112" i="1" s="1"/>
  <c r="M103" i="1" l="1"/>
  <c r="N103" i="1" s="1"/>
  <c r="L112" i="1"/>
  <c r="K113" i="1" s="1"/>
  <c r="J112" i="1"/>
  <c r="I113" i="1" s="1"/>
  <c r="M104" i="1" l="1"/>
  <c r="N104" i="1" s="1"/>
  <c r="L113" i="1"/>
  <c r="K114" i="1" s="1"/>
  <c r="J113" i="1"/>
  <c r="I114" i="1" s="1"/>
  <c r="M105" i="1" l="1"/>
  <c r="N105" i="1" s="1"/>
  <c r="L114" i="1"/>
  <c r="K115" i="1" s="1"/>
  <c r="J114" i="1"/>
  <c r="I115" i="1" s="1"/>
  <c r="M106" i="1" l="1"/>
  <c r="N106" i="1" s="1"/>
  <c r="L115" i="1"/>
  <c r="K116" i="1" s="1"/>
  <c r="J115" i="1"/>
  <c r="I116" i="1" s="1"/>
  <c r="M107" i="1" l="1"/>
  <c r="N107" i="1" s="1"/>
  <c r="L116" i="1"/>
  <c r="K117" i="1" s="1"/>
  <c r="J116" i="1"/>
  <c r="I117" i="1" s="1"/>
  <c r="M108" i="1" l="1"/>
  <c r="N108" i="1" s="1"/>
  <c r="L117" i="1"/>
  <c r="K118" i="1" s="1"/>
  <c r="J117" i="1"/>
  <c r="I118" i="1" s="1"/>
  <c r="M109" i="1" l="1"/>
  <c r="N109" i="1" s="1"/>
  <c r="L118" i="1"/>
  <c r="K119" i="1" s="1"/>
  <c r="J118" i="1"/>
  <c r="I119" i="1" s="1"/>
  <c r="M110" i="1" l="1"/>
  <c r="N110" i="1" s="1"/>
  <c r="L119" i="1"/>
  <c r="K120" i="1" s="1"/>
  <c r="J119" i="1"/>
  <c r="I120" i="1" s="1"/>
  <c r="M111" i="1" l="1"/>
  <c r="N111" i="1" s="1"/>
  <c r="L120" i="1"/>
  <c r="K121" i="1" s="1"/>
  <c r="J120" i="1"/>
  <c r="I121" i="1" s="1"/>
  <c r="M112" i="1" l="1"/>
  <c r="N112" i="1" s="1"/>
  <c r="L121" i="1"/>
  <c r="K122" i="1" s="1"/>
  <c r="J121" i="1"/>
  <c r="I122" i="1" s="1"/>
  <c r="M113" i="1" l="1"/>
  <c r="N113" i="1" s="1"/>
  <c r="L122" i="1"/>
  <c r="K123" i="1" s="1"/>
  <c r="J122" i="1"/>
  <c r="I123" i="1" s="1"/>
  <c r="M114" i="1" l="1"/>
  <c r="N114" i="1" s="1"/>
  <c r="L123" i="1"/>
  <c r="K124" i="1" s="1"/>
  <c r="J123" i="1"/>
  <c r="I124" i="1" s="1"/>
  <c r="M115" i="1" l="1"/>
  <c r="N115" i="1" s="1"/>
  <c r="L124" i="1"/>
  <c r="K125" i="1" s="1"/>
  <c r="J124" i="1"/>
  <c r="I125" i="1" s="1"/>
  <c r="M116" i="1" l="1"/>
  <c r="N116" i="1" s="1"/>
  <c r="L125" i="1"/>
  <c r="K126" i="1" s="1"/>
  <c r="J125" i="1"/>
  <c r="I126" i="1" s="1"/>
  <c r="M117" i="1" l="1"/>
  <c r="N117" i="1" s="1"/>
  <c r="L126" i="1"/>
  <c r="K127" i="1" s="1"/>
  <c r="J126" i="1"/>
  <c r="I127" i="1" s="1"/>
  <c r="M118" i="1" l="1"/>
  <c r="N118" i="1" s="1"/>
  <c r="L127" i="1"/>
  <c r="K128" i="1" s="1"/>
  <c r="J127" i="1"/>
  <c r="I128" i="1" s="1"/>
  <c r="M119" i="1" l="1"/>
  <c r="N119" i="1" s="1"/>
  <c r="L128" i="1"/>
  <c r="K129" i="1" s="1"/>
  <c r="J128" i="1"/>
  <c r="I129" i="1" s="1"/>
  <c r="M120" i="1" l="1"/>
  <c r="N120" i="1" s="1"/>
  <c r="L129" i="1"/>
  <c r="K130" i="1" s="1"/>
  <c r="J129" i="1"/>
  <c r="I130" i="1" s="1"/>
  <c r="M121" i="1" l="1"/>
  <c r="N121" i="1" s="1"/>
  <c r="L130" i="1"/>
  <c r="K131" i="1" s="1"/>
  <c r="J130" i="1"/>
  <c r="I131" i="1" s="1"/>
  <c r="M122" i="1" l="1"/>
  <c r="N122" i="1" s="1"/>
  <c r="L131" i="1"/>
  <c r="K132" i="1" s="1"/>
  <c r="J131" i="1"/>
  <c r="I132" i="1" s="1"/>
  <c r="M123" i="1" l="1"/>
  <c r="N123" i="1" s="1"/>
  <c r="L132" i="1"/>
  <c r="K133" i="1" s="1"/>
  <c r="J132" i="1"/>
  <c r="I133" i="1" s="1"/>
  <c r="M124" i="1" l="1"/>
  <c r="N124" i="1" s="1"/>
  <c r="L133" i="1"/>
  <c r="K134" i="1" s="1"/>
  <c r="J133" i="1"/>
  <c r="I134" i="1" s="1"/>
  <c r="M125" i="1" l="1"/>
  <c r="N125" i="1" s="1"/>
  <c r="L134" i="1"/>
  <c r="K135" i="1" s="1"/>
  <c r="J134" i="1"/>
  <c r="I135" i="1" s="1"/>
  <c r="M126" i="1" l="1"/>
  <c r="N126" i="1" s="1"/>
  <c r="L135" i="1"/>
  <c r="K136" i="1" s="1"/>
  <c r="J135" i="1"/>
  <c r="I136" i="1" s="1"/>
  <c r="M127" i="1" l="1"/>
  <c r="N127" i="1" s="1"/>
  <c r="L136" i="1"/>
  <c r="K137" i="1" s="1"/>
  <c r="J136" i="1"/>
  <c r="I137" i="1" s="1"/>
  <c r="M128" i="1" l="1"/>
  <c r="N128" i="1" s="1"/>
  <c r="L137" i="1"/>
  <c r="K138" i="1" s="1"/>
  <c r="J137" i="1"/>
  <c r="I138" i="1" s="1"/>
  <c r="M129" i="1" l="1"/>
  <c r="N129" i="1" s="1"/>
  <c r="L138" i="1"/>
  <c r="K139" i="1" s="1"/>
  <c r="J138" i="1"/>
  <c r="I139" i="1" s="1"/>
  <c r="M130" i="1" l="1"/>
  <c r="N130" i="1" s="1"/>
  <c r="L139" i="1"/>
  <c r="K140" i="1" s="1"/>
  <c r="J139" i="1"/>
  <c r="I140" i="1" s="1"/>
  <c r="M131" i="1" l="1"/>
  <c r="N131" i="1" s="1"/>
  <c r="L140" i="1"/>
  <c r="K141" i="1" s="1"/>
  <c r="J140" i="1"/>
  <c r="I141" i="1" s="1"/>
  <c r="M132" i="1" l="1"/>
  <c r="N132" i="1" s="1"/>
  <c r="L141" i="1"/>
  <c r="K142" i="1" s="1"/>
  <c r="J141" i="1"/>
  <c r="I142" i="1" s="1"/>
  <c r="M133" i="1" l="1"/>
  <c r="N133" i="1" s="1"/>
  <c r="L142" i="1"/>
  <c r="K143" i="1" s="1"/>
  <c r="J142" i="1"/>
  <c r="I143" i="1" s="1"/>
  <c r="M134" i="1" l="1"/>
  <c r="N134" i="1" s="1"/>
  <c r="L143" i="1"/>
  <c r="K144" i="1" s="1"/>
  <c r="J143" i="1"/>
  <c r="I144" i="1" s="1"/>
  <c r="M135" i="1" l="1"/>
  <c r="N135" i="1" s="1"/>
  <c r="L144" i="1"/>
  <c r="K145" i="1" s="1"/>
  <c r="J144" i="1"/>
  <c r="I145" i="1" s="1"/>
  <c r="M136" i="1" l="1"/>
  <c r="N136" i="1" s="1"/>
  <c r="L145" i="1"/>
  <c r="K146" i="1" s="1"/>
  <c r="J145" i="1"/>
  <c r="I146" i="1" s="1"/>
  <c r="M137" i="1" l="1"/>
  <c r="N137" i="1" s="1"/>
  <c r="L146" i="1"/>
  <c r="K147" i="1" s="1"/>
  <c r="J146" i="1"/>
  <c r="I147" i="1" s="1"/>
  <c r="M138" i="1" l="1"/>
  <c r="N138" i="1" s="1"/>
  <c r="L147" i="1"/>
  <c r="K148" i="1" s="1"/>
  <c r="J147" i="1"/>
  <c r="I148" i="1" s="1"/>
  <c r="M139" i="1" l="1"/>
  <c r="N139" i="1" s="1"/>
  <c r="L148" i="1"/>
  <c r="K149" i="1" s="1"/>
  <c r="J148" i="1"/>
  <c r="I149" i="1" s="1"/>
  <c r="M140" i="1" l="1"/>
  <c r="N140" i="1" s="1"/>
  <c r="L149" i="1"/>
  <c r="K150" i="1" s="1"/>
  <c r="J149" i="1"/>
  <c r="I150" i="1" s="1"/>
  <c r="M141" i="1" l="1"/>
  <c r="N141" i="1" s="1"/>
  <c r="L150" i="1"/>
  <c r="K151" i="1" s="1"/>
  <c r="J150" i="1"/>
  <c r="I151" i="1" s="1"/>
  <c r="M142" i="1" l="1"/>
  <c r="N142" i="1" s="1"/>
  <c r="L151" i="1"/>
  <c r="K152" i="1" s="1"/>
  <c r="J151" i="1"/>
  <c r="I152" i="1" s="1"/>
  <c r="M143" i="1" l="1"/>
  <c r="N143" i="1" s="1"/>
  <c r="L152" i="1"/>
  <c r="K153" i="1" s="1"/>
  <c r="J152" i="1"/>
  <c r="I153" i="1" s="1"/>
  <c r="M144" i="1" l="1"/>
  <c r="N144" i="1" s="1"/>
  <c r="L153" i="1"/>
  <c r="K154" i="1" s="1"/>
  <c r="J153" i="1"/>
  <c r="I154" i="1" s="1"/>
  <c r="M145" i="1" l="1"/>
  <c r="N145" i="1" s="1"/>
  <c r="L154" i="1"/>
  <c r="K155" i="1" s="1"/>
  <c r="J154" i="1"/>
  <c r="I155" i="1" s="1"/>
  <c r="M146" i="1" l="1"/>
  <c r="N146" i="1" s="1"/>
  <c r="L155" i="1"/>
  <c r="K156" i="1" s="1"/>
  <c r="J155" i="1"/>
  <c r="I156" i="1" s="1"/>
  <c r="M147" i="1" l="1"/>
  <c r="N147" i="1" s="1"/>
  <c r="L156" i="1"/>
  <c r="K157" i="1" s="1"/>
  <c r="J156" i="1"/>
  <c r="I157" i="1" s="1"/>
  <c r="M148" i="1" l="1"/>
  <c r="N148" i="1" s="1"/>
  <c r="L157" i="1"/>
  <c r="K158" i="1" s="1"/>
  <c r="J157" i="1"/>
  <c r="I158" i="1" s="1"/>
  <c r="M149" i="1" l="1"/>
  <c r="N149" i="1" s="1"/>
  <c r="L158" i="1"/>
  <c r="K159" i="1" s="1"/>
  <c r="J158" i="1"/>
  <c r="I159" i="1" s="1"/>
  <c r="M150" i="1" l="1"/>
  <c r="N150" i="1" s="1"/>
  <c r="L159" i="1"/>
  <c r="K160" i="1" s="1"/>
  <c r="J159" i="1"/>
  <c r="I160" i="1" s="1"/>
  <c r="M151" i="1" l="1"/>
  <c r="N151" i="1" s="1"/>
  <c r="L160" i="1"/>
  <c r="K161" i="1" s="1"/>
  <c r="J160" i="1"/>
  <c r="I161" i="1" s="1"/>
  <c r="M152" i="1" l="1"/>
  <c r="N152" i="1" s="1"/>
  <c r="L161" i="1"/>
  <c r="K162" i="1" s="1"/>
  <c r="J161" i="1"/>
  <c r="I162" i="1" s="1"/>
  <c r="M153" i="1" l="1"/>
  <c r="N153" i="1" s="1"/>
  <c r="L162" i="1"/>
  <c r="K163" i="1" s="1"/>
  <c r="J162" i="1"/>
  <c r="I163" i="1" s="1"/>
  <c r="M154" i="1" l="1"/>
  <c r="N154" i="1" s="1"/>
  <c r="L163" i="1"/>
  <c r="K164" i="1" s="1"/>
  <c r="J163" i="1"/>
  <c r="I164" i="1" s="1"/>
  <c r="M155" i="1" l="1"/>
  <c r="N155" i="1" s="1"/>
  <c r="L164" i="1"/>
  <c r="K165" i="1" s="1"/>
  <c r="J164" i="1"/>
  <c r="I165" i="1" s="1"/>
  <c r="M156" i="1" l="1"/>
  <c r="N156" i="1" s="1"/>
  <c r="L165" i="1"/>
  <c r="K166" i="1" s="1"/>
  <c r="J165" i="1"/>
  <c r="I166" i="1" s="1"/>
  <c r="M157" i="1" l="1"/>
  <c r="N157" i="1" s="1"/>
  <c r="L166" i="1"/>
  <c r="K167" i="1" s="1"/>
  <c r="J166" i="1"/>
  <c r="I167" i="1" s="1"/>
  <c r="M158" i="1" l="1"/>
  <c r="N158" i="1" s="1"/>
  <c r="L167" i="1"/>
  <c r="K168" i="1" s="1"/>
  <c r="J167" i="1"/>
  <c r="I168" i="1" s="1"/>
  <c r="M159" i="1" l="1"/>
  <c r="N159" i="1" s="1"/>
  <c r="L168" i="1"/>
  <c r="K169" i="1" s="1"/>
  <c r="J168" i="1"/>
  <c r="I169" i="1" s="1"/>
  <c r="M160" i="1" l="1"/>
  <c r="N160" i="1" s="1"/>
  <c r="L169" i="1"/>
  <c r="K170" i="1" s="1"/>
  <c r="J169" i="1"/>
  <c r="I170" i="1" s="1"/>
  <c r="M161" i="1" l="1"/>
  <c r="N161" i="1" s="1"/>
  <c r="L170" i="1"/>
  <c r="K171" i="1" s="1"/>
  <c r="J170" i="1"/>
  <c r="I171" i="1" s="1"/>
  <c r="M162" i="1" l="1"/>
  <c r="N162" i="1" s="1"/>
  <c r="L171" i="1"/>
  <c r="K172" i="1" s="1"/>
  <c r="J171" i="1"/>
  <c r="I172" i="1" s="1"/>
  <c r="M163" i="1" l="1"/>
  <c r="N163" i="1" s="1"/>
  <c r="L172" i="1"/>
  <c r="K173" i="1" s="1"/>
  <c r="J172" i="1"/>
  <c r="I173" i="1" s="1"/>
  <c r="M164" i="1" l="1"/>
  <c r="N164" i="1" s="1"/>
  <c r="L173" i="1"/>
  <c r="K174" i="1" s="1"/>
  <c r="J173" i="1"/>
  <c r="I174" i="1" s="1"/>
  <c r="M165" i="1" l="1"/>
  <c r="N165" i="1" s="1"/>
  <c r="L174" i="1"/>
  <c r="K175" i="1" s="1"/>
  <c r="J174" i="1"/>
  <c r="I175" i="1" s="1"/>
  <c r="M166" i="1" l="1"/>
  <c r="N166" i="1" s="1"/>
  <c r="L175" i="1"/>
  <c r="K176" i="1" s="1"/>
  <c r="J175" i="1"/>
  <c r="I176" i="1" s="1"/>
  <c r="M167" i="1" l="1"/>
  <c r="N167" i="1" s="1"/>
  <c r="L176" i="1"/>
  <c r="K177" i="1" s="1"/>
  <c r="J176" i="1"/>
  <c r="I177" i="1" s="1"/>
  <c r="M168" i="1" l="1"/>
  <c r="N168" i="1" s="1"/>
  <c r="L177" i="1"/>
  <c r="K178" i="1" s="1"/>
  <c r="J177" i="1"/>
  <c r="I178" i="1" s="1"/>
  <c r="M169" i="1" l="1"/>
  <c r="N169" i="1" s="1"/>
  <c r="L178" i="1"/>
  <c r="K179" i="1" s="1"/>
  <c r="J178" i="1"/>
  <c r="I179" i="1" s="1"/>
  <c r="M170" i="1" l="1"/>
  <c r="N170" i="1" s="1"/>
  <c r="L179" i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J179" i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M171" i="1" l="1"/>
  <c r="N171" i="1" s="1"/>
  <c r="L180" i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K199" i="1" s="1"/>
  <c r="J180" i="1"/>
  <c r="M172" i="1" l="1"/>
  <c r="N172" i="1" s="1"/>
  <c r="L199" i="1"/>
  <c r="K200" i="1" s="1"/>
  <c r="J181" i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I202" i="1" s="1"/>
  <c r="M173" i="1" l="1"/>
  <c r="N173" i="1" s="1"/>
  <c r="L200" i="1"/>
  <c r="K201" i="1" s="1"/>
  <c r="J202" i="1"/>
  <c r="I203" i="1" s="1"/>
  <c r="M174" i="1" l="1"/>
  <c r="N174" i="1" s="1"/>
  <c r="L201" i="1"/>
  <c r="K202" i="1" s="1"/>
  <c r="J203" i="1"/>
  <c r="I204" i="1" s="1"/>
  <c r="M175" i="1" l="1"/>
  <c r="N175" i="1" s="1"/>
  <c r="L202" i="1"/>
  <c r="K203" i="1" s="1"/>
  <c r="J204" i="1"/>
  <c r="I205" i="1" s="1"/>
  <c r="M176" i="1" l="1"/>
  <c r="N176" i="1" s="1"/>
  <c r="L203" i="1"/>
  <c r="K204" i="1" s="1"/>
  <c r="J205" i="1"/>
  <c r="I206" i="1" s="1"/>
  <c r="M177" i="1" l="1"/>
  <c r="N177" i="1" s="1"/>
  <c r="L204" i="1"/>
  <c r="K205" i="1" s="1"/>
  <c r="J206" i="1"/>
  <c r="I207" i="1" s="1"/>
  <c r="M178" i="1" l="1"/>
  <c r="N178" i="1" s="1"/>
  <c r="L205" i="1"/>
  <c r="K206" i="1" s="1"/>
  <c r="J207" i="1"/>
  <c r="I208" i="1" s="1"/>
  <c r="M179" i="1" l="1"/>
  <c r="N179" i="1" s="1"/>
  <c r="L206" i="1"/>
  <c r="K207" i="1" s="1"/>
  <c r="J208" i="1"/>
  <c r="I209" i="1" s="1"/>
  <c r="M180" i="1" l="1"/>
  <c r="N180" i="1" s="1"/>
  <c r="L207" i="1"/>
  <c r="K208" i="1" s="1"/>
  <c r="J209" i="1"/>
  <c r="I210" i="1" s="1"/>
  <c r="M181" i="1" l="1"/>
  <c r="N181" i="1" s="1"/>
  <c r="L208" i="1"/>
  <c r="K209" i="1" s="1"/>
  <c r="J210" i="1"/>
  <c r="I211" i="1" s="1"/>
  <c r="M182" i="1" l="1"/>
  <c r="N182" i="1" s="1"/>
  <c r="L209" i="1"/>
  <c r="K210" i="1" s="1"/>
  <c r="J211" i="1"/>
  <c r="I212" i="1" s="1"/>
  <c r="M183" i="1" l="1"/>
  <c r="N183" i="1" s="1"/>
  <c r="L210" i="1"/>
  <c r="K211" i="1" s="1"/>
  <c r="J212" i="1"/>
  <c r="I213" i="1" s="1"/>
  <c r="M184" i="1" l="1"/>
  <c r="N184" i="1" s="1"/>
  <c r="L211" i="1"/>
  <c r="K212" i="1" s="1"/>
  <c r="J213" i="1"/>
  <c r="I214" i="1" s="1"/>
  <c r="M185" i="1" l="1"/>
  <c r="N185" i="1" s="1"/>
  <c r="L212" i="1"/>
  <c r="K213" i="1" s="1"/>
  <c r="J214" i="1"/>
  <c r="I215" i="1" s="1"/>
  <c r="M186" i="1" l="1"/>
  <c r="N186" i="1" s="1"/>
  <c r="L213" i="1"/>
  <c r="K214" i="1" s="1"/>
  <c r="J215" i="1"/>
  <c r="I216" i="1" s="1"/>
  <c r="M187" i="1" l="1"/>
  <c r="N187" i="1" s="1"/>
  <c r="L214" i="1"/>
  <c r="K215" i="1" s="1"/>
  <c r="J216" i="1"/>
  <c r="I217" i="1" s="1"/>
  <c r="M188" i="1" l="1"/>
  <c r="N188" i="1" s="1"/>
  <c r="L215" i="1"/>
  <c r="K216" i="1" s="1"/>
  <c r="J217" i="1"/>
  <c r="I218" i="1" s="1"/>
  <c r="M189" i="1" l="1"/>
  <c r="N189" i="1" s="1"/>
  <c r="L216" i="1"/>
  <c r="K217" i="1" s="1"/>
  <c r="J218" i="1"/>
  <c r="I219" i="1" s="1"/>
  <c r="M190" i="1" l="1"/>
  <c r="N190" i="1" s="1"/>
  <c r="L217" i="1"/>
  <c r="K218" i="1" s="1"/>
  <c r="J219" i="1"/>
  <c r="I220" i="1" s="1"/>
  <c r="M191" i="1" l="1"/>
  <c r="N191" i="1" s="1"/>
  <c r="L218" i="1"/>
  <c r="K219" i="1" s="1"/>
  <c r="J220" i="1"/>
  <c r="I221" i="1" s="1"/>
  <c r="M192" i="1" l="1"/>
  <c r="N192" i="1" s="1"/>
  <c r="L219" i="1"/>
  <c r="K220" i="1" s="1"/>
  <c r="J221" i="1"/>
  <c r="I222" i="1" s="1"/>
  <c r="M193" i="1" l="1"/>
  <c r="N193" i="1" s="1"/>
  <c r="L220" i="1"/>
  <c r="K221" i="1" s="1"/>
  <c r="J222" i="1"/>
  <c r="I223" i="1" s="1"/>
  <c r="M194" i="1" l="1"/>
  <c r="N194" i="1" s="1"/>
  <c r="L221" i="1"/>
  <c r="K222" i="1" s="1"/>
  <c r="J223" i="1"/>
  <c r="I224" i="1" s="1"/>
  <c r="M195" i="1" l="1"/>
  <c r="N195" i="1" s="1"/>
  <c r="L222" i="1"/>
  <c r="K223" i="1" s="1"/>
  <c r="J224" i="1"/>
  <c r="I225" i="1" s="1"/>
  <c r="M196" i="1" l="1"/>
  <c r="N196" i="1" s="1"/>
  <c r="L223" i="1"/>
  <c r="K224" i="1" s="1"/>
  <c r="J225" i="1"/>
  <c r="I226" i="1" s="1"/>
  <c r="M197" i="1" l="1"/>
  <c r="N197" i="1" s="1"/>
  <c r="L224" i="1"/>
  <c r="K225" i="1" s="1"/>
  <c r="J226" i="1"/>
  <c r="I227" i="1" s="1"/>
  <c r="M198" i="1" l="1"/>
  <c r="N198" i="1" s="1"/>
  <c r="L225" i="1"/>
  <c r="K226" i="1" s="1"/>
  <c r="J227" i="1"/>
  <c r="I228" i="1" s="1"/>
  <c r="M199" i="1" l="1"/>
  <c r="N199" i="1" s="1"/>
  <c r="L226" i="1"/>
  <c r="K227" i="1" s="1"/>
  <c r="J228" i="1"/>
  <c r="I229" i="1" s="1"/>
  <c r="M200" i="1" l="1"/>
  <c r="N200" i="1" s="1"/>
  <c r="L227" i="1"/>
  <c r="K228" i="1" s="1"/>
  <c r="J229" i="1"/>
  <c r="I230" i="1" s="1"/>
  <c r="M201" i="1" l="1"/>
  <c r="N201" i="1" s="1"/>
  <c r="L228" i="1"/>
  <c r="K229" i="1" s="1"/>
  <c r="J230" i="1"/>
  <c r="I231" i="1" s="1"/>
  <c r="M202" i="1" l="1"/>
  <c r="N202" i="1" s="1"/>
  <c r="L229" i="1"/>
  <c r="K230" i="1" s="1"/>
  <c r="J231" i="1"/>
  <c r="I232" i="1" s="1"/>
  <c r="M203" i="1" l="1"/>
  <c r="N203" i="1" s="1"/>
  <c r="L230" i="1"/>
  <c r="K231" i="1" s="1"/>
  <c r="J232" i="1"/>
  <c r="I233" i="1" s="1"/>
  <c r="M204" i="1" l="1"/>
  <c r="N204" i="1" s="1"/>
  <c r="L231" i="1"/>
  <c r="K232" i="1" s="1"/>
  <c r="J233" i="1"/>
  <c r="I234" i="1" s="1"/>
  <c r="M205" i="1" l="1"/>
  <c r="N205" i="1" s="1"/>
  <c r="L232" i="1"/>
  <c r="K233" i="1" s="1"/>
  <c r="J234" i="1"/>
  <c r="I235" i="1" s="1"/>
  <c r="M206" i="1" l="1"/>
  <c r="N206" i="1" s="1"/>
  <c r="L233" i="1"/>
  <c r="K234" i="1" s="1"/>
  <c r="J235" i="1"/>
  <c r="I236" i="1" s="1"/>
  <c r="M207" i="1" l="1"/>
  <c r="N207" i="1" s="1"/>
  <c r="L234" i="1"/>
  <c r="K235" i="1" s="1"/>
  <c r="J236" i="1"/>
  <c r="I237" i="1" s="1"/>
  <c r="M208" i="1" l="1"/>
  <c r="N208" i="1" s="1"/>
  <c r="L235" i="1"/>
  <c r="K236" i="1" s="1"/>
  <c r="J237" i="1"/>
  <c r="I238" i="1" s="1"/>
  <c r="M209" i="1" l="1"/>
  <c r="N209" i="1" s="1"/>
  <c r="L236" i="1"/>
  <c r="K237" i="1" s="1"/>
  <c r="J238" i="1"/>
  <c r="I239" i="1" s="1"/>
  <c r="M210" i="1" l="1"/>
  <c r="N210" i="1" s="1"/>
  <c r="L237" i="1"/>
  <c r="K238" i="1" s="1"/>
  <c r="J239" i="1"/>
  <c r="I240" i="1" s="1"/>
  <c r="M211" i="1" l="1"/>
  <c r="N211" i="1" s="1"/>
  <c r="L238" i="1"/>
  <c r="K239" i="1" s="1"/>
  <c r="J240" i="1"/>
  <c r="I241" i="1" s="1"/>
  <c r="M212" i="1" l="1"/>
  <c r="N212" i="1" s="1"/>
  <c r="L239" i="1"/>
  <c r="K240" i="1" s="1"/>
  <c r="J241" i="1"/>
  <c r="I242" i="1" s="1"/>
  <c r="M213" i="1" l="1"/>
  <c r="N213" i="1" s="1"/>
  <c r="L240" i="1"/>
  <c r="K241" i="1" s="1"/>
  <c r="J242" i="1"/>
  <c r="I243" i="1" s="1"/>
  <c r="M214" i="1" l="1"/>
  <c r="N214" i="1" s="1"/>
  <c r="L241" i="1"/>
  <c r="K242" i="1" s="1"/>
  <c r="J243" i="1"/>
  <c r="I244" i="1" s="1"/>
  <c r="M215" i="1" l="1"/>
  <c r="N215" i="1" s="1"/>
  <c r="L242" i="1"/>
  <c r="K243" i="1" s="1"/>
  <c r="J244" i="1"/>
  <c r="I245" i="1" s="1"/>
  <c r="M216" i="1" l="1"/>
  <c r="N216" i="1" s="1"/>
  <c r="L243" i="1"/>
  <c r="K244" i="1" s="1"/>
  <c r="J245" i="1"/>
  <c r="I246" i="1" s="1"/>
  <c r="M217" i="1" l="1"/>
  <c r="N217" i="1" s="1"/>
  <c r="L244" i="1"/>
  <c r="K245" i="1" s="1"/>
  <c r="J246" i="1"/>
  <c r="I247" i="1" s="1"/>
  <c r="M218" i="1" l="1"/>
  <c r="N218" i="1" s="1"/>
  <c r="L245" i="1"/>
  <c r="K246" i="1" s="1"/>
  <c r="J247" i="1"/>
  <c r="I248" i="1" s="1"/>
  <c r="M219" i="1" l="1"/>
  <c r="N219" i="1" s="1"/>
  <c r="L246" i="1"/>
  <c r="K247" i="1" s="1"/>
  <c r="J248" i="1"/>
  <c r="I249" i="1" s="1"/>
  <c r="M220" i="1" l="1"/>
  <c r="N220" i="1" s="1"/>
  <c r="L247" i="1"/>
  <c r="K248" i="1" s="1"/>
  <c r="J249" i="1"/>
  <c r="I250" i="1" s="1"/>
  <c r="M221" i="1" l="1"/>
  <c r="N221" i="1" s="1"/>
  <c r="L248" i="1"/>
  <c r="K249" i="1" s="1"/>
  <c r="J250" i="1"/>
  <c r="I251" i="1" s="1"/>
  <c r="M222" i="1" l="1"/>
  <c r="N222" i="1" s="1"/>
  <c r="L249" i="1"/>
  <c r="K250" i="1" s="1"/>
  <c r="J251" i="1"/>
  <c r="I252" i="1" s="1"/>
  <c r="M223" i="1" l="1"/>
  <c r="N223" i="1" s="1"/>
  <c r="L250" i="1"/>
  <c r="K251" i="1" s="1"/>
  <c r="J252" i="1"/>
  <c r="I253" i="1" s="1"/>
  <c r="M224" i="1" l="1"/>
  <c r="N224" i="1" s="1"/>
  <c r="L251" i="1"/>
  <c r="K252" i="1" s="1"/>
  <c r="J253" i="1"/>
  <c r="I254" i="1" s="1"/>
  <c r="M225" i="1" l="1"/>
  <c r="N225" i="1" s="1"/>
  <c r="L252" i="1"/>
  <c r="K253" i="1" s="1"/>
  <c r="J254" i="1"/>
  <c r="I255" i="1" s="1"/>
  <c r="M226" i="1" l="1"/>
  <c r="N226" i="1" s="1"/>
  <c r="L253" i="1"/>
  <c r="K254" i="1" s="1"/>
  <c r="J255" i="1"/>
  <c r="I256" i="1" s="1"/>
  <c r="M227" i="1" l="1"/>
  <c r="N227" i="1" s="1"/>
  <c r="L254" i="1"/>
  <c r="K255" i="1" s="1"/>
  <c r="J256" i="1"/>
  <c r="I257" i="1" s="1"/>
  <c r="M228" i="1" l="1"/>
  <c r="N228" i="1" s="1"/>
  <c r="L255" i="1"/>
  <c r="K256" i="1" s="1"/>
  <c r="J257" i="1"/>
  <c r="I258" i="1" s="1"/>
  <c r="M229" i="1" l="1"/>
  <c r="N229" i="1" s="1"/>
  <c r="L256" i="1"/>
  <c r="K257" i="1" s="1"/>
  <c r="J258" i="1"/>
  <c r="I259" i="1" s="1"/>
  <c r="M230" i="1" l="1"/>
  <c r="N230" i="1" s="1"/>
  <c r="L257" i="1"/>
  <c r="K258" i="1" s="1"/>
  <c r="J259" i="1"/>
  <c r="I260" i="1" s="1"/>
  <c r="M231" i="1" l="1"/>
  <c r="N231" i="1" s="1"/>
  <c r="L258" i="1"/>
  <c r="K259" i="1" s="1"/>
  <c r="J260" i="1"/>
  <c r="I261" i="1" s="1"/>
  <c r="M232" i="1" l="1"/>
  <c r="N232" i="1" s="1"/>
  <c r="L259" i="1"/>
  <c r="K260" i="1" s="1"/>
  <c r="J261" i="1"/>
  <c r="I262" i="1" s="1"/>
  <c r="M233" i="1" l="1"/>
  <c r="N233" i="1" s="1"/>
  <c r="L260" i="1"/>
  <c r="K261" i="1" s="1"/>
  <c r="J262" i="1"/>
  <c r="I263" i="1" s="1"/>
  <c r="M234" i="1" l="1"/>
  <c r="N234" i="1" s="1"/>
  <c r="L261" i="1"/>
  <c r="K262" i="1" s="1"/>
  <c r="J263" i="1"/>
  <c r="I264" i="1" s="1"/>
  <c r="M235" i="1" l="1"/>
  <c r="N235" i="1" s="1"/>
  <c r="L262" i="1"/>
  <c r="K263" i="1" s="1"/>
  <c r="J264" i="1"/>
  <c r="I265" i="1" s="1"/>
  <c r="M236" i="1" l="1"/>
  <c r="N236" i="1" s="1"/>
  <c r="L263" i="1"/>
  <c r="K264" i="1" s="1"/>
  <c r="J265" i="1"/>
  <c r="I266" i="1" s="1"/>
  <c r="M237" i="1" l="1"/>
  <c r="N237" i="1" s="1"/>
  <c r="L264" i="1"/>
  <c r="K265" i="1" s="1"/>
  <c r="J266" i="1"/>
  <c r="I267" i="1" s="1"/>
  <c r="M238" i="1" l="1"/>
  <c r="N238" i="1" s="1"/>
  <c r="L265" i="1"/>
  <c r="K266" i="1" s="1"/>
  <c r="J267" i="1"/>
  <c r="I268" i="1" s="1"/>
  <c r="M239" i="1" l="1"/>
  <c r="N239" i="1" s="1"/>
  <c r="L266" i="1"/>
  <c r="K267" i="1" s="1"/>
  <c r="J268" i="1"/>
  <c r="I269" i="1" s="1"/>
  <c r="M240" i="1" l="1"/>
  <c r="N240" i="1" s="1"/>
  <c r="L267" i="1"/>
  <c r="K268" i="1" s="1"/>
  <c r="J269" i="1"/>
  <c r="I270" i="1" s="1"/>
  <c r="M241" i="1" l="1"/>
  <c r="N241" i="1" s="1"/>
  <c r="L268" i="1"/>
  <c r="K269" i="1" s="1"/>
  <c r="J270" i="1"/>
  <c r="I271" i="1" s="1"/>
  <c r="M242" i="1" l="1"/>
  <c r="N242" i="1" s="1"/>
  <c r="L269" i="1"/>
  <c r="K270" i="1" s="1"/>
  <c r="J271" i="1"/>
  <c r="I272" i="1" s="1"/>
  <c r="M243" i="1" l="1"/>
  <c r="N243" i="1" s="1"/>
  <c r="L270" i="1"/>
  <c r="K271" i="1" s="1"/>
  <c r="J272" i="1"/>
  <c r="I273" i="1" s="1"/>
  <c r="M244" i="1" l="1"/>
  <c r="N244" i="1" s="1"/>
  <c r="L271" i="1"/>
  <c r="K272" i="1" s="1"/>
  <c r="J273" i="1"/>
  <c r="I274" i="1" s="1"/>
  <c r="M245" i="1" l="1"/>
  <c r="N245" i="1" s="1"/>
  <c r="L272" i="1"/>
  <c r="K273" i="1" s="1"/>
  <c r="J274" i="1"/>
  <c r="I275" i="1" s="1"/>
  <c r="M246" i="1" l="1"/>
  <c r="N246" i="1" s="1"/>
  <c r="L273" i="1"/>
  <c r="K274" i="1" s="1"/>
  <c r="J275" i="1"/>
  <c r="I276" i="1" s="1"/>
  <c r="M247" i="1" l="1"/>
  <c r="N247" i="1" s="1"/>
  <c r="L274" i="1"/>
  <c r="K275" i="1" s="1"/>
  <c r="J276" i="1"/>
  <c r="I277" i="1" s="1"/>
  <c r="M248" i="1" l="1"/>
  <c r="N248" i="1" s="1"/>
  <c r="L275" i="1"/>
  <c r="K276" i="1" s="1"/>
  <c r="J277" i="1"/>
  <c r="I278" i="1" s="1"/>
  <c r="M249" i="1" l="1"/>
  <c r="N249" i="1" s="1"/>
  <c r="L276" i="1"/>
  <c r="K277" i="1" s="1"/>
  <c r="J278" i="1"/>
  <c r="I279" i="1" s="1"/>
  <c r="M250" i="1" l="1"/>
  <c r="N250" i="1" s="1"/>
  <c r="L277" i="1"/>
  <c r="K278" i="1" s="1"/>
  <c r="J279" i="1"/>
  <c r="I280" i="1" s="1"/>
  <c r="M251" i="1" l="1"/>
  <c r="N251" i="1" s="1"/>
  <c r="L278" i="1"/>
  <c r="K279" i="1" s="1"/>
  <c r="J280" i="1"/>
  <c r="I281" i="1" s="1"/>
  <c r="M252" i="1" l="1"/>
  <c r="N252" i="1" s="1"/>
  <c r="L279" i="1"/>
  <c r="K280" i="1" s="1"/>
  <c r="J281" i="1"/>
  <c r="I282" i="1" s="1"/>
  <c r="M253" i="1" l="1"/>
  <c r="N253" i="1" s="1"/>
  <c r="L280" i="1"/>
  <c r="K281" i="1" s="1"/>
  <c r="J282" i="1"/>
  <c r="I283" i="1" s="1"/>
  <c r="M254" i="1" l="1"/>
  <c r="N254" i="1" s="1"/>
  <c r="L281" i="1"/>
  <c r="K282" i="1" s="1"/>
  <c r="J283" i="1"/>
  <c r="I284" i="1" s="1"/>
  <c r="M255" i="1" l="1"/>
  <c r="N255" i="1" s="1"/>
  <c r="L282" i="1"/>
  <c r="K283" i="1" s="1"/>
  <c r="J284" i="1"/>
  <c r="I285" i="1" s="1"/>
  <c r="M256" i="1" l="1"/>
  <c r="N256" i="1" s="1"/>
  <c r="L283" i="1"/>
  <c r="K284" i="1" s="1"/>
  <c r="J285" i="1"/>
  <c r="I286" i="1" s="1"/>
  <c r="M257" i="1" l="1"/>
  <c r="N257" i="1" s="1"/>
  <c r="L284" i="1"/>
  <c r="K285" i="1" s="1"/>
  <c r="J286" i="1"/>
  <c r="I287" i="1" s="1"/>
  <c r="M258" i="1" l="1"/>
  <c r="N258" i="1" s="1"/>
  <c r="L285" i="1"/>
  <c r="K286" i="1" s="1"/>
  <c r="J287" i="1"/>
  <c r="I288" i="1" s="1"/>
  <c r="M259" i="1" l="1"/>
  <c r="N259" i="1" s="1"/>
  <c r="L286" i="1"/>
  <c r="K287" i="1" s="1"/>
  <c r="J288" i="1"/>
  <c r="I289" i="1" s="1"/>
  <c r="M260" i="1" l="1"/>
  <c r="N260" i="1" s="1"/>
  <c r="L287" i="1"/>
  <c r="K288" i="1" s="1"/>
  <c r="J289" i="1"/>
  <c r="I290" i="1" s="1"/>
  <c r="M261" i="1" l="1"/>
  <c r="N261" i="1" s="1"/>
  <c r="L288" i="1"/>
  <c r="K289" i="1" s="1"/>
  <c r="J290" i="1"/>
  <c r="I291" i="1" s="1"/>
  <c r="M262" i="1" l="1"/>
  <c r="N262" i="1" s="1"/>
  <c r="L289" i="1"/>
  <c r="K290" i="1" s="1"/>
  <c r="J291" i="1"/>
  <c r="I292" i="1" s="1"/>
  <c r="M263" i="1" l="1"/>
  <c r="N263" i="1" s="1"/>
  <c r="L290" i="1"/>
  <c r="K291" i="1" s="1"/>
  <c r="J292" i="1"/>
  <c r="I293" i="1" s="1"/>
  <c r="M264" i="1" l="1"/>
  <c r="N264" i="1" s="1"/>
  <c r="L291" i="1"/>
  <c r="K292" i="1" s="1"/>
  <c r="J293" i="1"/>
  <c r="I294" i="1" s="1"/>
  <c r="M265" i="1" l="1"/>
  <c r="N265" i="1" s="1"/>
  <c r="L292" i="1"/>
  <c r="K293" i="1" s="1"/>
  <c r="J294" i="1"/>
  <c r="I295" i="1" s="1"/>
  <c r="M266" i="1" l="1"/>
  <c r="N266" i="1" s="1"/>
  <c r="L293" i="1"/>
  <c r="K294" i="1" s="1"/>
  <c r="J295" i="1"/>
  <c r="I296" i="1" s="1"/>
  <c r="M267" i="1" l="1"/>
  <c r="N267" i="1" s="1"/>
  <c r="L294" i="1"/>
  <c r="K295" i="1" s="1"/>
  <c r="J296" i="1"/>
  <c r="I297" i="1" s="1"/>
  <c r="M268" i="1" l="1"/>
  <c r="N268" i="1" s="1"/>
  <c r="L295" i="1"/>
  <c r="K296" i="1" s="1"/>
  <c r="J297" i="1"/>
  <c r="I298" i="1" s="1"/>
  <c r="M269" i="1" l="1"/>
  <c r="N269" i="1" s="1"/>
  <c r="L296" i="1"/>
  <c r="K297" i="1" s="1"/>
  <c r="J298" i="1"/>
  <c r="I299" i="1" s="1"/>
  <c r="M270" i="1" l="1"/>
  <c r="N270" i="1" s="1"/>
  <c r="L297" i="1"/>
  <c r="K298" i="1" s="1"/>
  <c r="J299" i="1"/>
  <c r="I300" i="1" s="1"/>
  <c r="M271" i="1" l="1"/>
  <c r="N271" i="1" s="1"/>
  <c r="L298" i="1"/>
  <c r="K299" i="1" s="1"/>
  <c r="J300" i="1"/>
  <c r="I301" i="1" s="1"/>
  <c r="M272" i="1" l="1"/>
  <c r="N272" i="1" s="1"/>
  <c r="L299" i="1"/>
  <c r="K300" i="1" s="1"/>
  <c r="J301" i="1"/>
  <c r="I302" i="1" s="1"/>
  <c r="M273" i="1" l="1"/>
  <c r="N273" i="1" s="1"/>
  <c r="L300" i="1"/>
  <c r="K301" i="1" s="1"/>
  <c r="J302" i="1"/>
  <c r="I303" i="1" s="1"/>
  <c r="M274" i="1" l="1"/>
  <c r="N274" i="1" s="1"/>
  <c r="L301" i="1"/>
  <c r="K302" i="1" s="1"/>
  <c r="J303" i="1"/>
  <c r="I304" i="1" s="1"/>
  <c r="M275" i="1" l="1"/>
  <c r="N275" i="1" s="1"/>
  <c r="L302" i="1"/>
  <c r="K303" i="1" s="1"/>
  <c r="J304" i="1"/>
  <c r="I305" i="1" s="1"/>
  <c r="M276" i="1" l="1"/>
  <c r="N276" i="1" s="1"/>
  <c r="L303" i="1"/>
  <c r="K304" i="1" s="1"/>
  <c r="J305" i="1"/>
  <c r="I306" i="1" s="1"/>
  <c r="M277" i="1" l="1"/>
  <c r="N277" i="1" s="1"/>
  <c r="L304" i="1"/>
  <c r="K305" i="1" s="1"/>
  <c r="J306" i="1"/>
  <c r="I307" i="1" s="1"/>
  <c r="M278" i="1" l="1"/>
  <c r="N278" i="1" s="1"/>
  <c r="L305" i="1"/>
  <c r="K306" i="1" s="1"/>
  <c r="J307" i="1"/>
  <c r="I308" i="1" s="1"/>
  <c r="M279" i="1" l="1"/>
  <c r="N279" i="1" s="1"/>
  <c r="L306" i="1"/>
  <c r="K307" i="1" s="1"/>
  <c r="J308" i="1"/>
  <c r="I309" i="1" s="1"/>
  <c r="M280" i="1" l="1"/>
  <c r="N280" i="1" s="1"/>
  <c r="L307" i="1"/>
  <c r="K308" i="1" s="1"/>
  <c r="J309" i="1"/>
  <c r="I310" i="1" s="1"/>
  <c r="M281" i="1" l="1"/>
  <c r="N281" i="1" s="1"/>
  <c r="L308" i="1"/>
  <c r="K309" i="1" s="1"/>
  <c r="J310" i="1"/>
  <c r="I311" i="1" s="1"/>
  <c r="M282" i="1" l="1"/>
  <c r="N282" i="1" s="1"/>
  <c r="L309" i="1"/>
  <c r="K310" i="1" s="1"/>
  <c r="J311" i="1"/>
  <c r="I312" i="1" s="1"/>
  <c r="M283" i="1" l="1"/>
  <c r="N283" i="1" s="1"/>
  <c r="L310" i="1"/>
  <c r="K311" i="1" s="1"/>
  <c r="J312" i="1"/>
  <c r="I313" i="1" s="1"/>
  <c r="M284" i="1" l="1"/>
  <c r="N284" i="1" s="1"/>
  <c r="L311" i="1"/>
  <c r="K312" i="1" s="1"/>
  <c r="J313" i="1"/>
  <c r="I314" i="1" s="1"/>
  <c r="M285" i="1" l="1"/>
  <c r="N285" i="1" s="1"/>
  <c r="L312" i="1"/>
  <c r="K313" i="1" s="1"/>
  <c r="J314" i="1"/>
  <c r="I315" i="1" s="1"/>
  <c r="M286" i="1" l="1"/>
  <c r="N286" i="1" s="1"/>
  <c r="L313" i="1"/>
  <c r="K314" i="1" s="1"/>
  <c r="J315" i="1"/>
  <c r="I316" i="1" s="1"/>
  <c r="M287" i="1" l="1"/>
  <c r="N287" i="1" s="1"/>
  <c r="L314" i="1"/>
  <c r="K315" i="1" s="1"/>
  <c r="J316" i="1"/>
  <c r="I317" i="1" s="1"/>
  <c r="M288" i="1" l="1"/>
  <c r="N288" i="1" s="1"/>
  <c r="L315" i="1"/>
  <c r="K316" i="1" s="1"/>
  <c r="J317" i="1"/>
  <c r="I318" i="1" s="1"/>
  <c r="M289" i="1" l="1"/>
  <c r="N289" i="1" s="1"/>
  <c r="L316" i="1"/>
  <c r="K317" i="1" s="1"/>
  <c r="J318" i="1"/>
  <c r="I319" i="1" s="1"/>
  <c r="M290" i="1" l="1"/>
  <c r="N290" i="1" s="1"/>
  <c r="L317" i="1"/>
  <c r="K318" i="1" s="1"/>
  <c r="J319" i="1"/>
  <c r="I320" i="1" s="1"/>
  <c r="M291" i="1" l="1"/>
  <c r="N291" i="1" s="1"/>
  <c r="L318" i="1"/>
  <c r="K319" i="1" s="1"/>
  <c r="J320" i="1"/>
  <c r="I321" i="1" s="1"/>
  <c r="M292" i="1" l="1"/>
  <c r="N292" i="1" s="1"/>
  <c r="L319" i="1"/>
  <c r="K320" i="1" s="1"/>
  <c r="J321" i="1"/>
  <c r="I322" i="1" s="1"/>
  <c r="M293" i="1" l="1"/>
  <c r="N293" i="1" s="1"/>
  <c r="L320" i="1"/>
  <c r="K321" i="1" s="1"/>
  <c r="J322" i="1"/>
  <c r="I323" i="1" s="1"/>
  <c r="M294" i="1" l="1"/>
  <c r="N294" i="1" s="1"/>
  <c r="L321" i="1"/>
  <c r="K322" i="1" s="1"/>
  <c r="J323" i="1"/>
  <c r="I324" i="1" s="1"/>
  <c r="M295" i="1" l="1"/>
  <c r="N295" i="1" s="1"/>
  <c r="L322" i="1"/>
  <c r="K323" i="1" s="1"/>
  <c r="J324" i="1"/>
  <c r="I325" i="1" s="1"/>
  <c r="M296" i="1" l="1"/>
  <c r="N296" i="1" s="1"/>
  <c r="L323" i="1"/>
  <c r="K324" i="1" s="1"/>
  <c r="J325" i="1"/>
  <c r="I326" i="1" s="1"/>
  <c r="I327" i="1" s="1"/>
  <c r="I328" i="1" s="1"/>
  <c r="I329" i="1" s="1"/>
  <c r="I330" i="1" s="1"/>
  <c r="I331" i="1" s="1"/>
  <c r="M297" i="1" l="1"/>
  <c r="N297" i="1" s="1"/>
  <c r="L324" i="1"/>
  <c r="K325" i="1" s="1"/>
  <c r="J326" i="1"/>
  <c r="M298" i="1" l="1"/>
  <c r="N298" i="1" s="1"/>
  <c r="L325" i="1"/>
  <c r="K326" i="1" s="1"/>
  <c r="K327" i="1" s="1"/>
  <c r="K328" i="1" s="1"/>
  <c r="J327" i="1"/>
  <c r="J328" i="1" s="1"/>
  <c r="J329" i="1" s="1"/>
  <c r="J330" i="1" s="1"/>
  <c r="J331" i="1" s="1"/>
  <c r="I332" i="1" s="1"/>
  <c r="M299" i="1" l="1"/>
  <c r="N299" i="1" s="1"/>
  <c r="L326" i="1"/>
  <c r="L327" i="1" s="1"/>
  <c r="L328" i="1" s="1"/>
  <c r="K329" i="1" s="1"/>
  <c r="J332" i="1"/>
  <c r="I333" i="1" s="1"/>
  <c r="M300" i="1" l="1"/>
  <c r="N300" i="1" s="1"/>
  <c r="L329" i="1"/>
  <c r="K330" i="1" s="1"/>
  <c r="J333" i="1"/>
  <c r="I334" i="1" s="1"/>
  <c r="M301" i="1" l="1"/>
  <c r="N301" i="1" s="1"/>
  <c r="L330" i="1"/>
  <c r="K331" i="1" s="1"/>
  <c r="J334" i="1"/>
  <c r="I335" i="1" s="1"/>
  <c r="M302" i="1" l="1"/>
  <c r="N302" i="1" s="1"/>
  <c r="L331" i="1"/>
  <c r="K332" i="1" s="1"/>
  <c r="J335" i="1"/>
  <c r="I336" i="1" s="1"/>
  <c r="M303" i="1" l="1"/>
  <c r="N303" i="1" s="1"/>
  <c r="L332" i="1"/>
  <c r="K333" i="1" s="1"/>
  <c r="J336" i="1"/>
  <c r="I337" i="1" s="1"/>
  <c r="M304" i="1" l="1"/>
  <c r="N304" i="1" s="1"/>
  <c r="L333" i="1"/>
  <c r="K334" i="1" s="1"/>
  <c r="J337" i="1"/>
  <c r="I338" i="1" s="1"/>
  <c r="M305" i="1" l="1"/>
  <c r="N305" i="1" s="1"/>
  <c r="L334" i="1"/>
  <c r="K335" i="1" s="1"/>
  <c r="J338" i="1"/>
  <c r="I339" i="1" s="1"/>
  <c r="M306" i="1" l="1"/>
  <c r="N306" i="1" s="1"/>
  <c r="L335" i="1"/>
  <c r="K336" i="1" s="1"/>
  <c r="J339" i="1"/>
  <c r="I340" i="1" s="1"/>
  <c r="M307" i="1" l="1"/>
  <c r="N307" i="1" s="1"/>
  <c r="L336" i="1"/>
  <c r="K337" i="1" s="1"/>
  <c r="J340" i="1"/>
  <c r="I341" i="1" s="1"/>
  <c r="M308" i="1" l="1"/>
  <c r="N308" i="1" s="1"/>
  <c r="L337" i="1"/>
  <c r="K338" i="1" s="1"/>
  <c r="J341" i="1"/>
  <c r="I342" i="1" s="1"/>
  <c r="M309" i="1" l="1"/>
  <c r="N309" i="1" s="1"/>
  <c r="L338" i="1"/>
  <c r="K339" i="1" s="1"/>
  <c r="J342" i="1"/>
  <c r="I343" i="1" s="1"/>
  <c r="M310" i="1" l="1"/>
  <c r="N310" i="1" s="1"/>
  <c r="L339" i="1"/>
  <c r="K340" i="1" s="1"/>
  <c r="J343" i="1"/>
  <c r="I344" i="1" s="1"/>
  <c r="M311" i="1" l="1"/>
  <c r="N311" i="1" s="1"/>
  <c r="L340" i="1"/>
  <c r="K341" i="1" s="1"/>
  <c r="J344" i="1"/>
  <c r="I345" i="1" s="1"/>
  <c r="M312" i="1" l="1"/>
  <c r="N312" i="1" s="1"/>
  <c r="L341" i="1"/>
  <c r="K342" i="1" s="1"/>
  <c r="J345" i="1"/>
  <c r="I346" i="1" s="1"/>
  <c r="M313" i="1" l="1"/>
  <c r="N313" i="1" s="1"/>
  <c r="L342" i="1"/>
  <c r="K343" i="1" s="1"/>
  <c r="J346" i="1"/>
  <c r="I347" i="1" s="1"/>
  <c r="M314" i="1" l="1"/>
  <c r="N314" i="1" s="1"/>
  <c r="L343" i="1"/>
  <c r="K344" i="1" s="1"/>
  <c r="J347" i="1"/>
  <c r="I348" i="1" s="1"/>
  <c r="M315" i="1" l="1"/>
  <c r="N315" i="1" s="1"/>
  <c r="L344" i="1"/>
  <c r="K345" i="1" s="1"/>
  <c r="J348" i="1"/>
  <c r="I349" i="1" s="1"/>
  <c r="M316" i="1" l="1"/>
  <c r="N316" i="1" s="1"/>
  <c r="L345" i="1"/>
  <c r="K346" i="1" s="1"/>
  <c r="J349" i="1"/>
  <c r="I350" i="1" s="1"/>
  <c r="M317" i="1" l="1"/>
  <c r="N317" i="1" s="1"/>
  <c r="L346" i="1"/>
  <c r="K347" i="1" s="1"/>
  <c r="J350" i="1"/>
  <c r="I351" i="1" s="1"/>
  <c r="M318" i="1" l="1"/>
  <c r="N318" i="1" s="1"/>
  <c r="L347" i="1"/>
  <c r="K348" i="1" s="1"/>
  <c r="J351" i="1"/>
  <c r="I352" i="1" s="1"/>
  <c r="M319" i="1" l="1"/>
  <c r="N319" i="1" s="1"/>
  <c r="L348" i="1"/>
  <c r="K349" i="1" s="1"/>
  <c r="J352" i="1"/>
  <c r="I353" i="1" s="1"/>
  <c r="M320" i="1" l="1"/>
  <c r="N320" i="1" s="1"/>
  <c r="L349" i="1"/>
  <c r="K350" i="1" s="1"/>
  <c r="J353" i="1"/>
  <c r="I354" i="1" s="1"/>
  <c r="M321" i="1" l="1"/>
  <c r="N321" i="1" s="1"/>
  <c r="L350" i="1"/>
  <c r="K351" i="1" s="1"/>
  <c r="J354" i="1"/>
  <c r="I355" i="1" s="1"/>
  <c r="M322" i="1" l="1"/>
  <c r="N322" i="1" s="1"/>
  <c r="L351" i="1"/>
  <c r="K352" i="1" s="1"/>
  <c r="J355" i="1"/>
  <c r="I356" i="1" s="1"/>
  <c r="M323" i="1" l="1"/>
  <c r="N323" i="1" s="1"/>
  <c r="L352" i="1"/>
  <c r="K353" i="1" s="1"/>
  <c r="J356" i="1"/>
  <c r="I357" i="1" s="1"/>
  <c r="M324" i="1" l="1"/>
  <c r="N324" i="1" s="1"/>
  <c r="L353" i="1"/>
  <c r="K354" i="1" s="1"/>
  <c r="J357" i="1"/>
  <c r="I358" i="1" s="1"/>
  <c r="M325" i="1" l="1"/>
  <c r="N325" i="1" s="1"/>
  <c r="L354" i="1"/>
  <c r="K355" i="1" s="1"/>
  <c r="J358" i="1"/>
  <c r="I359" i="1" s="1"/>
  <c r="M326" i="1" l="1"/>
  <c r="N326" i="1" s="1"/>
  <c r="L355" i="1"/>
  <c r="K356" i="1" s="1"/>
  <c r="J359" i="1"/>
  <c r="I360" i="1" s="1"/>
  <c r="M327" i="1" l="1"/>
  <c r="N327" i="1" s="1"/>
  <c r="L356" i="1"/>
  <c r="K357" i="1" s="1"/>
  <c r="J360" i="1"/>
  <c r="I361" i="1" s="1"/>
  <c r="M328" i="1" l="1"/>
  <c r="N328" i="1" s="1"/>
  <c r="L357" i="1"/>
  <c r="K358" i="1" s="1"/>
  <c r="J361" i="1"/>
  <c r="I362" i="1" s="1"/>
  <c r="M329" i="1" l="1"/>
  <c r="N329" i="1" s="1"/>
  <c r="L358" i="1"/>
  <c r="K359" i="1" s="1"/>
  <c r="J362" i="1"/>
  <c r="I363" i="1" s="1"/>
  <c r="M330" i="1" l="1"/>
  <c r="N330" i="1" s="1"/>
  <c r="L359" i="1"/>
  <c r="K360" i="1" s="1"/>
  <c r="J363" i="1"/>
  <c r="I364" i="1" s="1"/>
  <c r="M331" i="1" l="1"/>
  <c r="N331" i="1" s="1"/>
  <c r="L360" i="1"/>
  <c r="K361" i="1" s="1"/>
  <c r="J364" i="1"/>
  <c r="I365" i="1" s="1"/>
  <c r="M332" i="1" l="1"/>
  <c r="N332" i="1" s="1"/>
  <c r="L361" i="1"/>
  <c r="K362" i="1" s="1"/>
  <c r="J365" i="1"/>
  <c r="I366" i="1" s="1"/>
  <c r="M333" i="1" l="1"/>
  <c r="N333" i="1" s="1"/>
  <c r="L362" i="1"/>
  <c r="K363" i="1" s="1"/>
  <c r="J366" i="1"/>
  <c r="I367" i="1" s="1"/>
  <c r="M334" i="1" l="1"/>
  <c r="N334" i="1" s="1"/>
  <c r="L363" i="1"/>
  <c r="K364" i="1" s="1"/>
  <c r="J367" i="1"/>
  <c r="I368" i="1" s="1"/>
  <c r="M335" i="1" l="1"/>
  <c r="N335" i="1" s="1"/>
  <c r="L364" i="1"/>
  <c r="K365" i="1" s="1"/>
  <c r="J368" i="1"/>
  <c r="I369" i="1" s="1"/>
  <c r="M336" i="1" l="1"/>
  <c r="N336" i="1" s="1"/>
  <c r="L365" i="1"/>
  <c r="K366" i="1" s="1"/>
  <c r="J369" i="1"/>
  <c r="I370" i="1" s="1"/>
  <c r="M337" i="1" l="1"/>
  <c r="N337" i="1" s="1"/>
  <c r="L366" i="1"/>
  <c r="K367" i="1" s="1"/>
  <c r="J370" i="1"/>
  <c r="I371" i="1" s="1"/>
  <c r="M338" i="1" l="1"/>
  <c r="N338" i="1" s="1"/>
  <c r="L367" i="1"/>
  <c r="K368" i="1" s="1"/>
  <c r="J371" i="1"/>
  <c r="I372" i="1" s="1"/>
  <c r="M339" i="1" l="1"/>
  <c r="N339" i="1" s="1"/>
  <c r="L368" i="1"/>
  <c r="K369" i="1" s="1"/>
  <c r="J372" i="1"/>
  <c r="I373" i="1" s="1"/>
  <c r="M340" i="1" l="1"/>
  <c r="N340" i="1" s="1"/>
  <c r="L369" i="1"/>
  <c r="K370" i="1" s="1"/>
  <c r="J373" i="1"/>
  <c r="I374" i="1" s="1"/>
  <c r="M341" i="1" l="1"/>
  <c r="N341" i="1" s="1"/>
  <c r="L370" i="1"/>
  <c r="K371" i="1" s="1"/>
  <c r="J374" i="1"/>
  <c r="I375" i="1" s="1"/>
  <c r="M342" i="1" l="1"/>
  <c r="N342" i="1" s="1"/>
  <c r="L371" i="1"/>
  <c r="K372" i="1" s="1"/>
  <c r="J375" i="1"/>
  <c r="I376" i="1" s="1"/>
  <c r="M343" i="1" l="1"/>
  <c r="N343" i="1" s="1"/>
  <c r="L372" i="1"/>
  <c r="K373" i="1" s="1"/>
  <c r="J376" i="1"/>
  <c r="I377" i="1" s="1"/>
  <c r="M344" i="1" l="1"/>
  <c r="N344" i="1" s="1"/>
  <c r="L373" i="1"/>
  <c r="K374" i="1" s="1"/>
  <c r="J377" i="1"/>
  <c r="I378" i="1" s="1"/>
  <c r="M345" i="1" l="1"/>
  <c r="N345" i="1" s="1"/>
  <c r="L374" i="1"/>
  <c r="K375" i="1" s="1"/>
  <c r="J378" i="1"/>
  <c r="I379" i="1" s="1"/>
  <c r="M346" i="1" l="1"/>
  <c r="N346" i="1" s="1"/>
  <c r="L375" i="1"/>
  <c r="K376" i="1" s="1"/>
  <c r="J379" i="1"/>
  <c r="I380" i="1" s="1"/>
  <c r="M347" i="1" l="1"/>
  <c r="N347" i="1" s="1"/>
  <c r="L376" i="1"/>
  <c r="K377" i="1" s="1"/>
  <c r="J380" i="1"/>
  <c r="I381" i="1" s="1"/>
  <c r="M348" i="1" l="1"/>
  <c r="N348" i="1" s="1"/>
  <c r="L377" i="1"/>
  <c r="K378" i="1" s="1"/>
  <c r="J381" i="1"/>
  <c r="I382" i="1" s="1"/>
  <c r="M349" i="1" l="1"/>
  <c r="N349" i="1" s="1"/>
  <c r="L378" i="1"/>
  <c r="K379" i="1" s="1"/>
  <c r="J382" i="1"/>
  <c r="I383" i="1" s="1"/>
  <c r="M350" i="1" l="1"/>
  <c r="N350" i="1" s="1"/>
  <c r="L379" i="1"/>
  <c r="K380" i="1" s="1"/>
  <c r="J383" i="1"/>
  <c r="I384" i="1" s="1"/>
  <c r="M351" i="1" l="1"/>
  <c r="N351" i="1" s="1"/>
  <c r="L380" i="1"/>
  <c r="K381" i="1" s="1"/>
  <c r="J384" i="1"/>
  <c r="I385" i="1" s="1"/>
  <c r="M352" i="1" l="1"/>
  <c r="N352" i="1" s="1"/>
  <c r="L381" i="1"/>
  <c r="K382" i="1" s="1"/>
  <c r="J385" i="1"/>
  <c r="I386" i="1" s="1"/>
  <c r="M353" i="1" l="1"/>
  <c r="N353" i="1" s="1"/>
  <c r="L382" i="1"/>
  <c r="K383" i="1" s="1"/>
  <c r="J386" i="1"/>
  <c r="I387" i="1" s="1"/>
  <c r="M354" i="1" l="1"/>
  <c r="N354" i="1" s="1"/>
  <c r="L383" i="1"/>
  <c r="K384" i="1" s="1"/>
  <c r="J387" i="1"/>
  <c r="M355" i="1" l="1"/>
  <c r="N355" i="1" s="1"/>
  <c r="L384" i="1"/>
  <c r="K385" i="1" s="1"/>
  <c r="M356" i="1" l="1"/>
  <c r="N356" i="1" s="1"/>
  <c r="L385" i="1"/>
  <c r="K386" i="1" s="1"/>
  <c r="M357" i="1" l="1"/>
  <c r="N357" i="1" s="1"/>
  <c r="L386" i="1"/>
  <c r="K387" i="1" s="1"/>
  <c r="M358" i="1" l="1"/>
  <c r="N358" i="1" s="1"/>
  <c r="L387" i="1"/>
  <c r="M359" i="1" l="1"/>
  <c r="N359" i="1" s="1"/>
  <c r="M360" i="1" l="1"/>
  <c r="N360" i="1" s="1"/>
  <c r="M361" i="1" l="1"/>
  <c r="N361" i="1" s="1"/>
  <c r="M362" i="1" l="1"/>
  <c r="N362" i="1" s="1"/>
  <c r="M363" i="1" l="1"/>
  <c r="N363" i="1" s="1"/>
  <c r="M364" i="1" l="1"/>
  <c r="N364" i="1" s="1"/>
  <c r="M365" i="1" l="1"/>
  <c r="N365" i="1" s="1"/>
  <c r="M366" i="1" l="1"/>
  <c r="N366" i="1" s="1"/>
  <c r="M367" i="1" l="1"/>
  <c r="N367" i="1" s="1"/>
  <c r="M368" i="1" l="1"/>
  <c r="N368" i="1" s="1"/>
  <c r="M369" i="1" l="1"/>
  <c r="N369" i="1" s="1"/>
  <c r="M370" i="1" l="1"/>
  <c r="N370" i="1" s="1"/>
  <c r="M371" i="1" l="1"/>
  <c r="N371" i="1" s="1"/>
  <c r="M372" i="1" l="1"/>
  <c r="N372" i="1" s="1"/>
  <c r="M373" i="1" l="1"/>
  <c r="N373" i="1" s="1"/>
  <c r="M374" i="1" l="1"/>
  <c r="N374" i="1" s="1"/>
  <c r="M375" i="1" l="1"/>
  <c r="N375" i="1" s="1"/>
  <c r="M376" i="1" l="1"/>
  <c r="N376" i="1" s="1"/>
  <c r="M377" i="1" l="1"/>
  <c r="N377" i="1" s="1"/>
  <c r="M378" i="1" l="1"/>
  <c r="N378" i="1" s="1"/>
  <c r="M379" i="1" l="1"/>
  <c r="N379" i="1" s="1"/>
  <c r="M380" i="1" l="1"/>
  <c r="N380" i="1" s="1"/>
  <c r="M381" i="1" l="1"/>
  <c r="N381" i="1" s="1"/>
  <c r="M382" i="1" l="1"/>
  <c r="N382" i="1" s="1"/>
  <c r="M383" i="1" l="1"/>
  <c r="N383" i="1" s="1"/>
  <c r="M384" i="1" l="1"/>
  <c r="N384" i="1" s="1"/>
  <c r="M385" i="1" l="1"/>
  <c r="N385" i="1" s="1"/>
  <c r="M386" i="1" l="1"/>
  <c r="N386" i="1" s="1"/>
  <c r="M387" i="1" l="1"/>
  <c r="N38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8AD383-7B2F-47B0-B397-1CF649FCFACC}" keepAlive="1" name="Query - Monthly" description="Connection to the 'Monthly' query in the workbook." type="5" refreshedVersion="8" background="1" saveData="1">
    <dbPr connection="Provider=Microsoft.Mashup.OleDb.1;Data Source=$Workbook$;Location=Monthly;Extended Properties=&quot;&quot;" command="SELECT * FROM [Monthly]"/>
  </connection>
</connections>
</file>

<file path=xl/sharedStrings.xml><?xml version="1.0" encoding="utf-8"?>
<sst xmlns="http://schemas.openxmlformats.org/spreadsheetml/2006/main" count="402" uniqueCount="331">
  <si>
    <t>Date</t>
  </si>
  <si>
    <t>Price</t>
  </si>
  <si>
    <t>Open</t>
  </si>
  <si>
    <t>High</t>
  </si>
  <si>
    <t>Low</t>
  </si>
  <si>
    <t>Vol.</t>
  </si>
  <si>
    <t>Change %</t>
  </si>
  <si>
    <t>463.73M</t>
  </si>
  <si>
    <t>871.64M</t>
  </si>
  <si>
    <t>995.61M</t>
  </si>
  <si>
    <t>1.06B</t>
  </si>
  <si>
    <t>901.84M</t>
  </si>
  <si>
    <t>976.13M</t>
  </si>
  <si>
    <t>1.05B</t>
  </si>
  <si>
    <t>1.24B</t>
  </si>
  <si>
    <t>1.04B</t>
  </si>
  <si>
    <t>888.92M</t>
  </si>
  <si>
    <t>1.15B</t>
  </si>
  <si>
    <t>1.59B</t>
  </si>
  <si>
    <t>1.47B</t>
  </si>
  <si>
    <t>1.39B</t>
  </si>
  <si>
    <t>1.70B</t>
  </si>
  <si>
    <t>1.64B</t>
  </si>
  <si>
    <t>1.50B</t>
  </si>
  <si>
    <t>2.00B</t>
  </si>
  <si>
    <t>1.76B</t>
  </si>
  <si>
    <t>1.37B</t>
  </si>
  <si>
    <t>1.75B</t>
  </si>
  <si>
    <t>1.78B</t>
  </si>
  <si>
    <t>1.40B</t>
  </si>
  <si>
    <t>2.52B</t>
  </si>
  <si>
    <t>1.60B</t>
  </si>
  <si>
    <t>1.58B</t>
  </si>
  <si>
    <t>1.74B</t>
  </si>
  <si>
    <t>2.02B</t>
  </si>
  <si>
    <t>1.44B</t>
  </si>
  <si>
    <t>1.96B</t>
  </si>
  <si>
    <t>2.42B</t>
  </si>
  <si>
    <t>1.86B</t>
  </si>
  <si>
    <t>2.38B</t>
  </si>
  <si>
    <t>2.30B</t>
  </si>
  <si>
    <t>2.49B</t>
  </si>
  <si>
    <t>1.93B</t>
  </si>
  <si>
    <t>1.34B</t>
  </si>
  <si>
    <t>1.51B</t>
  </si>
  <si>
    <t>1.25B</t>
  </si>
  <si>
    <t>1.42B</t>
  </si>
  <si>
    <t>1.28B</t>
  </si>
  <si>
    <t>1.55B</t>
  </si>
  <si>
    <t>1.46B</t>
  </si>
  <si>
    <t>2.40B</t>
  </si>
  <si>
    <t>1.31B</t>
  </si>
  <si>
    <t>1.35B</t>
  </si>
  <si>
    <t>1.54B</t>
  </si>
  <si>
    <t>1.63B</t>
  </si>
  <si>
    <t>1.82B</t>
  </si>
  <si>
    <t>2.36B</t>
  </si>
  <si>
    <t>1.91B</t>
  </si>
  <si>
    <t>2.82B</t>
  </si>
  <si>
    <t>5.93B</t>
  </si>
  <si>
    <t>2.11B</t>
  </si>
  <si>
    <t>1.29B</t>
  </si>
  <si>
    <t>1.41B</t>
  </si>
  <si>
    <t>1.33B</t>
  </si>
  <si>
    <t>2.04B</t>
  </si>
  <si>
    <t>1.14B</t>
  </si>
  <si>
    <t>1.85B</t>
  </si>
  <si>
    <t>1.21B</t>
  </si>
  <si>
    <t>1.68B</t>
  </si>
  <si>
    <t>2.05B</t>
  </si>
  <si>
    <t>3.10B</t>
  </si>
  <si>
    <t>3.02B</t>
  </si>
  <si>
    <t>1.23B</t>
  </si>
  <si>
    <t>1.27B</t>
  </si>
  <si>
    <t>1.61B</t>
  </si>
  <si>
    <t>2.34B</t>
  </si>
  <si>
    <t>2.92B</t>
  </si>
  <si>
    <t>1.72B</t>
  </si>
  <si>
    <t>1.32B</t>
  </si>
  <si>
    <t>1.56B</t>
  </si>
  <si>
    <t>1.57B</t>
  </si>
  <si>
    <t>1.49B</t>
  </si>
  <si>
    <t>1.92B</t>
  </si>
  <si>
    <t>1.48B</t>
  </si>
  <si>
    <t>2.07B</t>
  </si>
  <si>
    <t>1.73B</t>
  </si>
  <si>
    <t>1.52B</t>
  </si>
  <si>
    <t>1.65B</t>
  </si>
  <si>
    <t>2.63B</t>
  </si>
  <si>
    <t>1.83B</t>
  </si>
  <si>
    <t>2.32B</t>
  </si>
  <si>
    <t>3.71B</t>
  </si>
  <si>
    <t>2.54B</t>
  </si>
  <si>
    <t>3.28B</t>
  </si>
  <si>
    <t>3.73B</t>
  </si>
  <si>
    <t>2.45B</t>
  </si>
  <si>
    <t>1.89B</t>
  </si>
  <si>
    <t>2.75B</t>
  </si>
  <si>
    <t>1.90B</t>
  </si>
  <si>
    <t>3.18B</t>
  </si>
  <si>
    <t>3.05B</t>
  </si>
  <si>
    <t>3.94B</t>
  </si>
  <si>
    <t>2.35B</t>
  </si>
  <si>
    <t>2.55B</t>
  </si>
  <si>
    <t>2.39B</t>
  </si>
  <si>
    <t>2.53B</t>
  </si>
  <si>
    <t>2.23B</t>
  </si>
  <si>
    <t>2.90B</t>
  </si>
  <si>
    <t>2.25B</t>
  </si>
  <si>
    <t>2.28B</t>
  </si>
  <si>
    <t>2.33B</t>
  </si>
  <si>
    <t>3.53B</t>
  </si>
  <si>
    <t>2.78B</t>
  </si>
  <si>
    <t>2.91B</t>
  </si>
  <si>
    <t>2.58B</t>
  </si>
  <si>
    <t>2.59B</t>
  </si>
  <si>
    <t>2.89B</t>
  </si>
  <si>
    <t>3.03B</t>
  </si>
  <si>
    <t>2.72B</t>
  </si>
  <si>
    <t>2.41B</t>
  </si>
  <si>
    <t>2.86B</t>
  </si>
  <si>
    <t>3.64B</t>
  </si>
  <si>
    <t>4.00B</t>
  </si>
  <si>
    <t>3.06B</t>
  </si>
  <si>
    <t>2.88B</t>
  </si>
  <si>
    <t>3.85B</t>
  </si>
  <si>
    <t>5.01B</t>
  </si>
  <si>
    <t>5.67B</t>
  </si>
  <si>
    <t>6.19B</t>
  </si>
  <si>
    <t>9.05B</t>
  </si>
  <si>
    <t>3.84B</t>
  </si>
  <si>
    <t>4.71B</t>
  </si>
  <si>
    <t>3.34B</t>
  </si>
  <si>
    <t>4.79B</t>
  </si>
  <si>
    <t>3.98B</t>
  </si>
  <si>
    <t>3.77B</t>
  </si>
  <si>
    <t>4.05B</t>
  </si>
  <si>
    <t>4.54B</t>
  </si>
  <si>
    <t>4.72B</t>
  </si>
  <si>
    <t>5.71B</t>
  </si>
  <si>
    <t>7.41B</t>
  </si>
  <si>
    <t>4.01B</t>
  </si>
  <si>
    <t>3.90B</t>
  </si>
  <si>
    <t>4.45B</t>
  </si>
  <si>
    <t>3.43B</t>
  </si>
  <si>
    <t>4.48B</t>
  </si>
  <si>
    <t>3.78B</t>
  </si>
  <si>
    <t>3.96B</t>
  </si>
  <si>
    <t>4.30B</t>
  </si>
  <si>
    <t>5.05B</t>
  </si>
  <si>
    <t>5.20B</t>
  </si>
  <si>
    <t>6.21B</t>
  </si>
  <si>
    <t>8.81B</t>
  </si>
  <si>
    <t>7.28B</t>
  </si>
  <si>
    <t>6.88B</t>
  </si>
  <si>
    <t>6.93B</t>
  </si>
  <si>
    <t>8.77B</t>
  </si>
  <si>
    <t>11.89B</t>
  </si>
  <si>
    <t>8.11B</t>
  </si>
  <si>
    <t>4.34B</t>
  </si>
  <si>
    <t>7.16B</t>
  </si>
  <si>
    <t>5.41B</t>
  </si>
  <si>
    <t>3.65B</t>
  </si>
  <si>
    <t>5.47B</t>
  </si>
  <si>
    <t>4.15B</t>
  </si>
  <si>
    <t>6.11B</t>
  </si>
  <si>
    <t>3.29B</t>
  </si>
  <si>
    <t>2.97B</t>
  </si>
  <si>
    <t>6.24B</t>
  </si>
  <si>
    <t>3.99B</t>
  </si>
  <si>
    <t>3.51B</t>
  </si>
  <si>
    <t>1.80B</t>
  </si>
  <si>
    <t>1.45B</t>
  </si>
  <si>
    <t>1.36B</t>
  </si>
  <si>
    <t>1.69B</t>
  </si>
  <si>
    <t>2.17B</t>
  </si>
  <si>
    <t>1.30B</t>
  </si>
  <si>
    <t>1.07B</t>
  </si>
  <si>
    <t>1.19B</t>
  </si>
  <si>
    <t>1.79B</t>
  </si>
  <si>
    <t>1.11B</t>
  </si>
  <si>
    <t>1.67B</t>
  </si>
  <si>
    <t>1.03B</t>
  </si>
  <si>
    <t>911.60M</t>
  </si>
  <si>
    <t>964.65M</t>
  </si>
  <si>
    <t>792.69M</t>
  </si>
  <si>
    <t>924.66M</t>
  </si>
  <si>
    <t>956.40M</t>
  </si>
  <si>
    <t>726.88M</t>
  </si>
  <si>
    <t>984.92M</t>
  </si>
  <si>
    <t>969.26M</t>
  </si>
  <si>
    <t>1.13B</t>
  </si>
  <si>
    <t>676.31M</t>
  </si>
  <si>
    <t>746.62M</t>
  </si>
  <si>
    <t>679.27M</t>
  </si>
  <si>
    <t>631.42M</t>
  </si>
  <si>
    <t>833.83M</t>
  </si>
  <si>
    <t>821.45M</t>
  </si>
  <si>
    <t>777.64M</t>
  </si>
  <si>
    <t>921.26M</t>
  </si>
  <si>
    <t>871.84M</t>
  </si>
  <si>
    <t>884.84M</t>
  </si>
  <si>
    <t>999.07M</t>
  </si>
  <si>
    <t>1.16B</t>
  </si>
  <si>
    <t>864.06M</t>
  </si>
  <si>
    <t>919.29M</t>
  </si>
  <si>
    <t>729.20M</t>
  </si>
  <si>
    <t>819.43M</t>
  </si>
  <si>
    <t>1.01B</t>
  </si>
  <si>
    <t>948.09M</t>
  </si>
  <si>
    <t>535.84M</t>
  </si>
  <si>
    <t>453.23M</t>
  </si>
  <si>
    <t>404.64M</t>
  </si>
  <si>
    <t>386.62M</t>
  </si>
  <si>
    <t>424.77M</t>
  </si>
  <si>
    <t>349.87M</t>
  </si>
  <si>
    <t>308.51M</t>
  </si>
  <si>
    <t>374.03M</t>
  </si>
  <si>
    <t>512.89M</t>
  </si>
  <si>
    <t>419.27M</t>
  </si>
  <si>
    <t>269.62M</t>
  </si>
  <si>
    <t>196.99M</t>
  </si>
  <si>
    <t>203.61M</t>
  </si>
  <si>
    <t>208.07M</t>
  </si>
  <si>
    <t>252.00M</t>
  </si>
  <si>
    <t>318.20M</t>
  </si>
  <si>
    <t>178.61M</t>
  </si>
  <si>
    <t>181.34M</t>
  </si>
  <si>
    <t>165.52M</t>
  </si>
  <si>
    <t>156.70M</t>
  </si>
  <si>
    <t>178.41M</t>
  </si>
  <si>
    <t>113.20M</t>
  </si>
  <si>
    <t>102.37M</t>
  </si>
  <si>
    <t>106.78M</t>
  </si>
  <si>
    <t>126.95M</t>
  </si>
  <si>
    <t>161.03M</t>
  </si>
  <si>
    <t>230.56M</t>
  </si>
  <si>
    <t>247.59M</t>
  </si>
  <si>
    <t>186.94M</t>
  </si>
  <si>
    <t>156.77M</t>
  </si>
  <si>
    <t>121.53M</t>
  </si>
  <si>
    <t>125.04M</t>
  </si>
  <si>
    <t>196.83M</t>
  </si>
  <si>
    <t>167.97M</t>
  </si>
  <si>
    <t>142.93M</t>
  </si>
  <si>
    <t>115.63M</t>
  </si>
  <si>
    <t>160.69M</t>
  </si>
  <si>
    <t>182.57M</t>
  </si>
  <si>
    <t>156.76M</t>
  </si>
  <si>
    <t>148.20M</t>
  </si>
  <si>
    <t>164.62M</t>
  </si>
  <si>
    <t>141.42M</t>
  </si>
  <si>
    <t>156.03M</t>
  </si>
  <si>
    <t>136.37M</t>
  </si>
  <si>
    <t>249.15M</t>
  </si>
  <si>
    <t>269.37M</t>
  </si>
  <si>
    <t>268.54M</t>
  </si>
  <si>
    <t>155.28M</t>
  </si>
  <si>
    <t>141.99M</t>
  </si>
  <si>
    <t>116.26M</t>
  </si>
  <si>
    <t>118.63M</t>
  </si>
  <si>
    <t>87.32M</t>
  </si>
  <si>
    <t>69.74M</t>
  </si>
  <si>
    <t>104.58M</t>
  </si>
  <si>
    <t>79.16M</t>
  </si>
  <si>
    <t>93.16M</t>
  </si>
  <si>
    <t>137.49M</t>
  </si>
  <si>
    <t>78.64M</t>
  </si>
  <si>
    <t>98.21M</t>
  </si>
  <si>
    <t>65.36M</t>
  </si>
  <si>
    <t>47.33M</t>
  </si>
  <si>
    <t>37.47M</t>
  </si>
  <si>
    <t>57.68M</t>
  </si>
  <si>
    <t>37.51M</t>
  </si>
  <si>
    <t>30.03M</t>
  </si>
  <si>
    <t>43.62M</t>
  </si>
  <si>
    <t>34.95M</t>
  </si>
  <si>
    <t>24.09M</t>
  </si>
  <si>
    <t>14.79M</t>
  </si>
  <si>
    <t>17.22M</t>
  </si>
  <si>
    <t>15.59M</t>
  </si>
  <si>
    <t>28.83M</t>
  </si>
  <si>
    <t>16.87M</t>
  </si>
  <si>
    <t>17.45M</t>
  </si>
  <si>
    <t>15.00M</t>
  </si>
  <si>
    <t>19.02M</t>
  </si>
  <si>
    <t>14.85M</t>
  </si>
  <si>
    <t>10.66M</t>
  </si>
  <si>
    <t>9.82M</t>
  </si>
  <si>
    <t>8.84M</t>
  </si>
  <si>
    <t>8.94M</t>
  </si>
  <si>
    <t>7.43M</t>
  </si>
  <si>
    <t>8.10M</t>
  </si>
  <si>
    <t>5.51M</t>
  </si>
  <si>
    <t>5.79M</t>
  </si>
  <si>
    <t>6.99M</t>
  </si>
  <si>
    <t>4.40M</t>
  </si>
  <si>
    <t>4.54M</t>
  </si>
  <si>
    <t>5.95M</t>
  </si>
  <si>
    <t>2.77M</t>
  </si>
  <si>
    <t>8.57M</t>
  </si>
  <si>
    <t>4.81M</t>
  </si>
  <si>
    <t>5.44M</t>
  </si>
  <si>
    <t>6.31M</t>
  </si>
  <si>
    <t>7.95M</t>
  </si>
  <si>
    <t>5.45M</t>
  </si>
  <si>
    <t>10.35M</t>
  </si>
  <si>
    <t>8.55M</t>
  </si>
  <si>
    <t>11.43M</t>
  </si>
  <si>
    <t>14.71M</t>
  </si>
  <si>
    <t>10.97M</t>
  </si>
  <si>
    <t>6.84M</t>
  </si>
  <si>
    <t>6.13M</t>
  </si>
  <si>
    <t>5.36M</t>
  </si>
  <si>
    <t>6.97M</t>
  </si>
  <si>
    <t>4.37M</t>
  </si>
  <si>
    <t>6.12M</t>
  </si>
  <si>
    <t>3.44M</t>
  </si>
  <si>
    <t>1.81M</t>
  </si>
  <si>
    <t>2.70M</t>
  </si>
  <si>
    <t>3.02M</t>
  </si>
  <si>
    <t>5.42M</t>
  </si>
  <si>
    <t>observation_date</t>
  </si>
  <si>
    <t>USREC</t>
  </si>
  <si>
    <t>Recession</t>
  </si>
  <si>
    <t>Investor A Shares</t>
  </si>
  <si>
    <t>Investor A Cash</t>
  </si>
  <si>
    <t>Investor B Shares</t>
  </si>
  <si>
    <t>Investor B Cash</t>
  </si>
  <si>
    <t>Investor C Shares</t>
  </si>
  <si>
    <t>Investor C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</si>
</sst>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10" xfId="0" applyBorder="1"/>
    <xf numFmtId="0" fontId="0" fillId="0" borderId="12" xfId="0" applyBorder="1"/>
    <xf numFmtId="0" fontId="0" fillId="0" borderId="14" xfId="0" applyBorder="1"/>
    <xf numFmtId="44" fontId="0" fillId="0" borderId="0" xfId="1" applyFont="1"/>
    <xf numFmtId="44" fontId="0" fillId="0" borderId="11" xfId="1" applyFont="1" applyBorder="1"/>
    <xf numFmtId="44" fontId="0" fillId="0" borderId="13" xfId="1" applyFont="1" applyBorder="1"/>
    <xf numFmtId="44" fontId="0" fillId="0" borderId="15" xfId="1" applyFont="1" applyBorder="1"/>
    <xf numFmtId="0" fontId="0" fillId="0" borderId="16" xfId="0" applyBorder="1"/>
    <xf numFmtId="44" fontId="0" fillId="0" borderId="17" xfId="1" applyFont="1" applyBorder="1"/>
    <xf numFmtId="0" fontId="0" fillId="0" borderId="0" xfId="0" applyNumberFormat="1"/>
    <xf numFmtId="0" fontId="0" fillId="0" borderId="16" xfId="0" applyNumberForma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7"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9" formatCode="yyyy/mm/dd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EC59C5B-DAB6-42E0-9593-FF703068848B}" autoFormatId="16" applyNumberFormats="0" applyBorderFormats="0" applyFontFormats="0" applyPatternFormats="0" applyAlignmentFormats="0" applyWidthHeightFormats="0">
  <queryTableRefresh nextId="3">
    <queryTableFields count="2">
      <queryTableField id="1" name="observation_date" tableColumnId="1"/>
      <queryTableField id="2" name="USREC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EF8FED-899C-4123-A14E-6471FAE056B8}" name="Table2" displayName="Table2" ref="A1:N387" totalsRowShown="0">
  <autoFilter ref="A1:N387" xr:uid="{09EF8FED-899C-4123-A14E-6471FAE056B8}"/>
  <sortState xmlns:xlrd2="http://schemas.microsoft.com/office/spreadsheetml/2017/richdata2" ref="A2:N387">
    <sortCondition ref="A1:A387"/>
  </sortState>
  <tableColumns count="14">
    <tableColumn id="1" xr3:uid="{D475E037-0B19-4532-8695-6BBCB20E4464}" name="Date" dataDxfId="5"/>
    <tableColumn id="2" xr3:uid="{11109515-EEAC-4C6B-BA33-EB1658A33108}" name="Price"/>
    <tableColumn id="3" xr3:uid="{1C7DA623-3CCD-492B-9FC8-77FF60696BAE}" name="Open"/>
    <tableColumn id="4" xr3:uid="{2DD75789-6EFD-4590-AD33-3ECB4889B8B0}" name="High"/>
    <tableColumn id="5" xr3:uid="{709EFA1C-55C0-4A12-853E-456AECEA97AB}" name="Low"/>
    <tableColumn id="6" xr3:uid="{6404C2AA-4520-46CF-ADBA-02E02C6A8048}" name="Vol."/>
    <tableColumn id="7" xr3:uid="{0949DACF-8DE9-4C7F-8986-E3655C52EAB3}" name="Change %" dataDxfId="4"/>
    <tableColumn id="8" xr3:uid="{2A077BA8-0245-46C6-BED5-688A1206C7AC}" name="Recession" dataDxfId="3">
      <calculatedColumnFormula>VLOOKUP(Table2[[#This Row],[Date]],Monthly[],2)</calculatedColumnFormula>
    </tableColumn>
    <tableColumn id="9" xr3:uid="{C2CC0E1E-B170-418F-9986-0D56C9BC346D}" name="Investor A Shares"/>
    <tableColumn id="10" xr3:uid="{1CD80F6C-507A-4F31-8D09-8A8525ECF4CB}" name="Investor A Cash" dataCellStyle="Currency"/>
    <tableColumn id="11" xr3:uid="{E975188A-9D4F-4C24-A63C-F309D09E083B}" name="Investor B Shares" dataDxfId="2">
      <calculatedColumnFormula>ROUND(IF(Table2[[#This Row],[Recession]]=0,100/Table2[[#This Row],[Price]],0),3)</calculatedColumnFormula>
    </tableColumn>
    <tableColumn id="12" xr3:uid="{16F70B5F-33C2-48CF-92E3-4973DBB9E405}" name="Investor B Cash" dataCellStyle="Currency"/>
    <tableColumn id="13" xr3:uid="{DAC26ACA-C648-49BC-818E-29571B2B8235}" name="Investor C Shares" dataDxfId="1">
      <calculatedColumnFormula>ROUNDDOWN(100/Table2[[#This Row],[Price]],3)</calculatedColumnFormula>
    </tableColumn>
    <tableColumn id="14" xr3:uid="{2023999C-E9A1-4DA3-9CEB-E1E7B87AEDB5}" name="Investor C Cash" dataCellStyle="Currency">
      <calculatedColumnFormula>100-(Table2[[#This Row],[Investor C Shares]]*Table2[[#This Row],[Price]])</calculatedColumnFormula>
    </tableColumn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1C652A-82E3-425C-9822-AF1515E5E95F}" name="Monthly" displayName="Monthly" ref="A1:B387" tableType="queryTable" totalsRowShown="0">
  <autoFilter ref="A1:B387" xr:uid="{EC1C652A-82E3-425C-9822-AF1515E5E95F}"/>
  <tableColumns count="2">
    <tableColumn id="1" xr3:uid="{BCFF7EC0-3CA4-45B5-AC66-0F97A7023C79}" uniqueName="1" name="observation_date" queryTableFieldId="1" dataDxfId="6"/>
    <tableColumn id="2" xr3:uid="{46BCE5E0-4027-443B-AC1F-CBC70A14CF03}" uniqueName="2" name="USREC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5DCEB-AD4C-43BE-9B9E-21804FEC4F89}">
  <dimension ref="A1:N387"/>
  <sheetViews>
    <sheetView tabSelected="1" workbookViewId="0">
      <pane ySplit="6624" topLeftCell="A381"/>
      <selection activeCell="K12" sqref="K12"/>
      <selection pane="bottomLeft" activeCell="A367" sqref="A367"/>
    </sheetView>
  </sheetViews>
  <sheetFormatPr defaultRowHeight="14.4" x14ac:dyDescent="0.55000000000000004"/>
  <cols>
    <col min="1" max="1" width="9.83984375" bestFit="1" customWidth="1"/>
    <col min="7" max="7" width="10.5234375" customWidth="1"/>
    <col min="8" max="8" width="10.9453125" customWidth="1"/>
    <col min="9" max="9" width="16.47265625" customWidth="1"/>
    <col min="10" max="10" width="15" style="6" customWidth="1"/>
    <col min="11" max="11" width="16.47265625" customWidth="1"/>
    <col min="12" max="12" width="15" style="6" customWidth="1"/>
    <col min="13" max="13" width="16.47265625" style="12" customWidth="1"/>
    <col min="14" max="14" width="15" style="6" customWidth="1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324</v>
      </c>
      <c r="I1" t="s">
        <v>325</v>
      </c>
      <c r="J1" s="6" t="s">
        <v>326</v>
      </c>
      <c r="K1" t="s">
        <v>327</v>
      </c>
      <c r="L1" s="6" t="s">
        <v>328</v>
      </c>
      <c r="M1" s="12" t="s">
        <v>329</v>
      </c>
      <c r="N1" s="6" t="s">
        <v>330</v>
      </c>
    </row>
    <row r="2" spans="1:14" x14ac:dyDescent="0.55000000000000004">
      <c r="A2" s="1">
        <v>34001</v>
      </c>
      <c r="B2">
        <v>44.41</v>
      </c>
      <c r="C2">
        <v>43.97</v>
      </c>
      <c r="D2">
        <v>45.12</v>
      </c>
      <c r="E2">
        <v>42.81</v>
      </c>
      <c r="F2" t="s">
        <v>321</v>
      </c>
      <c r="G2" s="2">
        <v>1.0699999999999999E-2</v>
      </c>
      <c r="H2">
        <f>VLOOKUP(Table2[[#This Row],[Date]],Monthly[],2)</f>
        <v>0</v>
      </c>
      <c r="I2" s="3">
        <v>0</v>
      </c>
      <c r="J2" s="7">
        <v>100</v>
      </c>
      <c r="K2" s="10">
        <f>IF(Table2[[#This Row],[Recession]]=0,ROUNDDOWN(100/Table2[[#This Row],[Price]],3),0)</f>
        <v>2.2509999999999999</v>
      </c>
      <c r="L2" s="11">
        <f>100-(Table2[[#This Row],[Investor B Shares]]*Table2[[#This Row],[Price]])</f>
        <v>3.3090000000015607E-2</v>
      </c>
      <c r="M2" s="13">
        <f>ROUNDDOWN(100/Table2[[#This Row],[Price]],3)</f>
        <v>2.2509999999999999</v>
      </c>
      <c r="N2" s="11">
        <f>100-(Table2[[#This Row],[Investor C Shares]]*Table2[[#This Row],[Price]])</f>
        <v>3.3090000000015607E-2</v>
      </c>
    </row>
    <row r="3" spans="1:14" x14ac:dyDescent="0.55000000000000004">
      <c r="A3" s="1">
        <v>34029</v>
      </c>
      <c r="B3">
        <v>45.19</v>
      </c>
      <c r="C3">
        <v>44.56</v>
      </c>
      <c r="D3">
        <v>45.84</v>
      </c>
      <c r="E3">
        <v>44.22</v>
      </c>
      <c r="F3" t="s">
        <v>320</v>
      </c>
      <c r="G3" s="2">
        <v>1.7600000000000001E-2</v>
      </c>
      <c r="H3">
        <f>VLOOKUP(Table2[[#This Row],[Date]],Monthly[],2)</f>
        <v>0</v>
      </c>
      <c r="I3" s="4">
        <v>0</v>
      </c>
      <c r="J3" s="8">
        <f>J2+100</f>
        <v>200</v>
      </c>
      <c r="K3">
        <f>IF(Table2[[#This Row],[Recession]]=0,ROUNDDOWN((L2+100)/Table2[[#This Row],[Price]],3)+K2,K2)</f>
        <v>4.4640000000000004</v>
      </c>
      <c r="L3" s="6">
        <f>L2+100-((Table2[[#This Row],[Investor B Shares]]-K2)*Table2[[#This Row],[Price]])</f>
        <v>2.7619999999998868E-2</v>
      </c>
      <c r="M3" s="12">
        <f>ROUNDDOWN((100+N2)/Table2[[#This Row],[Price]],3)+M2</f>
        <v>4.4640000000000004</v>
      </c>
      <c r="N3" s="6">
        <f>N2+100-((Table2[[#This Row],[Investor C Shares]]-M2)*Table2[[#This Row],[Price]])</f>
        <v>2.7619999999998868E-2</v>
      </c>
    </row>
    <row r="4" spans="1:14" x14ac:dyDescent="0.55000000000000004">
      <c r="A4" s="1">
        <v>34060</v>
      </c>
      <c r="B4">
        <v>44.03</v>
      </c>
      <c r="C4">
        <v>45.25</v>
      </c>
      <c r="D4">
        <v>45.25</v>
      </c>
      <c r="E4">
        <v>43.28</v>
      </c>
      <c r="F4" t="s">
        <v>319</v>
      </c>
      <c r="G4" s="2">
        <v>-2.5700000000000001E-2</v>
      </c>
      <c r="H4">
        <f>VLOOKUP(Table2[[#This Row],[Date]],Monthly[],2)</f>
        <v>0</v>
      </c>
      <c r="I4" s="5">
        <v>0</v>
      </c>
      <c r="J4" s="9">
        <f>J3+100</f>
        <v>300</v>
      </c>
      <c r="K4">
        <f>IF(Table2[[#This Row],[Recession]]=0,ROUNDDOWN((L3+100)/Table2[[#This Row],[Price]],3)+K3,K3)</f>
        <v>6.7350000000000003</v>
      </c>
      <c r="L4" s="6">
        <f>L3+100-((Table2[[#This Row],[Investor B Shares]]-K3)*Table2[[#This Row],[Price]])</f>
        <v>3.5489999999995803E-2</v>
      </c>
      <c r="M4" s="12">
        <f>ROUNDDOWN((100+N3)/Table2[[#This Row],[Price]],3)+M3</f>
        <v>6.7350000000000003</v>
      </c>
      <c r="N4" s="6">
        <f>N3+100-((Table2[[#This Row],[Investor C Shares]]-M3)*Table2[[#This Row],[Price]])</f>
        <v>3.5489999999995803E-2</v>
      </c>
    </row>
    <row r="5" spans="1:14" x14ac:dyDescent="0.55000000000000004">
      <c r="A5" s="1">
        <v>34090</v>
      </c>
      <c r="B5">
        <v>45.22</v>
      </c>
      <c r="C5">
        <v>44.09</v>
      </c>
      <c r="D5">
        <v>45.66</v>
      </c>
      <c r="E5">
        <v>43.84</v>
      </c>
      <c r="F5" t="s">
        <v>318</v>
      </c>
      <c r="G5" s="2">
        <v>2.7E-2</v>
      </c>
      <c r="H5">
        <f>VLOOKUP(Table2[[#This Row],[Date]],Monthly[],2)</f>
        <v>0</v>
      </c>
      <c r="I5">
        <f>IF(SUM(H2:H5)=0,ROUNDDOWN((J4+100)/Table2[[#This Row],[Price]],3)+I4,I4)</f>
        <v>8.8450000000000006</v>
      </c>
      <c r="J5" s="6">
        <f>J4+100-(Table2[[#This Row],[Price]]*(Table2[[#This Row],[Investor A Shares]]-I4))</f>
        <v>2.909999999997126E-2</v>
      </c>
      <c r="K5">
        <f>IF(Table2[[#This Row],[Recession]]=0,ROUNDDOWN((L4+100)/Table2[[#This Row],[Price]],3)+K4,K4)</f>
        <v>8.947000000000001</v>
      </c>
      <c r="L5" s="6">
        <f>L4+100-((Table2[[#This Row],[Investor B Shares]]-K4)*Table2[[#This Row],[Price]])</f>
        <v>8.8499999999669399E-3</v>
      </c>
      <c r="M5" s="12">
        <f>ROUNDDOWN((100+N4)/Table2[[#This Row],[Price]],3)+M4</f>
        <v>8.947000000000001</v>
      </c>
      <c r="N5" s="6">
        <f>N4+100-((Table2[[#This Row],[Investor C Shares]]-M4)*Table2[[#This Row],[Price]])</f>
        <v>8.8499999999669399E-3</v>
      </c>
    </row>
    <row r="6" spans="1:14" x14ac:dyDescent="0.55000000000000004">
      <c r="A6" s="1">
        <v>34121</v>
      </c>
      <c r="B6">
        <v>45.06</v>
      </c>
      <c r="C6">
        <v>45.38</v>
      </c>
      <c r="D6">
        <v>45.81</v>
      </c>
      <c r="E6">
        <v>44.22</v>
      </c>
      <c r="F6" t="s">
        <v>317</v>
      </c>
      <c r="G6" s="2">
        <v>-3.5000000000000001E-3</v>
      </c>
      <c r="H6">
        <f>VLOOKUP(Table2[[#This Row],[Date]],Monthly[],2)</f>
        <v>0</v>
      </c>
      <c r="I6">
        <f>IF(SUM(H3:H6)=0,ROUNDDOWN((J5+100)/Table2[[#This Row],[Price]],3)+I5,I5)</f>
        <v>11.064</v>
      </c>
      <c r="J6" s="6">
        <f>J5+100-(Table2[[#This Row],[Price]]*(Table2[[#This Row],[Investor A Shares]]-I5))</f>
        <v>4.0959999999998331E-2</v>
      </c>
      <c r="K6">
        <f>IF(Table2[[#This Row],[Recession]]=0,ROUNDDOWN((L5+100)/Table2[[#This Row],[Price]],3)+K5,K5)</f>
        <v>11.166</v>
      </c>
      <c r="L6" s="6">
        <f>L5+100-((Table2[[#This Row],[Investor B Shares]]-K5)*Table2[[#This Row],[Price]])</f>
        <v>2.0709999999994011E-2</v>
      </c>
      <c r="M6" s="12">
        <f>ROUNDDOWN((100+N5)/Table2[[#This Row],[Price]],3)+M5</f>
        <v>11.166</v>
      </c>
      <c r="N6" s="6">
        <f>N5+100-((Table2[[#This Row],[Investor C Shares]]-M5)*Table2[[#This Row],[Price]])</f>
        <v>2.0709999999994011E-2</v>
      </c>
    </row>
    <row r="7" spans="1:14" x14ac:dyDescent="0.55000000000000004">
      <c r="A7" s="1">
        <v>34151</v>
      </c>
      <c r="B7">
        <v>44.84</v>
      </c>
      <c r="C7">
        <v>45.12</v>
      </c>
      <c r="D7">
        <v>45.22</v>
      </c>
      <c r="E7">
        <v>44.16</v>
      </c>
      <c r="F7" t="s">
        <v>316</v>
      </c>
      <c r="G7" s="2">
        <v>-4.8999999999999998E-3</v>
      </c>
      <c r="H7">
        <f>VLOOKUP(Table2[[#This Row],[Date]],Monthly[],2)</f>
        <v>0</v>
      </c>
      <c r="I7">
        <f>IF(SUM(H4:H7)=0,ROUNDDOWN((J6+100)/Table2[[#This Row],[Price]],3)+I6,I6)</f>
        <v>13.295</v>
      </c>
      <c r="J7" s="6">
        <f>J6+100-(Table2[[#This Row],[Price]]*(Table2[[#This Row],[Investor A Shares]]-I6))</f>
        <v>2.9200000000031423E-3</v>
      </c>
      <c r="K7">
        <f>IF(Table2[[#This Row],[Recession]]=0,ROUNDDOWN((L6+100)/Table2[[#This Row],[Price]],3)+K6,K6)</f>
        <v>13.396000000000001</v>
      </c>
      <c r="L7" s="6">
        <f>L6+100-((Table2[[#This Row],[Investor B Shares]]-K6)*Table2[[#This Row],[Price]])</f>
        <v>2.7509999999963952E-2</v>
      </c>
      <c r="M7" s="12">
        <f>ROUNDDOWN((100+N6)/Table2[[#This Row],[Price]],3)+M6</f>
        <v>13.396000000000001</v>
      </c>
      <c r="N7" s="6">
        <f>N6+100-((Table2[[#This Row],[Investor C Shares]]-M6)*Table2[[#This Row],[Price]])</f>
        <v>2.7509999999963952E-2</v>
      </c>
    </row>
    <row r="8" spans="1:14" x14ac:dyDescent="0.55000000000000004">
      <c r="A8" s="1">
        <v>34182</v>
      </c>
      <c r="B8">
        <v>46.56</v>
      </c>
      <c r="C8">
        <v>44.91</v>
      </c>
      <c r="D8">
        <v>46.56</v>
      </c>
      <c r="E8">
        <v>44.84</v>
      </c>
      <c r="F8" t="s">
        <v>302</v>
      </c>
      <c r="G8" s="2">
        <v>3.8399999999999997E-2</v>
      </c>
      <c r="H8">
        <f>VLOOKUP(Table2[[#This Row],[Date]],Monthly[],2)</f>
        <v>0</v>
      </c>
      <c r="I8">
        <f>IF(SUM(H5:H8)=0,ROUNDDOWN((J7+100)/Table2[[#This Row],[Price]],3)+I7,I7)</f>
        <v>15.442</v>
      </c>
      <c r="J8" s="6">
        <f>J7+100-(Table2[[#This Row],[Price]]*(Table2[[#This Row],[Investor A Shares]]-I7))</f>
        <v>3.8599999999988199E-2</v>
      </c>
      <c r="K8">
        <f>IF(Table2[[#This Row],[Recession]]=0,ROUNDDOWN((L7+100)/Table2[[#This Row],[Price]],3)+K7,K7)</f>
        <v>15.544</v>
      </c>
      <c r="L8" s="6">
        <f>L7+100-((Table2[[#This Row],[Investor B Shares]]-K7)*Table2[[#This Row],[Price]])</f>
        <v>1.662999999997794E-2</v>
      </c>
      <c r="M8" s="12">
        <f>ROUNDDOWN((100+N7)/Table2[[#This Row],[Price]],3)+M7</f>
        <v>15.544</v>
      </c>
      <c r="N8" s="6">
        <f>N7+100-((Table2[[#This Row],[Investor C Shares]]-M7)*Table2[[#This Row],[Price]])</f>
        <v>1.662999999997794E-2</v>
      </c>
    </row>
    <row r="9" spans="1:14" x14ac:dyDescent="0.55000000000000004">
      <c r="A9" s="1">
        <v>34213</v>
      </c>
      <c r="B9">
        <v>45.94</v>
      </c>
      <c r="C9">
        <v>46.41</v>
      </c>
      <c r="D9">
        <v>46.59</v>
      </c>
      <c r="E9">
        <v>44.81</v>
      </c>
      <c r="F9" t="s">
        <v>315</v>
      </c>
      <c r="G9" s="2">
        <v>-1.3299999999999999E-2</v>
      </c>
      <c r="H9">
        <f>VLOOKUP(Table2[[#This Row],[Date]],Monthly[],2)</f>
        <v>0</v>
      </c>
      <c r="I9">
        <f>IF(SUM(H6:H9)=0,ROUNDDOWN((J8+100)/Table2[[#This Row],[Price]],3)+I8,I8)</f>
        <v>17.619</v>
      </c>
      <c r="J9" s="6">
        <f>J8+100-(Table2[[#This Row],[Price]]*(Table2[[#This Row],[Investor A Shares]]-I8))</f>
        <v>2.7220000000014011E-2</v>
      </c>
      <c r="K9">
        <f>IF(Table2[[#This Row],[Recession]]=0,ROUNDDOWN((L8+100)/Table2[[#This Row],[Price]],3)+K8,K8)</f>
        <v>17.721</v>
      </c>
      <c r="L9" s="6">
        <f>L8+100-((Table2[[#This Row],[Investor B Shares]]-K8)*Table2[[#This Row],[Price]])</f>
        <v>5.2500000000037517E-3</v>
      </c>
      <c r="M9" s="12">
        <f>ROUNDDOWN((100+N8)/Table2[[#This Row],[Price]],3)+M8</f>
        <v>17.721</v>
      </c>
      <c r="N9" s="6">
        <f>N8+100-((Table2[[#This Row],[Investor C Shares]]-M8)*Table2[[#This Row],[Price]])</f>
        <v>5.2500000000037517E-3</v>
      </c>
    </row>
    <row r="10" spans="1:14" x14ac:dyDescent="0.55000000000000004">
      <c r="A10" s="1">
        <v>34243</v>
      </c>
      <c r="B10">
        <v>46.84</v>
      </c>
      <c r="C10">
        <v>45.88</v>
      </c>
      <c r="D10">
        <v>47.16</v>
      </c>
      <c r="E10">
        <v>45.72</v>
      </c>
      <c r="F10" t="s">
        <v>314</v>
      </c>
      <c r="G10" s="2">
        <v>1.9599999999999999E-2</v>
      </c>
      <c r="H10">
        <f>VLOOKUP(Table2[[#This Row],[Date]],Monthly[],2)</f>
        <v>0</v>
      </c>
      <c r="I10">
        <f>IF(SUM(H7:H10)=0,ROUNDDOWN((J9+100)/Table2[[#This Row],[Price]],3)+I9,I9)</f>
        <v>19.753999999999998</v>
      </c>
      <c r="J10" s="6">
        <f>J9+100-(Table2[[#This Row],[Price]]*(Table2[[#This Row],[Investor A Shares]]-I9))</f>
        <v>2.3820000000100094E-2</v>
      </c>
      <c r="K10">
        <f>IF(Table2[[#This Row],[Recession]]=0,ROUNDDOWN((L9+100)/Table2[[#This Row],[Price]],3)+K9,K9)</f>
        <v>19.856000000000002</v>
      </c>
      <c r="L10" s="6">
        <f>L9+100-((Table2[[#This Row],[Investor B Shares]]-K9)*Table2[[#This Row],[Price]])</f>
        <v>1.8499999999193051E-3</v>
      </c>
      <c r="M10" s="12">
        <f>ROUNDDOWN((100+N9)/Table2[[#This Row],[Price]],3)+M9</f>
        <v>19.856000000000002</v>
      </c>
      <c r="N10" s="6">
        <f>N9+100-((Table2[[#This Row],[Investor C Shares]]-M9)*Table2[[#This Row],[Price]])</f>
        <v>1.8499999999193051E-3</v>
      </c>
    </row>
    <row r="11" spans="1:14" x14ac:dyDescent="0.55000000000000004">
      <c r="A11" s="1">
        <v>34274</v>
      </c>
      <c r="B11">
        <v>46.34</v>
      </c>
      <c r="C11">
        <v>46.78</v>
      </c>
      <c r="D11">
        <v>47</v>
      </c>
      <c r="E11">
        <v>45.53</v>
      </c>
      <c r="F11" t="s">
        <v>313</v>
      </c>
      <c r="G11" s="2">
        <v>-1.0699999999999999E-2</v>
      </c>
      <c r="H11">
        <f>VLOOKUP(Table2[[#This Row],[Date]],Monthly[],2)</f>
        <v>0</v>
      </c>
      <c r="I11">
        <f>IF(SUM(H8:H11)=0,ROUNDDOWN((J10+100)/Table2[[#This Row],[Price]],3)+I10,I10)</f>
        <v>21.911999999999999</v>
      </c>
      <c r="J11" s="6">
        <f>J10+100-(Table2[[#This Row],[Price]]*(Table2[[#This Row],[Investor A Shares]]-I10))</f>
        <v>2.2100000000037312E-2</v>
      </c>
      <c r="K11">
        <f>IF(Table2[[#This Row],[Recession]]=0,ROUNDDOWN((L10+100)/Table2[[#This Row],[Price]],3)+K10,K10)</f>
        <v>22.014000000000003</v>
      </c>
      <c r="L11" s="6">
        <f>L10+100-((Table2[[#This Row],[Investor B Shares]]-K10)*Table2[[#This Row],[Price]])</f>
        <v>1.2999999985652266E-4</v>
      </c>
      <c r="M11" s="12">
        <f>ROUNDDOWN((100+N10)/Table2[[#This Row],[Price]],3)+M10</f>
        <v>22.014000000000003</v>
      </c>
      <c r="N11" s="6">
        <f>N10+100-((Table2[[#This Row],[Investor C Shares]]-M10)*Table2[[#This Row],[Price]])</f>
        <v>1.2999999985652266E-4</v>
      </c>
    </row>
    <row r="12" spans="1:14" x14ac:dyDescent="0.55000000000000004">
      <c r="A12" s="1">
        <v>34304</v>
      </c>
      <c r="B12">
        <v>46.59</v>
      </c>
      <c r="C12">
        <v>46.59</v>
      </c>
      <c r="D12">
        <v>47.16</v>
      </c>
      <c r="E12">
        <v>46.38</v>
      </c>
      <c r="F12" t="s">
        <v>312</v>
      </c>
      <c r="G12" s="2">
        <v>5.4000000000000003E-3</v>
      </c>
      <c r="H12">
        <f>VLOOKUP(Table2[[#This Row],[Date]],Monthly[],2)</f>
        <v>0</v>
      </c>
      <c r="I12">
        <f>IF(SUM(H9:H12)=0,ROUNDDOWN((J11+100)/Table2[[#This Row],[Price]],3)+I11,I11)</f>
        <v>24.058</v>
      </c>
      <c r="J12" s="6">
        <f>J11+100-(Table2[[#This Row],[Price]]*(Table2[[#This Row],[Investor A Shares]]-I11))</f>
        <v>3.9959999999993556E-2</v>
      </c>
      <c r="K12">
        <f>IF(Table2[[#This Row],[Recession]]=0,ROUNDDOWN((L11+100)/Table2[[#This Row],[Price]],3)+K11,K11)</f>
        <v>24.160000000000004</v>
      </c>
      <c r="L12" s="6">
        <f>L11+100-((Table2[[#This Row],[Investor B Shares]]-K11)*Table2[[#This Row],[Price]])</f>
        <v>1.7989999999812767E-2</v>
      </c>
      <c r="M12" s="12">
        <f>ROUNDDOWN((100+N11)/Table2[[#This Row],[Price]],3)+M11</f>
        <v>24.160000000000004</v>
      </c>
      <c r="N12" s="6">
        <f>N11+100-((Table2[[#This Row],[Investor C Shares]]-M11)*Table2[[#This Row],[Price]])</f>
        <v>1.7989999999812767E-2</v>
      </c>
    </row>
    <row r="13" spans="1:14" x14ac:dyDescent="0.55000000000000004">
      <c r="A13" s="1">
        <v>34335</v>
      </c>
      <c r="B13">
        <v>48.22</v>
      </c>
      <c r="C13">
        <v>46.59</v>
      </c>
      <c r="D13">
        <v>48.31</v>
      </c>
      <c r="E13">
        <v>46.41</v>
      </c>
      <c r="F13" t="s">
        <v>311</v>
      </c>
      <c r="G13" s="2">
        <v>3.5000000000000003E-2</v>
      </c>
      <c r="H13">
        <f>VLOOKUP(Table2[[#This Row],[Date]],Monthly[],2)</f>
        <v>0</v>
      </c>
      <c r="I13">
        <f>IF(SUM(H10:H13)=0,ROUNDDOWN((J12+100)/Table2[[#This Row],[Price]],3)+I12,I12)</f>
        <v>26.131999999999998</v>
      </c>
      <c r="J13" s="6">
        <f>J12+100-(Table2[[#This Row],[Price]]*(Table2[[#This Row],[Investor A Shares]]-I12))</f>
        <v>3.1680000000093855E-2</v>
      </c>
      <c r="K13">
        <f>IF(Table2[[#This Row],[Recession]]=0,ROUNDDOWN((L12+100)/Table2[[#This Row],[Price]],3)+K12,K12)</f>
        <v>26.234000000000002</v>
      </c>
      <c r="L13" s="6">
        <f>L12+100-((Table2[[#This Row],[Investor B Shares]]-K12)*Table2[[#This Row],[Price]])</f>
        <v>9.7099999999130659E-3</v>
      </c>
      <c r="M13" s="12">
        <f>ROUNDDOWN((100+N12)/Table2[[#This Row],[Price]],3)+M12</f>
        <v>26.234000000000002</v>
      </c>
      <c r="N13" s="6">
        <f>N12+100-((Table2[[#This Row],[Investor C Shares]]-M12)*Table2[[#This Row],[Price]])</f>
        <v>9.7099999999130659E-3</v>
      </c>
    </row>
    <row r="14" spans="1:14" x14ac:dyDescent="0.55000000000000004">
      <c r="A14" s="1">
        <v>34366</v>
      </c>
      <c r="B14">
        <v>46.81</v>
      </c>
      <c r="C14">
        <v>48.16</v>
      </c>
      <c r="D14">
        <v>48.28</v>
      </c>
      <c r="E14">
        <v>46.56</v>
      </c>
      <c r="F14" t="s">
        <v>310</v>
      </c>
      <c r="G14" s="2">
        <v>-2.92E-2</v>
      </c>
      <c r="H14">
        <f>VLOOKUP(Table2[[#This Row],[Date]],Monthly[],2)</f>
        <v>0</v>
      </c>
      <c r="I14">
        <f>IF(SUM(H11:H14)=0,ROUNDDOWN((J13+100)/Table2[[#This Row],[Price]],3)+I13,I13)</f>
        <v>28.267999999999997</v>
      </c>
      <c r="J14" s="6">
        <f>J13+100-(Table2[[#This Row],[Price]]*(Table2[[#This Row],[Investor A Shares]]-I13))</f>
        <v>4.5520000000124128E-2</v>
      </c>
      <c r="K14">
        <f>IF(Table2[[#This Row],[Recession]]=0,ROUNDDOWN((L13+100)/Table2[[#This Row],[Price]],3)+K13,K13)</f>
        <v>28.37</v>
      </c>
      <c r="L14" s="6">
        <f>L13+100-((Table2[[#This Row],[Investor B Shares]]-K13)*Table2[[#This Row],[Price]])</f>
        <v>2.3549999999943338E-2</v>
      </c>
      <c r="M14" s="12">
        <f>ROUNDDOWN((100+N13)/Table2[[#This Row],[Price]],3)+M13</f>
        <v>28.37</v>
      </c>
      <c r="N14" s="6">
        <f>N13+100-((Table2[[#This Row],[Investor C Shares]]-M13)*Table2[[#This Row],[Price]])</f>
        <v>2.3549999999943338E-2</v>
      </c>
    </row>
    <row r="15" spans="1:14" x14ac:dyDescent="0.55000000000000004">
      <c r="A15" s="1">
        <v>34394</v>
      </c>
      <c r="B15">
        <v>44.59</v>
      </c>
      <c r="C15">
        <v>46.81</v>
      </c>
      <c r="D15">
        <v>47.31</v>
      </c>
      <c r="E15">
        <v>43.53</v>
      </c>
      <c r="F15" t="s">
        <v>309</v>
      </c>
      <c r="G15" s="2">
        <v>-4.7399999999999998E-2</v>
      </c>
      <c r="H15">
        <f>VLOOKUP(Table2[[#This Row],[Date]],Monthly[],2)</f>
        <v>0</v>
      </c>
      <c r="I15">
        <f>IF(SUM(H12:H15)=0,ROUNDDOWN((J14+100)/Table2[[#This Row],[Price]],3)+I14,I14)</f>
        <v>30.510999999999996</v>
      </c>
      <c r="J15" s="6">
        <f>J14+100-(Table2[[#This Row],[Price]]*(Table2[[#This Row],[Investor A Shares]]-I14))</f>
        <v>3.0150000000176647E-2</v>
      </c>
      <c r="K15">
        <f>IF(Table2[[#This Row],[Recession]]=0,ROUNDDOWN((L14+100)/Table2[[#This Row],[Price]],3)+K14,K14)</f>
        <v>30.613</v>
      </c>
      <c r="L15" s="6">
        <f>L14+100-((Table2[[#This Row],[Investor B Shares]]-K14)*Table2[[#This Row],[Price]])</f>
        <v>8.1799999999958573E-3</v>
      </c>
      <c r="M15" s="12">
        <f>ROUNDDOWN((100+N14)/Table2[[#This Row],[Price]],3)+M14</f>
        <v>30.613</v>
      </c>
      <c r="N15" s="6">
        <f>N14+100-((Table2[[#This Row],[Investor C Shares]]-M14)*Table2[[#This Row],[Price]])</f>
        <v>8.1799999999958573E-3</v>
      </c>
    </row>
    <row r="16" spans="1:14" x14ac:dyDescent="0.55000000000000004">
      <c r="A16" s="1">
        <v>34425</v>
      </c>
      <c r="B16">
        <v>45.09</v>
      </c>
      <c r="C16">
        <v>43.34</v>
      </c>
      <c r="D16">
        <v>45.36</v>
      </c>
      <c r="E16">
        <v>43.34</v>
      </c>
      <c r="F16" t="s">
        <v>308</v>
      </c>
      <c r="G16" s="2">
        <v>1.12E-2</v>
      </c>
      <c r="H16">
        <f>VLOOKUP(Table2[[#This Row],[Date]],Monthly[],2)</f>
        <v>0</v>
      </c>
      <c r="I16">
        <f>IF(SUM(H13:H16)=0,ROUNDDOWN((J15+100)/Table2[[#This Row],[Price]],3)+I15,I15)</f>
        <v>32.728999999999999</v>
      </c>
      <c r="J16" s="6">
        <f>J15+100-(Table2[[#This Row],[Price]]*(Table2[[#This Row],[Investor A Shares]]-I15))</f>
        <v>2.0530000000007931E-2</v>
      </c>
      <c r="K16">
        <f>IF(Table2[[#This Row],[Recession]]=0,ROUNDDOWN((L15+100)/Table2[[#This Row],[Price]],3)+K15,K15)</f>
        <v>32.83</v>
      </c>
      <c r="L16" s="6">
        <f>L15+100-((Table2[[#This Row],[Investor B Shares]]-K15)*Table2[[#This Row],[Price]])</f>
        <v>4.3650000000042155E-2</v>
      </c>
      <c r="M16" s="12">
        <f>ROUNDDOWN((100+N15)/Table2[[#This Row],[Price]],3)+M15</f>
        <v>32.83</v>
      </c>
      <c r="N16" s="6">
        <f>N15+100-((Table2[[#This Row],[Investor C Shares]]-M15)*Table2[[#This Row],[Price]])</f>
        <v>4.3650000000042155E-2</v>
      </c>
    </row>
    <row r="17" spans="1:14" x14ac:dyDescent="0.55000000000000004">
      <c r="A17" s="1">
        <v>34455</v>
      </c>
      <c r="B17">
        <v>45.81</v>
      </c>
      <c r="C17">
        <v>45.09</v>
      </c>
      <c r="D17">
        <v>45.94</v>
      </c>
      <c r="E17">
        <v>44.17</v>
      </c>
      <c r="F17" t="s">
        <v>307</v>
      </c>
      <c r="G17" s="2">
        <v>1.6E-2</v>
      </c>
      <c r="H17">
        <f>VLOOKUP(Table2[[#This Row],[Date]],Monthly[],2)</f>
        <v>0</v>
      </c>
      <c r="I17">
        <f>IF(SUM(H14:H17)=0,ROUNDDOWN((J16+100)/Table2[[#This Row],[Price]],3)+I16,I16)</f>
        <v>34.911999999999999</v>
      </c>
      <c r="J17" s="6">
        <f>J16+100-(Table2[[#This Row],[Price]]*(Table2[[#This Row],[Investor A Shares]]-I16))</f>
        <v>1.7300000000005866E-2</v>
      </c>
      <c r="K17">
        <f>IF(Table2[[#This Row],[Recession]]=0,ROUNDDOWN((L16+100)/Table2[[#This Row],[Price]],3)+K16,K16)</f>
        <v>35.012999999999998</v>
      </c>
      <c r="L17" s="6">
        <f>L16+100-((Table2[[#This Row],[Investor B Shares]]-K16)*Table2[[#This Row],[Price]])</f>
        <v>4.0420000000040091E-2</v>
      </c>
      <c r="M17" s="12">
        <f>ROUNDDOWN((100+N16)/Table2[[#This Row],[Price]],3)+M16</f>
        <v>35.012999999999998</v>
      </c>
      <c r="N17" s="6">
        <f>N16+100-((Table2[[#This Row],[Investor C Shares]]-M16)*Table2[[#This Row],[Price]])</f>
        <v>4.0420000000040091E-2</v>
      </c>
    </row>
    <row r="18" spans="1:14" x14ac:dyDescent="0.55000000000000004">
      <c r="A18" s="1">
        <v>34486</v>
      </c>
      <c r="B18">
        <v>44.47</v>
      </c>
      <c r="C18">
        <v>45.7</v>
      </c>
      <c r="D18">
        <v>46.56</v>
      </c>
      <c r="E18">
        <v>44</v>
      </c>
      <c r="F18" t="s">
        <v>306</v>
      </c>
      <c r="G18" s="2">
        <v>-2.93E-2</v>
      </c>
      <c r="H18">
        <f>VLOOKUP(Table2[[#This Row],[Date]],Monthly[],2)</f>
        <v>0</v>
      </c>
      <c r="I18">
        <f>IF(SUM(H15:H18)=0,ROUNDDOWN((J17+100)/Table2[[#This Row],[Price]],3)+I17,I17)</f>
        <v>37.161000000000001</v>
      </c>
      <c r="J18" s="6">
        <f>J17+100-(Table2[[#This Row],[Price]]*(Table2[[#This Row],[Investor A Shares]]-I17))</f>
        <v>4.2699999999058491E-3</v>
      </c>
      <c r="K18">
        <f>IF(Table2[[#This Row],[Recession]]=0,ROUNDDOWN((L17+100)/Table2[[#This Row],[Price]],3)+K17,K17)</f>
        <v>37.262</v>
      </c>
      <c r="L18" s="6">
        <f>L17+100-((Table2[[#This Row],[Investor B Shares]]-K17)*Table2[[#This Row],[Price]])</f>
        <v>2.7389999999940073E-2</v>
      </c>
      <c r="M18" s="12">
        <f>ROUNDDOWN((100+N17)/Table2[[#This Row],[Price]],3)+M17</f>
        <v>37.262</v>
      </c>
      <c r="N18" s="6">
        <f>N17+100-((Table2[[#This Row],[Investor C Shares]]-M17)*Table2[[#This Row],[Price]])</f>
        <v>2.7389999999940073E-2</v>
      </c>
    </row>
    <row r="19" spans="1:14" x14ac:dyDescent="0.55000000000000004">
      <c r="A19" s="1">
        <v>34516</v>
      </c>
      <c r="B19">
        <v>45.91</v>
      </c>
      <c r="C19">
        <v>44.69</v>
      </c>
      <c r="D19">
        <v>46.05</v>
      </c>
      <c r="E19">
        <v>44.38</v>
      </c>
      <c r="F19" t="s">
        <v>305</v>
      </c>
      <c r="G19" s="2">
        <v>3.2399999999999998E-2</v>
      </c>
      <c r="H19">
        <f>VLOOKUP(Table2[[#This Row],[Date]],Monthly[],2)</f>
        <v>0</v>
      </c>
      <c r="I19">
        <f>IF(SUM(H16:H19)=0,ROUNDDOWN((J18+100)/Table2[[#This Row],[Price]],3)+I18,I18)</f>
        <v>39.338999999999999</v>
      </c>
      <c r="J19" s="6">
        <f>J18+100-(Table2[[#This Row],[Price]]*(Table2[[#This Row],[Investor A Shares]]-I18))</f>
        <v>1.2290000000035661E-2</v>
      </c>
      <c r="K19">
        <f>IF(Table2[[#This Row],[Recession]]=0,ROUNDDOWN((L18+100)/Table2[[#This Row],[Price]],3)+K18,K18)</f>
        <v>39.44</v>
      </c>
      <c r="L19" s="6">
        <f>L18+100-((Table2[[#This Row],[Investor B Shares]]-K18)*Table2[[#This Row],[Price]])</f>
        <v>3.5410000000069886E-2</v>
      </c>
      <c r="M19" s="12">
        <f>ROUNDDOWN((100+N18)/Table2[[#This Row],[Price]],3)+M18</f>
        <v>39.44</v>
      </c>
      <c r="N19" s="6">
        <f>N18+100-((Table2[[#This Row],[Investor C Shares]]-M18)*Table2[[#This Row],[Price]])</f>
        <v>3.5410000000069886E-2</v>
      </c>
    </row>
    <row r="20" spans="1:14" x14ac:dyDescent="0.55000000000000004">
      <c r="A20" s="1">
        <v>34547</v>
      </c>
      <c r="B20">
        <v>47.66</v>
      </c>
      <c r="C20">
        <v>45.94</v>
      </c>
      <c r="D20">
        <v>47.98</v>
      </c>
      <c r="E20">
        <v>45.66</v>
      </c>
      <c r="F20" t="s">
        <v>304</v>
      </c>
      <c r="G20" s="2">
        <v>3.8100000000000002E-2</v>
      </c>
      <c r="H20">
        <f>VLOOKUP(Table2[[#This Row],[Date]],Monthly[],2)</f>
        <v>0</v>
      </c>
      <c r="I20">
        <f>IF(SUM(H17:H20)=0,ROUNDDOWN((J19+100)/Table2[[#This Row],[Price]],3)+I19,I19)</f>
        <v>41.436999999999998</v>
      </c>
      <c r="J20" s="6">
        <f>J19+100-(Table2[[#This Row],[Price]]*(Table2[[#This Row],[Investor A Shares]]-I19))</f>
        <v>2.1610000000094942E-2</v>
      </c>
      <c r="K20">
        <f>IF(Table2[[#This Row],[Recession]]=0,ROUNDDOWN((L19+100)/Table2[[#This Row],[Price]],3)+K19,K19)</f>
        <v>41.537999999999997</v>
      </c>
      <c r="L20" s="6">
        <f>L19+100-((Table2[[#This Row],[Investor B Shares]]-K19)*Table2[[#This Row],[Price]])</f>
        <v>4.4730000000129166E-2</v>
      </c>
      <c r="M20" s="12">
        <f>ROUNDDOWN((100+N19)/Table2[[#This Row],[Price]],3)+M19</f>
        <v>41.537999999999997</v>
      </c>
      <c r="N20" s="6">
        <f>N19+100-((Table2[[#This Row],[Investor C Shares]]-M19)*Table2[[#This Row],[Price]])</f>
        <v>4.4730000000129166E-2</v>
      </c>
    </row>
    <row r="21" spans="1:14" x14ac:dyDescent="0.55000000000000004">
      <c r="A21" s="1">
        <v>34578</v>
      </c>
      <c r="B21">
        <v>46.17</v>
      </c>
      <c r="C21">
        <v>47.5</v>
      </c>
      <c r="D21">
        <v>47.72</v>
      </c>
      <c r="E21">
        <v>45.73</v>
      </c>
      <c r="F21" t="s">
        <v>303</v>
      </c>
      <c r="G21" s="2">
        <v>-3.1300000000000001E-2</v>
      </c>
      <c r="H21">
        <f>VLOOKUP(Table2[[#This Row],[Date]],Monthly[],2)</f>
        <v>0</v>
      </c>
      <c r="I21">
        <f>IF(SUM(H18:H21)=0,ROUNDDOWN((J20+100)/Table2[[#This Row],[Price]],3)+I20,I20)</f>
        <v>43.602999999999994</v>
      </c>
      <c r="J21" s="6">
        <f>J20+100-(Table2[[#This Row],[Price]]*(Table2[[#This Row],[Investor A Shares]]-I20))</f>
        <v>1.7390000000233385E-2</v>
      </c>
      <c r="K21">
        <f>IF(Table2[[#This Row],[Recession]]=0,ROUNDDOWN((L20+100)/Table2[[#This Row],[Price]],3)+K20,K20)</f>
        <v>43.703999999999994</v>
      </c>
      <c r="L21" s="6">
        <f>L20+100-((Table2[[#This Row],[Investor B Shares]]-K20)*Table2[[#This Row],[Price]])</f>
        <v>4.051000000026761E-2</v>
      </c>
      <c r="M21" s="12">
        <f>ROUNDDOWN((100+N20)/Table2[[#This Row],[Price]],3)+M20</f>
        <v>43.703999999999994</v>
      </c>
      <c r="N21" s="6">
        <f>N20+100-((Table2[[#This Row],[Investor C Shares]]-M20)*Table2[[#This Row],[Price]])</f>
        <v>4.051000000026761E-2</v>
      </c>
    </row>
    <row r="22" spans="1:14" x14ac:dyDescent="0.55000000000000004">
      <c r="A22" s="1">
        <v>34608</v>
      </c>
      <c r="B22">
        <v>47.48</v>
      </c>
      <c r="C22">
        <v>46.2</v>
      </c>
      <c r="D22">
        <v>47.7</v>
      </c>
      <c r="E22">
        <v>45</v>
      </c>
      <c r="F22" t="s">
        <v>302</v>
      </c>
      <c r="G22" s="2">
        <v>2.8400000000000002E-2</v>
      </c>
      <c r="H22">
        <f>VLOOKUP(Table2[[#This Row],[Date]],Monthly[],2)</f>
        <v>0</v>
      </c>
      <c r="I22">
        <f>IF(SUM(H19:H22)=0,ROUNDDOWN((J21+100)/Table2[[#This Row],[Price]],3)+I21,I21)</f>
        <v>45.708999999999996</v>
      </c>
      <c r="J22" s="6">
        <f>J21+100-(Table2[[#This Row],[Price]]*(Table2[[#This Row],[Investor A Shares]]-I21))</f>
        <v>2.451000000016279E-2</v>
      </c>
      <c r="K22">
        <f>IF(Table2[[#This Row],[Recession]]=0,ROUNDDOWN((L21+100)/Table2[[#This Row],[Price]],3)+K21,K21)</f>
        <v>45.810999999999993</v>
      </c>
      <c r="L22" s="6">
        <f>L21+100-((Table2[[#This Row],[Investor B Shares]]-K21)*Table2[[#This Row],[Price]])</f>
        <v>1.5000000030340743E-4</v>
      </c>
      <c r="M22" s="12">
        <f>ROUNDDOWN((100+N21)/Table2[[#This Row],[Price]],3)+M21</f>
        <v>45.810999999999993</v>
      </c>
      <c r="N22" s="6">
        <f>N21+100-((Table2[[#This Row],[Investor C Shares]]-M21)*Table2[[#This Row],[Price]])</f>
        <v>1.5000000030340743E-4</v>
      </c>
    </row>
    <row r="23" spans="1:14" x14ac:dyDescent="0.55000000000000004">
      <c r="A23" s="1">
        <v>34639</v>
      </c>
      <c r="B23">
        <v>45.59</v>
      </c>
      <c r="C23">
        <v>47.28</v>
      </c>
      <c r="D23">
        <v>47.33</v>
      </c>
      <c r="E23">
        <v>44.61</v>
      </c>
      <c r="F23" t="s">
        <v>301</v>
      </c>
      <c r="G23" s="2">
        <v>-3.9800000000000002E-2</v>
      </c>
      <c r="H23">
        <f>VLOOKUP(Table2[[#This Row],[Date]],Monthly[],2)</f>
        <v>0</v>
      </c>
      <c r="I23">
        <f>IF(SUM(H20:H23)=0,ROUNDDOWN((J22+100)/Table2[[#This Row],[Price]],3)+I22,I22)</f>
        <v>47.902999999999999</v>
      </c>
      <c r="J23" s="6">
        <f>J22+100-(Table2[[#This Row],[Price]]*(Table2[[#This Row],[Investor A Shares]]-I22))</f>
        <v>5.0000000030081537E-5</v>
      </c>
      <c r="K23">
        <f>IF(Table2[[#This Row],[Recession]]=0,ROUNDDOWN((L22+100)/Table2[[#This Row],[Price]],3)+K22,K22)</f>
        <v>48.003999999999991</v>
      </c>
      <c r="L23" s="6">
        <f>L22+100-((Table2[[#This Row],[Investor B Shares]]-K22)*Table2[[#This Row],[Price]])</f>
        <v>2.12800000003881E-2</v>
      </c>
      <c r="M23" s="12">
        <f>ROUNDDOWN((100+N22)/Table2[[#This Row],[Price]],3)+M22</f>
        <v>48.003999999999991</v>
      </c>
      <c r="N23" s="6">
        <f>N22+100-((Table2[[#This Row],[Investor C Shares]]-M22)*Table2[[#This Row],[Price]])</f>
        <v>2.12800000003881E-2</v>
      </c>
    </row>
    <row r="24" spans="1:14" x14ac:dyDescent="0.55000000000000004">
      <c r="A24" s="1">
        <v>34669</v>
      </c>
      <c r="B24">
        <v>45.56</v>
      </c>
      <c r="C24">
        <v>45.64</v>
      </c>
      <c r="D24">
        <v>46.41</v>
      </c>
      <c r="E24">
        <v>44.69</v>
      </c>
      <c r="F24" t="s">
        <v>300</v>
      </c>
      <c r="G24" s="2">
        <v>-6.9999999999999999E-4</v>
      </c>
      <c r="H24">
        <f>VLOOKUP(Table2[[#This Row],[Date]],Monthly[],2)</f>
        <v>0</v>
      </c>
      <c r="I24">
        <f>IF(SUM(H21:H24)=0,ROUNDDOWN((J23+100)/Table2[[#This Row],[Price]],3)+I23,I23)</f>
        <v>50.097000000000001</v>
      </c>
      <c r="J24" s="6">
        <f>J23+100-(Table2[[#This Row],[Price]]*(Table2[[#This Row],[Investor A Shares]]-I23))</f>
        <v>4.1409999999899583E-2</v>
      </c>
      <c r="K24">
        <f>IF(Table2[[#This Row],[Recession]]=0,ROUNDDOWN((L23+100)/Table2[[#This Row],[Price]],3)+K23,K23)</f>
        <v>50.198999999999991</v>
      </c>
      <c r="L24" s="6">
        <f>L23+100-((Table2[[#This Row],[Investor B Shares]]-K23)*Table2[[#This Row],[Price]])</f>
        <v>1.7080000000376572E-2</v>
      </c>
      <c r="M24" s="12">
        <f>ROUNDDOWN((100+N23)/Table2[[#This Row],[Price]],3)+M23</f>
        <v>50.198999999999991</v>
      </c>
      <c r="N24" s="6">
        <f>N23+100-((Table2[[#This Row],[Investor C Shares]]-M23)*Table2[[#This Row],[Price]])</f>
        <v>1.7080000000376572E-2</v>
      </c>
    </row>
    <row r="25" spans="1:14" x14ac:dyDescent="0.55000000000000004">
      <c r="A25" s="1">
        <v>34700</v>
      </c>
      <c r="B25">
        <v>47.09</v>
      </c>
      <c r="C25">
        <v>45.7</v>
      </c>
      <c r="D25">
        <v>47.23</v>
      </c>
      <c r="E25">
        <v>45.69</v>
      </c>
      <c r="F25" t="s">
        <v>299</v>
      </c>
      <c r="G25" s="2">
        <v>3.3599999999999998E-2</v>
      </c>
      <c r="H25">
        <f>VLOOKUP(Table2[[#This Row],[Date]],Monthly[],2)</f>
        <v>0</v>
      </c>
      <c r="I25">
        <f>IF(SUM(H22:H25)=0,ROUNDDOWN((J24+100)/Table2[[#This Row],[Price]],3)+I24,I24)</f>
        <v>52.221000000000004</v>
      </c>
      <c r="J25" s="6">
        <f>J24+100-(Table2[[#This Row],[Price]]*(Table2[[#This Row],[Investor A Shares]]-I24))</f>
        <v>2.2249999999786496E-2</v>
      </c>
      <c r="K25">
        <f>IF(Table2[[#This Row],[Recession]]=0,ROUNDDOWN((L24+100)/Table2[[#This Row],[Price]],3)+K24,K24)</f>
        <v>52.321999999999989</v>
      </c>
      <c r="L25" s="6">
        <f>L24+100-((Table2[[#This Row],[Investor B Shares]]-K24)*Table2[[#This Row],[Price]])</f>
        <v>4.5010000000488048E-2</v>
      </c>
      <c r="M25" s="12">
        <f>ROUNDDOWN((100+N24)/Table2[[#This Row],[Price]],3)+M24</f>
        <v>52.321999999999989</v>
      </c>
      <c r="N25" s="6">
        <f>N24+100-((Table2[[#This Row],[Investor C Shares]]-M24)*Table2[[#This Row],[Price]])</f>
        <v>4.5010000000488048E-2</v>
      </c>
    </row>
    <row r="26" spans="1:14" x14ac:dyDescent="0.55000000000000004">
      <c r="A26" s="1">
        <v>34731</v>
      </c>
      <c r="B26">
        <v>49.02</v>
      </c>
      <c r="C26">
        <v>47.16</v>
      </c>
      <c r="D26">
        <v>49.16</v>
      </c>
      <c r="E26">
        <v>47</v>
      </c>
      <c r="F26" t="s">
        <v>298</v>
      </c>
      <c r="G26" s="2">
        <v>4.1000000000000002E-2</v>
      </c>
      <c r="H26">
        <f>VLOOKUP(Table2[[#This Row],[Date]],Monthly[],2)</f>
        <v>0</v>
      </c>
      <c r="I26">
        <f>IF(SUM(H23:H26)=0,ROUNDDOWN((J25+100)/Table2[[#This Row],[Price]],3)+I25,I25)</f>
        <v>54.261000000000003</v>
      </c>
      <c r="J26" s="6">
        <f>J25+100-(Table2[[#This Row],[Price]]*(Table2[[#This Row],[Investor A Shares]]-I25))</f>
        <v>2.1449999999816782E-2</v>
      </c>
      <c r="K26">
        <f>IF(Table2[[#This Row],[Recession]]=0,ROUNDDOWN((L25+100)/Table2[[#This Row],[Price]],3)+K25,K25)</f>
        <v>54.361999999999988</v>
      </c>
      <c r="L26" s="6">
        <f>L25+100-((Table2[[#This Row],[Investor B Shares]]-K25)*Table2[[#This Row],[Price]])</f>
        <v>4.4210000000518335E-2</v>
      </c>
      <c r="M26" s="12">
        <f>ROUNDDOWN((100+N25)/Table2[[#This Row],[Price]],3)+M25</f>
        <v>54.361999999999988</v>
      </c>
      <c r="N26" s="6">
        <f>N25+100-((Table2[[#This Row],[Investor C Shares]]-M25)*Table2[[#This Row],[Price]])</f>
        <v>4.4210000000518335E-2</v>
      </c>
    </row>
    <row r="27" spans="1:14" x14ac:dyDescent="0.55000000000000004">
      <c r="A27" s="1">
        <v>34759</v>
      </c>
      <c r="B27">
        <v>50.11</v>
      </c>
      <c r="C27">
        <v>48.97</v>
      </c>
      <c r="D27">
        <v>50.89</v>
      </c>
      <c r="E27">
        <v>46.77</v>
      </c>
      <c r="F27" t="s">
        <v>297</v>
      </c>
      <c r="G27" s="2">
        <v>2.2200000000000001E-2</v>
      </c>
      <c r="H27">
        <f>VLOOKUP(Table2[[#This Row],[Date]],Monthly[],2)</f>
        <v>0</v>
      </c>
      <c r="I27">
        <f>IF(SUM(H24:H27)=0,ROUNDDOWN((J26+100)/Table2[[#This Row],[Price]],3)+I26,I26)</f>
        <v>56.257000000000005</v>
      </c>
      <c r="J27" s="6">
        <f>J26+100-(Table2[[#This Row],[Price]]*(Table2[[#This Row],[Investor A Shares]]-I26))</f>
        <v>1.889999999704628E-3</v>
      </c>
      <c r="K27">
        <f>IF(Table2[[#This Row],[Recession]]=0,ROUNDDOWN((L26+100)/Table2[[#This Row],[Price]],3)+K26,K26)</f>
        <v>56.35799999999999</v>
      </c>
      <c r="L27" s="6">
        <f>L26+100-((Table2[[#This Row],[Investor B Shares]]-K26)*Table2[[#This Row],[Price]])</f>
        <v>2.465000000040618E-2</v>
      </c>
      <c r="M27" s="12">
        <f>ROUNDDOWN((100+N26)/Table2[[#This Row],[Price]],3)+M26</f>
        <v>56.35799999999999</v>
      </c>
      <c r="N27" s="6">
        <f>N26+100-((Table2[[#This Row],[Investor C Shares]]-M26)*Table2[[#This Row],[Price]])</f>
        <v>2.465000000040618E-2</v>
      </c>
    </row>
    <row r="28" spans="1:14" x14ac:dyDescent="0.55000000000000004">
      <c r="A28" s="1">
        <v>34790</v>
      </c>
      <c r="B28">
        <v>51.59</v>
      </c>
      <c r="C28">
        <v>50.09</v>
      </c>
      <c r="D28">
        <v>51.67</v>
      </c>
      <c r="E28">
        <v>50.06</v>
      </c>
      <c r="F28" t="s">
        <v>296</v>
      </c>
      <c r="G28" s="2">
        <v>2.9499999999999998E-2</v>
      </c>
      <c r="H28">
        <f>VLOOKUP(Table2[[#This Row],[Date]],Monthly[],2)</f>
        <v>0</v>
      </c>
      <c r="I28">
        <f>IF(SUM(H25:H28)=0,ROUNDDOWN((J27+100)/Table2[[#This Row],[Price]],3)+I27,I27)</f>
        <v>58.195000000000007</v>
      </c>
      <c r="J28" s="6">
        <f>J27+100-(Table2[[#This Row],[Price]]*(Table2[[#This Row],[Investor A Shares]]-I27))</f>
        <v>2.0469999999576771E-2</v>
      </c>
      <c r="K28">
        <f>IF(Table2[[#This Row],[Recession]]=0,ROUNDDOWN((L27+100)/Table2[[#This Row],[Price]],3)+K27,K27)</f>
        <v>58.295999999999992</v>
      </c>
      <c r="L28" s="6">
        <f>L27+100-((Table2[[#This Row],[Investor B Shares]]-K27)*Table2[[#This Row],[Price]])</f>
        <v>4.3230000000278324E-2</v>
      </c>
      <c r="M28" s="12">
        <f>ROUNDDOWN((100+N27)/Table2[[#This Row],[Price]],3)+M27</f>
        <v>58.295999999999992</v>
      </c>
      <c r="N28" s="6">
        <f>N27+100-((Table2[[#This Row],[Investor C Shares]]-M27)*Table2[[#This Row],[Price]])</f>
        <v>4.3230000000278324E-2</v>
      </c>
    </row>
    <row r="29" spans="1:14" x14ac:dyDescent="0.55000000000000004">
      <c r="A29" s="1">
        <v>34820</v>
      </c>
      <c r="B29">
        <v>53.64</v>
      </c>
      <c r="C29">
        <v>51.55</v>
      </c>
      <c r="D29">
        <v>53.64</v>
      </c>
      <c r="E29">
        <v>51.39</v>
      </c>
      <c r="F29" t="s">
        <v>295</v>
      </c>
      <c r="G29" s="2">
        <v>3.9699999999999999E-2</v>
      </c>
      <c r="H29">
        <f>VLOOKUP(Table2[[#This Row],[Date]],Monthly[],2)</f>
        <v>0</v>
      </c>
      <c r="I29">
        <f>IF(SUM(H26:H29)=0,ROUNDDOWN((J28+100)/Table2[[#This Row],[Price]],3)+I28,I28)</f>
        <v>60.059000000000005</v>
      </c>
      <c r="J29" s="6">
        <f>J28+100-(Table2[[#This Row],[Price]]*(Table2[[#This Row],[Investor A Shares]]-I28))</f>
        <v>3.5509999999732145E-2</v>
      </c>
      <c r="K29">
        <f>IF(Table2[[#This Row],[Recession]]=0,ROUNDDOWN((L28+100)/Table2[[#This Row],[Price]],3)+K28,K28)</f>
        <v>60.160999999999994</v>
      </c>
      <c r="L29" s="6">
        <f>L28+100-((Table2[[#This Row],[Investor B Shares]]-K28)*Table2[[#This Row],[Price]])</f>
        <v>4.6300000001764374E-3</v>
      </c>
      <c r="M29" s="12">
        <f>ROUNDDOWN((100+N28)/Table2[[#This Row],[Price]],3)+M28</f>
        <v>60.160999999999994</v>
      </c>
      <c r="N29" s="6">
        <f>N28+100-((Table2[[#This Row],[Investor C Shares]]-M28)*Table2[[#This Row],[Price]])</f>
        <v>4.6300000001764374E-3</v>
      </c>
    </row>
    <row r="30" spans="1:14" x14ac:dyDescent="0.55000000000000004">
      <c r="A30" s="1">
        <v>34851</v>
      </c>
      <c r="B30">
        <v>54.41</v>
      </c>
      <c r="C30">
        <v>53.41</v>
      </c>
      <c r="D30">
        <v>55.16</v>
      </c>
      <c r="E30">
        <v>52.75</v>
      </c>
      <c r="F30" t="s">
        <v>294</v>
      </c>
      <c r="G30" s="2">
        <v>1.44E-2</v>
      </c>
      <c r="H30">
        <f>VLOOKUP(Table2[[#This Row],[Date]],Monthly[],2)</f>
        <v>0</v>
      </c>
      <c r="I30">
        <f>IF(SUM(H27:H30)=0,ROUNDDOWN((J29+100)/Table2[[#This Row],[Price]],3)+I29,I29)</f>
        <v>61.897000000000006</v>
      </c>
      <c r="J30" s="6">
        <f>J29+100-(Table2[[#This Row],[Price]]*(Table2[[#This Row],[Investor A Shares]]-I29))</f>
        <v>2.992999999968049E-2</v>
      </c>
      <c r="K30">
        <f>IF(Table2[[#This Row],[Recession]]=0,ROUNDDOWN((L29+100)/Table2[[#This Row],[Price]],3)+K29,K29)</f>
        <v>61.997999999999998</v>
      </c>
      <c r="L30" s="6">
        <f>L29+100-((Table2[[#This Row],[Investor B Shares]]-K29)*Table2[[#This Row],[Price]])</f>
        <v>5.3460000000001173E-2</v>
      </c>
      <c r="M30" s="12">
        <f>ROUNDDOWN((100+N29)/Table2[[#This Row],[Price]],3)+M29</f>
        <v>61.997999999999998</v>
      </c>
      <c r="N30" s="6">
        <f>N29+100-((Table2[[#This Row],[Investor C Shares]]-M29)*Table2[[#This Row],[Price]])</f>
        <v>5.3460000000001173E-2</v>
      </c>
    </row>
    <row r="31" spans="1:14" x14ac:dyDescent="0.55000000000000004">
      <c r="A31" s="1">
        <v>34881</v>
      </c>
      <c r="B31">
        <v>56.16</v>
      </c>
      <c r="C31">
        <v>54.47</v>
      </c>
      <c r="D31">
        <v>56.7</v>
      </c>
      <c r="E31">
        <v>54.2</v>
      </c>
      <c r="F31" t="s">
        <v>293</v>
      </c>
      <c r="G31" s="2">
        <v>3.2199999999999999E-2</v>
      </c>
      <c r="H31">
        <f>VLOOKUP(Table2[[#This Row],[Date]],Monthly[],2)</f>
        <v>0</v>
      </c>
      <c r="I31">
        <f>IF(SUM(H28:H31)=0,ROUNDDOWN((J30+100)/Table2[[#This Row],[Price]],3)+I30,I30)</f>
        <v>63.678000000000004</v>
      </c>
      <c r="J31" s="6">
        <f>J30+100-(Table2[[#This Row],[Price]]*(Table2[[#This Row],[Investor A Shares]]-I30))</f>
        <v>8.9699999997492341E-3</v>
      </c>
      <c r="K31">
        <f>IF(Table2[[#This Row],[Recession]]=0,ROUNDDOWN((L30+100)/Table2[[#This Row],[Price]],3)+K30,K30)</f>
        <v>63.778999999999996</v>
      </c>
      <c r="L31" s="6">
        <f>L30+100-((Table2[[#This Row],[Investor B Shares]]-K30)*Table2[[#This Row],[Price]])</f>
        <v>3.2500000000069917E-2</v>
      </c>
      <c r="M31" s="12">
        <f>ROUNDDOWN((100+N30)/Table2[[#This Row],[Price]],3)+M30</f>
        <v>63.778999999999996</v>
      </c>
      <c r="N31" s="6">
        <f>N30+100-((Table2[[#This Row],[Investor C Shares]]-M30)*Table2[[#This Row],[Price]])</f>
        <v>3.2500000000069917E-2</v>
      </c>
    </row>
    <row r="32" spans="1:14" x14ac:dyDescent="0.55000000000000004">
      <c r="A32" s="1">
        <v>34912</v>
      </c>
      <c r="B32">
        <v>56.41</v>
      </c>
      <c r="C32">
        <v>56.23</v>
      </c>
      <c r="D32">
        <v>56.8</v>
      </c>
      <c r="E32">
        <v>55.42</v>
      </c>
      <c r="F32" t="s">
        <v>292</v>
      </c>
      <c r="G32" s="2">
        <v>4.4999999999999997E-3</v>
      </c>
      <c r="H32">
        <f>VLOOKUP(Table2[[#This Row],[Date]],Monthly[],2)</f>
        <v>0</v>
      </c>
      <c r="I32">
        <f>IF(SUM(H29:H32)=0,ROUNDDOWN((J31+100)/Table2[[#This Row],[Price]],3)+I31,I31)</f>
        <v>65.45</v>
      </c>
      <c r="J32" s="6">
        <f>J31+100-(Table2[[#This Row],[Price]]*(Table2[[#This Row],[Investor A Shares]]-I31))</f>
        <v>5.0449999999841566E-2</v>
      </c>
      <c r="K32">
        <f>IF(Table2[[#This Row],[Recession]]=0,ROUNDDOWN((L31+100)/Table2[[#This Row],[Price]],3)+K31,K31)</f>
        <v>65.551999999999992</v>
      </c>
      <c r="L32" s="6">
        <f>L31+100-((Table2[[#This Row],[Investor B Shares]]-K31)*Table2[[#This Row],[Price]])</f>
        <v>1.757000000029052E-2</v>
      </c>
      <c r="M32" s="12">
        <f>ROUNDDOWN((100+N31)/Table2[[#This Row],[Price]],3)+M31</f>
        <v>65.551999999999992</v>
      </c>
      <c r="N32" s="6">
        <f>N31+100-((Table2[[#This Row],[Investor C Shares]]-M31)*Table2[[#This Row],[Price]])</f>
        <v>1.757000000029052E-2</v>
      </c>
    </row>
    <row r="33" spans="1:14" x14ac:dyDescent="0.55000000000000004">
      <c r="A33" s="1">
        <v>34943</v>
      </c>
      <c r="B33">
        <v>58.48</v>
      </c>
      <c r="C33">
        <v>56.39</v>
      </c>
      <c r="D33">
        <v>58.91</v>
      </c>
      <c r="E33">
        <v>56.34</v>
      </c>
      <c r="F33" t="s">
        <v>291</v>
      </c>
      <c r="G33" s="2">
        <v>3.6700000000000003E-2</v>
      </c>
      <c r="H33">
        <f>VLOOKUP(Table2[[#This Row],[Date]],Monthly[],2)</f>
        <v>0</v>
      </c>
      <c r="I33">
        <f>IF(SUM(H30:H33)=0,ROUNDDOWN((J32+100)/Table2[[#This Row],[Price]],3)+I32,I32)</f>
        <v>67.16</v>
      </c>
      <c r="J33" s="6">
        <f>J32+100-(Table2[[#This Row],[Price]]*(Table2[[#This Row],[Investor A Shares]]-I32))</f>
        <v>4.9650000000212913E-2</v>
      </c>
      <c r="K33">
        <f>IF(Table2[[#This Row],[Recession]]=0,ROUNDDOWN((L32+100)/Table2[[#This Row],[Price]],3)+K32,K32)</f>
        <v>67.261999999999986</v>
      </c>
      <c r="L33" s="6">
        <f>L32+100-((Table2[[#This Row],[Investor B Shares]]-K32)*Table2[[#This Row],[Price]])</f>
        <v>1.6770000000661867E-2</v>
      </c>
      <c r="M33" s="12">
        <f>ROUNDDOWN((100+N32)/Table2[[#This Row],[Price]],3)+M32</f>
        <v>67.261999999999986</v>
      </c>
      <c r="N33" s="6">
        <f>N32+100-((Table2[[#This Row],[Investor C Shares]]-M32)*Table2[[#This Row],[Price]])</f>
        <v>1.6770000000661867E-2</v>
      </c>
    </row>
    <row r="34" spans="1:14" x14ac:dyDescent="0.55000000000000004">
      <c r="A34" s="1">
        <v>34973</v>
      </c>
      <c r="B34">
        <v>58.31</v>
      </c>
      <c r="C34">
        <v>58.48</v>
      </c>
      <c r="D34">
        <v>59.19</v>
      </c>
      <c r="E34">
        <v>57.27</v>
      </c>
      <c r="F34" t="s">
        <v>290</v>
      </c>
      <c r="G34" s="2">
        <v>-2.8999999999999998E-3</v>
      </c>
      <c r="H34">
        <f>VLOOKUP(Table2[[#This Row],[Date]],Monthly[],2)</f>
        <v>0</v>
      </c>
      <c r="I34">
        <f>IF(SUM(H31:H34)=0,ROUNDDOWN((J33+100)/Table2[[#This Row],[Price]],3)+I33,I33)</f>
        <v>68.875</v>
      </c>
      <c r="J34" s="6">
        <f>J33+100-(Table2[[#This Row],[Price]]*(Table2[[#This Row],[Investor A Shares]]-I33))</f>
        <v>4.800000000001603E-2</v>
      </c>
      <c r="K34">
        <f>IF(Table2[[#This Row],[Recession]]=0,ROUNDDOWN((L33+100)/Table2[[#This Row],[Price]],3)+K33,K33)</f>
        <v>68.97699999999999</v>
      </c>
      <c r="L34" s="6">
        <f>L33+100-((Table2[[#This Row],[Investor B Shares]]-K33)*Table2[[#This Row],[Price]])</f>
        <v>1.5120000000464984E-2</v>
      </c>
      <c r="M34" s="12">
        <f>ROUNDDOWN((100+N33)/Table2[[#This Row],[Price]],3)+M33</f>
        <v>68.97699999999999</v>
      </c>
      <c r="N34" s="6">
        <f>N33+100-((Table2[[#This Row],[Investor C Shares]]-M33)*Table2[[#This Row],[Price]])</f>
        <v>1.5120000000464984E-2</v>
      </c>
    </row>
    <row r="35" spans="1:14" x14ac:dyDescent="0.55000000000000004">
      <c r="A35" s="1">
        <v>35004</v>
      </c>
      <c r="B35">
        <v>60.91</v>
      </c>
      <c r="C35">
        <v>58.28</v>
      </c>
      <c r="D35">
        <v>61.2</v>
      </c>
      <c r="E35">
        <v>58.23</v>
      </c>
      <c r="F35" t="s">
        <v>289</v>
      </c>
      <c r="G35" s="2">
        <v>4.4600000000000001E-2</v>
      </c>
      <c r="H35">
        <f>VLOOKUP(Table2[[#This Row],[Date]],Monthly[],2)</f>
        <v>0</v>
      </c>
      <c r="I35">
        <f>IF(SUM(H32:H35)=0,ROUNDDOWN((J34+100)/Table2[[#This Row],[Price]],3)+I34,I34)</f>
        <v>70.516999999999996</v>
      </c>
      <c r="J35" s="6">
        <f>J34+100-(Table2[[#This Row],[Price]]*(Table2[[#This Row],[Investor A Shares]]-I34))</f>
        <v>3.3780000000277255E-2</v>
      </c>
      <c r="K35">
        <f>IF(Table2[[#This Row],[Recession]]=0,ROUNDDOWN((L34+100)/Table2[[#This Row],[Price]],3)+K34,K34)</f>
        <v>70.618999999999986</v>
      </c>
      <c r="L35" s="6">
        <f>L34+100-((Table2[[#This Row],[Investor B Shares]]-K34)*Table2[[#This Row],[Price]])</f>
        <v>9.0000000072620878E-4</v>
      </c>
      <c r="M35" s="12">
        <f>ROUNDDOWN((100+N34)/Table2[[#This Row],[Price]],3)+M34</f>
        <v>70.618999999999986</v>
      </c>
      <c r="N35" s="6">
        <f>N34+100-((Table2[[#This Row],[Investor C Shares]]-M34)*Table2[[#This Row],[Price]])</f>
        <v>9.0000000072620878E-4</v>
      </c>
    </row>
    <row r="36" spans="1:14" x14ac:dyDescent="0.55000000000000004">
      <c r="A36" s="1">
        <v>35034</v>
      </c>
      <c r="B36">
        <v>61.48</v>
      </c>
      <c r="C36">
        <v>60.98</v>
      </c>
      <c r="D36">
        <v>62.8</v>
      </c>
      <c r="E36">
        <v>60.58</v>
      </c>
      <c r="F36" t="s">
        <v>288</v>
      </c>
      <c r="G36" s="2">
        <v>9.4000000000000004E-3</v>
      </c>
      <c r="H36">
        <f>VLOOKUP(Table2[[#This Row],[Date]],Monthly[],2)</f>
        <v>0</v>
      </c>
      <c r="I36">
        <f>IF(SUM(H33:H36)=0,ROUNDDOWN((J35+100)/Table2[[#This Row],[Price]],3)+I35,I35)</f>
        <v>72.143999999999991</v>
      </c>
      <c r="J36" s="6">
        <f>J35+100-(Table2[[#This Row],[Price]]*(Table2[[#This Row],[Investor A Shares]]-I35))</f>
        <v>5.8200000005683705E-3</v>
      </c>
      <c r="K36">
        <f>IF(Table2[[#This Row],[Recession]]=0,ROUNDDOWN((L35+100)/Table2[[#This Row],[Price]],3)+K35,K35)</f>
        <v>72.24499999999999</v>
      </c>
      <c r="L36" s="6">
        <f>L35+100-((Table2[[#This Row],[Investor B Shares]]-K35)*Table2[[#This Row],[Price]])</f>
        <v>3.4420000000437767E-2</v>
      </c>
      <c r="M36" s="12">
        <f>ROUNDDOWN((100+N35)/Table2[[#This Row],[Price]],3)+M35</f>
        <v>72.24499999999999</v>
      </c>
      <c r="N36" s="6">
        <f>N35+100-((Table2[[#This Row],[Investor C Shares]]-M35)*Table2[[#This Row],[Price]])</f>
        <v>3.4420000000437767E-2</v>
      </c>
    </row>
    <row r="37" spans="1:14" x14ac:dyDescent="0.55000000000000004">
      <c r="A37" s="1">
        <v>35065</v>
      </c>
      <c r="B37">
        <v>63.67</v>
      </c>
      <c r="C37">
        <v>61.41</v>
      </c>
      <c r="D37">
        <v>63.69</v>
      </c>
      <c r="E37">
        <v>59.64</v>
      </c>
      <c r="F37" t="s">
        <v>287</v>
      </c>
      <c r="G37" s="2">
        <v>3.56E-2</v>
      </c>
      <c r="H37">
        <f>VLOOKUP(Table2[[#This Row],[Date]],Monthly[],2)</f>
        <v>0</v>
      </c>
      <c r="I37">
        <f>IF(SUM(H34:H37)=0,ROUNDDOWN((J36+100)/Table2[[#This Row],[Price]],3)+I36,I36)</f>
        <v>73.713999999999984</v>
      </c>
      <c r="J37" s="6">
        <f>J36+100-(Table2[[#This Row],[Price]]*(Table2[[#This Row],[Investor A Shares]]-I36))</f>
        <v>4.3920000000994719E-2</v>
      </c>
      <c r="K37">
        <f>IF(Table2[[#This Row],[Recession]]=0,ROUNDDOWN((L36+100)/Table2[[#This Row],[Price]],3)+K36,K36)</f>
        <v>73.815999999999988</v>
      </c>
      <c r="L37" s="6">
        <f>L36+100-((Table2[[#This Row],[Investor B Shares]]-K36)*Table2[[#This Row],[Price]])</f>
        <v>8.8500000005637958E-3</v>
      </c>
      <c r="M37" s="12">
        <f>ROUNDDOWN((100+N36)/Table2[[#This Row],[Price]],3)+M36</f>
        <v>73.815999999999988</v>
      </c>
      <c r="N37" s="6">
        <f>N36+100-((Table2[[#This Row],[Investor C Shares]]-M36)*Table2[[#This Row],[Price]])</f>
        <v>8.8500000005637958E-3</v>
      </c>
    </row>
    <row r="38" spans="1:14" x14ac:dyDescent="0.55000000000000004">
      <c r="A38" s="1">
        <v>35096</v>
      </c>
      <c r="B38">
        <v>63.88</v>
      </c>
      <c r="C38">
        <v>63.61</v>
      </c>
      <c r="D38">
        <v>66.69</v>
      </c>
      <c r="E38">
        <v>63.44</v>
      </c>
      <c r="F38" t="s">
        <v>286</v>
      </c>
      <c r="G38" s="2">
        <v>3.3E-3</v>
      </c>
      <c r="H38">
        <f>VLOOKUP(Table2[[#This Row],[Date]],Monthly[],2)</f>
        <v>0</v>
      </c>
      <c r="I38">
        <f>IF(SUM(H35:H38)=0,ROUNDDOWN((J37+100)/Table2[[#This Row],[Price]],3)+I37,I37)</f>
        <v>75.279999999999987</v>
      </c>
      <c r="J38" s="6">
        <f>J37+100-(Table2[[#This Row],[Price]]*(Table2[[#This Row],[Investor A Shares]]-I37))</f>
        <v>7.840000000825853E-3</v>
      </c>
      <c r="K38">
        <f>IF(Table2[[#This Row],[Recession]]=0,ROUNDDOWN((L37+100)/Table2[[#This Row],[Price]],3)+K37,K37)</f>
        <v>75.380999999999986</v>
      </c>
      <c r="L38" s="6">
        <f>L37+100-((Table2[[#This Row],[Investor B Shares]]-K37)*Table2[[#This Row],[Price]])</f>
        <v>3.6650000000705063E-2</v>
      </c>
      <c r="M38" s="12">
        <f>ROUNDDOWN((100+N37)/Table2[[#This Row],[Price]],3)+M37</f>
        <v>75.380999999999986</v>
      </c>
      <c r="N38" s="6">
        <f>N37+100-((Table2[[#This Row],[Investor C Shares]]-M37)*Table2[[#This Row],[Price]])</f>
        <v>3.6650000000705063E-2</v>
      </c>
    </row>
    <row r="39" spans="1:14" x14ac:dyDescent="0.55000000000000004">
      <c r="A39" s="1">
        <v>35125</v>
      </c>
      <c r="B39">
        <v>64.69</v>
      </c>
      <c r="C39">
        <v>64.64</v>
      </c>
      <c r="D39">
        <v>66</v>
      </c>
      <c r="E39">
        <v>62</v>
      </c>
      <c r="F39" t="s">
        <v>285</v>
      </c>
      <c r="G39" s="2">
        <v>1.2699999999999999E-2</v>
      </c>
      <c r="H39">
        <f>VLOOKUP(Table2[[#This Row],[Date]],Monthly[],2)</f>
        <v>0</v>
      </c>
      <c r="I39">
        <f>IF(SUM(H36:H39)=0,ROUNDDOWN((J38+100)/Table2[[#This Row],[Price]],3)+I38,I38)</f>
        <v>76.824999999999989</v>
      </c>
      <c r="J39" s="6">
        <f>J38+100-(Table2[[#This Row],[Price]]*(Table2[[#This Row],[Investor A Shares]]-I38))</f>
        <v>6.1790000000712553E-2</v>
      </c>
      <c r="K39">
        <f>IF(Table2[[#This Row],[Recession]]=0,ROUNDDOWN((L38+100)/Table2[[#This Row],[Price]],3)+K38,K38)</f>
        <v>76.926999999999992</v>
      </c>
      <c r="L39" s="6">
        <f>L38+100-((Table2[[#This Row],[Investor B Shares]]-K38)*Table2[[#This Row],[Price]])</f>
        <v>2.5910000000294531E-2</v>
      </c>
      <c r="M39" s="12">
        <f>ROUNDDOWN((100+N38)/Table2[[#This Row],[Price]],3)+M38</f>
        <v>76.926999999999992</v>
      </c>
      <c r="N39" s="6">
        <f>N38+100-((Table2[[#This Row],[Investor C Shares]]-M38)*Table2[[#This Row],[Price]])</f>
        <v>2.5910000000294531E-2</v>
      </c>
    </row>
    <row r="40" spans="1:14" x14ac:dyDescent="0.55000000000000004">
      <c r="A40" s="1">
        <v>35156</v>
      </c>
      <c r="B40">
        <v>65.39</v>
      </c>
      <c r="C40">
        <v>65</v>
      </c>
      <c r="D40">
        <v>65.81</v>
      </c>
      <c r="E40">
        <v>62.12</v>
      </c>
      <c r="F40" t="s">
        <v>284</v>
      </c>
      <c r="G40" s="2">
        <v>1.0800000000000001E-2</v>
      </c>
      <c r="H40">
        <f>VLOOKUP(Table2[[#This Row],[Date]],Monthly[],2)</f>
        <v>0</v>
      </c>
      <c r="I40">
        <f>IF(SUM(H37:H40)=0,ROUNDDOWN((J39+100)/Table2[[#This Row],[Price]],3)+I39,I39)</f>
        <v>78.35499999999999</v>
      </c>
      <c r="J40" s="6">
        <f>J39+100-(Table2[[#This Row],[Price]]*(Table2[[#This Row],[Investor A Shares]]-I39))</f>
        <v>1.5090000000640202E-2</v>
      </c>
      <c r="K40">
        <f>IF(Table2[[#This Row],[Recession]]=0,ROUNDDOWN((L39+100)/Table2[[#This Row],[Price]],3)+K39,K39)</f>
        <v>78.455999999999989</v>
      </c>
      <c r="L40" s="6">
        <f>L39+100-((Table2[[#This Row],[Investor B Shares]]-K39)*Table2[[#This Row],[Price]])</f>
        <v>4.4600000000528439E-2</v>
      </c>
      <c r="M40" s="12">
        <f>ROUNDDOWN((100+N39)/Table2[[#This Row],[Price]],3)+M39</f>
        <v>78.455999999999989</v>
      </c>
      <c r="N40" s="6">
        <f>N39+100-((Table2[[#This Row],[Investor C Shares]]-M39)*Table2[[#This Row],[Price]])</f>
        <v>4.4600000000528439E-2</v>
      </c>
    </row>
    <row r="41" spans="1:14" x14ac:dyDescent="0.55000000000000004">
      <c r="A41" s="1">
        <v>35186</v>
      </c>
      <c r="B41">
        <v>66.88</v>
      </c>
      <c r="C41">
        <v>65.38</v>
      </c>
      <c r="D41">
        <v>68.44</v>
      </c>
      <c r="E41">
        <v>63.08</v>
      </c>
      <c r="F41" t="s">
        <v>283</v>
      </c>
      <c r="G41" s="2">
        <v>2.2800000000000001E-2</v>
      </c>
      <c r="H41">
        <f>VLOOKUP(Table2[[#This Row],[Date]],Monthly[],2)</f>
        <v>0</v>
      </c>
      <c r="I41">
        <f>IF(SUM(H38:H41)=0,ROUNDDOWN((J40+100)/Table2[[#This Row],[Price]],3)+I40,I40)</f>
        <v>79.849999999999994</v>
      </c>
      <c r="J41" s="6">
        <f>J40+100-(Table2[[#This Row],[Price]]*(Table2[[#This Row],[Investor A Shares]]-I40))</f>
        <v>2.9490000000336636E-2</v>
      </c>
      <c r="K41">
        <f>IF(Table2[[#This Row],[Recession]]=0,ROUNDDOWN((L40+100)/Table2[[#This Row],[Price]],3)+K40,K40)</f>
        <v>79.950999999999993</v>
      </c>
      <c r="L41" s="6">
        <f>L40+100-((Table2[[#This Row],[Investor B Shares]]-K40)*Table2[[#This Row],[Price]])</f>
        <v>5.9000000000224873E-2</v>
      </c>
      <c r="M41" s="12">
        <f>ROUNDDOWN((100+N40)/Table2[[#This Row],[Price]],3)+M40</f>
        <v>79.950999999999993</v>
      </c>
      <c r="N41" s="6">
        <f>N40+100-((Table2[[#This Row],[Investor C Shares]]-M40)*Table2[[#This Row],[Price]])</f>
        <v>5.9000000000224873E-2</v>
      </c>
    </row>
    <row r="42" spans="1:14" x14ac:dyDescent="0.55000000000000004">
      <c r="A42" s="1">
        <v>35217</v>
      </c>
      <c r="B42">
        <v>67.11</v>
      </c>
      <c r="C42">
        <v>66.89</v>
      </c>
      <c r="D42">
        <v>68.5</v>
      </c>
      <c r="E42">
        <v>66.16</v>
      </c>
      <c r="F42" t="s">
        <v>282</v>
      </c>
      <c r="G42" s="2">
        <v>3.3999999999999998E-3</v>
      </c>
      <c r="H42">
        <f>VLOOKUP(Table2[[#This Row],[Date]],Monthly[],2)</f>
        <v>0</v>
      </c>
      <c r="I42">
        <f>IF(SUM(H39:H42)=0,ROUNDDOWN((J41+100)/Table2[[#This Row],[Price]],3)+I41,I41)</f>
        <v>81.339999999999989</v>
      </c>
      <c r="J42" s="6">
        <f>J41+100-(Table2[[#This Row],[Price]]*(Table2[[#This Row],[Investor A Shares]]-I41))</f>
        <v>3.5590000000681243E-2</v>
      </c>
      <c r="K42">
        <f>IF(Table2[[#This Row],[Recession]]=0,ROUNDDOWN((L41+100)/Table2[[#This Row],[Price]],3)+K41,K41)</f>
        <v>81.440999999999988</v>
      </c>
      <c r="L42" s="6">
        <f>L41+100-((Table2[[#This Row],[Investor B Shares]]-K41)*Table2[[#This Row],[Price]])</f>
        <v>6.510000000056948E-2</v>
      </c>
      <c r="M42" s="12">
        <f>ROUNDDOWN((100+N41)/Table2[[#This Row],[Price]],3)+M41</f>
        <v>81.440999999999988</v>
      </c>
      <c r="N42" s="6">
        <f>N41+100-((Table2[[#This Row],[Investor C Shares]]-M41)*Table2[[#This Row],[Price]])</f>
        <v>6.510000000056948E-2</v>
      </c>
    </row>
    <row r="43" spans="1:14" x14ac:dyDescent="0.55000000000000004">
      <c r="A43" s="1">
        <v>35247</v>
      </c>
      <c r="B43">
        <v>64.09</v>
      </c>
      <c r="C43">
        <v>67.28</v>
      </c>
      <c r="D43">
        <v>67.7</v>
      </c>
      <c r="E43">
        <v>60.38</v>
      </c>
      <c r="F43" t="s">
        <v>281</v>
      </c>
      <c r="G43" s="2">
        <v>-4.4999999999999998E-2</v>
      </c>
      <c r="H43">
        <f>VLOOKUP(Table2[[#This Row],[Date]],Monthly[],2)</f>
        <v>0</v>
      </c>
      <c r="I43">
        <f>IF(SUM(H40:H43)=0,ROUNDDOWN((J42+100)/Table2[[#This Row],[Price]],3)+I42,I42)</f>
        <v>82.899999999999991</v>
      </c>
      <c r="J43" s="6">
        <f>J42+100-(Table2[[#This Row],[Price]]*(Table2[[#This Row],[Investor A Shares]]-I42))</f>
        <v>5.5190000000536088E-2</v>
      </c>
      <c r="K43">
        <f>IF(Table2[[#This Row],[Recession]]=0,ROUNDDOWN((L42+100)/Table2[[#This Row],[Price]],3)+K42,K42)</f>
        <v>83.001999999999981</v>
      </c>
      <c r="L43" s="6">
        <f>L42+100-((Table2[[#This Row],[Investor B Shares]]-K42)*Table2[[#This Row],[Price]])</f>
        <v>2.0610000001028084E-2</v>
      </c>
      <c r="M43" s="12">
        <f>ROUNDDOWN((100+N42)/Table2[[#This Row],[Price]],3)+M42</f>
        <v>83.001999999999981</v>
      </c>
      <c r="N43" s="6">
        <f>N42+100-((Table2[[#This Row],[Investor C Shares]]-M42)*Table2[[#This Row],[Price]])</f>
        <v>2.0610000001028084E-2</v>
      </c>
    </row>
    <row r="44" spans="1:14" x14ac:dyDescent="0.55000000000000004">
      <c r="A44" s="1">
        <v>35278</v>
      </c>
      <c r="B44">
        <v>65.33</v>
      </c>
      <c r="C44">
        <v>64.16</v>
      </c>
      <c r="D44">
        <v>67.34</v>
      </c>
      <c r="E44">
        <v>64.06</v>
      </c>
      <c r="F44" t="s">
        <v>280</v>
      </c>
      <c r="G44" s="2">
        <v>1.9300000000000001E-2</v>
      </c>
      <c r="H44">
        <f>VLOOKUP(Table2[[#This Row],[Date]],Monthly[],2)</f>
        <v>0</v>
      </c>
      <c r="I44">
        <f>IF(SUM(H41:H44)=0,ROUNDDOWN((J43+100)/Table2[[#This Row],[Price]],3)+I43,I43)</f>
        <v>84.430999999999997</v>
      </c>
      <c r="J44" s="6">
        <f>J43+100-(Table2[[#This Row],[Price]]*(Table2[[#This Row],[Investor A Shares]]-I43))</f>
        <v>3.4960000000154423E-2</v>
      </c>
      <c r="K44">
        <f>IF(Table2[[#This Row],[Recession]]=0,ROUNDDOWN((L43+100)/Table2[[#This Row],[Price]],3)+K43,K43)</f>
        <v>84.532999999999987</v>
      </c>
      <c r="L44" s="6">
        <f>L43+100-((Table2[[#This Row],[Investor B Shares]]-K43)*Table2[[#This Row],[Price]])</f>
        <v>3.8000000064641881E-4</v>
      </c>
      <c r="M44" s="12">
        <f>ROUNDDOWN((100+N43)/Table2[[#This Row],[Price]],3)+M43</f>
        <v>84.532999999999987</v>
      </c>
      <c r="N44" s="6">
        <f>N43+100-((Table2[[#This Row],[Investor C Shares]]-M43)*Table2[[#This Row],[Price]])</f>
        <v>3.8000000064641881E-4</v>
      </c>
    </row>
    <row r="45" spans="1:14" x14ac:dyDescent="0.55000000000000004">
      <c r="A45" s="1">
        <v>35309</v>
      </c>
      <c r="B45">
        <v>68.62</v>
      </c>
      <c r="C45">
        <v>64.47</v>
      </c>
      <c r="D45">
        <v>69.25</v>
      </c>
      <c r="E45">
        <v>64.38</v>
      </c>
      <c r="F45" t="s">
        <v>279</v>
      </c>
      <c r="G45" s="2">
        <v>5.04E-2</v>
      </c>
      <c r="H45">
        <f>VLOOKUP(Table2[[#This Row],[Date]],Monthly[],2)</f>
        <v>0</v>
      </c>
      <c r="I45">
        <f>IF(SUM(H42:H45)=0,ROUNDDOWN((J44+100)/Table2[[#This Row],[Price]],3)+I44,I44)</f>
        <v>85.887999999999991</v>
      </c>
      <c r="J45" s="6">
        <f>J44+100-(Table2[[#This Row],[Price]]*(Table2[[#This Row],[Investor A Shares]]-I44))</f>
        <v>5.5620000000587311E-2</v>
      </c>
      <c r="K45">
        <f>IF(Table2[[#This Row],[Recession]]=0,ROUNDDOWN((L44+100)/Table2[[#This Row],[Price]],3)+K44,K44)</f>
        <v>85.989999999999981</v>
      </c>
      <c r="L45" s="6">
        <f>L44+100-((Table2[[#This Row],[Investor B Shares]]-K44)*Table2[[#This Row],[Price]])</f>
        <v>2.1040000001079306E-2</v>
      </c>
      <c r="M45" s="12">
        <f>ROUNDDOWN((100+N44)/Table2[[#This Row],[Price]],3)+M44</f>
        <v>85.989999999999981</v>
      </c>
      <c r="N45" s="6">
        <f>N44+100-((Table2[[#This Row],[Investor C Shares]]-M44)*Table2[[#This Row],[Price]])</f>
        <v>2.1040000001079306E-2</v>
      </c>
    </row>
    <row r="46" spans="1:14" x14ac:dyDescent="0.55000000000000004">
      <c r="A46" s="1">
        <v>35339</v>
      </c>
      <c r="B46">
        <v>70.84</v>
      </c>
      <c r="C46">
        <v>68.7</v>
      </c>
      <c r="D46">
        <v>71.62</v>
      </c>
      <c r="E46">
        <v>68.44</v>
      </c>
      <c r="F46" t="s">
        <v>278</v>
      </c>
      <c r="G46" s="2">
        <v>3.2399999999999998E-2</v>
      </c>
      <c r="H46">
        <f>VLOOKUP(Table2[[#This Row],[Date]],Monthly[],2)</f>
        <v>0</v>
      </c>
      <c r="I46">
        <f>IF(SUM(H43:H46)=0,ROUNDDOWN((J45+100)/Table2[[#This Row],[Price]],3)+I45,I45)</f>
        <v>87.3</v>
      </c>
      <c r="J46" s="6">
        <f>J45+100-(Table2[[#This Row],[Price]]*(Table2[[#This Row],[Investor A Shares]]-I45))</f>
        <v>2.9540000000153555E-2</v>
      </c>
      <c r="K46">
        <f>IF(Table2[[#This Row],[Recession]]=0,ROUNDDOWN((L45+100)/Table2[[#This Row],[Price]],3)+K45,K45)</f>
        <v>87.400999999999982</v>
      </c>
      <c r="L46" s="6">
        <f>L45+100-((Table2[[#This Row],[Investor B Shares]]-K45)*Table2[[#This Row],[Price]])</f>
        <v>6.5800000000976411E-2</v>
      </c>
      <c r="M46" s="12">
        <f>ROUNDDOWN((100+N45)/Table2[[#This Row],[Price]],3)+M45</f>
        <v>87.400999999999982</v>
      </c>
      <c r="N46" s="6">
        <f>N45+100-((Table2[[#This Row],[Investor C Shares]]-M45)*Table2[[#This Row],[Price]])</f>
        <v>6.5800000000976411E-2</v>
      </c>
    </row>
    <row r="47" spans="1:14" x14ac:dyDescent="0.55000000000000004">
      <c r="A47" s="1">
        <v>35370</v>
      </c>
      <c r="B47">
        <v>76.02</v>
      </c>
      <c r="C47">
        <v>70.98</v>
      </c>
      <c r="D47">
        <v>76.69</v>
      </c>
      <c r="E47">
        <v>70.27</v>
      </c>
      <c r="F47" t="s">
        <v>277</v>
      </c>
      <c r="G47" s="2">
        <v>7.3099999999999998E-2</v>
      </c>
      <c r="H47">
        <f>VLOOKUP(Table2[[#This Row],[Date]],Monthly[],2)</f>
        <v>0</v>
      </c>
      <c r="I47">
        <f>IF(SUM(H44:H47)=0,ROUNDDOWN((J46+100)/Table2[[#This Row],[Price]],3)+I46,I46)</f>
        <v>88.614999999999995</v>
      </c>
      <c r="J47" s="6">
        <f>J46+100-(Table2[[#This Row],[Price]]*(Table2[[#This Row],[Investor A Shares]]-I46))</f>
        <v>6.3240000000334362E-2</v>
      </c>
      <c r="K47">
        <f>IF(Table2[[#This Row],[Recession]]=0,ROUNDDOWN((L46+100)/Table2[[#This Row],[Price]],3)+K46,K46)</f>
        <v>88.716999999999985</v>
      </c>
      <c r="L47" s="6">
        <f>L46+100-((Table2[[#This Row],[Investor B Shares]]-K46)*Table2[[#This Row],[Price]])</f>
        <v>2.3480000000787982E-2</v>
      </c>
      <c r="M47" s="12">
        <f>ROUNDDOWN((100+N46)/Table2[[#This Row],[Price]],3)+M46</f>
        <v>88.716999999999985</v>
      </c>
      <c r="N47" s="6">
        <f>N46+100-((Table2[[#This Row],[Investor C Shares]]-M46)*Table2[[#This Row],[Price]])</f>
        <v>2.3480000000787982E-2</v>
      </c>
    </row>
    <row r="48" spans="1:14" x14ac:dyDescent="0.55000000000000004">
      <c r="A48" s="1">
        <v>35400</v>
      </c>
      <c r="B48">
        <v>73.84</v>
      </c>
      <c r="C48">
        <v>75.92</v>
      </c>
      <c r="D48">
        <v>76.58</v>
      </c>
      <c r="E48">
        <v>71.88</v>
      </c>
      <c r="F48" t="s">
        <v>276</v>
      </c>
      <c r="G48" s="2">
        <v>-2.87E-2</v>
      </c>
      <c r="H48">
        <f>VLOOKUP(Table2[[#This Row],[Date]],Monthly[],2)</f>
        <v>0</v>
      </c>
      <c r="I48">
        <f>IF(SUM(H45:H48)=0,ROUNDDOWN((J47+100)/Table2[[#This Row],[Price]],3)+I47,I47)</f>
        <v>89.97</v>
      </c>
      <c r="J48" s="6">
        <f>J47+100-(Table2[[#This Row],[Price]]*(Table2[[#This Row],[Investor A Shares]]-I47))</f>
        <v>1.0040000000032023E-2</v>
      </c>
      <c r="K48">
        <f>IF(Table2[[#This Row],[Recession]]=0,ROUNDDOWN((L47+100)/Table2[[#This Row],[Price]],3)+K47,K47)</f>
        <v>90.070999999999984</v>
      </c>
      <c r="L48" s="6">
        <f>L47+100-((Table2[[#This Row],[Investor B Shares]]-K47)*Table2[[#This Row],[Price]])</f>
        <v>4.4120000000845039E-2</v>
      </c>
      <c r="M48" s="12">
        <f>ROUNDDOWN((100+N47)/Table2[[#This Row],[Price]],3)+M47</f>
        <v>90.070999999999984</v>
      </c>
      <c r="N48" s="6">
        <f>N47+100-((Table2[[#This Row],[Investor C Shares]]-M47)*Table2[[#This Row],[Price]])</f>
        <v>4.4120000000845039E-2</v>
      </c>
    </row>
    <row r="49" spans="1:14" x14ac:dyDescent="0.55000000000000004">
      <c r="A49" s="1">
        <v>35431</v>
      </c>
      <c r="B49">
        <v>78.41</v>
      </c>
      <c r="C49">
        <v>74.38</v>
      </c>
      <c r="D49">
        <v>79.69</v>
      </c>
      <c r="E49">
        <v>72.75</v>
      </c>
      <c r="F49" t="s">
        <v>275</v>
      </c>
      <c r="G49" s="2">
        <v>6.1899999999999997E-2</v>
      </c>
      <c r="H49">
        <f>VLOOKUP(Table2[[#This Row],[Date]],Monthly[],2)</f>
        <v>0</v>
      </c>
      <c r="I49">
        <f>IF(SUM(H46:H49)=0,ROUNDDOWN((J48+100)/Table2[[#This Row],[Price]],3)+I48,I48)</f>
        <v>91.245000000000005</v>
      </c>
      <c r="J49" s="6">
        <f>J48+100-(Table2[[#This Row],[Price]]*(Table2[[#This Row],[Investor A Shares]]-I48))</f>
        <v>3.7289999999586598E-2</v>
      </c>
      <c r="K49">
        <f>IF(Table2[[#This Row],[Recession]]=0,ROUNDDOWN((L48+100)/Table2[[#This Row],[Price]],3)+K48,K48)</f>
        <v>91.345999999999989</v>
      </c>
      <c r="L49" s="6">
        <f>L48+100-((Table2[[#This Row],[Investor B Shares]]-K48)*Table2[[#This Row],[Price]])</f>
        <v>7.1370000000399614E-2</v>
      </c>
      <c r="M49" s="12">
        <f>ROUNDDOWN((100+N48)/Table2[[#This Row],[Price]],3)+M48</f>
        <v>91.345999999999989</v>
      </c>
      <c r="N49" s="6">
        <f>N48+100-((Table2[[#This Row],[Investor C Shares]]-M48)*Table2[[#This Row],[Price]])</f>
        <v>7.1370000000399614E-2</v>
      </c>
    </row>
    <row r="50" spans="1:14" x14ac:dyDescent="0.55000000000000004">
      <c r="A50" s="1">
        <v>35462</v>
      </c>
      <c r="B50">
        <v>79.16</v>
      </c>
      <c r="C50">
        <v>78.72</v>
      </c>
      <c r="D50">
        <v>82</v>
      </c>
      <c r="E50">
        <v>77.12</v>
      </c>
      <c r="F50" t="s">
        <v>274</v>
      </c>
      <c r="G50" s="2">
        <v>9.5999999999999992E-3</v>
      </c>
      <c r="H50">
        <f>VLOOKUP(Table2[[#This Row],[Date]],Monthly[],2)</f>
        <v>0</v>
      </c>
      <c r="I50">
        <f>IF(SUM(H47:H50)=0,ROUNDDOWN((J49+100)/Table2[[#This Row],[Price]],3)+I49,I49)</f>
        <v>92.50800000000001</v>
      </c>
      <c r="J50" s="6">
        <f>J49+100-(Table2[[#This Row],[Price]]*(Table2[[#This Row],[Investor A Shares]]-I49))</f>
        <v>5.8209999999178308E-2</v>
      </c>
      <c r="K50">
        <f>IF(Table2[[#This Row],[Recession]]=0,ROUNDDOWN((L49+100)/Table2[[#This Row],[Price]],3)+K49,K49)</f>
        <v>92.609999999999985</v>
      </c>
      <c r="L50" s="6">
        <f>L49+100-((Table2[[#This Row],[Investor B Shares]]-K49)*Table2[[#This Row],[Price]])</f>
        <v>1.3130000000742825E-2</v>
      </c>
      <c r="M50" s="12">
        <f>ROUNDDOWN((100+N49)/Table2[[#This Row],[Price]],3)+M49</f>
        <v>92.609999999999985</v>
      </c>
      <c r="N50" s="6">
        <f>N49+100-((Table2[[#This Row],[Investor C Shares]]-M49)*Table2[[#This Row],[Price]])</f>
        <v>1.3130000000742825E-2</v>
      </c>
    </row>
    <row r="51" spans="1:14" x14ac:dyDescent="0.55000000000000004">
      <c r="A51" s="1">
        <v>35490</v>
      </c>
      <c r="B51">
        <v>75.25</v>
      </c>
      <c r="C51">
        <v>78.75</v>
      </c>
      <c r="D51">
        <v>81.8</v>
      </c>
      <c r="E51">
        <v>75.25</v>
      </c>
      <c r="F51" t="s">
        <v>273</v>
      </c>
      <c r="G51" s="2">
        <v>-4.9399999999999999E-2</v>
      </c>
      <c r="H51">
        <f>VLOOKUP(Table2[[#This Row],[Date]],Monthly[],2)</f>
        <v>0</v>
      </c>
      <c r="I51">
        <f>IF(SUM(H48:H51)=0,ROUNDDOWN((J50+100)/Table2[[#This Row],[Price]],3)+I50,I50)</f>
        <v>93.837000000000003</v>
      </c>
      <c r="J51" s="6">
        <f>J50+100-(Table2[[#This Row],[Price]]*(Table2[[#This Row],[Investor A Shares]]-I50))</f>
        <v>5.0959999999662386E-2</v>
      </c>
      <c r="K51">
        <f>IF(Table2[[#This Row],[Recession]]=0,ROUNDDOWN((L50+100)/Table2[[#This Row],[Price]],3)+K50,K50)</f>
        <v>93.938999999999979</v>
      </c>
      <c r="L51" s="6">
        <f>L50+100-((Table2[[#This Row],[Investor B Shares]]-K50)*Table2[[#This Row],[Price]])</f>
        <v>5.8800000012269038E-3</v>
      </c>
      <c r="M51" s="12">
        <f>ROUNDDOWN((100+N50)/Table2[[#This Row],[Price]],3)+M50</f>
        <v>93.938999999999979</v>
      </c>
      <c r="N51" s="6">
        <f>N50+100-((Table2[[#This Row],[Investor C Shares]]-M50)*Table2[[#This Row],[Price]])</f>
        <v>5.8800000012269038E-3</v>
      </c>
    </row>
    <row r="52" spans="1:14" x14ac:dyDescent="0.55000000000000004">
      <c r="A52" s="1">
        <v>35521</v>
      </c>
      <c r="B52">
        <v>80.09</v>
      </c>
      <c r="C52">
        <v>75.25</v>
      </c>
      <c r="D52">
        <v>80.69</v>
      </c>
      <c r="E52">
        <v>73.31</v>
      </c>
      <c r="F52" t="s">
        <v>272</v>
      </c>
      <c r="G52" s="2">
        <v>6.4299999999999996E-2</v>
      </c>
      <c r="H52">
        <f>VLOOKUP(Table2[[#This Row],[Date]],Monthly[],2)</f>
        <v>0</v>
      </c>
      <c r="I52">
        <f>IF(SUM(H49:H52)=0,ROUNDDOWN((J51+100)/Table2[[#This Row],[Price]],3)+I51,I51)</f>
        <v>95.085999999999999</v>
      </c>
      <c r="J52" s="6">
        <f>J51+100-(Table2[[#This Row],[Price]]*(Table2[[#This Row],[Investor A Shares]]-I51))</f>
        <v>1.8550000000047362E-2</v>
      </c>
      <c r="K52">
        <f>IF(Table2[[#This Row],[Recession]]=0,ROUNDDOWN((L51+100)/Table2[[#This Row],[Price]],3)+K51,K51)</f>
        <v>95.186999999999983</v>
      </c>
      <c r="L52" s="6">
        <f>L51+100-((Table2[[#This Row],[Investor B Shares]]-K51)*Table2[[#This Row],[Price]])</f>
        <v>5.3560000000842933E-2</v>
      </c>
      <c r="M52" s="12">
        <f>ROUNDDOWN((100+N51)/Table2[[#This Row],[Price]],3)+M51</f>
        <v>95.186999999999983</v>
      </c>
      <c r="N52" s="6">
        <f>N51+100-((Table2[[#This Row],[Investor C Shares]]-M51)*Table2[[#This Row],[Price]])</f>
        <v>5.3560000000842933E-2</v>
      </c>
    </row>
    <row r="53" spans="1:14" x14ac:dyDescent="0.55000000000000004">
      <c r="A53" s="1">
        <v>35551</v>
      </c>
      <c r="B53">
        <v>85.16</v>
      </c>
      <c r="C53">
        <v>80.22</v>
      </c>
      <c r="D53">
        <v>85.56</v>
      </c>
      <c r="E53">
        <v>79.31</v>
      </c>
      <c r="F53" t="s">
        <v>271</v>
      </c>
      <c r="G53" s="2">
        <v>6.3299999999999995E-2</v>
      </c>
      <c r="H53">
        <f>VLOOKUP(Table2[[#This Row],[Date]],Monthly[],2)</f>
        <v>0</v>
      </c>
      <c r="I53">
        <f>IF(SUM(H50:H53)=0,ROUNDDOWN((J52+100)/Table2[[#This Row],[Price]],3)+I52,I52)</f>
        <v>96.26</v>
      </c>
      <c r="J53" s="6">
        <f>J52+100-(Table2[[#This Row],[Price]]*(Table2[[#This Row],[Investor A Shares]]-I52))</f>
        <v>4.0709999999492652E-2</v>
      </c>
      <c r="K53">
        <f>IF(Table2[[#This Row],[Recession]]=0,ROUNDDOWN((L52+100)/Table2[[#This Row],[Price]],3)+K52,K52)</f>
        <v>96.36099999999999</v>
      </c>
      <c r="L53" s="6">
        <f>L52+100-((Table2[[#This Row],[Investor B Shares]]-K52)*Table2[[#This Row],[Price]])</f>
        <v>7.5720000000288223E-2</v>
      </c>
      <c r="M53" s="12">
        <f>ROUNDDOWN((100+N52)/Table2[[#This Row],[Price]],3)+M52</f>
        <v>96.36099999999999</v>
      </c>
      <c r="N53" s="6">
        <f>N52+100-((Table2[[#This Row],[Investor C Shares]]-M52)*Table2[[#This Row],[Price]])</f>
        <v>7.5720000000288223E-2</v>
      </c>
    </row>
    <row r="54" spans="1:14" x14ac:dyDescent="0.55000000000000004">
      <c r="A54" s="1">
        <v>35582</v>
      </c>
      <c r="B54">
        <v>88.31</v>
      </c>
      <c r="C54">
        <v>85.34</v>
      </c>
      <c r="D54">
        <v>90.5</v>
      </c>
      <c r="E54">
        <v>84.08</v>
      </c>
      <c r="F54" t="s">
        <v>270</v>
      </c>
      <c r="G54" s="2">
        <v>3.6999999999999998E-2</v>
      </c>
      <c r="H54">
        <f>VLOOKUP(Table2[[#This Row],[Date]],Monthly[],2)</f>
        <v>0</v>
      </c>
      <c r="I54">
        <f>IF(SUM(H51:H54)=0,ROUNDDOWN((J53+100)/Table2[[#This Row],[Price]],3)+I53,I53)</f>
        <v>97.39200000000001</v>
      </c>
      <c r="J54" s="6">
        <f>J53+100-(Table2[[#This Row],[Price]]*(Table2[[#This Row],[Investor A Shares]]-I53))</f>
        <v>7.3789999999050337E-2</v>
      </c>
      <c r="K54">
        <f>IF(Table2[[#This Row],[Recession]]=0,ROUNDDOWN((L53+100)/Table2[[#This Row],[Price]],3)+K53,K53)</f>
        <v>97.493999999999986</v>
      </c>
      <c r="L54" s="6">
        <f>L53+100-((Table2[[#This Row],[Investor B Shares]]-K53)*Table2[[#This Row],[Price]])</f>
        <v>2.0490000000677355E-2</v>
      </c>
      <c r="M54" s="12">
        <f>ROUNDDOWN((100+N53)/Table2[[#This Row],[Price]],3)+M53</f>
        <v>97.493999999999986</v>
      </c>
      <c r="N54" s="6">
        <f>N53+100-((Table2[[#This Row],[Investor C Shares]]-M53)*Table2[[#This Row],[Price]])</f>
        <v>2.0490000000677355E-2</v>
      </c>
    </row>
    <row r="55" spans="1:14" x14ac:dyDescent="0.55000000000000004">
      <c r="A55" s="1">
        <v>35612</v>
      </c>
      <c r="B55">
        <v>95.31</v>
      </c>
      <c r="C55">
        <v>88.5</v>
      </c>
      <c r="D55">
        <v>96.03</v>
      </c>
      <c r="E55">
        <v>88.39</v>
      </c>
      <c r="F55" t="s">
        <v>269</v>
      </c>
      <c r="G55" s="2">
        <v>7.9299999999999995E-2</v>
      </c>
      <c r="H55">
        <f>VLOOKUP(Table2[[#This Row],[Date]],Monthly[],2)</f>
        <v>0</v>
      </c>
      <c r="I55">
        <f>IF(SUM(H52:H55)=0,ROUNDDOWN((J54+100)/Table2[[#This Row],[Price]],3)+I54,I54)</f>
        <v>98.441000000000017</v>
      </c>
      <c r="J55" s="6">
        <f>J54+100-(Table2[[#This Row],[Price]]*(Table2[[#This Row],[Investor A Shares]]-I54))</f>
        <v>9.3599999998417616E-2</v>
      </c>
      <c r="K55">
        <f>IF(Table2[[#This Row],[Recession]]=0,ROUNDDOWN((L54+100)/Table2[[#This Row],[Price]],3)+K54,K54)</f>
        <v>98.542999999999992</v>
      </c>
      <c r="L55" s="6">
        <f>L54+100-((Table2[[#This Row],[Investor B Shares]]-K54)*Table2[[#This Row],[Price]])</f>
        <v>4.0300000000044633E-2</v>
      </c>
      <c r="M55" s="12">
        <f>ROUNDDOWN((100+N54)/Table2[[#This Row],[Price]],3)+M54</f>
        <v>98.542999999999992</v>
      </c>
      <c r="N55" s="6">
        <f>N54+100-((Table2[[#This Row],[Investor C Shares]]-M54)*Table2[[#This Row],[Price]])</f>
        <v>4.0300000000044633E-2</v>
      </c>
    </row>
    <row r="56" spans="1:14" x14ac:dyDescent="0.55000000000000004">
      <c r="A56" s="1">
        <v>35643</v>
      </c>
      <c r="B56">
        <v>90.38</v>
      </c>
      <c r="C56">
        <v>95.5</v>
      </c>
      <c r="D56">
        <v>96.62</v>
      </c>
      <c r="E56">
        <v>89.34</v>
      </c>
      <c r="F56" t="s">
        <v>268</v>
      </c>
      <c r="G56" s="2">
        <v>-5.1700000000000003E-2</v>
      </c>
      <c r="H56">
        <f>VLOOKUP(Table2[[#This Row],[Date]],Monthly[],2)</f>
        <v>0</v>
      </c>
      <c r="I56">
        <f>IF(SUM(H53:H56)=0,ROUNDDOWN((J55+100)/Table2[[#This Row],[Price]],3)+I55,I55)</f>
        <v>99.548000000000016</v>
      </c>
      <c r="J56" s="6">
        <f>J55+100-(Table2[[#This Row],[Price]]*(Table2[[#This Row],[Investor A Shares]]-I55))</f>
        <v>4.2939999998480971E-2</v>
      </c>
      <c r="K56">
        <f>IF(Table2[[#This Row],[Recession]]=0,ROUNDDOWN((L55+100)/Table2[[#This Row],[Price]],3)+K55,K55)</f>
        <v>99.648999999999987</v>
      </c>
      <c r="L56" s="6">
        <f>L55+100-((Table2[[#This Row],[Investor B Shares]]-K55)*Table2[[#This Row],[Price]])</f>
        <v>8.0020000000544655E-2</v>
      </c>
      <c r="M56" s="12">
        <f>ROUNDDOWN((100+N55)/Table2[[#This Row],[Price]],3)+M55</f>
        <v>99.648999999999987</v>
      </c>
      <c r="N56" s="6">
        <f>N55+100-((Table2[[#This Row],[Investor C Shares]]-M55)*Table2[[#This Row],[Price]])</f>
        <v>8.0020000000544655E-2</v>
      </c>
    </row>
    <row r="57" spans="1:14" x14ac:dyDescent="0.55000000000000004">
      <c r="A57" s="1">
        <v>35674</v>
      </c>
      <c r="B57">
        <v>94.38</v>
      </c>
      <c r="C57">
        <v>90.69</v>
      </c>
      <c r="D57">
        <v>96.38</v>
      </c>
      <c r="E57">
        <v>90.25</v>
      </c>
      <c r="F57" t="s">
        <v>267</v>
      </c>
      <c r="G57" s="2">
        <v>4.4299999999999999E-2</v>
      </c>
      <c r="H57">
        <f>VLOOKUP(Table2[[#This Row],[Date]],Monthly[],2)</f>
        <v>0</v>
      </c>
      <c r="I57">
        <f>IF(SUM(H54:H57)=0,ROUNDDOWN((J56+100)/Table2[[#This Row],[Price]],3)+I56,I56)</f>
        <v>100.60800000000002</v>
      </c>
      <c r="J57" s="6">
        <f>J56+100-(Table2[[#This Row],[Price]]*(Table2[[#This Row],[Investor A Shares]]-I56))</f>
        <v>1.3999999826808107E-4</v>
      </c>
      <c r="K57">
        <f>IF(Table2[[#This Row],[Recession]]=0,ROUNDDOWN((L56+100)/Table2[[#This Row],[Price]],3)+K56,K56)</f>
        <v>100.70899999999999</v>
      </c>
      <c r="L57" s="6">
        <f>L56+100-((Table2[[#This Row],[Investor B Shares]]-K56)*Table2[[#This Row],[Price]])</f>
        <v>3.7220000000331765E-2</v>
      </c>
      <c r="M57" s="12">
        <f>ROUNDDOWN((100+N56)/Table2[[#This Row],[Price]],3)+M56</f>
        <v>100.70899999999999</v>
      </c>
      <c r="N57" s="6">
        <f>N56+100-((Table2[[#This Row],[Investor C Shares]]-M56)*Table2[[#This Row],[Price]])</f>
        <v>3.7220000000331765E-2</v>
      </c>
    </row>
    <row r="58" spans="1:14" x14ac:dyDescent="0.55000000000000004">
      <c r="A58" s="1">
        <v>35704</v>
      </c>
      <c r="B58">
        <v>92.06</v>
      </c>
      <c r="C58">
        <v>95.25</v>
      </c>
      <c r="D58">
        <v>98.5</v>
      </c>
      <c r="E58">
        <v>84.38</v>
      </c>
      <c r="F58" t="s">
        <v>266</v>
      </c>
      <c r="G58" s="2">
        <v>-2.46E-2</v>
      </c>
      <c r="H58">
        <f>VLOOKUP(Table2[[#This Row],[Date]],Monthly[],2)</f>
        <v>0</v>
      </c>
      <c r="I58">
        <f>IF(SUM(H55:H58)=0,ROUNDDOWN((J57+100)/Table2[[#This Row],[Price]],3)+I57,I57)</f>
        <v>101.69400000000002</v>
      </c>
      <c r="J58" s="6">
        <f>J57+100-(Table2[[#This Row],[Price]]*(Table2[[#This Row],[Investor A Shares]]-I57))</f>
        <v>2.2979999998398171E-2</v>
      </c>
      <c r="K58">
        <f>IF(Table2[[#This Row],[Recession]]=0,ROUNDDOWN((L57+100)/Table2[[#This Row],[Price]],3)+K57,K57)</f>
        <v>101.79499999999999</v>
      </c>
      <c r="L58" s="6">
        <f>L57+100-((Table2[[#This Row],[Investor B Shares]]-K57)*Table2[[#This Row],[Price]])</f>
        <v>6.0060000000461855E-2</v>
      </c>
      <c r="M58" s="12">
        <f>ROUNDDOWN((100+N57)/Table2[[#This Row],[Price]],3)+M57</f>
        <v>101.79499999999999</v>
      </c>
      <c r="N58" s="6">
        <f>N57+100-((Table2[[#This Row],[Investor C Shares]]-M57)*Table2[[#This Row],[Price]])</f>
        <v>6.0060000000461855E-2</v>
      </c>
    </row>
    <row r="59" spans="1:14" x14ac:dyDescent="0.55000000000000004">
      <c r="A59" s="1">
        <v>35735</v>
      </c>
      <c r="B59">
        <v>95.62</v>
      </c>
      <c r="C59">
        <v>93.19</v>
      </c>
      <c r="D59">
        <v>96.81</v>
      </c>
      <c r="E59">
        <v>90.09</v>
      </c>
      <c r="F59" t="s">
        <v>265</v>
      </c>
      <c r="G59" s="2">
        <v>3.8699999999999998E-2</v>
      </c>
      <c r="H59">
        <f>VLOOKUP(Table2[[#This Row],[Date]],Monthly[],2)</f>
        <v>0</v>
      </c>
      <c r="I59">
        <f>IF(SUM(H56:H59)=0,ROUNDDOWN((J58+100)/Table2[[#This Row],[Price]],3)+I58,I58)</f>
        <v>102.74000000000002</v>
      </c>
      <c r="J59" s="6">
        <f>J58+100-(Table2[[#This Row],[Price]]*(Table2[[#This Row],[Investor A Shares]]-I58))</f>
        <v>4.4599999977776861E-3</v>
      </c>
      <c r="K59">
        <f>IF(Table2[[#This Row],[Recession]]=0,ROUNDDOWN((L58+100)/Table2[[#This Row],[Price]],3)+K58,K58)</f>
        <v>102.84099999999999</v>
      </c>
      <c r="L59" s="6">
        <f>L58+100-((Table2[[#This Row],[Investor B Shares]]-K58)*Table2[[#This Row],[Price]])</f>
        <v>4.153999999984137E-2</v>
      </c>
      <c r="M59" s="12">
        <f>ROUNDDOWN((100+N58)/Table2[[#This Row],[Price]],3)+M58</f>
        <v>102.84099999999999</v>
      </c>
      <c r="N59" s="6">
        <f>N58+100-((Table2[[#This Row],[Investor C Shares]]-M58)*Table2[[#This Row],[Price]])</f>
        <v>4.153999999984137E-2</v>
      </c>
    </row>
    <row r="60" spans="1:14" x14ac:dyDescent="0.55000000000000004">
      <c r="A60" s="1">
        <v>35765</v>
      </c>
      <c r="B60">
        <v>97.06</v>
      </c>
      <c r="C60">
        <v>96.22</v>
      </c>
      <c r="D60">
        <v>99</v>
      </c>
      <c r="E60">
        <v>92.38</v>
      </c>
      <c r="F60" t="s">
        <v>264</v>
      </c>
      <c r="G60" s="2">
        <v>1.5100000000000001E-2</v>
      </c>
      <c r="H60">
        <f>VLOOKUP(Table2[[#This Row],[Date]],Monthly[],2)</f>
        <v>0</v>
      </c>
      <c r="I60">
        <f>IF(SUM(H57:H60)=0,ROUNDDOWN((J59+100)/Table2[[#This Row],[Price]],3)+I59,I59)</f>
        <v>103.77000000000002</v>
      </c>
      <c r="J60" s="6">
        <f>J59+100-(Table2[[#This Row],[Price]]*(Table2[[#This Row],[Investor A Shares]]-I59))</f>
        <v>3.2659999997662226E-2</v>
      </c>
      <c r="K60">
        <f>IF(Table2[[#This Row],[Recession]]=0,ROUNDDOWN((L59+100)/Table2[[#This Row],[Price]],3)+K59,K59)</f>
        <v>103.871</v>
      </c>
      <c r="L60" s="6">
        <f>L59+100-((Table2[[#This Row],[Investor B Shares]]-K59)*Table2[[#This Row],[Price]])</f>
        <v>6.973999999972591E-2</v>
      </c>
      <c r="M60" s="12">
        <f>ROUNDDOWN((100+N59)/Table2[[#This Row],[Price]],3)+M59</f>
        <v>103.871</v>
      </c>
      <c r="N60" s="6">
        <f>N59+100-((Table2[[#This Row],[Investor C Shares]]-M59)*Table2[[#This Row],[Price]])</f>
        <v>6.973999999972591E-2</v>
      </c>
    </row>
    <row r="61" spans="1:14" x14ac:dyDescent="0.55000000000000004">
      <c r="A61" s="1">
        <v>35796</v>
      </c>
      <c r="B61">
        <v>98.31</v>
      </c>
      <c r="C61">
        <v>97.31</v>
      </c>
      <c r="D61">
        <v>99.56</v>
      </c>
      <c r="E61">
        <v>90.91</v>
      </c>
      <c r="F61" t="s">
        <v>263</v>
      </c>
      <c r="G61" s="2">
        <v>1.29E-2</v>
      </c>
      <c r="H61">
        <f>VLOOKUP(Table2[[#This Row],[Date]],Monthly[],2)</f>
        <v>0</v>
      </c>
      <c r="I61">
        <f>IF(SUM(H58:H61)=0,ROUNDDOWN((J60+100)/Table2[[#This Row],[Price]],3)+I60,I60)</f>
        <v>104.78700000000002</v>
      </c>
      <c r="J61" s="6">
        <f>J60+100-(Table2[[#This Row],[Price]]*(Table2[[#This Row],[Investor A Shares]]-I60))</f>
        <v>5.138999999806515E-2</v>
      </c>
      <c r="K61">
        <f>IF(Table2[[#This Row],[Recession]]=0,ROUNDDOWN((L60+100)/Table2[[#This Row],[Price]],3)+K60,K60)</f>
        <v>104.88799999999999</v>
      </c>
      <c r="L61" s="6">
        <f>L60+100-((Table2[[#This Row],[Investor B Shares]]-K60)*Table2[[#This Row],[Price]])</f>
        <v>8.8470000000128834E-2</v>
      </c>
      <c r="M61" s="12">
        <f>ROUNDDOWN((100+N60)/Table2[[#This Row],[Price]],3)+M60</f>
        <v>104.88799999999999</v>
      </c>
      <c r="N61" s="6">
        <f>N60+100-((Table2[[#This Row],[Investor C Shares]]-M60)*Table2[[#This Row],[Price]])</f>
        <v>8.8470000000128834E-2</v>
      </c>
    </row>
    <row r="62" spans="1:14" x14ac:dyDescent="0.55000000000000004">
      <c r="A62" s="1">
        <v>35827</v>
      </c>
      <c r="B62">
        <v>105.12</v>
      </c>
      <c r="C62">
        <v>99.91</v>
      </c>
      <c r="D62">
        <v>105.53</v>
      </c>
      <c r="E62">
        <v>99.72</v>
      </c>
      <c r="F62" t="s">
        <v>262</v>
      </c>
      <c r="G62" s="2">
        <v>6.93E-2</v>
      </c>
      <c r="H62">
        <f>VLOOKUP(Table2[[#This Row],[Date]],Monthly[],2)</f>
        <v>0</v>
      </c>
      <c r="I62">
        <f>IF(SUM(H59:H62)=0,ROUNDDOWN((J61+100)/Table2[[#This Row],[Price]],3)+I61,I61)</f>
        <v>105.73800000000001</v>
      </c>
      <c r="J62" s="6">
        <f>J61+100-(Table2[[#This Row],[Price]]*(Table2[[#This Row],[Investor A Shares]]-I61))</f>
        <v>8.2269999998757726E-2</v>
      </c>
      <c r="K62">
        <f>IF(Table2[[#This Row],[Recession]]=0,ROUNDDOWN((L61+100)/Table2[[#This Row],[Price]],3)+K61,K61)</f>
        <v>105.83999999999999</v>
      </c>
      <c r="L62" s="6">
        <f>L61+100-((Table2[[#This Row],[Investor B Shares]]-K61)*Table2[[#This Row],[Price]])</f>
        <v>1.4230000000310383E-2</v>
      </c>
      <c r="M62" s="12">
        <f>ROUNDDOWN((100+N61)/Table2[[#This Row],[Price]],3)+M61</f>
        <v>105.83999999999999</v>
      </c>
      <c r="N62" s="6">
        <f>N61+100-((Table2[[#This Row],[Investor C Shares]]-M61)*Table2[[#This Row],[Price]])</f>
        <v>1.4230000000310383E-2</v>
      </c>
    </row>
    <row r="63" spans="1:14" x14ac:dyDescent="0.55000000000000004">
      <c r="A63" s="1">
        <v>35855</v>
      </c>
      <c r="B63">
        <v>109.94</v>
      </c>
      <c r="C63">
        <v>105.25</v>
      </c>
      <c r="D63">
        <v>111.53</v>
      </c>
      <c r="E63">
        <v>103.16</v>
      </c>
      <c r="F63" t="s">
        <v>261</v>
      </c>
      <c r="G63" s="2">
        <v>4.5900000000000003E-2</v>
      </c>
      <c r="H63">
        <f>VLOOKUP(Table2[[#This Row],[Date]],Monthly[],2)</f>
        <v>0</v>
      </c>
      <c r="I63">
        <f>IF(SUM(H60:H63)=0,ROUNDDOWN((J62+100)/Table2[[#This Row],[Price]],3)+I62,I62)</f>
        <v>106.64800000000001</v>
      </c>
      <c r="J63" s="6">
        <f>J62+100-(Table2[[#This Row],[Price]]*(Table2[[#This Row],[Investor A Shares]]-I62))</f>
        <v>3.6869999999140646E-2</v>
      </c>
      <c r="K63">
        <f>IF(Table2[[#This Row],[Recession]]=0,ROUNDDOWN((L62+100)/Table2[[#This Row],[Price]],3)+K62,K62)</f>
        <v>106.749</v>
      </c>
      <c r="L63" s="6">
        <f>L62+100-((Table2[[#This Row],[Investor B Shares]]-K62)*Table2[[#This Row],[Price]])</f>
        <v>7.8769999999650508E-2</v>
      </c>
      <c r="M63" s="12">
        <f>ROUNDDOWN((100+N62)/Table2[[#This Row],[Price]],3)+M62</f>
        <v>106.749</v>
      </c>
      <c r="N63" s="6">
        <f>N62+100-((Table2[[#This Row],[Investor C Shares]]-M62)*Table2[[#This Row],[Price]])</f>
        <v>7.8769999999650508E-2</v>
      </c>
    </row>
    <row r="64" spans="1:14" x14ac:dyDescent="0.55000000000000004">
      <c r="A64" s="1">
        <v>35886</v>
      </c>
      <c r="B64">
        <v>111.34</v>
      </c>
      <c r="C64">
        <v>110.31</v>
      </c>
      <c r="D64">
        <v>113.44</v>
      </c>
      <c r="E64">
        <v>107.62</v>
      </c>
      <c r="F64" t="s">
        <v>260</v>
      </c>
      <c r="G64" s="2">
        <v>1.2699999999999999E-2</v>
      </c>
      <c r="H64">
        <f>VLOOKUP(Table2[[#This Row],[Date]],Monthly[],2)</f>
        <v>0</v>
      </c>
      <c r="I64">
        <f>IF(SUM(H61:H64)=0,ROUNDDOWN((J63+100)/Table2[[#This Row],[Price]],3)+I63,I63)</f>
        <v>107.54600000000001</v>
      </c>
      <c r="J64" s="6">
        <f>J63+100-(Table2[[#This Row],[Price]]*(Table2[[#This Row],[Investor A Shares]]-I63))</f>
        <v>5.3549999999574993E-2</v>
      </c>
      <c r="K64">
        <f>IF(Table2[[#This Row],[Recession]]=0,ROUNDDOWN((L63+100)/Table2[[#This Row],[Price]],3)+K63,K63)</f>
        <v>107.64699999999999</v>
      </c>
      <c r="L64" s="6">
        <f>L63+100-((Table2[[#This Row],[Investor B Shares]]-K63)*Table2[[#This Row],[Price]])</f>
        <v>9.5450000000084856E-2</v>
      </c>
      <c r="M64" s="12">
        <f>ROUNDDOWN((100+N63)/Table2[[#This Row],[Price]],3)+M63</f>
        <v>107.64699999999999</v>
      </c>
      <c r="N64" s="6">
        <f>N63+100-((Table2[[#This Row],[Investor C Shares]]-M63)*Table2[[#This Row],[Price]])</f>
        <v>9.5450000000084856E-2</v>
      </c>
    </row>
    <row r="65" spans="1:14" x14ac:dyDescent="0.55000000000000004">
      <c r="A65" s="1">
        <v>35916</v>
      </c>
      <c r="B65">
        <v>109.03</v>
      </c>
      <c r="C65">
        <v>111.75</v>
      </c>
      <c r="D65">
        <v>113.31</v>
      </c>
      <c r="E65">
        <v>107.58</v>
      </c>
      <c r="F65" t="s">
        <v>259</v>
      </c>
      <c r="G65" s="2">
        <v>-2.07E-2</v>
      </c>
      <c r="H65">
        <f>VLOOKUP(Table2[[#This Row],[Date]],Monthly[],2)</f>
        <v>0</v>
      </c>
      <c r="I65">
        <f>IF(SUM(H62:H65)=0,ROUNDDOWN((J64+100)/Table2[[#This Row],[Price]],3)+I64,I64)</f>
        <v>108.46300000000001</v>
      </c>
      <c r="J65" s="6">
        <f>J64+100-(Table2[[#This Row],[Price]]*(Table2[[#This Row],[Investor A Shares]]-I64))</f>
        <v>7.3039999999394922E-2</v>
      </c>
      <c r="K65">
        <f>IF(Table2[[#This Row],[Recession]]=0,ROUNDDOWN((L64+100)/Table2[[#This Row],[Price]],3)+K64,K64)</f>
        <v>108.565</v>
      </c>
      <c r="L65" s="6">
        <f>L64+100-((Table2[[#This Row],[Investor B Shares]]-K64)*Table2[[#This Row],[Price]])</f>
        <v>5.9099999993890151E-3</v>
      </c>
      <c r="M65" s="12">
        <f>ROUNDDOWN((100+N64)/Table2[[#This Row],[Price]],3)+M64</f>
        <v>108.565</v>
      </c>
      <c r="N65" s="6">
        <f>N64+100-((Table2[[#This Row],[Investor C Shares]]-M64)*Table2[[#This Row],[Price]])</f>
        <v>5.9099999993890151E-3</v>
      </c>
    </row>
    <row r="66" spans="1:14" x14ac:dyDescent="0.55000000000000004">
      <c r="A66" s="1">
        <v>35947</v>
      </c>
      <c r="B66">
        <v>113.31</v>
      </c>
      <c r="C66">
        <v>108.97</v>
      </c>
      <c r="D66">
        <v>114.69</v>
      </c>
      <c r="E66">
        <v>107.5</v>
      </c>
      <c r="F66" t="s">
        <v>258</v>
      </c>
      <c r="G66" s="2">
        <v>3.9300000000000002E-2</v>
      </c>
      <c r="H66">
        <f>VLOOKUP(Table2[[#This Row],[Date]],Monthly[],2)</f>
        <v>0</v>
      </c>
      <c r="I66">
        <f>IF(SUM(H63:H66)=0,ROUNDDOWN((J65+100)/Table2[[#This Row],[Price]],3)+I65,I65)</f>
        <v>109.346</v>
      </c>
      <c r="J66" s="6">
        <f>J65+100-(Table2[[#This Row],[Price]]*(Table2[[#This Row],[Investor A Shares]]-I65))</f>
        <v>2.0309999999895467E-2</v>
      </c>
      <c r="K66">
        <f>IF(Table2[[#This Row],[Recession]]=0,ROUNDDOWN((L65+100)/Table2[[#This Row],[Price]],3)+K65,K65)</f>
        <v>109.447</v>
      </c>
      <c r="L66" s="6">
        <f>L65+100-((Table2[[#This Row],[Investor B Shares]]-K65)*Table2[[#This Row],[Price]])</f>
        <v>6.6489999998822213E-2</v>
      </c>
      <c r="M66" s="12">
        <f>ROUNDDOWN((100+N65)/Table2[[#This Row],[Price]],3)+M65</f>
        <v>109.447</v>
      </c>
      <c r="N66" s="6">
        <f>N65+100-((Table2[[#This Row],[Investor C Shares]]-M65)*Table2[[#This Row],[Price]])</f>
        <v>6.6489999998822213E-2</v>
      </c>
    </row>
    <row r="67" spans="1:14" x14ac:dyDescent="0.55000000000000004">
      <c r="A67" s="1">
        <v>35977</v>
      </c>
      <c r="B67">
        <v>111.78</v>
      </c>
      <c r="C67">
        <v>114.06</v>
      </c>
      <c r="D67">
        <v>119.23</v>
      </c>
      <c r="E67">
        <v>111.31</v>
      </c>
      <c r="F67" t="s">
        <v>257</v>
      </c>
      <c r="G67" s="2">
        <v>-1.35E-2</v>
      </c>
      <c r="H67">
        <f>VLOOKUP(Table2[[#This Row],[Date]],Monthly[],2)</f>
        <v>0</v>
      </c>
      <c r="I67">
        <f>IF(SUM(H64:H67)=0,ROUNDDOWN((J66+100)/Table2[[#This Row],[Price]],3)+I66,I66)</f>
        <v>110.24000000000001</v>
      </c>
      <c r="J67" s="6">
        <f>J66+100-(Table2[[#This Row],[Price]]*(Table2[[#This Row],[Investor A Shares]]-I66))</f>
        <v>8.8989999999284919E-2</v>
      </c>
      <c r="K67">
        <f>IF(Table2[[#This Row],[Recession]]=0,ROUNDDOWN((L66+100)/Table2[[#This Row],[Price]],3)+K66,K66)</f>
        <v>110.342</v>
      </c>
      <c r="L67" s="6">
        <f>L66+100-((Table2[[#This Row],[Investor B Shares]]-K66)*Table2[[#This Row],[Price]])</f>
        <v>2.3389999999267275E-2</v>
      </c>
      <c r="M67" s="12">
        <f>ROUNDDOWN((100+N66)/Table2[[#This Row],[Price]],3)+M66</f>
        <v>110.342</v>
      </c>
      <c r="N67" s="6">
        <f>N66+100-((Table2[[#This Row],[Investor C Shares]]-M66)*Table2[[#This Row],[Price]])</f>
        <v>2.3389999999267275E-2</v>
      </c>
    </row>
    <row r="68" spans="1:14" x14ac:dyDescent="0.55000000000000004">
      <c r="A68" s="1">
        <v>36008</v>
      </c>
      <c r="B68">
        <v>96</v>
      </c>
      <c r="C68">
        <v>111.78</v>
      </c>
      <c r="D68">
        <v>112.42</v>
      </c>
      <c r="E68">
        <v>95</v>
      </c>
      <c r="F68" t="s">
        <v>256</v>
      </c>
      <c r="G68" s="2">
        <v>-0.14119999999999999</v>
      </c>
      <c r="H68">
        <f>VLOOKUP(Table2[[#This Row],[Date]],Monthly[],2)</f>
        <v>0</v>
      </c>
      <c r="I68">
        <f>IF(SUM(H65:H68)=0,ROUNDDOWN((J67+100)/Table2[[#This Row],[Price]],3)+I67,I67)</f>
        <v>111.28200000000001</v>
      </c>
      <c r="J68" s="6">
        <f>J67+100-(Table2[[#This Row],[Price]]*(Table2[[#This Row],[Investor A Shares]]-I67))</f>
        <v>5.6989999999132124E-2</v>
      </c>
      <c r="K68">
        <f>IF(Table2[[#This Row],[Recession]]=0,ROUNDDOWN((L67+100)/Table2[[#This Row],[Price]],3)+K67,K67)</f>
        <v>111.383</v>
      </c>
      <c r="L68" s="6">
        <f>L67+100-((Table2[[#This Row],[Investor B Shares]]-K67)*Table2[[#This Row],[Price]])</f>
        <v>8.7389999999572865E-2</v>
      </c>
      <c r="M68" s="12">
        <f>ROUNDDOWN((100+N67)/Table2[[#This Row],[Price]],3)+M67</f>
        <v>111.383</v>
      </c>
      <c r="N68" s="6">
        <f>N67+100-((Table2[[#This Row],[Investor C Shares]]-M67)*Table2[[#This Row],[Price]])</f>
        <v>8.7389999999572865E-2</v>
      </c>
    </row>
    <row r="69" spans="1:14" x14ac:dyDescent="0.55000000000000004">
      <c r="A69" s="1">
        <v>36039</v>
      </c>
      <c r="B69">
        <v>101.75</v>
      </c>
      <c r="C69">
        <v>96.06</v>
      </c>
      <c r="D69">
        <v>107</v>
      </c>
      <c r="E69">
        <v>93.62</v>
      </c>
      <c r="F69" t="s">
        <v>255</v>
      </c>
      <c r="G69" s="2">
        <v>5.9900000000000002E-2</v>
      </c>
      <c r="H69">
        <f>VLOOKUP(Table2[[#This Row],[Date]],Monthly[],2)</f>
        <v>0</v>
      </c>
      <c r="I69">
        <f>IF(SUM(H66:H69)=0,ROUNDDOWN((J68+100)/Table2[[#This Row],[Price]],3)+I68,I68)</f>
        <v>112.26500000000001</v>
      </c>
      <c r="J69" s="6">
        <f>J68+100-(Table2[[#This Row],[Price]]*(Table2[[#This Row],[Investor A Shares]]-I68))</f>
        <v>3.6739999998715689E-2</v>
      </c>
      <c r="K69">
        <f>IF(Table2[[#This Row],[Recession]]=0,ROUNDDOWN((L68+100)/Table2[[#This Row],[Price]],3)+K68,K68)</f>
        <v>112.366</v>
      </c>
      <c r="L69" s="6">
        <f>L68+100-((Table2[[#This Row],[Investor B Shares]]-K68)*Table2[[#This Row],[Price]])</f>
        <v>6.713999999915643E-2</v>
      </c>
      <c r="M69" s="12">
        <f>ROUNDDOWN((100+N68)/Table2[[#This Row],[Price]],3)+M68</f>
        <v>112.366</v>
      </c>
      <c r="N69" s="6">
        <f>N68+100-((Table2[[#This Row],[Investor C Shares]]-M68)*Table2[[#This Row],[Price]])</f>
        <v>6.713999999915643E-2</v>
      </c>
    </row>
    <row r="70" spans="1:14" x14ac:dyDescent="0.55000000000000004">
      <c r="A70" s="1">
        <v>36069</v>
      </c>
      <c r="B70">
        <v>110</v>
      </c>
      <c r="C70">
        <v>100.03</v>
      </c>
      <c r="D70">
        <v>110.91</v>
      </c>
      <c r="E70">
        <v>92.22</v>
      </c>
      <c r="F70" t="s">
        <v>254</v>
      </c>
      <c r="G70" s="2">
        <v>8.1100000000000005E-2</v>
      </c>
      <c r="H70">
        <f>VLOOKUP(Table2[[#This Row],[Date]],Monthly[],2)</f>
        <v>0</v>
      </c>
      <c r="I70">
        <f>IF(SUM(H67:H70)=0,ROUNDDOWN((J69+100)/Table2[[#This Row],[Price]],3)+I69,I69)</f>
        <v>113.17400000000002</v>
      </c>
      <c r="J70" s="6">
        <f>J69+100-(Table2[[#This Row],[Price]]*(Table2[[#This Row],[Investor A Shares]]-I69))</f>
        <v>4.6739999998052895E-2</v>
      </c>
      <c r="K70">
        <f>IF(Table2[[#This Row],[Recession]]=0,ROUNDDOWN((L69+100)/Table2[[#This Row],[Price]],3)+K69,K69)</f>
        <v>113.27500000000001</v>
      </c>
      <c r="L70" s="6">
        <f>L69+100-((Table2[[#This Row],[Investor B Shares]]-K69)*Table2[[#This Row],[Price]])</f>
        <v>7.7139999998493636E-2</v>
      </c>
      <c r="M70" s="12">
        <f>ROUNDDOWN((100+N69)/Table2[[#This Row],[Price]],3)+M69</f>
        <v>113.27500000000001</v>
      </c>
      <c r="N70" s="6">
        <f>N69+100-((Table2[[#This Row],[Investor C Shares]]-M69)*Table2[[#This Row],[Price]])</f>
        <v>7.7139999998493636E-2</v>
      </c>
    </row>
    <row r="71" spans="1:14" x14ac:dyDescent="0.55000000000000004">
      <c r="A71" s="1">
        <v>36100</v>
      </c>
      <c r="B71">
        <v>116.12</v>
      </c>
      <c r="C71">
        <v>110.81</v>
      </c>
      <c r="D71">
        <v>119.72</v>
      </c>
      <c r="E71">
        <v>110.19</v>
      </c>
      <c r="F71" t="s">
        <v>253</v>
      </c>
      <c r="G71" s="2">
        <v>5.5599999999999997E-2</v>
      </c>
      <c r="H71">
        <f>VLOOKUP(Table2[[#This Row],[Date]],Monthly[],2)</f>
        <v>0</v>
      </c>
      <c r="I71">
        <f>IF(SUM(H68:H71)=0,ROUNDDOWN((J70+100)/Table2[[#This Row],[Price]],3)+I70,I70)</f>
        <v>114.03500000000003</v>
      </c>
      <c r="J71" s="6">
        <f>J70+100-(Table2[[#This Row],[Price]]*(Table2[[#This Row],[Investor A Shares]]-I70))</f>
        <v>6.7419999997554214E-2</v>
      </c>
      <c r="K71">
        <f>IF(Table2[[#This Row],[Recession]]=0,ROUNDDOWN((L70+100)/Table2[[#This Row],[Price]],3)+K70,K70)</f>
        <v>114.13600000000001</v>
      </c>
      <c r="L71" s="6">
        <f>L70+100-((Table2[[#This Row],[Investor B Shares]]-K70)*Table2[[#This Row],[Price]])</f>
        <v>9.7819999997994955E-2</v>
      </c>
      <c r="M71" s="12">
        <f>ROUNDDOWN((100+N70)/Table2[[#This Row],[Price]],3)+M70</f>
        <v>114.13600000000001</v>
      </c>
      <c r="N71" s="6">
        <f>N70+100-((Table2[[#This Row],[Investor C Shares]]-M70)*Table2[[#This Row],[Price]])</f>
        <v>9.7819999997994955E-2</v>
      </c>
    </row>
    <row r="72" spans="1:14" x14ac:dyDescent="0.55000000000000004">
      <c r="A72" s="1">
        <v>36130</v>
      </c>
      <c r="B72">
        <v>123.31</v>
      </c>
      <c r="C72">
        <v>116.12</v>
      </c>
      <c r="D72">
        <v>124.75</v>
      </c>
      <c r="E72">
        <v>113.75</v>
      </c>
      <c r="F72" t="s">
        <v>252</v>
      </c>
      <c r="G72" s="2">
        <v>6.1899999999999997E-2</v>
      </c>
      <c r="H72">
        <f>VLOOKUP(Table2[[#This Row],[Date]],Monthly[],2)</f>
        <v>0</v>
      </c>
      <c r="I72">
        <f>IF(SUM(H69:H72)=0,ROUNDDOWN((J71+100)/Table2[[#This Row],[Price]],3)+I71,I71)</f>
        <v>114.84600000000003</v>
      </c>
      <c r="J72" s="6">
        <f>J71+100-(Table2[[#This Row],[Price]]*(Table2[[#This Row],[Investor A Shares]]-I71))</f>
        <v>6.3009999996680222E-2</v>
      </c>
      <c r="K72">
        <f>IF(Table2[[#This Row],[Recession]]=0,ROUNDDOWN((L71+100)/Table2[[#This Row],[Price]],3)+K71,K71)</f>
        <v>114.94700000000002</v>
      </c>
      <c r="L72" s="6">
        <f>L71+100-((Table2[[#This Row],[Investor B Shares]]-K71)*Table2[[#This Row],[Price]])</f>
        <v>9.3409999997120963E-2</v>
      </c>
      <c r="M72" s="12">
        <f>ROUNDDOWN((100+N71)/Table2[[#This Row],[Price]],3)+M71</f>
        <v>114.94700000000002</v>
      </c>
      <c r="N72" s="6">
        <f>N71+100-((Table2[[#This Row],[Investor C Shares]]-M71)*Table2[[#This Row],[Price]])</f>
        <v>9.3409999997120963E-2</v>
      </c>
    </row>
    <row r="73" spans="1:14" x14ac:dyDescent="0.55000000000000004">
      <c r="A73" s="1">
        <v>36161</v>
      </c>
      <c r="B73">
        <v>127.66</v>
      </c>
      <c r="C73">
        <v>123.38</v>
      </c>
      <c r="D73">
        <v>128.5</v>
      </c>
      <c r="E73">
        <v>120.38</v>
      </c>
      <c r="F73" t="s">
        <v>251</v>
      </c>
      <c r="G73" s="2">
        <v>3.5299999999999998E-2</v>
      </c>
      <c r="H73">
        <f>VLOOKUP(Table2[[#This Row],[Date]],Monthly[],2)</f>
        <v>0</v>
      </c>
      <c r="I73">
        <f>IF(SUM(H70:H73)=0,ROUNDDOWN((J72+100)/Table2[[#This Row],[Price]],3)+I72,I72)</f>
        <v>115.62900000000003</v>
      </c>
      <c r="J73" s="6">
        <f>J72+100-(Table2[[#This Row],[Price]]*(Table2[[#This Row],[Investor A Shares]]-I72))</f>
        <v>0.10522999999652427</v>
      </c>
      <c r="K73">
        <f>IF(Table2[[#This Row],[Recession]]=0,ROUNDDOWN((L72+100)/Table2[[#This Row],[Price]],3)+K72,K72)</f>
        <v>115.73100000000002</v>
      </c>
      <c r="L73" s="6">
        <f>L72+100-((Table2[[#This Row],[Investor B Shares]]-K72)*Table2[[#This Row],[Price]])</f>
        <v>7.969999996348065E-3</v>
      </c>
      <c r="M73" s="12">
        <f>ROUNDDOWN((100+N72)/Table2[[#This Row],[Price]],3)+M72</f>
        <v>115.73100000000002</v>
      </c>
      <c r="N73" s="6">
        <f>N72+100-((Table2[[#This Row],[Investor C Shares]]-M72)*Table2[[#This Row],[Price]])</f>
        <v>7.969999996348065E-3</v>
      </c>
    </row>
    <row r="74" spans="1:14" x14ac:dyDescent="0.55000000000000004">
      <c r="A74" s="1">
        <v>36192</v>
      </c>
      <c r="B74">
        <v>123.56</v>
      </c>
      <c r="C74">
        <v>128.69</v>
      </c>
      <c r="D74">
        <v>128.84</v>
      </c>
      <c r="E74">
        <v>121.33</v>
      </c>
      <c r="F74" t="s">
        <v>250</v>
      </c>
      <c r="G74" s="2">
        <v>-3.2099999999999997E-2</v>
      </c>
      <c r="H74">
        <f>VLOOKUP(Table2[[#This Row],[Date]],Monthly[],2)</f>
        <v>0</v>
      </c>
      <c r="I74">
        <f>IF(SUM(H71:H74)=0,ROUNDDOWN((J73+100)/Table2[[#This Row],[Price]],3)+I73,I73)</f>
        <v>116.43900000000004</v>
      </c>
      <c r="J74" s="6">
        <f>J73+100-(Table2[[#This Row],[Price]]*(Table2[[#This Row],[Investor A Shares]]-I73))</f>
        <v>2.1629999996235938E-2</v>
      </c>
      <c r="K74">
        <f>IF(Table2[[#This Row],[Recession]]=0,ROUNDDOWN((L73+100)/Table2[[#This Row],[Price]],3)+K73,K73)</f>
        <v>116.54000000000002</v>
      </c>
      <c r="L74" s="6">
        <f>L73+100-((Table2[[#This Row],[Investor B Shares]]-K73)*Table2[[#This Row],[Price]])</f>
        <v>4.792999999665426E-2</v>
      </c>
      <c r="M74" s="12">
        <f>ROUNDDOWN((100+N73)/Table2[[#This Row],[Price]],3)+M73</f>
        <v>116.54000000000002</v>
      </c>
      <c r="N74" s="6">
        <f>N73+100-((Table2[[#This Row],[Investor C Shares]]-M73)*Table2[[#This Row],[Price]])</f>
        <v>4.792999999665426E-2</v>
      </c>
    </row>
    <row r="75" spans="1:14" x14ac:dyDescent="0.55000000000000004">
      <c r="A75" s="1">
        <v>36220</v>
      </c>
      <c r="B75">
        <v>128.38</v>
      </c>
      <c r="C75">
        <v>123.66</v>
      </c>
      <c r="D75">
        <v>132.62</v>
      </c>
      <c r="E75">
        <v>121.78</v>
      </c>
      <c r="F75" t="s">
        <v>249</v>
      </c>
      <c r="G75" s="2">
        <v>3.9E-2</v>
      </c>
      <c r="H75">
        <f>VLOOKUP(Table2[[#This Row],[Date]],Monthly[],2)</f>
        <v>0</v>
      </c>
      <c r="I75">
        <f>IF(SUM(H72:H75)=0,ROUNDDOWN((J74+100)/Table2[[#This Row],[Price]],3)+I74,I74)</f>
        <v>117.21800000000003</v>
      </c>
      <c r="J75" s="6">
        <f>J74+100-(Table2[[#This Row],[Price]]*(Table2[[#This Row],[Investor A Shares]]-I74))</f>
        <v>1.3609999996702982E-2</v>
      </c>
      <c r="K75">
        <f>IF(Table2[[#This Row],[Recession]]=0,ROUNDDOWN((L74+100)/Table2[[#This Row],[Price]],3)+K74,K74)</f>
        <v>117.31900000000002</v>
      </c>
      <c r="L75" s="6">
        <f>L74+100-((Table2[[#This Row],[Investor B Shares]]-K74)*Table2[[#This Row],[Price]])</f>
        <v>3.9909999997121304E-2</v>
      </c>
      <c r="M75" s="12">
        <f>ROUNDDOWN((100+N74)/Table2[[#This Row],[Price]],3)+M74</f>
        <v>117.31900000000002</v>
      </c>
      <c r="N75" s="6">
        <f>N74+100-((Table2[[#This Row],[Investor C Shares]]-M74)*Table2[[#This Row],[Price]])</f>
        <v>3.9909999997121304E-2</v>
      </c>
    </row>
    <row r="76" spans="1:14" x14ac:dyDescent="0.55000000000000004">
      <c r="A76" s="1">
        <v>36251</v>
      </c>
      <c r="B76">
        <v>133.25</v>
      </c>
      <c r="C76">
        <v>129.69</v>
      </c>
      <c r="D76">
        <v>137.5</v>
      </c>
      <c r="E76">
        <v>128.12</v>
      </c>
      <c r="F76" t="s">
        <v>248</v>
      </c>
      <c r="G76" s="2">
        <v>3.7900000000000003E-2</v>
      </c>
      <c r="H76">
        <f>VLOOKUP(Table2[[#This Row],[Date]],Monthly[],2)</f>
        <v>0</v>
      </c>
      <c r="I76">
        <f>IF(SUM(H73:H76)=0,ROUNDDOWN((J75+100)/Table2[[#This Row],[Price]],3)+I75,I75)</f>
        <v>117.96800000000003</v>
      </c>
      <c r="J76" s="6">
        <f>J75+100-(Table2[[#This Row],[Price]]*(Table2[[#This Row],[Investor A Shares]]-I75))</f>
        <v>7.6109999996702982E-2</v>
      </c>
      <c r="K76">
        <f>IF(Table2[[#This Row],[Recession]]=0,ROUNDDOWN((L75+100)/Table2[[#This Row],[Price]],3)+K75,K75)</f>
        <v>118.06900000000002</v>
      </c>
      <c r="L76" s="6">
        <f>L75+100-((Table2[[#This Row],[Investor B Shares]]-K75)*Table2[[#This Row],[Price]])</f>
        <v>0.1024099999971213</v>
      </c>
      <c r="M76" s="12">
        <f>ROUNDDOWN((100+N75)/Table2[[#This Row],[Price]],3)+M75</f>
        <v>118.06900000000002</v>
      </c>
      <c r="N76" s="6">
        <f>N75+100-((Table2[[#This Row],[Investor C Shares]]-M75)*Table2[[#This Row],[Price]])</f>
        <v>0.1024099999971213</v>
      </c>
    </row>
    <row r="77" spans="1:14" x14ac:dyDescent="0.55000000000000004">
      <c r="A77" s="1">
        <v>36281</v>
      </c>
      <c r="B77">
        <v>130.19999999999999</v>
      </c>
      <c r="C77">
        <v>133.44</v>
      </c>
      <c r="D77">
        <v>138</v>
      </c>
      <c r="E77">
        <v>128</v>
      </c>
      <c r="F77" t="s">
        <v>247</v>
      </c>
      <c r="G77" s="2">
        <v>-2.29E-2</v>
      </c>
      <c r="H77">
        <f>VLOOKUP(Table2[[#This Row],[Date]],Monthly[],2)</f>
        <v>0</v>
      </c>
      <c r="I77">
        <f>IF(SUM(H74:H77)=0,ROUNDDOWN((J76+100)/Table2[[#This Row],[Price]],3)+I76,I76)</f>
        <v>118.73600000000003</v>
      </c>
      <c r="J77" s="6">
        <f>J76+100-(Table2[[#This Row],[Price]]*(Table2[[#This Row],[Investor A Shares]]-I76))</f>
        <v>8.2509999996617012E-2</v>
      </c>
      <c r="K77">
        <f>IF(Table2[[#This Row],[Recession]]=0,ROUNDDOWN((L76+100)/Table2[[#This Row],[Price]],3)+K76,K76)</f>
        <v>118.83700000000002</v>
      </c>
      <c r="L77" s="6">
        <f>L76+100-((Table2[[#This Row],[Investor B Shares]]-K76)*Table2[[#This Row],[Price]])</f>
        <v>0.10880999999703533</v>
      </c>
      <c r="M77" s="12">
        <f>ROUNDDOWN((100+N76)/Table2[[#This Row],[Price]],3)+M76</f>
        <v>118.83700000000002</v>
      </c>
      <c r="N77" s="6">
        <f>N76+100-((Table2[[#This Row],[Investor C Shares]]-M76)*Table2[[#This Row],[Price]])</f>
        <v>0.10880999999703533</v>
      </c>
    </row>
    <row r="78" spans="1:14" x14ac:dyDescent="0.55000000000000004">
      <c r="A78" s="1">
        <v>36312</v>
      </c>
      <c r="B78">
        <v>137</v>
      </c>
      <c r="C78">
        <v>130.12</v>
      </c>
      <c r="D78">
        <v>137.5</v>
      </c>
      <c r="E78">
        <v>128.02000000000001</v>
      </c>
      <c r="F78" t="s">
        <v>246</v>
      </c>
      <c r="G78" s="2">
        <v>5.2200000000000003E-2</v>
      </c>
      <c r="H78">
        <f>VLOOKUP(Table2[[#This Row],[Date]],Monthly[],2)</f>
        <v>0</v>
      </c>
      <c r="I78">
        <f>IF(SUM(H75:H78)=0,ROUNDDOWN((J77+100)/Table2[[#This Row],[Price]],3)+I77,I77)</f>
        <v>119.46600000000004</v>
      </c>
      <c r="J78" s="6">
        <f>J77+100-(Table2[[#This Row],[Price]]*(Table2[[#This Row],[Investor A Shares]]-I77))</f>
        <v>7.2509999996071883E-2</v>
      </c>
      <c r="K78">
        <f>IF(Table2[[#This Row],[Recession]]=0,ROUNDDOWN((L77+100)/Table2[[#This Row],[Price]],3)+K77,K77)</f>
        <v>119.56700000000002</v>
      </c>
      <c r="L78" s="6">
        <f>L77+100-((Table2[[#This Row],[Investor B Shares]]-K77)*Table2[[#This Row],[Price]])</f>
        <v>9.8809999996490205E-2</v>
      </c>
      <c r="M78" s="12">
        <f>ROUNDDOWN((100+N77)/Table2[[#This Row],[Price]],3)+M77</f>
        <v>119.56700000000002</v>
      </c>
      <c r="N78" s="6">
        <f>N77+100-((Table2[[#This Row],[Investor C Shares]]-M77)*Table2[[#This Row],[Price]])</f>
        <v>9.8809999996490205E-2</v>
      </c>
    </row>
    <row r="79" spans="1:14" x14ac:dyDescent="0.55000000000000004">
      <c r="A79" s="1">
        <v>36342</v>
      </c>
      <c r="B79">
        <v>132.75</v>
      </c>
      <c r="C79">
        <v>137</v>
      </c>
      <c r="D79">
        <v>142.25</v>
      </c>
      <c r="E79">
        <v>132.56</v>
      </c>
      <c r="F79" t="s">
        <v>245</v>
      </c>
      <c r="G79" s="2">
        <v>-3.1E-2</v>
      </c>
      <c r="H79">
        <f>VLOOKUP(Table2[[#This Row],[Date]],Monthly[],2)</f>
        <v>0</v>
      </c>
      <c r="I79">
        <f>IF(SUM(H76:H79)=0,ROUNDDOWN((J78+100)/Table2[[#This Row],[Price]],3)+I78,I78)</f>
        <v>120.21900000000004</v>
      </c>
      <c r="J79" s="6">
        <f>J78+100-(Table2[[#This Row],[Price]]*(Table2[[#This Row],[Investor A Shares]]-I78))</f>
        <v>0.11175999999605324</v>
      </c>
      <c r="K79">
        <f>IF(Table2[[#This Row],[Recession]]=0,ROUNDDOWN((L78+100)/Table2[[#This Row],[Price]],3)+K78,K78)</f>
        <v>120.32100000000003</v>
      </c>
      <c r="L79" s="6">
        <f>L78+100-((Table2[[#This Row],[Investor B Shares]]-K78)*Table2[[#This Row],[Price]])</f>
        <v>5.3099999958448052E-3</v>
      </c>
      <c r="M79" s="12">
        <f>ROUNDDOWN((100+N78)/Table2[[#This Row],[Price]],3)+M78</f>
        <v>120.32100000000003</v>
      </c>
      <c r="N79" s="6">
        <f>N78+100-((Table2[[#This Row],[Investor C Shares]]-M78)*Table2[[#This Row],[Price]])</f>
        <v>5.3099999958448052E-3</v>
      </c>
    </row>
    <row r="80" spans="1:14" x14ac:dyDescent="0.55000000000000004">
      <c r="A80" s="1">
        <v>36373</v>
      </c>
      <c r="B80">
        <v>132.06</v>
      </c>
      <c r="C80">
        <v>132.75</v>
      </c>
      <c r="D80">
        <v>138.78</v>
      </c>
      <c r="E80">
        <v>127</v>
      </c>
      <c r="F80" t="s">
        <v>244</v>
      </c>
      <c r="G80" s="2">
        <v>-5.1999999999999998E-3</v>
      </c>
      <c r="H80">
        <f>VLOOKUP(Table2[[#This Row],[Date]],Monthly[],2)</f>
        <v>0</v>
      </c>
      <c r="I80">
        <f>IF(SUM(H77:H80)=0,ROUNDDOWN((J79+100)/Table2[[#This Row],[Price]],3)+I79,I79)</f>
        <v>120.97700000000003</v>
      </c>
      <c r="J80" s="6">
        <f>J79+100-(Table2[[#This Row],[Price]]*(Table2[[#This Row],[Investor A Shares]]-I79))</f>
        <v>1.0279999996640754E-2</v>
      </c>
      <c r="K80">
        <f>IF(Table2[[#This Row],[Recession]]=0,ROUNDDOWN((L79+100)/Table2[[#This Row],[Price]],3)+K79,K79)</f>
        <v>121.07800000000003</v>
      </c>
      <c r="L80" s="6">
        <f>L79+100-((Table2[[#This Row],[Investor B Shares]]-K79)*Table2[[#This Row],[Price]])</f>
        <v>3.5889999995177391E-2</v>
      </c>
      <c r="M80" s="12">
        <f>ROUNDDOWN((100+N79)/Table2[[#This Row],[Price]],3)+M79</f>
        <v>121.07800000000003</v>
      </c>
      <c r="N80" s="6">
        <f>N79+100-((Table2[[#This Row],[Investor C Shares]]-M79)*Table2[[#This Row],[Price]])</f>
        <v>3.5889999995177391E-2</v>
      </c>
    </row>
    <row r="81" spans="1:14" x14ac:dyDescent="0.55000000000000004">
      <c r="A81" s="1">
        <v>36404</v>
      </c>
      <c r="B81">
        <v>128.75</v>
      </c>
      <c r="C81">
        <v>132.94</v>
      </c>
      <c r="D81">
        <v>136.62</v>
      </c>
      <c r="E81">
        <v>125.56</v>
      </c>
      <c r="F81" t="s">
        <v>243</v>
      </c>
      <c r="G81" s="2">
        <v>-2.5100000000000001E-2</v>
      </c>
      <c r="H81">
        <f>VLOOKUP(Table2[[#This Row],[Date]],Monthly[],2)</f>
        <v>0</v>
      </c>
      <c r="I81">
        <f>IF(SUM(H78:H81)=0,ROUNDDOWN((J80+100)/Table2[[#This Row],[Price]],3)+I80,I80)</f>
        <v>121.75300000000003</v>
      </c>
      <c r="J81" s="6">
        <f>J80+100-(Table2[[#This Row],[Price]]*(Table2[[#This Row],[Investor A Shares]]-I80))</f>
        <v>0.10027999999712733</v>
      </c>
      <c r="K81">
        <f>IF(Table2[[#This Row],[Recession]]=0,ROUNDDOWN((L80+100)/Table2[[#This Row],[Price]],3)+K80,K80)</f>
        <v>121.85400000000003</v>
      </c>
      <c r="L81" s="6">
        <f>L80+100-((Table2[[#This Row],[Investor B Shares]]-K80)*Table2[[#This Row],[Price]])</f>
        <v>0.12588999999566397</v>
      </c>
      <c r="M81" s="12">
        <f>ROUNDDOWN((100+N80)/Table2[[#This Row],[Price]],3)+M80</f>
        <v>121.85400000000003</v>
      </c>
      <c r="N81" s="6">
        <f>N80+100-((Table2[[#This Row],[Investor C Shares]]-M80)*Table2[[#This Row],[Price]])</f>
        <v>0.12588999999566397</v>
      </c>
    </row>
    <row r="82" spans="1:14" x14ac:dyDescent="0.55000000000000004">
      <c r="A82" s="1">
        <v>36434</v>
      </c>
      <c r="B82">
        <v>137</v>
      </c>
      <c r="C82">
        <v>127.94</v>
      </c>
      <c r="D82">
        <v>137.69</v>
      </c>
      <c r="E82">
        <v>123.44</v>
      </c>
      <c r="F82" t="s">
        <v>242</v>
      </c>
      <c r="G82" s="2">
        <v>6.4100000000000004E-2</v>
      </c>
      <c r="H82">
        <f>VLOOKUP(Table2[[#This Row],[Date]],Monthly[],2)</f>
        <v>0</v>
      </c>
      <c r="I82">
        <f>IF(SUM(H79:H82)=0,ROUNDDOWN((J81+100)/Table2[[#This Row],[Price]],3)+I81,I81)</f>
        <v>122.48300000000003</v>
      </c>
      <c r="J82" s="6">
        <f>J81+100-(Table2[[#This Row],[Price]]*(Table2[[#This Row],[Investor A Shares]]-I81))</f>
        <v>9.0279999996582205E-2</v>
      </c>
      <c r="K82">
        <f>IF(Table2[[#This Row],[Recession]]=0,ROUNDDOWN((L81+100)/Table2[[#This Row],[Price]],3)+K81,K81)</f>
        <v>122.58400000000003</v>
      </c>
      <c r="L82" s="6">
        <f>L81+100-((Table2[[#This Row],[Investor B Shares]]-K81)*Table2[[#This Row],[Price]])</f>
        <v>0.11588999999511884</v>
      </c>
      <c r="M82" s="12">
        <f>ROUNDDOWN((100+N81)/Table2[[#This Row],[Price]],3)+M81</f>
        <v>122.58400000000003</v>
      </c>
      <c r="N82" s="6">
        <f>N81+100-((Table2[[#This Row],[Investor C Shares]]-M81)*Table2[[#This Row],[Price]])</f>
        <v>0.11588999999511884</v>
      </c>
    </row>
    <row r="83" spans="1:14" x14ac:dyDescent="0.55000000000000004">
      <c r="A83" s="1">
        <v>36465</v>
      </c>
      <c r="B83">
        <v>139.28</v>
      </c>
      <c r="C83">
        <v>136.5</v>
      </c>
      <c r="D83">
        <v>143</v>
      </c>
      <c r="E83">
        <v>134.59</v>
      </c>
      <c r="F83" t="s">
        <v>241</v>
      </c>
      <c r="G83" s="2">
        <v>1.66E-2</v>
      </c>
      <c r="H83">
        <f>VLOOKUP(Table2[[#This Row],[Date]],Monthly[],2)</f>
        <v>0</v>
      </c>
      <c r="I83">
        <f>IF(SUM(H80:H83)=0,ROUNDDOWN((J82+100)/Table2[[#This Row],[Price]],3)+I82,I82)</f>
        <v>123.20100000000004</v>
      </c>
      <c r="J83" s="6">
        <f>J82+100-(Table2[[#This Row],[Price]]*(Table2[[#This Row],[Investor A Shares]]-I82))</f>
        <v>8.7239999996086226E-2</v>
      </c>
      <c r="K83">
        <f>IF(Table2[[#This Row],[Recession]]=0,ROUNDDOWN((L82+100)/Table2[[#This Row],[Price]],3)+K82,K82)</f>
        <v>123.30200000000004</v>
      </c>
      <c r="L83" s="6">
        <f>L82+100-((Table2[[#This Row],[Investor B Shares]]-K82)*Table2[[#This Row],[Price]])</f>
        <v>0.11284999999462286</v>
      </c>
      <c r="M83" s="12">
        <f>ROUNDDOWN((100+N82)/Table2[[#This Row],[Price]],3)+M82</f>
        <v>123.30200000000004</v>
      </c>
      <c r="N83" s="6">
        <f>N82+100-((Table2[[#This Row],[Investor C Shares]]-M82)*Table2[[#This Row],[Price]])</f>
        <v>0.11284999999462286</v>
      </c>
    </row>
    <row r="84" spans="1:14" x14ac:dyDescent="0.55000000000000004">
      <c r="A84" s="1">
        <v>36495</v>
      </c>
      <c r="B84">
        <v>146.88</v>
      </c>
      <c r="C84">
        <v>139.31</v>
      </c>
      <c r="D84">
        <v>147.56</v>
      </c>
      <c r="E84">
        <v>139</v>
      </c>
      <c r="F84" t="s">
        <v>240</v>
      </c>
      <c r="G84" s="2">
        <v>5.4600000000000003E-2</v>
      </c>
      <c r="H84">
        <f>VLOOKUP(Table2[[#This Row],[Date]],Monthly[],2)</f>
        <v>0</v>
      </c>
      <c r="I84">
        <f>IF(SUM(H81:H84)=0,ROUNDDOWN((J83+100)/Table2[[#This Row],[Price]],3)+I83,I83)</f>
        <v>123.88200000000003</v>
      </c>
      <c r="J84" s="6">
        <f>J83+100-(Table2[[#This Row],[Price]]*(Table2[[#This Row],[Investor A Shares]]-I83))</f>
        <v>6.1959999996474835E-2</v>
      </c>
      <c r="K84">
        <f>IF(Table2[[#This Row],[Recession]]=0,ROUNDDOWN((L83+100)/Table2[[#This Row],[Price]],3)+K83,K83)</f>
        <v>123.98300000000003</v>
      </c>
      <c r="L84" s="6">
        <f>L83+100-((Table2[[#This Row],[Investor B Shares]]-K83)*Table2[[#This Row],[Price]])</f>
        <v>8.7569999995011472E-2</v>
      </c>
      <c r="M84" s="12">
        <f>ROUNDDOWN((100+N83)/Table2[[#This Row],[Price]],3)+M83</f>
        <v>123.98300000000003</v>
      </c>
      <c r="N84" s="6">
        <f>N83+100-((Table2[[#This Row],[Investor C Shares]]-M83)*Table2[[#This Row],[Price]])</f>
        <v>8.7569999995011472E-2</v>
      </c>
    </row>
    <row r="85" spans="1:14" x14ac:dyDescent="0.55000000000000004">
      <c r="A85" s="1">
        <v>36526</v>
      </c>
      <c r="B85">
        <v>139.56</v>
      </c>
      <c r="C85">
        <v>148.25</v>
      </c>
      <c r="D85">
        <v>148.25</v>
      </c>
      <c r="E85">
        <v>135</v>
      </c>
      <c r="F85" t="s">
        <v>239</v>
      </c>
      <c r="G85" s="2">
        <v>-4.9799999999999997E-2</v>
      </c>
      <c r="H85">
        <f>VLOOKUP(Table2[[#This Row],[Date]],Monthly[],2)</f>
        <v>0</v>
      </c>
      <c r="I85">
        <f>IF(SUM(H82:H85)=0,ROUNDDOWN((J84+100)/Table2[[#This Row],[Price]],3)+I84,I84)</f>
        <v>124.59800000000003</v>
      </c>
      <c r="J85" s="6">
        <f>J84+100-(Table2[[#This Row],[Price]]*(Table2[[#This Row],[Investor A Shares]]-I84))</f>
        <v>0.1369999999973146</v>
      </c>
      <c r="K85">
        <f>IF(Table2[[#This Row],[Recession]]=0,ROUNDDOWN((L84+100)/Table2[[#This Row],[Price]],3)+K84,K84)</f>
        <v>124.70000000000003</v>
      </c>
      <c r="L85" s="6">
        <f>L84+100-((Table2[[#This Row],[Investor B Shares]]-K84)*Table2[[#This Row],[Price]])</f>
        <v>2.3049999995180315E-2</v>
      </c>
      <c r="M85" s="12">
        <f>ROUNDDOWN((100+N84)/Table2[[#This Row],[Price]],3)+M84</f>
        <v>124.70000000000003</v>
      </c>
      <c r="N85" s="6">
        <f>N84+100-((Table2[[#This Row],[Investor C Shares]]-M84)*Table2[[#This Row],[Price]])</f>
        <v>2.3049999995180315E-2</v>
      </c>
    </row>
    <row r="86" spans="1:14" x14ac:dyDescent="0.55000000000000004">
      <c r="A86" s="1">
        <v>36557</v>
      </c>
      <c r="B86">
        <v>137.44</v>
      </c>
      <c r="C86">
        <v>139.75</v>
      </c>
      <c r="D86">
        <v>144.56</v>
      </c>
      <c r="E86">
        <v>132.72</v>
      </c>
      <c r="F86" t="s">
        <v>238</v>
      </c>
      <c r="G86" s="2">
        <v>-1.52E-2</v>
      </c>
      <c r="H86">
        <f>VLOOKUP(Table2[[#This Row],[Date]],Monthly[],2)</f>
        <v>0</v>
      </c>
      <c r="I86">
        <f>IF(SUM(H83:H86)=0,ROUNDDOWN((J85+100)/Table2[[#This Row],[Price]],3)+I85,I85)</f>
        <v>125.32600000000002</v>
      </c>
      <c r="J86" s="6">
        <f>J85+100-(Table2[[#This Row],[Price]]*(Table2[[#This Row],[Investor A Shares]]-I85))</f>
        <v>8.0679999998082508E-2</v>
      </c>
      <c r="K86">
        <f>IF(Table2[[#This Row],[Recession]]=0,ROUNDDOWN((L85+100)/Table2[[#This Row],[Price]],3)+K85,K85)</f>
        <v>125.42700000000004</v>
      </c>
      <c r="L86" s="6">
        <f>L85+100-((Table2[[#This Row],[Investor B Shares]]-K85)*Table2[[#This Row],[Price]])</f>
        <v>0.10416999999465304</v>
      </c>
      <c r="M86" s="12">
        <f>ROUNDDOWN((100+N85)/Table2[[#This Row],[Price]],3)+M85</f>
        <v>125.42700000000004</v>
      </c>
      <c r="N86" s="6">
        <f>N85+100-((Table2[[#This Row],[Investor C Shares]]-M85)*Table2[[#This Row],[Price]])</f>
        <v>0.10416999999465304</v>
      </c>
    </row>
    <row r="87" spans="1:14" x14ac:dyDescent="0.55000000000000004">
      <c r="A87" s="1">
        <v>36586</v>
      </c>
      <c r="B87">
        <v>150.38</v>
      </c>
      <c r="C87">
        <v>137.62</v>
      </c>
      <c r="D87">
        <v>155.75</v>
      </c>
      <c r="E87">
        <v>135.03</v>
      </c>
      <c r="F87" t="s">
        <v>237</v>
      </c>
      <c r="G87" s="2">
        <v>9.4200000000000006E-2</v>
      </c>
      <c r="H87">
        <f>VLOOKUP(Table2[[#This Row],[Date]],Monthly[],2)</f>
        <v>0</v>
      </c>
      <c r="I87">
        <f>IF(SUM(H84:H87)=0,ROUNDDOWN((J86+100)/Table2[[#This Row],[Price]],3)+I86,I86)</f>
        <v>125.99100000000003</v>
      </c>
      <c r="J87" s="6">
        <f>J86+100-(Table2[[#This Row],[Price]]*(Table2[[#This Row],[Investor A Shares]]-I86))</f>
        <v>7.7979999997140226E-2</v>
      </c>
      <c r="K87">
        <f>IF(Table2[[#This Row],[Recession]]=0,ROUNDDOWN((L86+100)/Table2[[#This Row],[Price]],3)+K86,K86)</f>
        <v>126.09200000000004</v>
      </c>
      <c r="L87" s="6">
        <f>L86+100-((Table2[[#This Row],[Investor B Shares]]-K86)*Table2[[#This Row],[Price]])</f>
        <v>0.10146999999371076</v>
      </c>
      <c r="M87" s="12">
        <f>ROUNDDOWN((100+N86)/Table2[[#This Row],[Price]],3)+M86</f>
        <v>126.09200000000004</v>
      </c>
      <c r="N87" s="6">
        <f>N86+100-((Table2[[#This Row],[Investor C Shares]]-M86)*Table2[[#This Row],[Price]])</f>
        <v>0.10146999999371076</v>
      </c>
    </row>
    <row r="88" spans="1:14" x14ac:dyDescent="0.55000000000000004">
      <c r="A88" s="1">
        <v>36617</v>
      </c>
      <c r="B88">
        <v>145.09</v>
      </c>
      <c r="C88">
        <v>150.12</v>
      </c>
      <c r="D88">
        <v>153.11000000000001</v>
      </c>
      <c r="E88">
        <v>133.5</v>
      </c>
      <c r="F88" t="s">
        <v>236</v>
      </c>
      <c r="G88" s="2">
        <v>-3.5200000000000002E-2</v>
      </c>
      <c r="H88">
        <f>VLOOKUP(Table2[[#This Row],[Date]],Monthly[],2)</f>
        <v>0</v>
      </c>
      <c r="I88">
        <f>IF(SUM(H85:H88)=0,ROUNDDOWN((J87+100)/Table2[[#This Row],[Price]],3)+I87,I87)</f>
        <v>126.68000000000002</v>
      </c>
      <c r="J88" s="6">
        <f>J87+100-(Table2[[#This Row],[Price]]*(Table2[[#This Row],[Investor A Shares]]-I87))</f>
        <v>0.11096999999816148</v>
      </c>
      <c r="K88">
        <f>IF(Table2[[#This Row],[Recession]]=0,ROUNDDOWN((L87+100)/Table2[[#This Row],[Price]],3)+K87,K87)</f>
        <v>126.78100000000003</v>
      </c>
      <c r="L88" s="6">
        <f>L87+100-((Table2[[#This Row],[Investor B Shares]]-K87)*Table2[[#This Row],[Price]])</f>
        <v>0.13445999999473202</v>
      </c>
      <c r="M88" s="12">
        <f>ROUNDDOWN((100+N87)/Table2[[#This Row],[Price]],3)+M87</f>
        <v>126.78100000000003</v>
      </c>
      <c r="N88" s="6">
        <f>N87+100-((Table2[[#This Row],[Investor C Shares]]-M87)*Table2[[#This Row],[Price]])</f>
        <v>0.13445999999473202</v>
      </c>
    </row>
    <row r="89" spans="1:14" x14ac:dyDescent="0.55000000000000004">
      <c r="A89" s="1">
        <v>36647</v>
      </c>
      <c r="B89">
        <v>142.81</v>
      </c>
      <c r="C89">
        <v>146.56</v>
      </c>
      <c r="D89">
        <v>148.47999999999999</v>
      </c>
      <c r="E89">
        <v>136.5</v>
      </c>
      <c r="F89" t="s">
        <v>235</v>
      </c>
      <c r="G89" s="2">
        <v>-1.5699999999999999E-2</v>
      </c>
      <c r="H89">
        <f>VLOOKUP(Table2[[#This Row],[Date]],Monthly[],2)</f>
        <v>0</v>
      </c>
      <c r="I89">
        <f>IF(SUM(H86:H89)=0,ROUNDDOWN((J88+100)/Table2[[#This Row],[Price]],3)+I88,I88)</f>
        <v>127.38100000000001</v>
      </c>
      <c r="J89" s="6">
        <f>J88+100-(Table2[[#This Row],[Price]]*(Table2[[#This Row],[Investor A Shares]]-I88))</f>
        <v>1.1599999991034338E-3</v>
      </c>
      <c r="K89">
        <f>IF(Table2[[#This Row],[Recession]]=0,ROUNDDOWN((L88+100)/Table2[[#This Row],[Price]],3)+K88,K88)</f>
        <v>127.48200000000003</v>
      </c>
      <c r="L89" s="6">
        <f>L88+100-((Table2[[#This Row],[Investor B Shares]]-K88)*Table2[[#This Row],[Price]])</f>
        <v>2.4649999995673966E-2</v>
      </c>
      <c r="M89" s="12">
        <f>ROUNDDOWN((100+N88)/Table2[[#This Row],[Price]],3)+M88</f>
        <v>127.48200000000003</v>
      </c>
      <c r="N89" s="6">
        <f>N88+100-((Table2[[#This Row],[Investor C Shares]]-M88)*Table2[[#This Row],[Price]])</f>
        <v>2.4649999995673966E-2</v>
      </c>
    </row>
    <row r="90" spans="1:14" x14ac:dyDescent="0.55000000000000004">
      <c r="A90" s="1">
        <v>36678</v>
      </c>
      <c r="B90">
        <v>145.28</v>
      </c>
      <c r="C90">
        <v>143.69</v>
      </c>
      <c r="D90">
        <v>149.16</v>
      </c>
      <c r="E90">
        <v>143</v>
      </c>
      <c r="F90" t="s">
        <v>234</v>
      </c>
      <c r="G90" s="2">
        <v>1.7299999999999999E-2</v>
      </c>
      <c r="H90">
        <f>VLOOKUP(Table2[[#This Row],[Date]],Monthly[],2)</f>
        <v>0</v>
      </c>
      <c r="I90">
        <f>IF(SUM(H87:H90)=0,ROUNDDOWN((J89+100)/Table2[[#This Row],[Price]],3)+I89,I89)</f>
        <v>128.06900000000002</v>
      </c>
      <c r="J90" s="6">
        <f>J89+100-(Table2[[#This Row],[Price]]*(Table2[[#This Row],[Investor A Shares]]-I89))</f>
        <v>4.8519999998759999E-2</v>
      </c>
      <c r="K90">
        <f>IF(Table2[[#This Row],[Recession]]=0,ROUNDDOWN((L89+100)/Table2[[#This Row],[Price]],3)+K89,K89)</f>
        <v>128.17000000000002</v>
      </c>
      <c r="L90" s="6">
        <f>L89+100-((Table2[[#This Row],[Investor B Shares]]-K89)*Table2[[#This Row],[Price]])</f>
        <v>7.2009999997391105E-2</v>
      </c>
      <c r="M90" s="12">
        <f>ROUNDDOWN((100+N89)/Table2[[#This Row],[Price]],3)+M89</f>
        <v>128.17000000000002</v>
      </c>
      <c r="N90" s="6">
        <f>N89+100-((Table2[[#This Row],[Investor C Shares]]-M89)*Table2[[#This Row],[Price]])</f>
        <v>7.2009999997391105E-2</v>
      </c>
    </row>
    <row r="91" spans="1:14" x14ac:dyDescent="0.55000000000000004">
      <c r="A91" s="1">
        <v>36708</v>
      </c>
      <c r="B91">
        <v>143</v>
      </c>
      <c r="C91">
        <v>145.44</v>
      </c>
      <c r="D91">
        <v>151.97999999999999</v>
      </c>
      <c r="E91">
        <v>141.52000000000001</v>
      </c>
      <c r="F91" t="s">
        <v>233</v>
      </c>
      <c r="G91" s="2">
        <v>-1.5699999999999999E-2</v>
      </c>
      <c r="H91">
        <f>VLOOKUP(Table2[[#This Row],[Date]],Monthly[],2)</f>
        <v>0</v>
      </c>
      <c r="I91">
        <f>IF(SUM(H88:H91)=0,ROUNDDOWN((J90+100)/Table2[[#This Row],[Price]],3)+I90,I90)</f>
        <v>128.76800000000003</v>
      </c>
      <c r="J91" s="6">
        <f>J90+100-(Table2[[#This Row],[Price]]*(Table2[[#This Row],[Investor A Shares]]-I90))</f>
        <v>9.151999999700422E-2</v>
      </c>
      <c r="K91">
        <f>IF(Table2[[#This Row],[Recession]]=0,ROUNDDOWN((L90+100)/Table2[[#This Row],[Price]],3)+K90,K90)</f>
        <v>128.86900000000003</v>
      </c>
      <c r="L91" s="6">
        <f>L90+100-((Table2[[#This Row],[Investor B Shares]]-K90)*Table2[[#This Row],[Price]])</f>
        <v>0.11500999999563533</v>
      </c>
      <c r="M91" s="12">
        <f>ROUNDDOWN((100+N90)/Table2[[#This Row],[Price]],3)+M90</f>
        <v>128.86900000000003</v>
      </c>
      <c r="N91" s="6">
        <f>N90+100-((Table2[[#This Row],[Investor C Shares]]-M90)*Table2[[#This Row],[Price]])</f>
        <v>0.11500999999563533</v>
      </c>
    </row>
    <row r="92" spans="1:14" x14ac:dyDescent="0.55000000000000004">
      <c r="A92" s="1">
        <v>36739</v>
      </c>
      <c r="B92">
        <v>152.34</v>
      </c>
      <c r="C92">
        <v>143.62</v>
      </c>
      <c r="D92">
        <v>153.09</v>
      </c>
      <c r="E92">
        <v>142.62</v>
      </c>
      <c r="F92" t="s">
        <v>232</v>
      </c>
      <c r="G92" s="2">
        <v>6.5299999999999997E-2</v>
      </c>
      <c r="H92">
        <f>VLOOKUP(Table2[[#This Row],[Date]],Monthly[],2)</f>
        <v>0</v>
      </c>
      <c r="I92">
        <f>IF(SUM(H89:H92)=0,ROUNDDOWN((J91+100)/Table2[[#This Row],[Price]],3)+I91,I91)</f>
        <v>129.42500000000004</v>
      </c>
      <c r="J92" s="6">
        <f>J91+100-(Table2[[#This Row],[Price]]*(Table2[[#This Row],[Investor A Shares]]-I91))</f>
        <v>4.1399999953739552E-3</v>
      </c>
      <c r="K92">
        <f>IF(Table2[[#This Row],[Recession]]=0,ROUNDDOWN((L91+100)/Table2[[#This Row],[Price]],3)+K91,K91)</f>
        <v>129.52600000000004</v>
      </c>
      <c r="L92" s="6">
        <f>L91+100-((Table2[[#This Row],[Investor B Shares]]-K91)*Table2[[#This Row],[Price]])</f>
        <v>2.7629999994005061E-2</v>
      </c>
      <c r="M92" s="12">
        <f>ROUNDDOWN((100+N91)/Table2[[#This Row],[Price]],3)+M91</f>
        <v>129.52600000000004</v>
      </c>
      <c r="N92" s="6">
        <f>N91+100-((Table2[[#This Row],[Investor C Shares]]-M91)*Table2[[#This Row],[Price]])</f>
        <v>2.7629999994005061E-2</v>
      </c>
    </row>
    <row r="93" spans="1:14" x14ac:dyDescent="0.55000000000000004">
      <c r="A93" s="1">
        <v>36770</v>
      </c>
      <c r="B93">
        <v>143.62</v>
      </c>
      <c r="C93">
        <v>153.25</v>
      </c>
      <c r="D93">
        <v>153.59</v>
      </c>
      <c r="E93">
        <v>142.12</v>
      </c>
      <c r="F93" t="s">
        <v>231</v>
      </c>
      <c r="G93" s="2">
        <v>-5.7200000000000001E-2</v>
      </c>
      <c r="H93">
        <f>VLOOKUP(Table2[[#This Row],[Date]],Monthly[],2)</f>
        <v>0</v>
      </c>
      <c r="I93">
        <f>IF(SUM(H90:H93)=0,ROUNDDOWN((J92+100)/Table2[[#This Row],[Price]],3)+I92,I92)</f>
        <v>130.12100000000004</v>
      </c>
      <c r="J93" s="6">
        <f>J92+100-(Table2[[#This Row],[Price]]*(Table2[[#This Row],[Investor A Shares]]-I92))</f>
        <v>4.4619999995660464E-2</v>
      </c>
      <c r="K93">
        <f>IF(Table2[[#This Row],[Recession]]=0,ROUNDDOWN((L92+100)/Table2[[#This Row],[Price]],3)+K92,K92)</f>
        <v>130.22200000000004</v>
      </c>
      <c r="L93" s="6">
        <f>L92+100-((Table2[[#This Row],[Investor B Shares]]-K92)*Table2[[#This Row],[Price]])</f>
        <v>6.810999999429157E-2</v>
      </c>
      <c r="M93" s="12">
        <f>ROUNDDOWN((100+N92)/Table2[[#This Row],[Price]],3)+M92</f>
        <v>130.22200000000004</v>
      </c>
      <c r="N93" s="6">
        <f>N92+100-((Table2[[#This Row],[Investor C Shares]]-M92)*Table2[[#This Row],[Price]])</f>
        <v>6.810999999429157E-2</v>
      </c>
    </row>
    <row r="94" spans="1:14" x14ac:dyDescent="0.55000000000000004">
      <c r="A94" s="1">
        <v>36800</v>
      </c>
      <c r="B94">
        <v>142.94999999999999</v>
      </c>
      <c r="C94">
        <v>144.28</v>
      </c>
      <c r="D94">
        <v>145.75</v>
      </c>
      <c r="E94">
        <v>130.16</v>
      </c>
      <c r="F94" t="s">
        <v>230</v>
      </c>
      <c r="G94" s="2">
        <v>-4.7000000000000002E-3</v>
      </c>
      <c r="H94">
        <f>VLOOKUP(Table2[[#This Row],[Date]],Monthly[],2)</f>
        <v>0</v>
      </c>
      <c r="I94">
        <f>IF(SUM(H91:H94)=0,ROUNDDOWN((J93+100)/Table2[[#This Row],[Price]],3)+I93,I93)</f>
        <v>130.82000000000005</v>
      </c>
      <c r="J94" s="6">
        <f>J93+100-(Table2[[#This Row],[Price]]*(Table2[[#This Row],[Investor A Shares]]-I93))</f>
        <v>0.12256999999391383</v>
      </c>
      <c r="K94">
        <f>IF(Table2[[#This Row],[Recession]]=0,ROUNDDOWN((L93+100)/Table2[[#This Row],[Price]],3)+K93,K93)</f>
        <v>130.92200000000003</v>
      </c>
      <c r="L94" s="6">
        <f>L93+100-((Table2[[#This Row],[Investor B Shares]]-K93)*Table2[[#This Row],[Price]])</f>
        <v>3.1099999959280922E-3</v>
      </c>
      <c r="M94" s="12">
        <f>ROUNDDOWN((100+N93)/Table2[[#This Row],[Price]],3)+M93</f>
        <v>130.92200000000003</v>
      </c>
      <c r="N94" s="6">
        <f>N93+100-((Table2[[#This Row],[Investor C Shares]]-M93)*Table2[[#This Row],[Price]])</f>
        <v>3.1099999959280922E-3</v>
      </c>
    </row>
    <row r="95" spans="1:14" x14ac:dyDescent="0.55000000000000004">
      <c r="A95" s="1">
        <v>36831</v>
      </c>
      <c r="B95">
        <v>132.28</v>
      </c>
      <c r="C95">
        <v>142.25</v>
      </c>
      <c r="D95">
        <v>144.30000000000001</v>
      </c>
      <c r="E95">
        <v>129.75</v>
      </c>
      <c r="F95" t="s">
        <v>229</v>
      </c>
      <c r="G95" s="2">
        <v>-7.46E-2</v>
      </c>
      <c r="H95">
        <f>VLOOKUP(Table2[[#This Row],[Date]],Monthly[],2)</f>
        <v>0</v>
      </c>
      <c r="I95">
        <f>IF(SUM(H92:H95)=0,ROUNDDOWN((J94+100)/Table2[[#This Row],[Price]],3)+I94,I94)</f>
        <v>131.57600000000005</v>
      </c>
      <c r="J95" s="6">
        <f>J94+100-(Table2[[#This Row],[Price]]*(Table2[[#This Row],[Investor A Shares]]-I94))</f>
        <v>0.11888999999388261</v>
      </c>
      <c r="K95">
        <f>IF(Table2[[#This Row],[Recession]]=0,ROUNDDOWN((L94+100)/Table2[[#This Row],[Price]],3)+K94,K94)</f>
        <v>131.67700000000002</v>
      </c>
      <c r="L95" s="6">
        <f>L94+100-((Table2[[#This Row],[Investor B Shares]]-K94)*Table2[[#This Row],[Price]])</f>
        <v>0.13170999999653077</v>
      </c>
      <c r="M95" s="12">
        <f>ROUNDDOWN((100+N94)/Table2[[#This Row],[Price]],3)+M94</f>
        <v>131.67700000000002</v>
      </c>
      <c r="N95" s="6">
        <f>N94+100-((Table2[[#This Row],[Investor C Shares]]-M94)*Table2[[#This Row],[Price]])</f>
        <v>0.13170999999653077</v>
      </c>
    </row>
    <row r="96" spans="1:14" x14ac:dyDescent="0.55000000000000004">
      <c r="A96" s="1">
        <v>36861</v>
      </c>
      <c r="B96">
        <v>131.19</v>
      </c>
      <c r="C96">
        <v>133.19</v>
      </c>
      <c r="D96">
        <v>139.56</v>
      </c>
      <c r="E96">
        <v>125.53</v>
      </c>
      <c r="F96" t="s">
        <v>228</v>
      </c>
      <c r="G96" s="2">
        <v>-8.2000000000000007E-3</v>
      </c>
      <c r="H96">
        <f>VLOOKUP(Table2[[#This Row],[Date]],Monthly[],2)</f>
        <v>0</v>
      </c>
      <c r="I96">
        <f>IF(SUM(H93:H96)=0,ROUNDDOWN((J95+100)/Table2[[#This Row],[Price]],3)+I95,I95)</f>
        <v>132.33900000000006</v>
      </c>
      <c r="J96" s="6">
        <f>J95+100-(Table2[[#This Row],[Price]]*(Table2[[#This Row],[Investor A Shares]]-I95))</f>
        <v>2.0919999993196825E-2</v>
      </c>
      <c r="K96">
        <f>IF(Table2[[#This Row],[Recession]]=0,ROUNDDOWN((L95+100)/Table2[[#This Row],[Price]],3)+K95,K95)</f>
        <v>132.44000000000003</v>
      </c>
      <c r="L96" s="6">
        <f>L95+100-((Table2[[#This Row],[Investor B Shares]]-K95)*Table2[[#This Row],[Price]])</f>
        <v>3.3739999995844983E-2</v>
      </c>
      <c r="M96" s="12">
        <f>ROUNDDOWN((100+N95)/Table2[[#This Row],[Price]],3)+M95</f>
        <v>132.44000000000003</v>
      </c>
      <c r="N96" s="6">
        <f>N95+100-((Table2[[#This Row],[Investor C Shares]]-M95)*Table2[[#This Row],[Price]])</f>
        <v>3.3739999995844983E-2</v>
      </c>
    </row>
    <row r="97" spans="1:14" x14ac:dyDescent="0.55000000000000004">
      <c r="A97" s="1">
        <v>36892</v>
      </c>
      <c r="B97">
        <v>137.02000000000001</v>
      </c>
      <c r="C97">
        <v>132</v>
      </c>
      <c r="D97">
        <v>138.69999999999999</v>
      </c>
      <c r="E97">
        <v>127.56</v>
      </c>
      <c r="F97" t="s">
        <v>227</v>
      </c>
      <c r="G97" s="2">
        <v>4.4400000000000002E-2</v>
      </c>
      <c r="H97">
        <f>VLOOKUP(Table2[[#This Row],[Date]],Monthly[],2)</f>
        <v>0</v>
      </c>
      <c r="I97">
        <f>IF(SUM(H94:H97)=0,ROUNDDOWN((J96+100)/Table2[[#This Row],[Price]],3)+I96,I96)</f>
        <v>133.06800000000007</v>
      </c>
      <c r="J97" s="6">
        <f>J96+100-(Table2[[#This Row],[Price]]*(Table2[[#This Row],[Investor A Shares]]-I96))</f>
        <v>0.1333399999913496</v>
      </c>
      <c r="K97">
        <f>IF(Table2[[#This Row],[Recession]]=0,ROUNDDOWN((L96+100)/Table2[[#This Row],[Price]],3)+K96,K96)</f>
        <v>133.17000000000002</v>
      </c>
      <c r="L97" s="6">
        <f>L96+100-((Table2[[#This Row],[Investor B Shares]]-K96)*Table2[[#This Row],[Price]])</f>
        <v>9.1399999972452406E-3</v>
      </c>
      <c r="M97" s="12">
        <f>ROUNDDOWN((100+N96)/Table2[[#This Row],[Price]],3)+M96</f>
        <v>133.17000000000002</v>
      </c>
      <c r="N97" s="6">
        <f>N96+100-((Table2[[#This Row],[Investor C Shares]]-M96)*Table2[[#This Row],[Price]])</f>
        <v>9.1399999972452406E-3</v>
      </c>
    </row>
    <row r="98" spans="1:14" x14ac:dyDescent="0.55000000000000004">
      <c r="A98" s="1">
        <v>36923</v>
      </c>
      <c r="B98">
        <v>123.95</v>
      </c>
      <c r="C98">
        <v>137.1</v>
      </c>
      <c r="D98">
        <v>137.99</v>
      </c>
      <c r="E98">
        <v>121.8</v>
      </c>
      <c r="F98" t="s">
        <v>226</v>
      </c>
      <c r="G98" s="2">
        <v>-9.5399999999999999E-2</v>
      </c>
      <c r="H98">
        <f>VLOOKUP(Table2[[#This Row],[Date]],Monthly[],2)</f>
        <v>0</v>
      </c>
      <c r="I98">
        <f>IF(SUM(H95:H98)=0,ROUNDDOWN((J97+100)/Table2[[#This Row],[Price]],3)+I97,I97)</f>
        <v>133.87500000000006</v>
      </c>
      <c r="J98" s="6">
        <f>J97+100-(Table2[[#This Row],[Price]]*(Table2[[#This Row],[Investor A Shares]]-I97))</f>
        <v>0.10568999999284756</v>
      </c>
      <c r="K98">
        <f>IF(Table2[[#This Row],[Recession]]=0,ROUNDDOWN((L97+100)/Table2[[#This Row],[Price]],3)+K97,K97)</f>
        <v>133.97600000000003</v>
      </c>
      <c r="L98" s="6">
        <f>L97+100-((Table2[[#This Row],[Investor B Shares]]-K97)*Table2[[#This Row],[Price]])</f>
        <v>0.10543999999580933</v>
      </c>
      <c r="M98" s="12">
        <f>ROUNDDOWN((100+N97)/Table2[[#This Row],[Price]],3)+M97</f>
        <v>133.97600000000003</v>
      </c>
      <c r="N98" s="6">
        <f>N97+100-((Table2[[#This Row],[Investor C Shares]]-M97)*Table2[[#This Row],[Price]])</f>
        <v>0.10543999999580933</v>
      </c>
    </row>
    <row r="99" spans="1:14" x14ac:dyDescent="0.55000000000000004">
      <c r="A99" s="1">
        <v>36951</v>
      </c>
      <c r="B99">
        <v>116.69</v>
      </c>
      <c r="C99">
        <v>124.05</v>
      </c>
      <c r="D99">
        <v>127.75</v>
      </c>
      <c r="E99">
        <v>108.04</v>
      </c>
      <c r="F99" t="s">
        <v>225</v>
      </c>
      <c r="G99" s="2">
        <v>-5.8599999999999999E-2</v>
      </c>
      <c r="H99">
        <f>VLOOKUP(Table2[[#This Row],[Date]],Monthly[],2)</f>
        <v>0</v>
      </c>
      <c r="I99">
        <f>IF(SUM(H96:H99)=0,ROUNDDOWN((J98+100)/Table2[[#This Row],[Price]],3)+I98,I98)</f>
        <v>134.73200000000006</v>
      </c>
      <c r="J99" s="6">
        <f>J98+100-(Table2[[#This Row],[Price]]*(Table2[[#This Row],[Investor A Shares]]-I98))</f>
        <v>0.10235999999292744</v>
      </c>
      <c r="K99">
        <f>IF(Table2[[#This Row],[Recession]]=0,ROUNDDOWN((L98+100)/Table2[[#This Row],[Price]],3)+K98,K98)</f>
        <v>134.83300000000003</v>
      </c>
      <c r="L99" s="6">
        <f>L98+100-((Table2[[#This Row],[Investor B Shares]]-K98)*Table2[[#This Row],[Price]])</f>
        <v>0.10210999999588921</v>
      </c>
      <c r="M99" s="12">
        <f>ROUNDDOWN((100+N98)/Table2[[#This Row],[Price]],3)+M98</f>
        <v>134.83300000000003</v>
      </c>
      <c r="N99" s="6">
        <f>N98+100-((Table2[[#This Row],[Investor C Shares]]-M98)*Table2[[#This Row],[Price]])</f>
        <v>0.10210999999588921</v>
      </c>
    </row>
    <row r="100" spans="1:14" x14ac:dyDescent="0.55000000000000004">
      <c r="A100" s="1">
        <v>36982</v>
      </c>
      <c r="B100">
        <v>124.91</v>
      </c>
      <c r="C100">
        <v>116.3</v>
      </c>
      <c r="D100">
        <v>127.27</v>
      </c>
      <c r="E100">
        <v>109.3</v>
      </c>
      <c r="F100" t="s">
        <v>224</v>
      </c>
      <c r="G100" s="2">
        <v>7.0400000000000004E-2</v>
      </c>
      <c r="H100">
        <f>VLOOKUP(Table2[[#This Row],[Date]],Monthly[],2)</f>
        <v>1</v>
      </c>
      <c r="I100">
        <f>IF(SUM(H97:H100)=0,ROUNDDOWN((J99+100)/Table2[[#This Row],[Price]],3)+I99,I99)</f>
        <v>134.73200000000006</v>
      </c>
      <c r="J100" s="6">
        <f>J99+100-(Table2[[#This Row],[Price]]*(Table2[[#This Row],[Investor A Shares]]-I99))</f>
        <v>100.10235999999293</v>
      </c>
      <c r="K100">
        <f>IF(Table2[[#This Row],[Recession]]=0,ROUNDDOWN((L99+100)/Table2[[#This Row],[Price]],3)+K99,K99)</f>
        <v>134.83300000000003</v>
      </c>
      <c r="L100" s="6">
        <f>L99+100-((Table2[[#This Row],[Investor B Shares]]-K99)*Table2[[#This Row],[Price]])</f>
        <v>100.10210999999589</v>
      </c>
      <c r="M100" s="12">
        <f>ROUNDDOWN((100+N99)/Table2[[#This Row],[Price]],3)+M99</f>
        <v>135.63400000000001</v>
      </c>
      <c r="N100" s="6">
        <f>N99+100-((Table2[[#This Row],[Investor C Shares]]-M99)*Table2[[#This Row],[Price]])</f>
        <v>4.9199999997426858E-2</v>
      </c>
    </row>
    <row r="101" spans="1:14" x14ac:dyDescent="0.55000000000000004">
      <c r="A101" s="1">
        <v>37012</v>
      </c>
      <c r="B101">
        <v>125.95</v>
      </c>
      <c r="C101">
        <v>125.07</v>
      </c>
      <c r="D101">
        <v>132.09</v>
      </c>
      <c r="E101">
        <v>123.44</v>
      </c>
      <c r="F101" t="s">
        <v>223</v>
      </c>
      <c r="G101" s="2">
        <v>8.3000000000000001E-3</v>
      </c>
      <c r="H101">
        <f>VLOOKUP(Table2[[#This Row],[Date]],Monthly[],2)</f>
        <v>1</v>
      </c>
      <c r="I101">
        <f>IF(SUM(H98:H101)=0,ROUNDDOWN((J100+100)/Table2[[#This Row],[Price]],3)+I100,I100)</f>
        <v>134.73200000000006</v>
      </c>
      <c r="J101" s="6">
        <f>J100+100-(Table2[[#This Row],[Price]]*(Table2[[#This Row],[Investor A Shares]]-I100))</f>
        <v>200.10235999999293</v>
      </c>
      <c r="K101">
        <f>IF(Table2[[#This Row],[Recession]]=0,ROUNDDOWN((L100+100)/Table2[[#This Row],[Price]],3)+K100,K100)</f>
        <v>134.83300000000003</v>
      </c>
      <c r="L101" s="6">
        <f>L100+100-((Table2[[#This Row],[Investor B Shares]]-K100)*Table2[[#This Row],[Price]])</f>
        <v>200.10210999999589</v>
      </c>
      <c r="M101" s="12">
        <f>ROUNDDOWN((100+N100)/Table2[[#This Row],[Price]],3)+M100</f>
        <v>136.42800000000003</v>
      </c>
      <c r="N101" s="6">
        <f>N100+100-((Table2[[#This Row],[Investor C Shares]]-M100)*Table2[[#This Row],[Price]])</f>
        <v>4.4899999996019346E-2</v>
      </c>
    </row>
    <row r="102" spans="1:14" x14ac:dyDescent="0.55000000000000004">
      <c r="A102" s="1">
        <v>37043</v>
      </c>
      <c r="B102">
        <v>122.6</v>
      </c>
      <c r="C102">
        <v>126.2</v>
      </c>
      <c r="D102">
        <v>129.22999999999999</v>
      </c>
      <c r="E102">
        <v>120.4</v>
      </c>
      <c r="F102" t="s">
        <v>222</v>
      </c>
      <c r="G102" s="2">
        <v>-2.6599999999999999E-2</v>
      </c>
      <c r="H102">
        <f>VLOOKUP(Table2[[#This Row],[Date]],Monthly[],2)</f>
        <v>1</v>
      </c>
      <c r="I102">
        <f>IF(SUM(H99:H102)=0,ROUNDDOWN((J101+100)/Table2[[#This Row],[Price]],3)+I101,I101)</f>
        <v>134.73200000000006</v>
      </c>
      <c r="J102" s="6">
        <f>J101+100-(Table2[[#This Row],[Price]]*(Table2[[#This Row],[Investor A Shares]]-I101))</f>
        <v>300.10235999999293</v>
      </c>
      <c r="K102">
        <f>IF(Table2[[#This Row],[Recession]]=0,ROUNDDOWN((L101+100)/Table2[[#This Row],[Price]],3)+K101,K101)</f>
        <v>134.83300000000003</v>
      </c>
      <c r="L102" s="6">
        <f>L101+100-((Table2[[#This Row],[Investor B Shares]]-K101)*Table2[[#This Row],[Price]])</f>
        <v>300.10210999999589</v>
      </c>
      <c r="M102" s="12">
        <f>ROUNDDOWN((100+N101)/Table2[[#This Row],[Price]],3)+M101</f>
        <v>137.24400000000003</v>
      </c>
      <c r="N102" s="6">
        <f>N101+100-((Table2[[#This Row],[Investor C Shares]]-M101)*Table2[[#This Row],[Price]])</f>
        <v>3.2999999957183945E-3</v>
      </c>
    </row>
    <row r="103" spans="1:14" x14ac:dyDescent="0.55000000000000004">
      <c r="A103" s="1">
        <v>37073</v>
      </c>
      <c r="B103">
        <v>121.35</v>
      </c>
      <c r="C103">
        <v>122.8</v>
      </c>
      <c r="D103">
        <v>124.32</v>
      </c>
      <c r="E103">
        <v>116.75</v>
      </c>
      <c r="F103" t="s">
        <v>221</v>
      </c>
      <c r="G103" s="2">
        <v>-1.0200000000000001E-2</v>
      </c>
      <c r="H103">
        <f>VLOOKUP(Table2[[#This Row],[Date]],Monthly[],2)</f>
        <v>1</v>
      </c>
      <c r="I103">
        <f>IF(SUM(H100:H103)=0,ROUNDDOWN((J102+100)/Table2[[#This Row],[Price]],3)+I102,I102)</f>
        <v>134.73200000000006</v>
      </c>
      <c r="J103" s="6">
        <f>J102+100-(Table2[[#This Row],[Price]]*(Table2[[#This Row],[Investor A Shares]]-I102))</f>
        <v>400.10235999999293</v>
      </c>
      <c r="K103">
        <f>IF(Table2[[#This Row],[Recession]]=0,ROUNDDOWN((L102+100)/Table2[[#This Row],[Price]],3)+K102,K102)</f>
        <v>134.83300000000003</v>
      </c>
      <c r="L103" s="6">
        <f>L102+100-((Table2[[#This Row],[Investor B Shares]]-K102)*Table2[[#This Row],[Price]])</f>
        <v>400.10210999999589</v>
      </c>
      <c r="M103" s="12">
        <f>ROUNDDOWN((100+N102)/Table2[[#This Row],[Price]],3)+M102</f>
        <v>138.06800000000004</v>
      </c>
      <c r="N103" s="6">
        <f>N102+100-((Table2[[#This Row],[Investor C Shares]]-M102)*Table2[[#This Row],[Price]])</f>
        <v>1.0899999994236964E-2</v>
      </c>
    </row>
    <row r="104" spans="1:14" x14ac:dyDescent="0.55000000000000004">
      <c r="A104" s="1">
        <v>37104</v>
      </c>
      <c r="B104">
        <v>114.15</v>
      </c>
      <c r="C104">
        <v>121.97</v>
      </c>
      <c r="D104">
        <v>123.25</v>
      </c>
      <c r="E104">
        <v>112.04</v>
      </c>
      <c r="F104" t="s">
        <v>220</v>
      </c>
      <c r="G104" s="2">
        <v>-5.9299999999999999E-2</v>
      </c>
      <c r="H104">
        <f>VLOOKUP(Table2[[#This Row],[Date]],Monthly[],2)</f>
        <v>1</v>
      </c>
      <c r="I104">
        <f>IF(SUM(H101:H104)=0,ROUNDDOWN((J103+100)/Table2[[#This Row],[Price]],3)+I103,I103)</f>
        <v>134.73200000000006</v>
      </c>
      <c r="J104" s="6">
        <f>J103+100-(Table2[[#This Row],[Price]]*(Table2[[#This Row],[Investor A Shares]]-I103))</f>
        <v>500.10235999999293</v>
      </c>
      <c r="K104">
        <f>IF(Table2[[#This Row],[Recession]]=0,ROUNDDOWN((L103+100)/Table2[[#This Row],[Price]],3)+K103,K103)</f>
        <v>134.83300000000003</v>
      </c>
      <c r="L104" s="6">
        <f>L103+100-((Table2[[#This Row],[Investor B Shares]]-K103)*Table2[[#This Row],[Price]])</f>
        <v>500.10210999999589</v>
      </c>
      <c r="M104" s="12">
        <f>ROUNDDOWN((100+N103)/Table2[[#This Row],[Price]],3)+M103</f>
        <v>138.94400000000005</v>
      </c>
      <c r="N104" s="6">
        <f>N103+100-((Table2[[#This Row],[Investor C Shares]]-M103)*Table2[[#This Row],[Price]])</f>
        <v>1.5499999993693336E-2</v>
      </c>
    </row>
    <row r="105" spans="1:14" x14ac:dyDescent="0.55000000000000004">
      <c r="A105" s="1">
        <v>37135</v>
      </c>
      <c r="B105">
        <v>104.44</v>
      </c>
      <c r="C105">
        <v>113.85</v>
      </c>
      <c r="D105">
        <v>116.17</v>
      </c>
      <c r="E105">
        <v>93.8</v>
      </c>
      <c r="F105" t="s">
        <v>219</v>
      </c>
      <c r="G105" s="2">
        <v>-8.5099999999999995E-2</v>
      </c>
      <c r="H105">
        <f>VLOOKUP(Table2[[#This Row],[Date]],Monthly[],2)</f>
        <v>1</v>
      </c>
      <c r="I105">
        <f>IF(SUM(H102:H105)=0,ROUNDDOWN((J104+100)/Table2[[#This Row],[Price]],3)+I104,I104)</f>
        <v>134.73200000000006</v>
      </c>
      <c r="J105" s="6">
        <f>J104+100-(Table2[[#This Row],[Price]]*(Table2[[#This Row],[Investor A Shares]]-I104))</f>
        <v>600.10235999999293</v>
      </c>
      <c r="K105">
        <f>IF(Table2[[#This Row],[Recession]]=0,ROUNDDOWN((L104+100)/Table2[[#This Row],[Price]],3)+K104,K104)</f>
        <v>134.83300000000003</v>
      </c>
      <c r="L105" s="6">
        <f>L104+100-((Table2[[#This Row],[Investor B Shares]]-K104)*Table2[[#This Row],[Price]])</f>
        <v>600.10210999999595</v>
      </c>
      <c r="M105" s="12">
        <f>ROUNDDOWN((100+N104)/Table2[[#This Row],[Price]],3)+M104</f>
        <v>139.90100000000004</v>
      </c>
      <c r="N105" s="6">
        <f>N104+100-((Table2[[#This Row],[Investor C Shares]]-M104)*Table2[[#This Row],[Price]])</f>
        <v>6.6419999994366208E-2</v>
      </c>
    </row>
    <row r="106" spans="1:14" x14ac:dyDescent="0.55000000000000004">
      <c r="A106" s="1">
        <v>37165</v>
      </c>
      <c r="B106">
        <v>105.8</v>
      </c>
      <c r="C106">
        <v>103.9</v>
      </c>
      <c r="D106">
        <v>111.79</v>
      </c>
      <c r="E106">
        <v>102.83</v>
      </c>
      <c r="F106" t="s">
        <v>218</v>
      </c>
      <c r="G106" s="2">
        <v>1.2999999999999999E-2</v>
      </c>
      <c r="H106">
        <f>VLOOKUP(Table2[[#This Row],[Date]],Monthly[],2)</f>
        <v>1</v>
      </c>
      <c r="I106">
        <f>IF(SUM(H103:H106)=0,ROUNDDOWN((J105+100)/Table2[[#This Row],[Price]],3)+I105,I105)</f>
        <v>134.73200000000006</v>
      </c>
      <c r="J106" s="6">
        <f>J105+100-(Table2[[#This Row],[Price]]*(Table2[[#This Row],[Investor A Shares]]-I105))</f>
        <v>700.10235999999293</v>
      </c>
      <c r="K106">
        <f>IF(Table2[[#This Row],[Recession]]=0,ROUNDDOWN((L105+100)/Table2[[#This Row],[Price]],3)+K105,K105)</f>
        <v>134.83300000000003</v>
      </c>
      <c r="L106" s="6">
        <f>L105+100-((Table2[[#This Row],[Investor B Shares]]-K105)*Table2[[#This Row],[Price]])</f>
        <v>700.10210999999595</v>
      </c>
      <c r="M106" s="12">
        <f>ROUNDDOWN((100+N105)/Table2[[#This Row],[Price]],3)+M105</f>
        <v>140.84600000000003</v>
      </c>
      <c r="N106" s="6">
        <f>N105+100-((Table2[[#This Row],[Investor C Shares]]-M105)*Table2[[#This Row],[Price]])</f>
        <v>8.5419999995096418E-2</v>
      </c>
    </row>
    <row r="107" spans="1:14" x14ac:dyDescent="0.55000000000000004">
      <c r="A107" s="1">
        <v>37196</v>
      </c>
      <c r="B107">
        <v>114.05</v>
      </c>
      <c r="C107">
        <v>106.6</v>
      </c>
      <c r="D107">
        <v>116.9</v>
      </c>
      <c r="E107">
        <v>105.7</v>
      </c>
      <c r="F107" t="s">
        <v>217</v>
      </c>
      <c r="G107" s="2">
        <v>7.8E-2</v>
      </c>
      <c r="H107">
        <f>VLOOKUP(Table2[[#This Row],[Date]],Monthly[],2)</f>
        <v>1</v>
      </c>
      <c r="I107">
        <f>IF(SUM(H104:H107)=0,ROUNDDOWN((J106+100)/Table2[[#This Row],[Price]],3)+I106,I106)</f>
        <v>134.73200000000006</v>
      </c>
      <c r="J107" s="6">
        <f>J106+100-(Table2[[#This Row],[Price]]*(Table2[[#This Row],[Investor A Shares]]-I106))</f>
        <v>800.10235999999293</v>
      </c>
      <c r="K107">
        <f>IF(Table2[[#This Row],[Recession]]=0,ROUNDDOWN((L106+100)/Table2[[#This Row],[Price]],3)+K106,K106)</f>
        <v>134.83300000000003</v>
      </c>
      <c r="L107" s="6">
        <f>L106+100-((Table2[[#This Row],[Investor B Shares]]-K106)*Table2[[#This Row],[Price]])</f>
        <v>800.10210999999595</v>
      </c>
      <c r="M107" s="12">
        <f>ROUNDDOWN((100+N106)/Table2[[#This Row],[Price]],3)+M106</f>
        <v>141.72300000000004</v>
      </c>
      <c r="N107" s="6">
        <f>N106+100-((Table2[[#This Row],[Investor C Shares]]-M106)*Table2[[#This Row],[Price]])</f>
        <v>6.3569999994015802E-2</v>
      </c>
    </row>
    <row r="108" spans="1:14" x14ac:dyDescent="0.55000000000000004">
      <c r="A108" s="1">
        <v>37226</v>
      </c>
      <c r="B108">
        <v>114.3</v>
      </c>
      <c r="C108">
        <v>113.65</v>
      </c>
      <c r="D108">
        <v>118</v>
      </c>
      <c r="E108">
        <v>112</v>
      </c>
      <c r="F108" t="s">
        <v>216</v>
      </c>
      <c r="G108" s="2">
        <v>2.2000000000000001E-3</v>
      </c>
      <c r="H108">
        <f>VLOOKUP(Table2[[#This Row],[Date]],Monthly[],2)</f>
        <v>0</v>
      </c>
      <c r="I108">
        <f>IF(SUM(H105:H108)=0,ROUNDDOWN((J107+100)/Table2[[#This Row],[Price]],3)+I107,I107)</f>
        <v>134.73200000000006</v>
      </c>
      <c r="J108" s="6">
        <f>J107+100-(Table2[[#This Row],[Price]]*(Table2[[#This Row],[Investor A Shares]]-I107))</f>
        <v>900.10235999999293</v>
      </c>
      <c r="K108">
        <f>IF(Table2[[#This Row],[Recession]]=0,ROUNDDOWN((L107+100)/Table2[[#This Row],[Price]],3)+K107,K107)</f>
        <v>142.70700000000002</v>
      </c>
      <c r="L108" s="6">
        <f>L107+100-((Table2[[#This Row],[Investor B Shares]]-K107)*Table2[[#This Row],[Price]])</f>
        <v>0.1039099999965174</v>
      </c>
      <c r="M108" s="12">
        <f>ROUNDDOWN((100+N107)/Table2[[#This Row],[Price]],3)+M107</f>
        <v>142.59800000000004</v>
      </c>
      <c r="N108" s="6">
        <f>N107+100-((Table2[[#This Row],[Investor C Shares]]-M107)*Table2[[#This Row],[Price]])</f>
        <v>5.106999999401296E-2</v>
      </c>
    </row>
    <row r="109" spans="1:14" x14ac:dyDescent="0.55000000000000004">
      <c r="A109" s="1">
        <v>37257</v>
      </c>
      <c r="B109">
        <v>113.18</v>
      </c>
      <c r="C109">
        <v>115.11</v>
      </c>
      <c r="D109">
        <v>117.99</v>
      </c>
      <c r="E109">
        <v>108.4</v>
      </c>
      <c r="F109" t="s">
        <v>215</v>
      </c>
      <c r="G109" s="2">
        <v>-9.7999999999999997E-3</v>
      </c>
      <c r="H109">
        <f>VLOOKUP(Table2[[#This Row],[Date]],Monthly[],2)</f>
        <v>0</v>
      </c>
      <c r="I109">
        <f>IF(SUM(H106:H109)=0,ROUNDDOWN((J108+100)/Table2[[#This Row],[Price]],3)+I108,I108)</f>
        <v>134.73200000000006</v>
      </c>
      <c r="J109" s="6">
        <f>J108+100-(Table2[[#This Row],[Price]]*(Table2[[#This Row],[Investor A Shares]]-I108))</f>
        <v>1000.1023599999929</v>
      </c>
      <c r="K109">
        <f>IF(Table2[[#This Row],[Recession]]=0,ROUNDDOWN((L108+100)/Table2[[#This Row],[Price]],3)+K108,K108)</f>
        <v>143.59100000000001</v>
      </c>
      <c r="L109" s="6">
        <f>L108+100-((Table2[[#This Row],[Investor B Shares]]-K108)*Table2[[#This Row],[Price]])</f>
        <v>5.2789999998083204E-2</v>
      </c>
      <c r="M109" s="12">
        <f>ROUNDDOWN((100+N108)/Table2[[#This Row],[Price]],3)+M108</f>
        <v>143.48100000000005</v>
      </c>
      <c r="N109" s="6">
        <f>N108+100-((Table2[[#This Row],[Investor C Shares]]-M108)*Table2[[#This Row],[Price]])</f>
        <v>0.11312999999290696</v>
      </c>
    </row>
    <row r="110" spans="1:14" x14ac:dyDescent="0.55000000000000004">
      <c r="A110" s="1">
        <v>37288</v>
      </c>
      <c r="B110">
        <v>111.15</v>
      </c>
      <c r="C110">
        <v>113.09</v>
      </c>
      <c r="D110">
        <v>113.3</v>
      </c>
      <c r="E110">
        <v>107.82</v>
      </c>
      <c r="F110" t="s">
        <v>214</v>
      </c>
      <c r="G110" s="2">
        <v>-1.7899999999999999E-2</v>
      </c>
      <c r="H110">
        <f>VLOOKUP(Table2[[#This Row],[Date]],Monthly[],2)</f>
        <v>0</v>
      </c>
      <c r="I110">
        <f>IF(SUM(H107:H110)=0,ROUNDDOWN((J109+100)/Table2[[#This Row],[Price]],3)+I109,I109)</f>
        <v>134.73200000000006</v>
      </c>
      <c r="J110" s="6">
        <f>J109+100-(Table2[[#This Row],[Price]]*(Table2[[#This Row],[Investor A Shares]]-I109))</f>
        <v>1100.102359999993</v>
      </c>
      <c r="K110">
        <f>IF(Table2[[#This Row],[Recession]]=0,ROUNDDOWN((L109+100)/Table2[[#This Row],[Price]],3)+K109,K109)</f>
        <v>144.49100000000001</v>
      </c>
      <c r="L110" s="6">
        <f>L109+100-((Table2[[#This Row],[Investor B Shares]]-K109)*Table2[[#This Row],[Price]])</f>
        <v>1.7789999997447126E-2</v>
      </c>
      <c r="M110" s="12">
        <f>ROUNDDOWN((100+N109)/Table2[[#This Row],[Price]],3)+M109</f>
        <v>144.38100000000006</v>
      </c>
      <c r="N110" s="6">
        <f>N109+100-((Table2[[#This Row],[Investor C Shares]]-M109)*Table2[[#This Row],[Price]])</f>
        <v>7.8129999992270882E-2</v>
      </c>
    </row>
    <row r="111" spans="1:14" x14ac:dyDescent="0.55000000000000004">
      <c r="A111" s="1">
        <v>37316</v>
      </c>
      <c r="B111">
        <v>114.52</v>
      </c>
      <c r="C111">
        <v>111.72</v>
      </c>
      <c r="D111">
        <v>117.91</v>
      </c>
      <c r="E111">
        <v>111.51</v>
      </c>
      <c r="F111" t="s">
        <v>213</v>
      </c>
      <c r="G111" s="2">
        <v>3.0300000000000001E-2</v>
      </c>
      <c r="H111">
        <f>VLOOKUP(Table2[[#This Row],[Date]],Monthly[],2)</f>
        <v>0</v>
      </c>
      <c r="I111">
        <f>IF(SUM(H108:H111)=0,ROUNDDOWN((J110+100)/Table2[[#This Row],[Price]],3)+I110,I110)</f>
        <v>145.21100000000007</v>
      </c>
      <c r="J111" s="6">
        <f>J110+100-(Table2[[#This Row],[Price]]*(Table2[[#This Row],[Investor A Shares]]-I110))</f>
        <v>4.7279999991587829E-2</v>
      </c>
      <c r="K111">
        <f>IF(Table2[[#This Row],[Recession]]=0,ROUNDDOWN((L110+100)/Table2[[#This Row],[Price]],3)+K110,K110)</f>
        <v>145.364</v>
      </c>
      <c r="L111" s="6">
        <f>L110+100-((Table2[[#This Row],[Investor B Shares]]-K110)*Table2[[#This Row],[Price]])</f>
        <v>4.1829999998540757E-2</v>
      </c>
      <c r="M111" s="12">
        <f>ROUNDDOWN((100+N110)/Table2[[#This Row],[Price]],3)+M110</f>
        <v>145.25400000000005</v>
      </c>
      <c r="N111" s="6">
        <f>N110+100-((Table2[[#This Row],[Investor C Shares]]-M110)*Table2[[#This Row],[Price]])</f>
        <v>0.10216999999336451</v>
      </c>
    </row>
    <row r="112" spans="1:14" x14ac:dyDescent="0.55000000000000004">
      <c r="A112" s="1">
        <v>37347</v>
      </c>
      <c r="B112">
        <v>107.86</v>
      </c>
      <c r="C112">
        <v>114.23</v>
      </c>
      <c r="D112">
        <v>115.1</v>
      </c>
      <c r="E112">
        <v>106.63</v>
      </c>
      <c r="F112" t="s">
        <v>212</v>
      </c>
      <c r="G112" s="2">
        <v>-5.8200000000000002E-2</v>
      </c>
      <c r="H112">
        <f>VLOOKUP(Table2[[#This Row],[Date]],Monthly[],2)</f>
        <v>0</v>
      </c>
      <c r="I112">
        <f>IF(SUM(H109:H112)=0,ROUNDDOWN((J111+100)/Table2[[#This Row],[Price]],3)+I111,I111)</f>
        <v>146.13800000000006</v>
      </c>
      <c r="J112" s="6">
        <f>J111+100-(Table2[[#This Row],[Price]]*(Table2[[#This Row],[Investor A Shares]]-I111))</f>
        <v>6.1059999992394864E-2</v>
      </c>
      <c r="K112">
        <f>IF(Table2[[#This Row],[Recession]]=0,ROUNDDOWN((L111+100)/Table2[[#This Row],[Price]],3)+K111,K111)</f>
        <v>146.291</v>
      </c>
      <c r="L112" s="6">
        <f>L111+100-((Table2[[#This Row],[Investor B Shares]]-K111)*Table2[[#This Row],[Price]])</f>
        <v>5.5609999999347792E-2</v>
      </c>
      <c r="M112" s="12">
        <f>ROUNDDOWN((100+N111)/Table2[[#This Row],[Price]],3)+M111</f>
        <v>146.18200000000004</v>
      </c>
      <c r="N112" s="6">
        <f>N111+100-((Table2[[#This Row],[Investor C Shares]]-M111)*Table2[[#This Row],[Price]])</f>
        <v>8.0899999936576705E-3</v>
      </c>
    </row>
    <row r="113" spans="1:14" x14ac:dyDescent="0.55000000000000004">
      <c r="A113" s="1">
        <v>37377</v>
      </c>
      <c r="B113">
        <v>107.22</v>
      </c>
      <c r="C113">
        <v>107.97</v>
      </c>
      <c r="D113">
        <v>111.25</v>
      </c>
      <c r="E113">
        <v>104.9</v>
      </c>
      <c r="F113" t="s">
        <v>211</v>
      </c>
      <c r="G113" s="2">
        <v>-5.8999999999999999E-3</v>
      </c>
      <c r="H113">
        <f>VLOOKUP(Table2[[#This Row],[Date]],Monthly[],2)</f>
        <v>0</v>
      </c>
      <c r="I113">
        <f>IF(SUM(H110:H113)=0,ROUNDDOWN((J112+100)/Table2[[#This Row],[Price]],3)+I112,I112)</f>
        <v>147.07100000000005</v>
      </c>
      <c r="J113" s="6">
        <f>J112+100-(Table2[[#This Row],[Price]]*(Table2[[#This Row],[Investor A Shares]]-I112))</f>
        <v>2.4799999993177835E-2</v>
      </c>
      <c r="K113">
        <f>IF(Table2[[#This Row],[Recession]]=0,ROUNDDOWN((L112+100)/Table2[[#This Row],[Price]],3)+K112,K112)</f>
        <v>147.22399999999999</v>
      </c>
      <c r="L113" s="6">
        <f>L112+100-((Table2[[#This Row],[Investor B Shares]]-K112)*Table2[[#This Row],[Price]])</f>
        <v>1.9350000000130763E-2</v>
      </c>
      <c r="M113" s="12">
        <f>ROUNDDOWN((100+N112)/Table2[[#This Row],[Price]],3)+M112</f>
        <v>147.11400000000003</v>
      </c>
      <c r="N113" s="6">
        <f>N112+100-((Table2[[#This Row],[Investor C Shares]]-M112)*Table2[[#This Row],[Price]])</f>
        <v>7.9049999994950326E-2</v>
      </c>
    </row>
    <row r="114" spans="1:14" x14ac:dyDescent="0.55000000000000004">
      <c r="A114" s="1">
        <v>37408</v>
      </c>
      <c r="B114">
        <v>98.96</v>
      </c>
      <c r="C114">
        <v>107.09</v>
      </c>
      <c r="D114">
        <v>107.6</v>
      </c>
      <c r="E114">
        <v>95.19</v>
      </c>
      <c r="F114" t="s">
        <v>210</v>
      </c>
      <c r="G114" s="2">
        <v>-7.6999999999999999E-2</v>
      </c>
      <c r="H114">
        <f>VLOOKUP(Table2[[#This Row],[Date]],Monthly[],2)</f>
        <v>0</v>
      </c>
      <c r="I114">
        <f>IF(SUM(H111:H114)=0,ROUNDDOWN((J113+100)/Table2[[#This Row],[Price]],3)+I113,I113)</f>
        <v>148.08100000000005</v>
      </c>
      <c r="J114" s="6">
        <f>J113+100-(Table2[[#This Row],[Price]]*(Table2[[#This Row],[Investor A Shares]]-I113))</f>
        <v>7.5199999994083555E-2</v>
      </c>
      <c r="K114">
        <f>IF(Table2[[#This Row],[Recession]]=0,ROUNDDOWN((L113+100)/Table2[[#This Row],[Price]],3)+K113,K113)</f>
        <v>148.23399999999998</v>
      </c>
      <c r="L114" s="6">
        <f>L113+100-((Table2[[#This Row],[Investor B Shares]]-K113)*Table2[[#This Row],[Price]])</f>
        <v>6.9750000001036483E-2</v>
      </c>
      <c r="M114" s="12">
        <f>ROUNDDOWN((100+N113)/Table2[[#This Row],[Price]],3)+M113</f>
        <v>148.12500000000003</v>
      </c>
      <c r="N114" s="6">
        <f>N113+100-((Table2[[#This Row],[Investor C Shares]]-M113)*Table2[[#This Row],[Price]])</f>
        <v>3.0489999995381822E-2</v>
      </c>
    </row>
    <row r="115" spans="1:14" x14ac:dyDescent="0.55000000000000004">
      <c r="A115" s="1">
        <v>37438</v>
      </c>
      <c r="B115">
        <v>91.16</v>
      </c>
      <c r="C115">
        <v>99.19</v>
      </c>
      <c r="D115">
        <v>99.8</v>
      </c>
      <c r="E115">
        <v>77.680000000000007</v>
      </c>
      <c r="F115" t="s">
        <v>191</v>
      </c>
      <c r="G115" s="2">
        <v>-7.8799999999999995E-2</v>
      </c>
      <c r="H115">
        <f>VLOOKUP(Table2[[#This Row],[Date]],Monthly[],2)</f>
        <v>0</v>
      </c>
      <c r="I115">
        <f>IF(SUM(H112:H115)=0,ROUNDDOWN((J114+100)/Table2[[#This Row],[Price]],3)+I114,I114)</f>
        <v>149.17800000000005</v>
      </c>
      <c r="J115" s="6">
        <f>J114+100-(Table2[[#This Row],[Price]]*(Table2[[#This Row],[Investor A Shares]]-I114))</f>
        <v>7.2679999993326305E-2</v>
      </c>
      <c r="K115">
        <f>IF(Table2[[#This Row],[Recession]]=0,ROUNDDOWN((L114+100)/Table2[[#This Row],[Price]],3)+K114,K114)</f>
        <v>149.33099999999999</v>
      </c>
      <c r="L115" s="6">
        <f>L114+100-((Table2[[#This Row],[Investor B Shares]]-K114)*Table2[[#This Row],[Price]])</f>
        <v>6.7230000000279233E-2</v>
      </c>
      <c r="M115" s="12">
        <f>ROUNDDOWN((100+N114)/Table2[[#This Row],[Price]],3)+M114</f>
        <v>149.22200000000004</v>
      </c>
      <c r="N115" s="6">
        <f>N114+100-((Table2[[#This Row],[Investor C Shares]]-M114)*Table2[[#This Row],[Price]])</f>
        <v>2.7969999994624573E-2</v>
      </c>
    </row>
    <row r="116" spans="1:14" x14ac:dyDescent="0.55000000000000004">
      <c r="A116" s="1">
        <v>37469</v>
      </c>
      <c r="B116">
        <v>91.78</v>
      </c>
      <c r="C116">
        <v>90.88</v>
      </c>
      <c r="D116">
        <v>97.15</v>
      </c>
      <c r="E116">
        <v>83.55</v>
      </c>
      <c r="F116" t="s">
        <v>209</v>
      </c>
      <c r="G116" s="2">
        <v>6.7999999999999996E-3</v>
      </c>
      <c r="H116">
        <f>VLOOKUP(Table2[[#This Row],[Date]],Monthly[],2)</f>
        <v>0</v>
      </c>
      <c r="I116">
        <f>IF(SUM(H113:H116)=0,ROUNDDOWN((J115+100)/Table2[[#This Row],[Price]],3)+I115,I115)</f>
        <v>150.26800000000006</v>
      </c>
      <c r="J116" s="6">
        <f>J115+100-(Table2[[#This Row],[Price]]*(Table2[[#This Row],[Investor A Shares]]-I115))</f>
        <v>3.2479999993014985E-2</v>
      </c>
      <c r="K116">
        <f>IF(Table2[[#This Row],[Recession]]=0,ROUNDDOWN((L115+100)/Table2[[#This Row],[Price]],3)+K115,K115)</f>
        <v>150.42099999999999</v>
      </c>
      <c r="L116" s="6">
        <f>L115+100-((Table2[[#This Row],[Investor B Shares]]-K115)*Table2[[#This Row],[Price]])</f>
        <v>2.7029999999967913E-2</v>
      </c>
      <c r="M116" s="12">
        <f>ROUNDDOWN((100+N115)/Table2[[#This Row],[Price]],3)+M115</f>
        <v>150.31100000000004</v>
      </c>
      <c r="N116" s="6">
        <f>N115+100-((Table2[[#This Row],[Investor C Shares]]-M115)*Table2[[#This Row],[Price]])</f>
        <v>7.9549999994753762E-2</v>
      </c>
    </row>
    <row r="117" spans="1:14" x14ac:dyDescent="0.55000000000000004">
      <c r="A117" s="1">
        <v>37500</v>
      </c>
      <c r="B117">
        <v>81.790000000000006</v>
      </c>
      <c r="C117">
        <v>90.73</v>
      </c>
      <c r="D117">
        <v>93.33</v>
      </c>
      <c r="E117">
        <v>80.010000000000005</v>
      </c>
      <c r="F117" t="s">
        <v>208</v>
      </c>
      <c r="G117" s="2">
        <v>-0.10879999999999999</v>
      </c>
      <c r="H117">
        <f>VLOOKUP(Table2[[#This Row],[Date]],Monthly[],2)</f>
        <v>0</v>
      </c>
      <c r="I117">
        <f>IF(SUM(H114:H117)=0,ROUNDDOWN((J116+100)/Table2[[#This Row],[Price]],3)+I116,I116)</f>
        <v>151.49100000000007</v>
      </c>
      <c r="J117" s="6">
        <f>J116+100-(Table2[[#This Row],[Price]]*(Table2[[#This Row],[Investor A Shares]]-I116))</f>
        <v>3.3099999919272705E-3</v>
      </c>
      <c r="K117">
        <f>IF(Table2[[#This Row],[Recession]]=0,ROUNDDOWN((L116+100)/Table2[[#This Row],[Price]],3)+K116,K116)</f>
        <v>151.643</v>
      </c>
      <c r="L117" s="6">
        <f>L116+100-((Table2[[#This Row],[Investor B Shares]]-K116)*Table2[[#This Row],[Price]])</f>
        <v>7.9649999999276133E-2</v>
      </c>
      <c r="M117" s="12">
        <f>ROUNDDOWN((100+N116)/Table2[[#This Row],[Price]],3)+M116</f>
        <v>151.53400000000005</v>
      </c>
      <c r="N117" s="6">
        <f>N116+100-((Table2[[#This Row],[Investor C Shares]]-M116)*Table2[[#This Row],[Price]])</f>
        <v>5.0379999993666047E-2</v>
      </c>
    </row>
    <row r="118" spans="1:14" x14ac:dyDescent="0.55000000000000004">
      <c r="A118" s="1">
        <v>37530</v>
      </c>
      <c r="B118">
        <v>88.52</v>
      </c>
      <c r="C118">
        <v>82.44</v>
      </c>
      <c r="D118">
        <v>91.29</v>
      </c>
      <c r="E118">
        <v>77.069999999999993</v>
      </c>
      <c r="F118" t="s">
        <v>52</v>
      </c>
      <c r="G118" s="2">
        <v>8.2299999999999998E-2</v>
      </c>
      <c r="H118">
        <f>VLOOKUP(Table2[[#This Row],[Date]],Monthly[],2)</f>
        <v>0</v>
      </c>
      <c r="I118">
        <f>IF(SUM(H115:H118)=0,ROUNDDOWN((J117+100)/Table2[[#This Row],[Price]],3)+I117,I117)</f>
        <v>152.62000000000006</v>
      </c>
      <c r="J118" s="6">
        <f>J117+100-(Table2[[#This Row],[Price]]*(Table2[[#This Row],[Investor A Shares]]-I117))</f>
        <v>6.4229999992761577E-2</v>
      </c>
      <c r="K118">
        <f>IF(Table2[[#This Row],[Recession]]=0,ROUNDDOWN((L117+100)/Table2[[#This Row],[Price]],3)+K117,K117)</f>
        <v>152.773</v>
      </c>
      <c r="L118" s="6">
        <f>L117+100-((Table2[[#This Row],[Investor B Shares]]-K117)*Table2[[#This Row],[Price]])</f>
        <v>5.2049999999681518E-2</v>
      </c>
      <c r="M118" s="12">
        <f>ROUNDDOWN((100+N117)/Table2[[#This Row],[Price]],3)+M117</f>
        <v>152.66400000000004</v>
      </c>
      <c r="N118" s="6">
        <f>N117+100-((Table2[[#This Row],[Investor C Shares]]-M117)*Table2[[#This Row],[Price]])</f>
        <v>2.2779999994071432E-2</v>
      </c>
    </row>
    <row r="119" spans="1:14" x14ac:dyDescent="0.55000000000000004">
      <c r="A119" s="1">
        <v>37561</v>
      </c>
      <c r="B119">
        <v>93.98</v>
      </c>
      <c r="C119">
        <v>88.35</v>
      </c>
      <c r="D119">
        <v>94.95</v>
      </c>
      <c r="E119">
        <v>87.45</v>
      </c>
      <c r="F119" t="s">
        <v>207</v>
      </c>
      <c r="G119" s="2">
        <v>6.1699999999999998E-2</v>
      </c>
      <c r="H119">
        <f>VLOOKUP(Table2[[#This Row],[Date]],Monthly[],2)</f>
        <v>0</v>
      </c>
      <c r="I119">
        <f>IF(SUM(H116:H119)=0,ROUNDDOWN((J118+100)/Table2[[#This Row],[Price]],3)+I118,I118)</f>
        <v>153.68400000000005</v>
      </c>
      <c r="J119" s="6">
        <f>J118+100-(Table2[[#This Row],[Price]]*(Table2[[#This Row],[Investor A Shares]]-I118))</f>
        <v>6.950999999341434E-2</v>
      </c>
      <c r="K119">
        <f>IF(Table2[[#This Row],[Recession]]=0,ROUNDDOWN((L118+100)/Table2[[#This Row],[Price]],3)+K118,K118)</f>
        <v>153.83699999999999</v>
      </c>
      <c r="L119" s="6">
        <f>L118+100-((Table2[[#This Row],[Investor B Shares]]-K118)*Table2[[#This Row],[Price]])</f>
        <v>5.733000000033428E-2</v>
      </c>
      <c r="M119" s="12">
        <f>ROUNDDOWN((100+N118)/Table2[[#This Row],[Price]],3)+M118</f>
        <v>153.72800000000004</v>
      </c>
      <c r="N119" s="6">
        <f>N118+100-((Table2[[#This Row],[Investor C Shares]]-M118)*Table2[[#This Row],[Price]])</f>
        <v>2.8059999994724194E-2</v>
      </c>
    </row>
    <row r="120" spans="1:14" x14ac:dyDescent="0.55000000000000004">
      <c r="A120" s="1">
        <v>37591</v>
      </c>
      <c r="B120">
        <v>88.23</v>
      </c>
      <c r="C120">
        <v>95.47</v>
      </c>
      <c r="D120">
        <v>96.05</v>
      </c>
      <c r="E120">
        <v>87.11</v>
      </c>
      <c r="F120" t="s">
        <v>206</v>
      </c>
      <c r="G120" s="2">
        <v>-6.1199999999999997E-2</v>
      </c>
      <c r="H120">
        <f>VLOOKUP(Table2[[#This Row],[Date]],Monthly[],2)</f>
        <v>0</v>
      </c>
      <c r="I120">
        <f>IF(SUM(H117:H120)=0,ROUNDDOWN((J119+100)/Table2[[#This Row],[Price]],3)+I119,I119)</f>
        <v>154.81800000000004</v>
      </c>
      <c r="J120" s="6">
        <f>J119+100-(Table2[[#This Row],[Price]]*(Table2[[#This Row],[Investor A Shares]]-I119))</f>
        <v>1.6689999994639493E-2</v>
      </c>
      <c r="K120">
        <f>IF(Table2[[#This Row],[Recession]]=0,ROUNDDOWN((L119+100)/Table2[[#This Row],[Price]],3)+K119,K119)</f>
        <v>154.97099999999998</v>
      </c>
      <c r="L120" s="6">
        <f>L119+100-((Table2[[#This Row],[Investor B Shares]]-K119)*Table2[[#This Row],[Price]])</f>
        <v>4.5100000015594333E-3</v>
      </c>
      <c r="M120" s="12">
        <f>ROUNDDOWN((100+N119)/Table2[[#This Row],[Price]],3)+M119</f>
        <v>154.86100000000005</v>
      </c>
      <c r="N120" s="6">
        <f>N119+100-((Table2[[#This Row],[Investor C Shares]]-M119)*Table2[[#This Row],[Price]])</f>
        <v>6.3469999993856163E-2</v>
      </c>
    </row>
    <row r="121" spans="1:14" x14ac:dyDescent="0.55000000000000004">
      <c r="A121" s="1">
        <v>37622</v>
      </c>
      <c r="B121">
        <v>86.06</v>
      </c>
      <c r="C121">
        <v>88.85</v>
      </c>
      <c r="D121">
        <v>93.86</v>
      </c>
      <c r="E121">
        <v>84.15</v>
      </c>
      <c r="F121" t="s">
        <v>205</v>
      </c>
      <c r="G121" s="2">
        <v>-2.46E-2</v>
      </c>
      <c r="H121">
        <f>VLOOKUP(Table2[[#This Row],[Date]],Monthly[],2)</f>
        <v>0</v>
      </c>
      <c r="I121">
        <f>IF(SUM(H118:H121)=0,ROUNDDOWN((J120+100)/Table2[[#This Row],[Price]],3)+I120,I120)</f>
        <v>155.98000000000005</v>
      </c>
      <c r="J121" s="6">
        <f>J120+100-(Table2[[#This Row],[Price]]*(Table2[[#This Row],[Investor A Shares]]-I120))</f>
        <v>1.4969999994107752E-2</v>
      </c>
      <c r="K121">
        <f>IF(Table2[[#This Row],[Recession]]=0,ROUNDDOWN((L120+100)/Table2[[#This Row],[Price]],3)+K120,K120)</f>
        <v>156.13299999999998</v>
      </c>
      <c r="L121" s="6">
        <f>L120+100-((Table2[[#This Row],[Investor B Shares]]-K120)*Table2[[#This Row],[Price]])</f>
        <v>2.7900000010276926E-3</v>
      </c>
      <c r="M121" s="12">
        <f>ROUNDDOWN((100+N120)/Table2[[#This Row],[Price]],3)+M120</f>
        <v>156.02300000000005</v>
      </c>
      <c r="N121" s="6">
        <f>N120+100-((Table2[[#This Row],[Investor C Shares]]-M120)*Table2[[#This Row],[Price]])</f>
        <v>6.1749999993324423E-2</v>
      </c>
    </row>
    <row r="122" spans="1:14" x14ac:dyDescent="0.55000000000000004">
      <c r="A122" s="1">
        <v>37653</v>
      </c>
      <c r="B122">
        <v>84.9</v>
      </c>
      <c r="C122">
        <v>86.14</v>
      </c>
      <c r="D122">
        <v>86.82</v>
      </c>
      <c r="E122">
        <v>81</v>
      </c>
      <c r="F122" t="s">
        <v>204</v>
      </c>
      <c r="G122" s="2">
        <v>-1.35E-2</v>
      </c>
      <c r="H122">
        <f>VLOOKUP(Table2[[#This Row],[Date]],Monthly[],2)</f>
        <v>0</v>
      </c>
      <c r="I122">
        <f>IF(SUM(H119:H122)=0,ROUNDDOWN((J121+100)/Table2[[#This Row],[Price]],3)+I121,I121)</f>
        <v>157.15800000000004</v>
      </c>
      <c r="J122" s="6">
        <f>J121+100-(Table2[[#This Row],[Price]]*(Table2[[#This Row],[Investor A Shares]]-I121))</f>
        <v>2.7699999943280318E-3</v>
      </c>
      <c r="K122">
        <f>IF(Table2[[#This Row],[Recession]]=0,ROUNDDOWN((L121+100)/Table2[[#This Row],[Price]],3)+K121,K121)</f>
        <v>157.30999999999997</v>
      </c>
      <c r="L122" s="6">
        <f>L121+100-((Table2[[#This Row],[Investor B Shares]]-K121)*Table2[[#This Row],[Price]])</f>
        <v>7.5490000001664725E-2</v>
      </c>
      <c r="M122" s="12">
        <f>ROUNDDOWN((100+N121)/Table2[[#This Row],[Price]],3)+M121</f>
        <v>157.20100000000005</v>
      </c>
      <c r="N122" s="6">
        <f>N121+100-((Table2[[#This Row],[Investor C Shares]]-M121)*Table2[[#This Row],[Price]])</f>
        <v>4.9549999993544702E-2</v>
      </c>
    </row>
    <row r="123" spans="1:14" x14ac:dyDescent="0.55000000000000004">
      <c r="A123" s="1">
        <v>37681</v>
      </c>
      <c r="B123">
        <v>84.74</v>
      </c>
      <c r="C123">
        <v>85.26</v>
      </c>
      <c r="D123">
        <v>89.88</v>
      </c>
      <c r="E123">
        <v>79.38</v>
      </c>
      <c r="F123" t="s">
        <v>203</v>
      </c>
      <c r="G123" s="2">
        <v>-1.9E-3</v>
      </c>
      <c r="H123">
        <f>VLOOKUP(Table2[[#This Row],[Date]],Monthly[],2)</f>
        <v>0</v>
      </c>
      <c r="I123">
        <f>IF(SUM(H120:H123)=0,ROUNDDOWN((J122+100)/Table2[[#This Row],[Price]],3)+I122,I122)</f>
        <v>158.33800000000005</v>
      </c>
      <c r="J123" s="6">
        <f>J122+100-(Table2[[#This Row],[Price]]*(Table2[[#This Row],[Investor A Shares]]-I122))</f>
        <v>9.5699999937579605E-3</v>
      </c>
      <c r="K123">
        <f>IF(Table2[[#This Row],[Recession]]=0,ROUNDDOWN((L122+100)/Table2[[#This Row],[Price]],3)+K122,K122)</f>
        <v>158.48999999999998</v>
      </c>
      <c r="L123" s="6">
        <f>L122+100-((Table2[[#This Row],[Investor B Shares]]-K122)*Table2[[#This Row],[Price]])</f>
        <v>8.2290000001094654E-2</v>
      </c>
      <c r="M123" s="12">
        <f>ROUNDDOWN((100+N122)/Table2[[#This Row],[Price]],3)+M122</f>
        <v>158.38100000000006</v>
      </c>
      <c r="N123" s="6">
        <f>N122+100-((Table2[[#This Row],[Investor C Shares]]-M122)*Table2[[#This Row],[Price]])</f>
        <v>5.6349999992974631E-2</v>
      </c>
    </row>
    <row r="124" spans="1:14" x14ac:dyDescent="0.55000000000000004">
      <c r="A124" s="1">
        <v>37712</v>
      </c>
      <c r="B124">
        <v>91.91</v>
      </c>
      <c r="C124">
        <v>85.25</v>
      </c>
      <c r="D124">
        <v>92.8</v>
      </c>
      <c r="E124">
        <v>84.91</v>
      </c>
      <c r="F124" t="s">
        <v>202</v>
      </c>
      <c r="G124" s="2">
        <v>8.4599999999999995E-2</v>
      </c>
      <c r="H124">
        <f>VLOOKUP(Table2[[#This Row],[Date]],Monthly[],2)</f>
        <v>0</v>
      </c>
      <c r="I124">
        <f>IF(SUM(H121:H124)=0,ROUNDDOWN((J123+100)/Table2[[#This Row],[Price]],3)+I123,I123)</f>
        <v>159.42600000000004</v>
      </c>
      <c r="J124" s="6">
        <f>J123+100-(Table2[[#This Row],[Price]]*(Table2[[#This Row],[Investor A Shares]]-I123))</f>
        <v>1.1489999994324762E-2</v>
      </c>
      <c r="K124">
        <f>IF(Table2[[#This Row],[Recession]]=0,ROUNDDOWN((L123+100)/Table2[[#This Row],[Price]],3)+K123,K123)</f>
        <v>159.57799999999997</v>
      </c>
      <c r="L124" s="6">
        <f>L123+100-((Table2[[#This Row],[Investor B Shares]]-K123)*Table2[[#This Row],[Price]])</f>
        <v>8.4210000001661456E-2</v>
      </c>
      <c r="M124" s="12">
        <f>ROUNDDOWN((100+N123)/Table2[[#This Row],[Price]],3)+M123</f>
        <v>159.46900000000005</v>
      </c>
      <c r="N124" s="6">
        <f>N123+100-((Table2[[#This Row],[Investor C Shares]]-M123)*Table2[[#This Row],[Price]])</f>
        <v>5.8269999993541433E-2</v>
      </c>
    </row>
    <row r="125" spans="1:14" x14ac:dyDescent="0.55000000000000004">
      <c r="A125" s="1">
        <v>37742</v>
      </c>
      <c r="B125">
        <v>96.95</v>
      </c>
      <c r="C125">
        <v>91.92</v>
      </c>
      <c r="D125">
        <v>97.09</v>
      </c>
      <c r="E125">
        <v>90.5</v>
      </c>
      <c r="F125" t="s">
        <v>201</v>
      </c>
      <c r="G125" s="2">
        <v>5.4800000000000001E-2</v>
      </c>
      <c r="H125">
        <f>VLOOKUP(Table2[[#This Row],[Date]],Monthly[],2)</f>
        <v>0</v>
      </c>
      <c r="I125">
        <f>IF(SUM(H122:H125)=0,ROUNDDOWN((J124+100)/Table2[[#This Row],[Price]],3)+I124,I124)</f>
        <v>160.45700000000005</v>
      </c>
      <c r="J125" s="6">
        <f>J124+100-(Table2[[#This Row],[Price]]*(Table2[[#This Row],[Investor A Shares]]-I124))</f>
        <v>5.6039999993743095E-2</v>
      </c>
      <c r="K125">
        <f>IF(Table2[[#This Row],[Recession]]=0,ROUNDDOWN((L124+100)/Table2[[#This Row],[Price]],3)+K124,K124)</f>
        <v>160.60999999999999</v>
      </c>
      <c r="L125" s="6">
        <f>L124+100-((Table2[[#This Row],[Investor B Shares]]-K124)*Table2[[#This Row],[Price]])</f>
        <v>3.1810000000618288E-2</v>
      </c>
      <c r="M125" s="12">
        <f>ROUNDDOWN((100+N124)/Table2[[#This Row],[Price]],3)+M124</f>
        <v>160.50100000000006</v>
      </c>
      <c r="N125" s="6">
        <f>N124+100-((Table2[[#This Row],[Investor C Shares]]-M124)*Table2[[#This Row],[Price]])</f>
        <v>5.8699999924982649E-3</v>
      </c>
    </row>
    <row r="126" spans="1:14" x14ac:dyDescent="0.55000000000000004">
      <c r="A126" s="1">
        <v>37773</v>
      </c>
      <c r="B126">
        <v>97.63</v>
      </c>
      <c r="C126">
        <v>97.53</v>
      </c>
      <c r="D126">
        <v>102.18</v>
      </c>
      <c r="E126">
        <v>96.67</v>
      </c>
      <c r="F126" t="s">
        <v>200</v>
      </c>
      <c r="G126" s="2">
        <v>7.0000000000000001E-3</v>
      </c>
      <c r="H126">
        <f>VLOOKUP(Table2[[#This Row],[Date]],Monthly[],2)</f>
        <v>0</v>
      </c>
      <c r="I126">
        <f>IF(SUM(H123:H126)=0,ROUNDDOWN((J125+100)/Table2[[#This Row],[Price]],3)+I125,I125)</f>
        <v>161.48100000000005</v>
      </c>
      <c r="J126" s="6">
        <f>J125+100-(Table2[[#This Row],[Price]]*(Table2[[#This Row],[Investor A Shares]]-I125))</f>
        <v>8.2919999993663396E-2</v>
      </c>
      <c r="K126">
        <f>IF(Table2[[#This Row],[Recession]]=0,ROUNDDOWN((L125+100)/Table2[[#This Row],[Price]],3)+K125,K125)</f>
        <v>161.63399999999999</v>
      </c>
      <c r="L126" s="6">
        <f>L125+100-((Table2[[#This Row],[Investor B Shares]]-K125)*Table2[[#This Row],[Price]])</f>
        <v>5.8690000000538589E-2</v>
      </c>
      <c r="M126" s="12">
        <f>ROUNDDOWN((100+N125)/Table2[[#This Row],[Price]],3)+M125</f>
        <v>161.52500000000006</v>
      </c>
      <c r="N126" s="6">
        <f>N125+100-((Table2[[#This Row],[Investor C Shares]]-M125)*Table2[[#This Row],[Price]])</f>
        <v>3.2749999992418566E-2</v>
      </c>
    </row>
    <row r="127" spans="1:14" x14ac:dyDescent="0.55000000000000004">
      <c r="A127" s="1">
        <v>37803</v>
      </c>
      <c r="B127">
        <v>99.39</v>
      </c>
      <c r="C127">
        <v>97.25</v>
      </c>
      <c r="D127">
        <v>101.9</v>
      </c>
      <c r="E127">
        <v>96.43</v>
      </c>
      <c r="F127" t="s">
        <v>199</v>
      </c>
      <c r="G127" s="2">
        <v>1.7999999999999999E-2</v>
      </c>
      <c r="H127">
        <f>VLOOKUP(Table2[[#This Row],[Date]],Monthly[],2)</f>
        <v>0</v>
      </c>
      <c r="I127">
        <f>IF(SUM(H124:H127)=0,ROUNDDOWN((J126+100)/Table2[[#This Row],[Price]],3)+I126,I126)</f>
        <v>162.48700000000005</v>
      </c>
      <c r="J127" s="6">
        <f>J126+100-(Table2[[#This Row],[Price]]*(Table2[[#This Row],[Investor A Shares]]-I126))</f>
        <v>9.6579999993636534E-2</v>
      </c>
      <c r="K127">
        <f>IF(Table2[[#This Row],[Recession]]=0,ROUNDDOWN((L126+100)/Table2[[#This Row],[Price]],3)+K126,K126)</f>
        <v>162.63999999999999</v>
      </c>
      <c r="L127" s="6">
        <f>L126+100-((Table2[[#This Row],[Investor B Shares]]-K126)*Table2[[#This Row],[Price]])</f>
        <v>7.2350000000511727E-2</v>
      </c>
      <c r="M127" s="12">
        <f>ROUNDDOWN((100+N126)/Table2[[#This Row],[Price]],3)+M126</f>
        <v>162.53100000000006</v>
      </c>
      <c r="N127" s="6">
        <f>N126+100-((Table2[[#This Row],[Investor C Shares]]-M126)*Table2[[#This Row],[Price]])</f>
        <v>4.6409999992391704E-2</v>
      </c>
    </row>
    <row r="128" spans="1:14" x14ac:dyDescent="0.55000000000000004">
      <c r="A128" s="1">
        <v>37834</v>
      </c>
      <c r="B128">
        <v>101.44</v>
      </c>
      <c r="C128">
        <v>99.19</v>
      </c>
      <c r="D128">
        <v>101.82</v>
      </c>
      <c r="E128">
        <v>96.34</v>
      </c>
      <c r="F128" t="s">
        <v>198</v>
      </c>
      <c r="G128" s="2">
        <v>2.06E-2</v>
      </c>
      <c r="H128">
        <f>VLOOKUP(Table2[[#This Row],[Date]],Monthly[],2)</f>
        <v>0</v>
      </c>
      <c r="I128">
        <f>IF(SUM(H125:H128)=0,ROUNDDOWN((J127+100)/Table2[[#This Row],[Price]],3)+I127,I127)</f>
        <v>163.47300000000004</v>
      </c>
      <c r="J128" s="6">
        <f>J127+100-(Table2[[#This Row],[Price]]*(Table2[[#This Row],[Investor A Shares]]-I127))</f>
        <v>7.6739999994657637E-2</v>
      </c>
      <c r="K128">
        <f>IF(Table2[[#This Row],[Recession]]=0,ROUNDDOWN((L127+100)/Table2[[#This Row],[Price]],3)+K127,K127)</f>
        <v>163.62599999999998</v>
      </c>
      <c r="L128" s="6">
        <f>L127+100-((Table2[[#This Row],[Investor B Shares]]-K127)*Table2[[#This Row],[Price]])</f>
        <v>5.2510000001532831E-2</v>
      </c>
      <c r="M128" s="12">
        <f>ROUNDDOWN((100+N127)/Table2[[#This Row],[Price]],3)+M127</f>
        <v>163.51700000000005</v>
      </c>
      <c r="N128" s="6">
        <f>N127+100-((Table2[[#This Row],[Investor C Shares]]-M127)*Table2[[#This Row],[Price]])</f>
        <v>2.6569999993412807E-2</v>
      </c>
    </row>
    <row r="129" spans="1:14" x14ac:dyDescent="0.55000000000000004">
      <c r="A129" s="1">
        <v>37865</v>
      </c>
      <c r="B129">
        <v>99.95</v>
      </c>
      <c r="C129">
        <v>101.64</v>
      </c>
      <c r="D129">
        <v>104.7</v>
      </c>
      <c r="E129">
        <v>99.25</v>
      </c>
      <c r="F129" t="s">
        <v>197</v>
      </c>
      <c r="G129" s="2">
        <v>-1.47E-2</v>
      </c>
      <c r="H129">
        <f>VLOOKUP(Table2[[#This Row],[Date]],Monthly[],2)</f>
        <v>0</v>
      </c>
      <c r="I129">
        <f>IF(SUM(H126:H129)=0,ROUNDDOWN((J128+100)/Table2[[#This Row],[Price]],3)+I128,I128)</f>
        <v>164.47400000000005</v>
      </c>
      <c r="J129" s="6">
        <f>J128+100-(Table2[[#This Row],[Price]]*(Table2[[#This Row],[Investor A Shares]]-I128))</f>
        <v>2.678999999417897E-2</v>
      </c>
      <c r="K129">
        <f>IF(Table2[[#This Row],[Recession]]=0,ROUNDDOWN((L128+100)/Table2[[#This Row],[Price]],3)+K128,K128)</f>
        <v>164.62699999999998</v>
      </c>
      <c r="L129" s="6">
        <f>L128+100-((Table2[[#This Row],[Investor B Shares]]-K128)*Table2[[#This Row],[Price]])</f>
        <v>2.5600000010541635E-3</v>
      </c>
      <c r="M129" s="12">
        <f>ROUNDDOWN((100+N128)/Table2[[#This Row],[Price]],3)+M128</f>
        <v>164.51700000000005</v>
      </c>
      <c r="N129" s="6">
        <f>N128+100-((Table2[[#This Row],[Investor C Shares]]-M128)*Table2[[#This Row],[Price]])</f>
        <v>7.6569999993409965E-2</v>
      </c>
    </row>
    <row r="130" spans="1:14" x14ac:dyDescent="0.55000000000000004">
      <c r="A130" s="1">
        <v>37895</v>
      </c>
      <c r="B130">
        <v>105.3</v>
      </c>
      <c r="C130">
        <v>100.24</v>
      </c>
      <c r="D130">
        <v>105.97</v>
      </c>
      <c r="E130">
        <v>100.2</v>
      </c>
      <c r="F130" t="s">
        <v>196</v>
      </c>
      <c r="G130" s="2">
        <v>5.3499999999999999E-2</v>
      </c>
      <c r="H130">
        <f>VLOOKUP(Table2[[#This Row],[Date]],Monthly[],2)</f>
        <v>0</v>
      </c>
      <c r="I130">
        <f>IF(SUM(H127:H130)=0,ROUNDDOWN((J129+100)/Table2[[#This Row],[Price]],3)+I129,I129)</f>
        <v>165.42300000000006</v>
      </c>
      <c r="J130" s="6">
        <f>J129+100-(Table2[[#This Row],[Price]]*(Table2[[#This Row],[Investor A Shares]]-I129))</f>
        <v>9.708999999288892E-2</v>
      </c>
      <c r="K130">
        <f>IF(Table2[[#This Row],[Recession]]=0,ROUNDDOWN((L129+100)/Table2[[#This Row],[Price]],3)+K129,K129)</f>
        <v>165.57599999999999</v>
      </c>
      <c r="L130" s="6">
        <f>L129+100-((Table2[[#This Row],[Investor B Shares]]-K129)*Table2[[#This Row],[Price]])</f>
        <v>7.2859999999764113E-2</v>
      </c>
      <c r="M130" s="12">
        <f>ROUNDDOWN((100+N129)/Table2[[#This Row],[Price]],3)+M129</f>
        <v>165.46700000000004</v>
      </c>
      <c r="N130" s="6">
        <f>N129+100-((Table2[[#This Row],[Investor C Shares]]-M129)*Table2[[#This Row],[Price]])</f>
        <v>4.1569999994607088E-2</v>
      </c>
    </row>
    <row r="131" spans="1:14" x14ac:dyDescent="0.55000000000000004">
      <c r="A131" s="1">
        <v>37926</v>
      </c>
      <c r="B131">
        <v>106.45</v>
      </c>
      <c r="C131">
        <v>105.75</v>
      </c>
      <c r="D131">
        <v>106.95</v>
      </c>
      <c r="E131">
        <v>103.62</v>
      </c>
      <c r="F131" t="s">
        <v>195</v>
      </c>
      <c r="G131" s="2">
        <v>1.09E-2</v>
      </c>
      <c r="H131">
        <f>VLOOKUP(Table2[[#This Row],[Date]],Monthly[],2)</f>
        <v>0</v>
      </c>
      <c r="I131">
        <f>IF(SUM(H128:H131)=0,ROUNDDOWN((J130+100)/Table2[[#This Row],[Price]],3)+I130,I130)</f>
        <v>166.36300000000006</v>
      </c>
      <c r="J131" s="6">
        <f>J130+100-(Table2[[#This Row],[Price]]*(Table2[[#This Row],[Investor A Shares]]-I130))</f>
        <v>3.4089999993128117E-2</v>
      </c>
      <c r="K131">
        <f>IF(Table2[[#This Row],[Recession]]=0,ROUNDDOWN((L130+100)/Table2[[#This Row],[Price]],3)+K130,K130)</f>
        <v>166.51599999999999</v>
      </c>
      <c r="L131" s="6">
        <f>L130+100-((Table2[[#This Row],[Investor B Shares]]-K130)*Table2[[#This Row],[Price]])</f>
        <v>9.8600000000033106E-3</v>
      </c>
      <c r="M131" s="12">
        <f>ROUNDDOWN((100+N130)/Table2[[#This Row],[Price]],3)+M130</f>
        <v>166.40600000000003</v>
      </c>
      <c r="N131" s="6">
        <f>N130+100-((Table2[[#This Row],[Investor C Shares]]-M130)*Table2[[#This Row],[Price]])</f>
        <v>8.5019999995353146E-2</v>
      </c>
    </row>
    <row r="132" spans="1:14" x14ac:dyDescent="0.55000000000000004">
      <c r="A132" s="1">
        <v>37956</v>
      </c>
      <c r="B132">
        <v>111.28</v>
      </c>
      <c r="C132">
        <v>106.93</v>
      </c>
      <c r="D132">
        <v>111.52</v>
      </c>
      <c r="E132">
        <v>105.96</v>
      </c>
      <c r="F132" t="s">
        <v>194</v>
      </c>
      <c r="G132" s="2">
        <v>4.5400000000000003E-2</v>
      </c>
      <c r="H132">
        <f>VLOOKUP(Table2[[#This Row],[Date]],Monthly[],2)</f>
        <v>0</v>
      </c>
      <c r="I132">
        <f>IF(SUM(H129:H132)=0,ROUNDDOWN((J131+100)/Table2[[#This Row],[Price]],3)+I131,I131)</f>
        <v>167.26100000000005</v>
      </c>
      <c r="J132" s="6">
        <f>J131+100-(Table2[[#This Row],[Price]]*(Table2[[#This Row],[Investor A Shares]]-I131))</f>
        <v>0.10464999999355484</v>
      </c>
      <c r="K132">
        <f>IF(Table2[[#This Row],[Recession]]=0,ROUNDDOWN((L131+100)/Table2[[#This Row],[Price]],3)+K131,K131)</f>
        <v>167.41399999999999</v>
      </c>
      <c r="L132" s="6">
        <f>L131+100-((Table2[[#This Row],[Investor B Shares]]-K131)*Table2[[#This Row],[Price]])</f>
        <v>8.0420000000430036E-2</v>
      </c>
      <c r="M132" s="12">
        <f>ROUNDDOWN((100+N131)/Table2[[#This Row],[Price]],3)+M131</f>
        <v>167.30500000000004</v>
      </c>
      <c r="N132" s="6">
        <f>N131+100-((Table2[[#This Row],[Investor C Shares]]-M131)*Table2[[#This Row],[Price]])</f>
        <v>4.4299999995246253E-2</v>
      </c>
    </row>
    <row r="133" spans="1:14" x14ac:dyDescent="0.55000000000000004">
      <c r="A133" s="1">
        <v>37987</v>
      </c>
      <c r="B133">
        <v>113.48</v>
      </c>
      <c r="C133">
        <v>111.74</v>
      </c>
      <c r="D133">
        <v>116.5</v>
      </c>
      <c r="E133">
        <v>110.73</v>
      </c>
      <c r="F133" t="s">
        <v>193</v>
      </c>
      <c r="G133" s="2">
        <v>1.9800000000000002E-2</v>
      </c>
      <c r="H133">
        <f>VLOOKUP(Table2[[#This Row],[Date]],Monthly[],2)</f>
        <v>0</v>
      </c>
      <c r="I133">
        <f>IF(SUM(H130:H133)=0,ROUNDDOWN((J132+100)/Table2[[#This Row],[Price]],3)+I132,I132)</f>
        <v>168.14300000000006</v>
      </c>
      <c r="J133" s="6">
        <f>J132+100-(Table2[[#This Row],[Price]]*(Table2[[#This Row],[Investor A Shares]]-I132))</f>
        <v>1.5289999992987191E-2</v>
      </c>
      <c r="K133">
        <f>IF(Table2[[#This Row],[Recession]]=0,ROUNDDOWN((L132+100)/Table2[[#This Row],[Price]],3)+K132,K132)</f>
        <v>168.29499999999999</v>
      </c>
      <c r="L133" s="6">
        <f>L132+100-((Table2[[#This Row],[Investor B Shares]]-K132)*Table2[[#This Row],[Price]])</f>
        <v>0.10454000000039798</v>
      </c>
      <c r="M133" s="12">
        <f>ROUNDDOWN((100+N132)/Table2[[#This Row],[Price]],3)+M132</f>
        <v>168.18600000000004</v>
      </c>
      <c r="N133" s="6">
        <f>N132+100-((Table2[[#This Row],[Investor C Shares]]-M132)*Table2[[#This Row],[Price]])</f>
        <v>6.8419999995214198E-2</v>
      </c>
    </row>
    <row r="134" spans="1:14" x14ac:dyDescent="0.55000000000000004">
      <c r="A134" s="1">
        <v>38018</v>
      </c>
      <c r="B134">
        <v>115.02</v>
      </c>
      <c r="C134">
        <v>113.7</v>
      </c>
      <c r="D134">
        <v>116.6</v>
      </c>
      <c r="E134">
        <v>112.78</v>
      </c>
      <c r="F134" t="s">
        <v>192</v>
      </c>
      <c r="G134" s="2">
        <v>1.3599999999999999E-2</v>
      </c>
      <c r="H134">
        <f>VLOOKUP(Table2[[#This Row],[Date]],Monthly[],2)</f>
        <v>0</v>
      </c>
      <c r="I134">
        <f>IF(SUM(H131:H134)=0,ROUNDDOWN((J133+100)/Table2[[#This Row],[Price]],3)+I133,I133)</f>
        <v>169.01200000000006</v>
      </c>
      <c r="J134" s="6">
        <f>J133+100-(Table2[[#This Row],[Price]]*(Table2[[#This Row],[Investor A Shares]]-I133))</f>
        <v>6.2909999993010501E-2</v>
      </c>
      <c r="K134">
        <f>IF(Table2[[#This Row],[Recession]]=0,ROUNDDOWN((L133+100)/Table2[[#This Row],[Price]],3)+K133,K133)</f>
        <v>169.16499999999999</v>
      </c>
      <c r="L134" s="6">
        <f>L133+100-((Table2[[#This Row],[Investor B Shares]]-K133)*Table2[[#This Row],[Price]])</f>
        <v>3.7139999999880047E-2</v>
      </c>
      <c r="M134" s="12">
        <f>ROUNDDOWN((100+N133)/Table2[[#This Row],[Price]],3)+M133</f>
        <v>169.05600000000004</v>
      </c>
      <c r="N134" s="6">
        <f>N133+100-((Table2[[#This Row],[Investor C Shares]]-M133)*Table2[[#This Row],[Price]])</f>
        <v>1.0199999946962635E-3</v>
      </c>
    </row>
    <row r="135" spans="1:14" x14ac:dyDescent="0.55000000000000004">
      <c r="A135" s="1">
        <v>38047</v>
      </c>
      <c r="B135">
        <v>113.1</v>
      </c>
      <c r="C135">
        <v>115.43</v>
      </c>
      <c r="D135">
        <v>116.97</v>
      </c>
      <c r="E135">
        <v>108.85</v>
      </c>
      <c r="F135" t="s">
        <v>191</v>
      </c>
      <c r="G135" s="2">
        <v>-1.67E-2</v>
      </c>
      <c r="H135">
        <f>VLOOKUP(Table2[[#This Row],[Date]],Monthly[],2)</f>
        <v>0</v>
      </c>
      <c r="I135">
        <f>IF(SUM(H132:H135)=0,ROUNDDOWN((J134+100)/Table2[[#This Row],[Price]],3)+I134,I134)</f>
        <v>169.89600000000004</v>
      </c>
      <c r="J135" s="6">
        <f>J134+100-(Table2[[#This Row],[Price]]*(Table2[[#This Row],[Investor A Shares]]-I134))</f>
        <v>8.2509999994584859E-2</v>
      </c>
      <c r="K135">
        <f>IF(Table2[[#This Row],[Recession]]=0,ROUNDDOWN((L134+100)/Table2[[#This Row],[Price]],3)+K134,K134)</f>
        <v>170.04899999999998</v>
      </c>
      <c r="L135" s="6">
        <f>L134+100-((Table2[[#This Row],[Investor B Shares]]-K134)*Table2[[#This Row],[Price]])</f>
        <v>5.6740000001454405E-2</v>
      </c>
      <c r="M135" s="12">
        <f>ROUNDDOWN((100+N134)/Table2[[#This Row],[Price]],3)+M134</f>
        <v>169.94000000000003</v>
      </c>
      <c r="N135" s="6">
        <f>N134+100-((Table2[[#This Row],[Investor C Shares]]-M134)*Table2[[#This Row],[Price]])</f>
        <v>2.0619999996270622E-2</v>
      </c>
    </row>
    <row r="136" spans="1:14" x14ac:dyDescent="0.55000000000000004">
      <c r="A136" s="1">
        <v>38078</v>
      </c>
      <c r="B136">
        <v>110.96</v>
      </c>
      <c r="C136">
        <v>113.07</v>
      </c>
      <c r="D136">
        <v>115.41</v>
      </c>
      <c r="E136">
        <v>110.9</v>
      </c>
      <c r="F136" t="s">
        <v>190</v>
      </c>
      <c r="G136" s="2">
        <v>-1.89E-2</v>
      </c>
      <c r="H136">
        <f>VLOOKUP(Table2[[#This Row],[Date]],Monthly[],2)</f>
        <v>0</v>
      </c>
      <c r="I136">
        <f>IF(SUM(H133:H136)=0,ROUNDDOWN((J135+100)/Table2[[#This Row],[Price]],3)+I135,I135)</f>
        <v>170.79700000000005</v>
      </c>
      <c r="J136" s="6">
        <f>J135+100-(Table2[[#This Row],[Price]]*(Table2[[#This Row],[Investor A Shares]]-I135))</f>
        <v>0.10754999999342374</v>
      </c>
      <c r="K136">
        <f>IF(Table2[[#This Row],[Recession]]=0,ROUNDDOWN((L135+100)/Table2[[#This Row],[Price]],3)+K135,K135)</f>
        <v>170.95</v>
      </c>
      <c r="L136" s="6">
        <f>L135+100-((Table2[[#This Row],[Investor B Shares]]-K135)*Table2[[#This Row],[Price]])</f>
        <v>8.1780000000293285E-2</v>
      </c>
      <c r="M136" s="12">
        <f>ROUNDDOWN((100+N135)/Table2[[#This Row],[Price]],3)+M135</f>
        <v>170.84100000000004</v>
      </c>
      <c r="N136" s="6">
        <f>N135+100-((Table2[[#This Row],[Investor C Shares]]-M135)*Table2[[#This Row],[Price]])</f>
        <v>4.5659999995109501E-2</v>
      </c>
    </row>
    <row r="137" spans="1:14" x14ac:dyDescent="0.55000000000000004">
      <c r="A137" s="1">
        <v>38108</v>
      </c>
      <c r="B137">
        <v>112.86</v>
      </c>
      <c r="C137">
        <v>111.37</v>
      </c>
      <c r="D137">
        <v>113.26</v>
      </c>
      <c r="E137">
        <v>108.06</v>
      </c>
      <c r="F137" t="s">
        <v>189</v>
      </c>
      <c r="G137" s="2">
        <v>1.7100000000000001E-2</v>
      </c>
      <c r="H137">
        <f>VLOOKUP(Table2[[#This Row],[Date]],Monthly[],2)</f>
        <v>0</v>
      </c>
      <c r="I137">
        <f>IF(SUM(H134:H137)=0,ROUNDDOWN((J136+100)/Table2[[#This Row],[Price]],3)+I136,I136)</f>
        <v>171.68400000000005</v>
      </c>
      <c r="J137" s="6">
        <f>J136+100-(Table2[[#This Row],[Price]]*(Table2[[#This Row],[Investor A Shares]]-I136))</f>
        <v>7.2999999336786914E-4</v>
      </c>
      <c r="K137">
        <f>IF(Table2[[#This Row],[Recession]]=0,ROUNDDOWN((L136+100)/Table2[[#This Row],[Price]],3)+K136,K136)</f>
        <v>171.83599999999998</v>
      </c>
      <c r="L137" s="6">
        <f>L136+100-((Table2[[#This Row],[Investor B Shares]]-K136)*Table2[[#This Row],[Price]])</f>
        <v>8.7820000000775167E-2</v>
      </c>
      <c r="M137" s="12">
        <f>ROUNDDOWN((100+N136)/Table2[[#This Row],[Price]],3)+M136</f>
        <v>171.72700000000003</v>
      </c>
      <c r="N137" s="6">
        <f>N136+100-((Table2[[#This Row],[Investor C Shares]]-M136)*Table2[[#This Row],[Price]])</f>
        <v>5.1699999995591384E-2</v>
      </c>
    </row>
    <row r="138" spans="1:14" x14ac:dyDescent="0.55000000000000004">
      <c r="A138" s="1">
        <v>38139</v>
      </c>
      <c r="B138">
        <v>114.53</v>
      </c>
      <c r="C138">
        <v>112.46</v>
      </c>
      <c r="D138">
        <v>114.94</v>
      </c>
      <c r="E138">
        <v>111.87</v>
      </c>
      <c r="F138" t="s">
        <v>188</v>
      </c>
      <c r="G138" s="2">
        <v>1.4800000000000001E-2</v>
      </c>
      <c r="H138">
        <f>VLOOKUP(Table2[[#This Row],[Date]],Monthly[],2)</f>
        <v>0</v>
      </c>
      <c r="I138">
        <f>IF(SUM(H135:H138)=0,ROUNDDOWN((J137+100)/Table2[[#This Row],[Price]],3)+I137,I137)</f>
        <v>172.55700000000004</v>
      </c>
      <c r="J138" s="6">
        <f>J137+100-(Table2[[#This Row],[Price]]*(Table2[[#This Row],[Investor A Shares]]-I137))</f>
        <v>1.6039999994461596E-2</v>
      </c>
      <c r="K138">
        <f>IF(Table2[[#This Row],[Recession]]=0,ROUNDDOWN((L137+100)/Table2[[#This Row],[Price]],3)+K137,K137)</f>
        <v>172.70899999999997</v>
      </c>
      <c r="L138" s="6">
        <f>L137+100-((Table2[[#This Row],[Investor B Shares]]-K137)*Table2[[#This Row],[Price]])</f>
        <v>0.10313000000186889</v>
      </c>
      <c r="M138" s="12">
        <f>ROUNDDOWN((100+N137)/Table2[[#This Row],[Price]],3)+M137</f>
        <v>172.60000000000002</v>
      </c>
      <c r="N138" s="6">
        <f>N137+100-((Table2[[#This Row],[Investor C Shares]]-M137)*Table2[[#This Row],[Price]])</f>
        <v>6.700999999668511E-2</v>
      </c>
    </row>
    <row r="139" spans="1:14" x14ac:dyDescent="0.55000000000000004">
      <c r="A139" s="1">
        <v>38169</v>
      </c>
      <c r="B139">
        <v>110.84</v>
      </c>
      <c r="C139">
        <v>114.25</v>
      </c>
      <c r="D139">
        <v>114.4</v>
      </c>
      <c r="E139">
        <v>108.21</v>
      </c>
      <c r="F139" t="s">
        <v>187</v>
      </c>
      <c r="G139" s="2">
        <v>-3.2199999999999999E-2</v>
      </c>
      <c r="H139">
        <f>VLOOKUP(Table2[[#This Row],[Date]],Monthly[],2)</f>
        <v>0</v>
      </c>
      <c r="I139">
        <f>IF(SUM(H136:H139)=0,ROUNDDOWN((J138+100)/Table2[[#This Row],[Price]],3)+I138,I138)</f>
        <v>173.45900000000003</v>
      </c>
      <c r="J139" s="6">
        <f>J138+100-(Table2[[#This Row],[Price]]*(Table2[[#This Row],[Investor A Shares]]-I138))</f>
        <v>3.835999999591877E-2</v>
      </c>
      <c r="K139">
        <f>IF(Table2[[#This Row],[Recession]]=0,ROUNDDOWN((L138+100)/Table2[[#This Row],[Price]],3)+K138,K138)</f>
        <v>173.61199999999997</v>
      </c>
      <c r="L139" s="6">
        <f>L138+100-((Table2[[#This Row],[Investor B Shares]]-K138)*Table2[[#This Row],[Price]])</f>
        <v>1.4610000002804213E-2</v>
      </c>
      <c r="M139" s="12">
        <f>ROUNDDOWN((100+N138)/Table2[[#This Row],[Price]],3)+M138</f>
        <v>173.50200000000001</v>
      </c>
      <c r="N139" s="6">
        <f>N138+100-((Table2[[#This Row],[Investor C Shares]]-M138)*Table2[[#This Row],[Price]])</f>
        <v>8.9329999998142284E-2</v>
      </c>
    </row>
    <row r="140" spans="1:14" x14ac:dyDescent="0.55000000000000004">
      <c r="A140" s="1">
        <v>38200</v>
      </c>
      <c r="B140">
        <v>111.11</v>
      </c>
      <c r="C140">
        <v>110.19</v>
      </c>
      <c r="D140">
        <v>111.63</v>
      </c>
      <c r="E140">
        <v>106.59</v>
      </c>
      <c r="F140" t="s">
        <v>186</v>
      </c>
      <c r="G140" s="2">
        <v>2.3999999999999998E-3</v>
      </c>
      <c r="H140">
        <f>VLOOKUP(Table2[[#This Row],[Date]],Monthly[],2)</f>
        <v>0</v>
      </c>
      <c r="I140">
        <f>IF(SUM(H137:H140)=0,ROUNDDOWN((J139+100)/Table2[[#This Row],[Price]],3)+I139,I139)</f>
        <v>174.35900000000004</v>
      </c>
      <c r="J140" s="6">
        <f>J139+100-(Table2[[#This Row],[Price]]*(Table2[[#This Row],[Investor A Shares]]-I139))</f>
        <v>3.9359999995284056E-2</v>
      </c>
      <c r="K140">
        <f>IF(Table2[[#This Row],[Recession]]=0,ROUNDDOWN((L139+100)/Table2[[#This Row],[Price]],3)+K139,K139)</f>
        <v>174.51199999999997</v>
      </c>
      <c r="L140" s="6">
        <f>L139+100-((Table2[[#This Row],[Investor B Shares]]-K139)*Table2[[#This Row],[Price]])</f>
        <v>1.56100000021695E-2</v>
      </c>
      <c r="M140" s="12">
        <f>ROUNDDOWN((100+N139)/Table2[[#This Row],[Price]],3)+M139</f>
        <v>174.40200000000002</v>
      </c>
      <c r="N140" s="6">
        <f>N139+100-((Table2[[#This Row],[Investor C Shares]]-M139)*Table2[[#This Row],[Price]])</f>
        <v>9.0329999997507571E-2</v>
      </c>
    </row>
    <row r="141" spans="1:14" x14ac:dyDescent="0.55000000000000004">
      <c r="A141" s="1">
        <v>38231</v>
      </c>
      <c r="B141">
        <v>111.76</v>
      </c>
      <c r="C141">
        <v>110.94</v>
      </c>
      <c r="D141">
        <v>113.74</v>
      </c>
      <c r="E141">
        <v>110.41</v>
      </c>
      <c r="F141" t="s">
        <v>185</v>
      </c>
      <c r="G141" s="2">
        <v>5.8999999999999999E-3</v>
      </c>
      <c r="H141">
        <f>VLOOKUP(Table2[[#This Row],[Date]],Monthly[],2)</f>
        <v>0</v>
      </c>
      <c r="I141">
        <f>IF(SUM(H138:H141)=0,ROUNDDOWN((J140+100)/Table2[[#This Row],[Price]],3)+I140,I140)</f>
        <v>175.25400000000005</v>
      </c>
      <c r="J141" s="6">
        <f>J140+100-(Table2[[#This Row],[Price]]*(Table2[[#This Row],[Investor A Shares]]-I140))</f>
        <v>1.4159999994134864E-2</v>
      </c>
      <c r="K141">
        <f>IF(Table2[[#This Row],[Recession]]=0,ROUNDDOWN((L140+100)/Table2[[#This Row],[Price]],3)+K140,K140)</f>
        <v>175.40599999999998</v>
      </c>
      <c r="L141" s="6">
        <f>L140+100-((Table2[[#This Row],[Investor B Shares]]-K140)*Table2[[#This Row],[Price]])</f>
        <v>0.10217000000154997</v>
      </c>
      <c r="M141" s="12">
        <f>ROUNDDOWN((100+N140)/Table2[[#This Row],[Price]],3)+M140</f>
        <v>175.29700000000003</v>
      </c>
      <c r="N141" s="6">
        <f>N140+100-((Table2[[#This Row],[Investor C Shares]]-M140)*Table2[[#This Row],[Price]])</f>
        <v>6.5129999996358379E-2</v>
      </c>
    </row>
    <row r="142" spans="1:14" x14ac:dyDescent="0.55000000000000004">
      <c r="A142" s="1">
        <v>38261</v>
      </c>
      <c r="B142">
        <v>113.2</v>
      </c>
      <c r="C142">
        <v>112.26</v>
      </c>
      <c r="D142">
        <v>114.68</v>
      </c>
      <c r="E142">
        <v>109.35</v>
      </c>
      <c r="F142" t="s">
        <v>13</v>
      </c>
      <c r="G142" s="2">
        <v>1.29E-2</v>
      </c>
      <c r="H142">
        <f>VLOOKUP(Table2[[#This Row],[Date]],Monthly[],2)</f>
        <v>0</v>
      </c>
      <c r="I142">
        <f>IF(SUM(H139:H142)=0,ROUNDDOWN((J141+100)/Table2[[#This Row],[Price]],3)+I141,I141)</f>
        <v>176.13700000000006</v>
      </c>
      <c r="J142" s="6">
        <f>J141+100-(Table2[[#This Row],[Price]]*(Table2[[#This Row],[Investor A Shares]]-I141))</f>
        <v>5.8559999993022416E-2</v>
      </c>
      <c r="K142">
        <f>IF(Table2[[#This Row],[Recession]]=0,ROUNDDOWN((L141+100)/Table2[[#This Row],[Price]],3)+K141,K141)</f>
        <v>176.28999999999996</v>
      </c>
      <c r="L142" s="6">
        <f>L141+100-((Table2[[#This Row],[Investor B Shares]]-K141)*Table2[[#This Row],[Price]])</f>
        <v>3.3370000003117184E-2</v>
      </c>
      <c r="M142" s="12">
        <f>ROUNDDOWN((100+N141)/Table2[[#This Row],[Price]],3)+M141</f>
        <v>176.18000000000004</v>
      </c>
      <c r="N142" s="6">
        <f>N141+100-((Table2[[#This Row],[Investor C Shares]]-M141)*Table2[[#This Row],[Price]])</f>
        <v>0.10952999999524593</v>
      </c>
    </row>
    <row r="143" spans="1:14" x14ac:dyDescent="0.55000000000000004">
      <c r="A143" s="1">
        <v>38292</v>
      </c>
      <c r="B143">
        <v>117.89</v>
      </c>
      <c r="C143">
        <v>113.56</v>
      </c>
      <c r="D143">
        <v>119.14</v>
      </c>
      <c r="E143">
        <v>113.2</v>
      </c>
      <c r="F143" t="s">
        <v>184</v>
      </c>
      <c r="G143" s="2">
        <v>4.1399999999999999E-2</v>
      </c>
      <c r="H143">
        <f>VLOOKUP(Table2[[#This Row],[Date]],Monthly[],2)</f>
        <v>0</v>
      </c>
      <c r="I143">
        <f>IF(SUM(H140:H143)=0,ROUNDDOWN((J142+100)/Table2[[#This Row],[Price]],3)+I142,I142)</f>
        <v>176.98500000000007</v>
      </c>
      <c r="J143" s="6">
        <f>J142+100-(Table2[[#This Row],[Price]]*(Table2[[#This Row],[Investor A Shares]]-I142))</f>
        <v>8.7839999991473405E-2</v>
      </c>
      <c r="K143">
        <f>IF(Table2[[#This Row],[Recession]]=0,ROUNDDOWN((L142+100)/Table2[[#This Row],[Price]],3)+K142,K142)</f>
        <v>177.13799999999998</v>
      </c>
      <c r="L143" s="6">
        <f>L142+100-((Table2[[#This Row],[Investor B Shares]]-K142)*Table2[[#This Row],[Price]])</f>
        <v>6.2650000001568174E-2</v>
      </c>
      <c r="M143" s="12">
        <f>ROUNDDOWN((100+N142)/Table2[[#This Row],[Price]],3)+M142</f>
        <v>177.02900000000002</v>
      </c>
      <c r="N143" s="6">
        <f>N142+100-((Table2[[#This Row],[Investor C Shares]]-M142)*Table2[[#This Row],[Price]])</f>
        <v>2.0919999996479532E-2</v>
      </c>
    </row>
    <row r="144" spans="1:14" x14ac:dyDescent="0.55000000000000004">
      <c r="A144" s="1">
        <v>38322</v>
      </c>
      <c r="B144">
        <v>120.87</v>
      </c>
      <c r="C144">
        <v>118.16</v>
      </c>
      <c r="D144">
        <v>121.66</v>
      </c>
      <c r="E144">
        <v>117.73</v>
      </c>
      <c r="F144" t="s">
        <v>183</v>
      </c>
      <c r="G144" s="2">
        <v>2.53E-2</v>
      </c>
      <c r="H144">
        <f>VLOOKUP(Table2[[#This Row],[Date]],Monthly[],2)</f>
        <v>0</v>
      </c>
      <c r="I144">
        <f>IF(SUM(H141:H144)=0,ROUNDDOWN((J143+100)/Table2[[#This Row],[Price]],3)+I143,I143)</f>
        <v>177.81300000000007</v>
      </c>
      <c r="J144" s="6">
        <f>J143+100-(Table2[[#This Row],[Price]]*(Table2[[#This Row],[Investor A Shares]]-I143))</f>
        <v>7.4799999911192572E-3</v>
      </c>
      <c r="K144">
        <f>IF(Table2[[#This Row],[Recession]]=0,ROUNDDOWN((L143+100)/Table2[[#This Row],[Price]],3)+K143,K143)</f>
        <v>177.96499999999997</v>
      </c>
      <c r="L144" s="6">
        <f>L143+100-((Table2[[#This Row],[Investor B Shares]]-K143)*Table2[[#This Row],[Price]])</f>
        <v>0.10316000000177894</v>
      </c>
      <c r="M144" s="12">
        <f>ROUNDDOWN((100+N143)/Table2[[#This Row],[Price]],3)+M143</f>
        <v>177.85600000000002</v>
      </c>
      <c r="N144" s="6">
        <f>N143+100-((Table2[[#This Row],[Investor C Shares]]-M143)*Table2[[#This Row],[Price]])</f>
        <v>6.1429999996690299E-2</v>
      </c>
    </row>
    <row r="145" spans="1:14" x14ac:dyDescent="0.55000000000000004">
      <c r="A145" s="1">
        <v>38353</v>
      </c>
      <c r="B145">
        <v>118.16</v>
      </c>
      <c r="C145">
        <v>121.56</v>
      </c>
      <c r="D145">
        <v>121.76</v>
      </c>
      <c r="E145">
        <v>116.37</v>
      </c>
      <c r="F145" t="s">
        <v>178</v>
      </c>
      <c r="G145" s="2">
        <v>-2.24E-2</v>
      </c>
      <c r="H145">
        <f>VLOOKUP(Table2[[#This Row],[Date]],Monthly[],2)</f>
        <v>0</v>
      </c>
      <c r="I145">
        <f>IF(SUM(H142:H145)=0,ROUNDDOWN((J144+100)/Table2[[#This Row],[Price]],3)+I144,I144)</f>
        <v>178.65900000000008</v>
      </c>
      <c r="J145" s="6">
        <f>J144+100-(Table2[[#This Row],[Price]]*(Table2[[#This Row],[Investor A Shares]]-I144))</f>
        <v>4.4119999990698489E-2</v>
      </c>
      <c r="K145">
        <f>IF(Table2[[#This Row],[Recession]]=0,ROUNDDOWN((L144+100)/Table2[[#This Row],[Price]],3)+K144,K144)</f>
        <v>178.81199999999998</v>
      </c>
      <c r="L145" s="6">
        <f>L144+100-((Table2[[#This Row],[Investor B Shares]]-K144)*Table2[[#This Row],[Price]])</f>
        <v>2.1640000000786586E-2</v>
      </c>
      <c r="M145" s="12">
        <f>ROUNDDOWN((100+N144)/Table2[[#This Row],[Price]],3)+M144</f>
        <v>178.70200000000003</v>
      </c>
      <c r="N145" s="6">
        <f>N144+100-((Table2[[#This Row],[Investor C Shares]]-M144)*Table2[[#This Row],[Price]])</f>
        <v>9.806999999626953E-2</v>
      </c>
    </row>
    <row r="146" spans="1:14" x14ac:dyDescent="0.55000000000000004">
      <c r="A146" s="1">
        <v>38384</v>
      </c>
      <c r="B146">
        <v>120.63</v>
      </c>
      <c r="C146">
        <v>118.25</v>
      </c>
      <c r="D146">
        <v>121.67</v>
      </c>
      <c r="E146">
        <v>118.1</v>
      </c>
      <c r="F146" t="s">
        <v>182</v>
      </c>
      <c r="G146" s="2">
        <v>2.0899999999999998E-2</v>
      </c>
      <c r="H146">
        <f>VLOOKUP(Table2[[#This Row],[Date]],Monthly[],2)</f>
        <v>0</v>
      </c>
      <c r="I146">
        <f>IF(SUM(H143:H146)=0,ROUNDDOWN((J145+100)/Table2[[#This Row],[Price]],3)+I145,I145)</f>
        <v>179.48800000000008</v>
      </c>
      <c r="J146" s="6">
        <f>J145+100-(Table2[[#This Row],[Price]]*(Table2[[#This Row],[Investor A Shares]]-I145))</f>
        <v>4.1849999989764797E-2</v>
      </c>
      <c r="K146">
        <f>IF(Table2[[#This Row],[Recession]]=0,ROUNDDOWN((L145+100)/Table2[[#This Row],[Price]],3)+K145,K145)</f>
        <v>179.64099999999999</v>
      </c>
      <c r="L146" s="6">
        <f>L145+100-((Table2[[#This Row],[Investor B Shares]]-K145)*Table2[[#This Row],[Price]])</f>
        <v>1.9369999999852894E-2</v>
      </c>
      <c r="M146" s="12">
        <f>ROUNDDOWN((100+N145)/Table2[[#This Row],[Price]],3)+M145</f>
        <v>179.53100000000003</v>
      </c>
      <c r="N146" s="6">
        <f>N145+100-((Table2[[#This Row],[Investor C Shares]]-M145)*Table2[[#This Row],[Price]])</f>
        <v>9.5799999995335838E-2</v>
      </c>
    </row>
    <row r="147" spans="1:14" x14ac:dyDescent="0.55000000000000004">
      <c r="A147" s="1">
        <v>38412</v>
      </c>
      <c r="B147">
        <v>117.96</v>
      </c>
      <c r="C147">
        <v>120.78</v>
      </c>
      <c r="D147">
        <v>123.25</v>
      </c>
      <c r="E147">
        <v>116.25</v>
      </c>
      <c r="F147" t="s">
        <v>43</v>
      </c>
      <c r="G147" s="2">
        <v>-2.2100000000000002E-2</v>
      </c>
      <c r="H147">
        <f>VLOOKUP(Table2[[#This Row],[Date]],Monthly[],2)</f>
        <v>0</v>
      </c>
      <c r="I147">
        <f>IF(SUM(H144:H147)=0,ROUNDDOWN((J146+100)/Table2[[#This Row],[Price]],3)+I146,I146)</f>
        <v>180.3360000000001</v>
      </c>
      <c r="J147" s="6">
        <f>J146+100-(Table2[[#This Row],[Price]]*(Table2[[#This Row],[Investor A Shares]]-I146))</f>
        <v>1.1769999988217705E-2</v>
      </c>
      <c r="K147">
        <f>IF(Table2[[#This Row],[Recession]]=0,ROUNDDOWN((L146+100)/Table2[[#This Row],[Price]],3)+K146,K146)</f>
        <v>180.488</v>
      </c>
      <c r="L147" s="6">
        <f>L146+100-((Table2[[#This Row],[Investor B Shares]]-K146)*Table2[[#This Row],[Price]])</f>
        <v>0.10724999999887075</v>
      </c>
      <c r="M147" s="12">
        <f>ROUNDDOWN((100+N146)/Table2[[#This Row],[Price]],3)+M146</f>
        <v>180.37900000000005</v>
      </c>
      <c r="N147" s="6">
        <f>N146+100-((Table2[[#This Row],[Investor C Shares]]-M146)*Table2[[#This Row],[Price]])</f>
        <v>6.5719999993788747E-2</v>
      </c>
    </row>
    <row r="148" spans="1:14" x14ac:dyDescent="0.55000000000000004">
      <c r="A148" s="1">
        <v>38443</v>
      </c>
      <c r="B148">
        <v>115.75</v>
      </c>
      <c r="C148">
        <v>118.63</v>
      </c>
      <c r="D148">
        <v>119.26</v>
      </c>
      <c r="E148">
        <v>113.55</v>
      </c>
      <c r="F148" t="s">
        <v>181</v>
      </c>
      <c r="G148" s="2">
        <v>-1.8700000000000001E-2</v>
      </c>
      <c r="H148">
        <f>VLOOKUP(Table2[[#This Row],[Date]],Monthly[],2)</f>
        <v>0</v>
      </c>
      <c r="I148">
        <f>IF(SUM(H145:H148)=0,ROUNDDOWN((J147+100)/Table2[[#This Row],[Price]],3)+I147,I147)</f>
        <v>181.2000000000001</v>
      </c>
      <c r="J148" s="6">
        <f>J147+100-(Table2[[#This Row],[Price]]*(Table2[[#This Row],[Investor A Shares]]-I147))</f>
        <v>3.7699999877247592E-3</v>
      </c>
      <c r="K148">
        <f>IF(Table2[[#This Row],[Recession]]=0,ROUNDDOWN((L147+100)/Table2[[#This Row],[Price]],3)+K147,K147)</f>
        <v>181.352</v>
      </c>
      <c r="L148" s="6">
        <f>L147+100-((Table2[[#This Row],[Investor B Shares]]-K147)*Table2[[#This Row],[Price]])</f>
        <v>9.9249999998377803E-2</v>
      </c>
      <c r="M148" s="12">
        <f>ROUNDDOWN((100+N147)/Table2[[#This Row],[Price]],3)+M147</f>
        <v>181.24300000000005</v>
      </c>
      <c r="N148" s="6">
        <f>N147+100-((Table2[[#This Row],[Investor C Shares]]-M147)*Table2[[#This Row],[Price]])</f>
        <v>5.7719999993295801E-2</v>
      </c>
    </row>
    <row r="149" spans="1:14" x14ac:dyDescent="0.55000000000000004">
      <c r="A149" s="1">
        <v>38473</v>
      </c>
      <c r="B149">
        <v>119.48</v>
      </c>
      <c r="C149">
        <v>116.07</v>
      </c>
      <c r="D149">
        <v>120.25</v>
      </c>
      <c r="E149">
        <v>114.8</v>
      </c>
      <c r="F149" t="s">
        <v>52</v>
      </c>
      <c r="G149" s="2">
        <v>3.2199999999999999E-2</v>
      </c>
      <c r="H149">
        <f>VLOOKUP(Table2[[#This Row],[Date]],Monthly[],2)</f>
        <v>0</v>
      </c>
      <c r="I149">
        <f>IF(SUM(H146:H149)=0,ROUNDDOWN((J148+100)/Table2[[#This Row],[Price]],3)+I148,I148)</f>
        <v>182.03600000000012</v>
      </c>
      <c r="J149" s="6">
        <f>J148+100-(Table2[[#This Row],[Price]]*(Table2[[#This Row],[Investor A Shares]]-I148))</f>
        <v>0.11848999998619547</v>
      </c>
      <c r="K149">
        <f>IF(Table2[[#This Row],[Recession]]=0,ROUNDDOWN((L148+100)/Table2[[#This Row],[Price]],3)+K148,K148)</f>
        <v>182.18899999999999</v>
      </c>
      <c r="L149" s="6">
        <f>L148+100-((Table2[[#This Row],[Investor B Shares]]-K148)*Table2[[#This Row],[Price]])</f>
        <v>9.4489999999680663E-2</v>
      </c>
      <c r="M149" s="12">
        <f>ROUNDDOWN((100+N148)/Table2[[#This Row],[Price]],3)+M148</f>
        <v>182.08000000000004</v>
      </c>
      <c r="N149" s="6">
        <f>N148+100-((Table2[[#This Row],[Investor C Shares]]-M148)*Table2[[#This Row],[Price]])</f>
        <v>5.2959999994598661E-2</v>
      </c>
    </row>
    <row r="150" spans="1:14" x14ac:dyDescent="0.55000000000000004">
      <c r="A150" s="1">
        <v>38504</v>
      </c>
      <c r="B150">
        <v>119.18</v>
      </c>
      <c r="C150">
        <v>119.52</v>
      </c>
      <c r="D150">
        <v>121.94</v>
      </c>
      <c r="E150">
        <v>118.75</v>
      </c>
      <c r="F150" t="s">
        <v>180</v>
      </c>
      <c r="G150" s="2">
        <v>-2.5000000000000001E-3</v>
      </c>
      <c r="H150">
        <f>VLOOKUP(Table2[[#This Row],[Date]],Monthly[],2)</f>
        <v>0</v>
      </c>
      <c r="I150">
        <f>IF(SUM(H147:H150)=0,ROUNDDOWN((J149+100)/Table2[[#This Row],[Price]],3)+I149,I149)</f>
        <v>182.87600000000012</v>
      </c>
      <c r="J150" s="6">
        <f>J149+100-(Table2[[#This Row],[Price]]*(Table2[[#This Row],[Investor A Shares]]-I149))</f>
        <v>7.2899999857867215E-3</v>
      </c>
      <c r="K150">
        <f>IF(Table2[[#This Row],[Recession]]=0,ROUNDDOWN((L149+100)/Table2[[#This Row],[Price]],3)+K149,K149)</f>
        <v>183.02799999999999</v>
      </c>
      <c r="L150" s="6">
        <f>L149+100-((Table2[[#This Row],[Investor B Shares]]-K149)*Table2[[#This Row],[Price]])</f>
        <v>0.10246999999984041</v>
      </c>
      <c r="M150" s="12">
        <f>ROUNDDOWN((100+N149)/Table2[[#This Row],[Price]],3)+M149</f>
        <v>182.91900000000004</v>
      </c>
      <c r="N150" s="6">
        <f>N149+100-((Table2[[#This Row],[Investor C Shares]]-M149)*Table2[[#This Row],[Price]])</f>
        <v>6.0939999994758409E-2</v>
      </c>
    </row>
    <row r="151" spans="1:14" x14ac:dyDescent="0.55000000000000004">
      <c r="A151" s="1">
        <v>38534</v>
      </c>
      <c r="B151">
        <v>123.74</v>
      </c>
      <c r="C151">
        <v>119.45</v>
      </c>
      <c r="D151">
        <v>124.64</v>
      </c>
      <c r="E151">
        <v>118.26</v>
      </c>
      <c r="F151" t="s">
        <v>178</v>
      </c>
      <c r="G151" s="2">
        <v>3.8300000000000001E-2</v>
      </c>
      <c r="H151">
        <f>VLOOKUP(Table2[[#This Row],[Date]],Monthly[],2)</f>
        <v>0</v>
      </c>
      <c r="I151">
        <f>IF(SUM(H148:H151)=0,ROUNDDOWN((J150+100)/Table2[[#This Row],[Price]],3)+I150,I150)</f>
        <v>183.68400000000011</v>
      </c>
      <c r="J151" s="6">
        <f>J150+100-(Table2[[#This Row],[Price]]*(Table2[[#This Row],[Investor A Shares]]-I150))</f>
        <v>2.536999998669387E-2</v>
      </c>
      <c r="K151">
        <f>IF(Table2[[#This Row],[Recession]]=0,ROUNDDOWN((L150+100)/Table2[[#This Row],[Price]],3)+K150,K150)</f>
        <v>183.83599999999998</v>
      </c>
      <c r="L151" s="6">
        <f>L150+100-((Table2[[#This Row],[Investor B Shares]]-K150)*Table2[[#This Row],[Price]])</f>
        <v>0.12055000000074756</v>
      </c>
      <c r="M151" s="12">
        <f>ROUNDDOWN((100+N150)/Table2[[#This Row],[Price]],3)+M150</f>
        <v>183.72700000000003</v>
      </c>
      <c r="N151" s="6">
        <f>N150+100-((Table2[[#This Row],[Investor C Shares]]-M150)*Table2[[#This Row],[Price]])</f>
        <v>7.9019999995665557E-2</v>
      </c>
    </row>
    <row r="152" spans="1:14" x14ac:dyDescent="0.55000000000000004">
      <c r="A152" s="1">
        <v>38565</v>
      </c>
      <c r="B152">
        <v>122.58</v>
      </c>
      <c r="C152">
        <v>123.83</v>
      </c>
      <c r="D152">
        <v>124.74</v>
      </c>
      <c r="E152">
        <v>120.38</v>
      </c>
      <c r="F152" t="s">
        <v>78</v>
      </c>
      <c r="G152" s="2">
        <v>-9.4000000000000004E-3</v>
      </c>
      <c r="H152">
        <f>VLOOKUP(Table2[[#This Row],[Date]],Monthly[],2)</f>
        <v>0</v>
      </c>
      <c r="I152">
        <f>IF(SUM(H149:H152)=0,ROUNDDOWN((J151+100)/Table2[[#This Row],[Price]],3)+I151,I151)</f>
        <v>184.50000000000011</v>
      </c>
      <c r="J152" s="6">
        <f>J151+100-(Table2[[#This Row],[Price]]*(Table2[[#This Row],[Investor A Shares]]-I151))</f>
        <v>8.9999986386146702E-5</v>
      </c>
      <c r="K152">
        <f>IF(Table2[[#This Row],[Recession]]=0,ROUNDDOWN((L151+100)/Table2[[#This Row],[Price]],3)+K151,K151)</f>
        <v>184.65199999999999</v>
      </c>
      <c r="L152" s="6">
        <f>L151+100-((Table2[[#This Row],[Investor B Shares]]-K151)*Table2[[#This Row],[Price]])</f>
        <v>9.5270000000439836E-2</v>
      </c>
      <c r="M152" s="12">
        <f>ROUNDDOWN((100+N151)/Table2[[#This Row],[Price]],3)+M151</f>
        <v>184.54300000000003</v>
      </c>
      <c r="N152" s="6">
        <f>N151+100-((Table2[[#This Row],[Investor C Shares]]-M151)*Table2[[#This Row],[Price]])</f>
        <v>5.3739999995357834E-2</v>
      </c>
    </row>
    <row r="153" spans="1:14" x14ac:dyDescent="0.55000000000000004">
      <c r="A153" s="1">
        <v>38596</v>
      </c>
      <c r="B153">
        <v>123.04</v>
      </c>
      <c r="C153">
        <v>122.51</v>
      </c>
      <c r="D153">
        <v>124.74</v>
      </c>
      <c r="E153">
        <v>120.44</v>
      </c>
      <c r="F153" t="s">
        <v>61</v>
      </c>
      <c r="G153" s="2">
        <v>3.8E-3</v>
      </c>
      <c r="H153">
        <f>VLOOKUP(Table2[[#This Row],[Date]],Monthly[],2)</f>
        <v>0</v>
      </c>
      <c r="I153">
        <f>IF(SUM(H150:H153)=0,ROUNDDOWN((J152+100)/Table2[[#This Row],[Price]],3)+I152,I152)</f>
        <v>185.31200000000013</v>
      </c>
      <c r="J153" s="6">
        <f>J152+100-(Table2[[#This Row],[Price]]*(Table2[[#This Row],[Investor A Shares]]-I152))</f>
        <v>9.1609999984925139E-2</v>
      </c>
      <c r="K153">
        <f>IF(Table2[[#This Row],[Recession]]=0,ROUNDDOWN((L152+100)/Table2[[#This Row],[Price]],3)+K152,K152)</f>
        <v>185.46499999999997</v>
      </c>
      <c r="L153" s="6">
        <f>L152+100-((Table2[[#This Row],[Investor B Shares]]-K152)*Table2[[#This Row],[Price]])</f>
        <v>6.3750000001888907E-2</v>
      </c>
      <c r="M153" s="12">
        <f>ROUNDDOWN((100+N152)/Table2[[#This Row],[Price]],3)+M152</f>
        <v>185.35600000000002</v>
      </c>
      <c r="N153" s="6">
        <f>N152+100-((Table2[[#This Row],[Investor C Shares]]-M152)*Table2[[#This Row],[Price]])</f>
        <v>2.2219999996806905E-2</v>
      </c>
    </row>
    <row r="154" spans="1:14" x14ac:dyDescent="0.55000000000000004">
      <c r="A154" s="1">
        <v>38626</v>
      </c>
      <c r="B154">
        <v>120.13</v>
      </c>
      <c r="C154">
        <v>122.96</v>
      </c>
      <c r="D154">
        <v>123.34</v>
      </c>
      <c r="E154">
        <v>116.88</v>
      </c>
      <c r="F154" t="s">
        <v>179</v>
      </c>
      <c r="G154" s="2">
        <v>-2.3699999999999999E-2</v>
      </c>
      <c r="H154">
        <f>VLOOKUP(Table2[[#This Row],[Date]],Monthly[],2)</f>
        <v>0</v>
      </c>
      <c r="I154">
        <f>IF(SUM(H151:H154)=0,ROUNDDOWN((J153+100)/Table2[[#This Row],[Price]],3)+I153,I153)</f>
        <v>186.14500000000012</v>
      </c>
      <c r="J154" s="6">
        <f>J153+100-(Table2[[#This Row],[Price]]*(Table2[[#This Row],[Investor A Shares]]-I153))</f>
        <v>2.3319999985119466E-2</v>
      </c>
      <c r="K154">
        <f>IF(Table2[[#This Row],[Recession]]=0,ROUNDDOWN((L153+100)/Table2[[#This Row],[Price]],3)+K153,K153)</f>
        <v>186.29699999999997</v>
      </c>
      <c r="L154" s="6">
        <f>L153+100-((Table2[[#This Row],[Investor B Shares]]-K153)*Table2[[#This Row],[Price]])</f>
        <v>0.11559000000265485</v>
      </c>
      <c r="M154" s="12">
        <f>ROUNDDOWN((100+N153)/Table2[[#This Row],[Price]],3)+M153</f>
        <v>186.18800000000002</v>
      </c>
      <c r="N154" s="6">
        <f>N153+100-((Table2[[#This Row],[Investor C Shares]]-M153)*Table2[[#This Row],[Price]])</f>
        <v>7.4059999997572845E-2</v>
      </c>
    </row>
    <row r="155" spans="1:14" x14ac:dyDescent="0.55000000000000004">
      <c r="A155" s="1">
        <v>38657</v>
      </c>
      <c r="B155">
        <v>125.41</v>
      </c>
      <c r="C155">
        <v>120.58</v>
      </c>
      <c r="D155">
        <v>127.41</v>
      </c>
      <c r="E155">
        <v>120.13</v>
      </c>
      <c r="F155" t="s">
        <v>178</v>
      </c>
      <c r="G155" s="2">
        <v>4.3999999999999997E-2</v>
      </c>
      <c r="H155">
        <f>VLOOKUP(Table2[[#This Row],[Date]],Monthly[],2)</f>
        <v>0</v>
      </c>
      <c r="I155">
        <f>IF(SUM(H152:H155)=0,ROUNDDOWN((J154+100)/Table2[[#This Row],[Price]],3)+I154,I154)</f>
        <v>186.94200000000012</v>
      </c>
      <c r="J155" s="6">
        <f>J154+100-(Table2[[#This Row],[Price]]*(Table2[[#This Row],[Investor A Shares]]-I154))</f>
        <v>7.1549999985492718E-2</v>
      </c>
      <c r="K155">
        <f>IF(Table2[[#This Row],[Recession]]=0,ROUNDDOWN((L154+100)/Table2[[#This Row],[Price]],3)+K154,K154)</f>
        <v>187.09499999999997</v>
      </c>
      <c r="L155" s="6">
        <f>L154+100-((Table2[[#This Row],[Investor B Shares]]-K154)*Table2[[#This Row],[Price]])</f>
        <v>3.8410000002429001E-2</v>
      </c>
      <c r="M155" s="12">
        <f>ROUNDDOWN((100+N154)/Table2[[#This Row],[Price]],3)+M154</f>
        <v>186.98500000000001</v>
      </c>
      <c r="N155" s="6">
        <f>N154+100-((Table2[[#This Row],[Investor C Shares]]-M154)*Table2[[#This Row],[Price]])</f>
        <v>0.1222899999979461</v>
      </c>
    </row>
    <row r="156" spans="1:14" x14ac:dyDescent="0.55000000000000004">
      <c r="A156" s="1">
        <v>38687</v>
      </c>
      <c r="B156">
        <v>124.51</v>
      </c>
      <c r="C156">
        <v>126.02</v>
      </c>
      <c r="D156">
        <v>128.57</v>
      </c>
      <c r="E156">
        <v>124.36</v>
      </c>
      <c r="F156" t="s">
        <v>177</v>
      </c>
      <c r="G156" s="2">
        <v>-7.1999999999999998E-3</v>
      </c>
      <c r="H156">
        <f>VLOOKUP(Table2[[#This Row],[Date]],Monthly[],2)</f>
        <v>0</v>
      </c>
      <c r="I156">
        <f>IF(SUM(H153:H156)=0,ROUNDDOWN((J155+100)/Table2[[#This Row],[Price]],3)+I155,I155)</f>
        <v>187.74500000000012</v>
      </c>
      <c r="J156" s="6">
        <f>J155+100-(Table2[[#This Row],[Price]]*(Table2[[#This Row],[Investor A Shares]]-I155))</f>
        <v>9.0019999985827326E-2</v>
      </c>
      <c r="K156">
        <f>IF(Table2[[#This Row],[Recession]]=0,ROUNDDOWN((L155+100)/Table2[[#This Row],[Price]],3)+K155,K155)</f>
        <v>187.89799999999997</v>
      </c>
      <c r="L156" s="6">
        <f>L155+100-((Table2[[#This Row],[Investor B Shares]]-K155)*Table2[[#This Row],[Price]])</f>
        <v>5.6880000002763609E-2</v>
      </c>
      <c r="M156" s="12">
        <f>ROUNDDOWN((100+N155)/Table2[[#This Row],[Price]],3)+M155</f>
        <v>187.78900000000002</v>
      </c>
      <c r="N156" s="6">
        <f>N155+100-((Table2[[#This Row],[Investor C Shares]]-M155)*Table2[[#This Row],[Price]])</f>
        <v>1.6249999997683062E-2</v>
      </c>
    </row>
    <row r="157" spans="1:14" x14ac:dyDescent="0.55000000000000004">
      <c r="A157" s="1">
        <v>38718</v>
      </c>
      <c r="B157">
        <v>127.5</v>
      </c>
      <c r="C157">
        <v>125.1</v>
      </c>
      <c r="D157">
        <v>129.44</v>
      </c>
      <c r="E157">
        <v>124.39</v>
      </c>
      <c r="F157" t="s">
        <v>72</v>
      </c>
      <c r="G157" s="2">
        <v>2.4E-2</v>
      </c>
      <c r="H157">
        <f>VLOOKUP(Table2[[#This Row],[Date]],Monthly[],2)</f>
        <v>0</v>
      </c>
      <c r="I157">
        <f>IF(SUM(H154:H157)=0,ROUNDDOWN((J156+100)/Table2[[#This Row],[Price]],3)+I156,I156)</f>
        <v>188.53000000000011</v>
      </c>
      <c r="J157" s="6">
        <f>J156+100-(Table2[[#This Row],[Price]]*(Table2[[#This Row],[Investor A Shares]]-I156))</f>
        <v>2.519999986262178E-3</v>
      </c>
      <c r="K157">
        <f>IF(Table2[[#This Row],[Recession]]=0,ROUNDDOWN((L156+100)/Table2[[#This Row],[Price]],3)+K156,K156)</f>
        <v>188.68199999999996</v>
      </c>
      <c r="L157" s="6">
        <f>L156+100-((Table2[[#This Row],[Investor B Shares]]-K156)*Table2[[#This Row],[Price]])</f>
        <v>9.6880000003807254E-2</v>
      </c>
      <c r="M157" s="12">
        <f>ROUNDDOWN((100+N156)/Table2[[#This Row],[Price]],3)+M156</f>
        <v>188.57300000000001</v>
      </c>
      <c r="N157" s="6">
        <f>N156+100-((Table2[[#This Row],[Investor C Shares]]-M156)*Table2[[#This Row],[Price]])</f>
        <v>5.6249999998726707E-2</v>
      </c>
    </row>
    <row r="158" spans="1:14" x14ac:dyDescent="0.55000000000000004">
      <c r="A158" s="1">
        <v>38749</v>
      </c>
      <c r="B158">
        <v>128.22999999999999</v>
      </c>
      <c r="C158">
        <v>127.82</v>
      </c>
      <c r="D158">
        <v>130.04</v>
      </c>
      <c r="E158">
        <v>125.4</v>
      </c>
      <c r="F158" t="s">
        <v>17</v>
      </c>
      <c r="G158" s="2">
        <v>5.7000000000000002E-3</v>
      </c>
      <c r="H158">
        <f>VLOOKUP(Table2[[#This Row],[Date]],Monthly[],2)</f>
        <v>0</v>
      </c>
      <c r="I158">
        <f>IF(SUM(H155:H158)=0,ROUNDDOWN((J157+100)/Table2[[#This Row],[Price]],3)+I157,I157)</f>
        <v>189.30900000000011</v>
      </c>
      <c r="J158" s="6">
        <f>J157+100-(Table2[[#This Row],[Price]]*(Table2[[#This Row],[Investor A Shares]]-I157))</f>
        <v>0.11134999998674289</v>
      </c>
      <c r="K158">
        <f>IF(Table2[[#This Row],[Recession]]=0,ROUNDDOWN((L157+100)/Table2[[#This Row],[Price]],3)+K157,K157)</f>
        <v>189.46199999999996</v>
      </c>
      <c r="L158" s="6">
        <f>L157+100-((Table2[[#This Row],[Investor B Shares]]-K157)*Table2[[#This Row],[Price]])</f>
        <v>7.7480000003674832E-2</v>
      </c>
      <c r="M158" s="12">
        <f>ROUNDDOWN((100+N157)/Table2[[#This Row],[Price]],3)+M157</f>
        <v>189.35300000000001</v>
      </c>
      <c r="N158" s="6">
        <f>N157+100-((Table2[[#This Row],[Investor C Shares]]-M157)*Table2[[#This Row],[Price]])</f>
        <v>3.6849999998594285E-2</v>
      </c>
    </row>
    <row r="159" spans="1:14" x14ac:dyDescent="0.55000000000000004">
      <c r="A159" s="1">
        <v>38777</v>
      </c>
      <c r="B159">
        <v>129.83000000000001</v>
      </c>
      <c r="C159">
        <v>128.6</v>
      </c>
      <c r="D159">
        <v>131.47</v>
      </c>
      <c r="E159">
        <v>127.18</v>
      </c>
      <c r="F159" t="s">
        <v>52</v>
      </c>
      <c r="G159" s="2">
        <v>1.2500000000000001E-2</v>
      </c>
      <c r="H159">
        <f>VLOOKUP(Table2[[#This Row],[Date]],Monthly[],2)</f>
        <v>0</v>
      </c>
      <c r="I159">
        <f>IF(SUM(H156:H159)=0,ROUNDDOWN((J158+100)/Table2[[#This Row],[Price]],3)+I158,I158)</f>
        <v>190.0800000000001</v>
      </c>
      <c r="J159" s="6">
        <f>J158+100-(Table2[[#This Row],[Price]]*(Table2[[#This Row],[Investor A Shares]]-I158))</f>
        <v>1.2419999988480868E-2</v>
      </c>
      <c r="K159">
        <f>IF(Table2[[#This Row],[Recession]]=0,ROUNDDOWN((L158+100)/Table2[[#This Row],[Price]],3)+K158,K158)</f>
        <v>190.23199999999997</v>
      </c>
      <c r="L159" s="6">
        <f>L158+100-((Table2[[#This Row],[Investor B Shares]]-K158)*Table2[[#This Row],[Price]])</f>
        <v>0.1083800000023416</v>
      </c>
      <c r="M159" s="12">
        <f>ROUNDDOWN((100+N158)/Table2[[#This Row],[Price]],3)+M158</f>
        <v>190.12300000000002</v>
      </c>
      <c r="N159" s="6">
        <f>N158+100-((Table2[[#This Row],[Investor C Shares]]-M158)*Table2[[#This Row],[Price]])</f>
        <v>6.7749999997261057E-2</v>
      </c>
    </row>
    <row r="160" spans="1:14" x14ac:dyDescent="0.55000000000000004">
      <c r="A160" s="1">
        <v>38808</v>
      </c>
      <c r="B160">
        <v>131.47</v>
      </c>
      <c r="C160">
        <v>130.07</v>
      </c>
      <c r="D160">
        <v>131.86000000000001</v>
      </c>
      <c r="E160">
        <v>128.02000000000001</v>
      </c>
      <c r="F160" t="s">
        <v>176</v>
      </c>
      <c r="G160" s="2">
        <v>1.26E-2</v>
      </c>
      <c r="H160">
        <f>VLOOKUP(Table2[[#This Row],[Date]],Monthly[],2)</f>
        <v>0</v>
      </c>
      <c r="I160">
        <f>IF(SUM(H157:H160)=0,ROUNDDOWN((J159+100)/Table2[[#This Row],[Price]],3)+I159,I159)</f>
        <v>190.84000000000009</v>
      </c>
      <c r="J160" s="6">
        <f>J159+100-(Table2[[#This Row],[Price]]*(Table2[[#This Row],[Investor A Shares]]-I159))</f>
        <v>9.5219999989680559E-2</v>
      </c>
      <c r="K160">
        <f>IF(Table2[[#This Row],[Recession]]=0,ROUNDDOWN((L159+100)/Table2[[#This Row],[Price]],3)+K159,K159)</f>
        <v>190.99299999999997</v>
      </c>
      <c r="L160" s="6">
        <f>L159+100-((Table2[[#This Row],[Investor B Shares]]-K159)*Table2[[#This Row],[Price]])</f>
        <v>5.9710000002908714E-2</v>
      </c>
      <c r="M160" s="12">
        <f>ROUNDDOWN((100+N159)/Table2[[#This Row],[Price]],3)+M159</f>
        <v>190.88400000000001</v>
      </c>
      <c r="N160" s="6">
        <f>N159+100-((Table2[[#This Row],[Investor C Shares]]-M159)*Table2[[#This Row],[Price]])</f>
        <v>1.9079999997828168E-2</v>
      </c>
    </row>
    <row r="161" spans="1:14" x14ac:dyDescent="0.55000000000000004">
      <c r="A161" s="1">
        <v>38838</v>
      </c>
      <c r="B161">
        <v>127.51</v>
      </c>
      <c r="C161">
        <v>131.47</v>
      </c>
      <c r="D161">
        <v>132.80000000000001</v>
      </c>
      <c r="E161">
        <v>124.76</v>
      </c>
      <c r="F161" t="s">
        <v>27</v>
      </c>
      <c r="G161" s="2">
        <v>-3.0099999999999998E-2</v>
      </c>
      <c r="H161">
        <f>VLOOKUP(Table2[[#This Row],[Date]],Monthly[],2)</f>
        <v>0</v>
      </c>
      <c r="I161">
        <f>IF(SUM(H158:H161)=0,ROUNDDOWN((J160+100)/Table2[[#This Row],[Price]],3)+I160,I160)</f>
        <v>191.62400000000008</v>
      </c>
      <c r="J161" s="6">
        <f>J160+100-(Table2[[#This Row],[Price]]*(Table2[[#This Row],[Investor A Shares]]-I160))</f>
        <v>0.12737999999072258</v>
      </c>
      <c r="K161">
        <f>IF(Table2[[#This Row],[Recession]]=0,ROUNDDOWN((L160+100)/Table2[[#This Row],[Price]],3)+K160,K160)</f>
        <v>191.77699999999996</v>
      </c>
      <c r="L161" s="6">
        <f>L160+100-((Table2[[#This Row],[Investor B Shares]]-K160)*Table2[[#This Row],[Price]])</f>
        <v>9.1870000003950736E-2</v>
      </c>
      <c r="M161" s="12">
        <f>ROUNDDOWN((100+N160)/Table2[[#This Row],[Price]],3)+M160</f>
        <v>191.66800000000001</v>
      </c>
      <c r="N161" s="6">
        <f>N160+100-((Table2[[#This Row],[Investor C Shares]]-M160)*Table2[[#This Row],[Price]])</f>
        <v>5.1239999998870189E-2</v>
      </c>
    </row>
    <row r="162" spans="1:14" x14ac:dyDescent="0.55000000000000004">
      <c r="A162" s="1">
        <v>38869</v>
      </c>
      <c r="B162">
        <v>127.23</v>
      </c>
      <c r="C162">
        <v>127.38</v>
      </c>
      <c r="D162">
        <v>129.43</v>
      </c>
      <c r="E162">
        <v>122.34</v>
      </c>
      <c r="F162" t="s">
        <v>175</v>
      </c>
      <c r="G162" s="2">
        <v>-2.2000000000000001E-3</v>
      </c>
      <c r="H162">
        <f>VLOOKUP(Table2[[#This Row],[Date]],Monthly[],2)</f>
        <v>0</v>
      </c>
      <c r="I162">
        <f>IF(SUM(H159:H162)=0,ROUNDDOWN((J161+100)/Table2[[#This Row],[Price]],3)+I161,I161)</f>
        <v>192.41000000000008</v>
      </c>
      <c r="J162" s="6">
        <f>J161+100-(Table2[[#This Row],[Price]]*(Table2[[#This Row],[Investor A Shares]]-I161))</f>
        <v>0.12459999999055071</v>
      </c>
      <c r="K162">
        <f>IF(Table2[[#This Row],[Recession]]=0,ROUNDDOWN((L161+100)/Table2[[#This Row],[Price]],3)+K161,K161)</f>
        <v>192.56299999999996</v>
      </c>
      <c r="L162" s="6">
        <f>L161+100-((Table2[[#This Row],[Investor B Shares]]-K161)*Table2[[#This Row],[Price]])</f>
        <v>8.9090000003778869E-2</v>
      </c>
      <c r="M162" s="12">
        <f>ROUNDDOWN((100+N161)/Table2[[#This Row],[Price]],3)+M161</f>
        <v>192.45400000000001</v>
      </c>
      <c r="N162" s="6">
        <f>N161+100-((Table2[[#This Row],[Investor C Shares]]-M161)*Table2[[#This Row],[Price]])</f>
        <v>4.8459999998698322E-2</v>
      </c>
    </row>
    <row r="163" spans="1:14" x14ac:dyDescent="0.55000000000000004">
      <c r="A163" s="1">
        <v>38899</v>
      </c>
      <c r="B163">
        <v>127.85</v>
      </c>
      <c r="C163">
        <v>127.43</v>
      </c>
      <c r="D163">
        <v>128.13999999999999</v>
      </c>
      <c r="E163">
        <v>122.39</v>
      </c>
      <c r="F163" t="s">
        <v>174</v>
      </c>
      <c r="G163" s="2">
        <v>4.8999999999999998E-3</v>
      </c>
      <c r="H163">
        <f>VLOOKUP(Table2[[#This Row],[Date]],Monthly[],2)</f>
        <v>0</v>
      </c>
      <c r="I163">
        <f>IF(SUM(H160:H163)=0,ROUNDDOWN((J162+100)/Table2[[#This Row],[Price]],3)+I162,I162)</f>
        <v>193.19300000000007</v>
      </c>
      <c r="J163" s="6">
        <f>J162+100-(Table2[[#This Row],[Price]]*(Table2[[#This Row],[Investor A Shares]]-I162))</f>
        <v>1.8049999992214794E-2</v>
      </c>
      <c r="K163">
        <f>IF(Table2[[#This Row],[Recession]]=0,ROUNDDOWN((L162+100)/Table2[[#This Row],[Price]],3)+K162,K162)</f>
        <v>193.34499999999997</v>
      </c>
      <c r="L163" s="6">
        <f>L162+100-((Table2[[#This Row],[Investor B Shares]]-K162)*Table2[[#This Row],[Price]])</f>
        <v>0.11039000000241117</v>
      </c>
      <c r="M163" s="12">
        <f>ROUNDDOWN((100+N162)/Table2[[#This Row],[Price]],3)+M162</f>
        <v>193.23600000000002</v>
      </c>
      <c r="N163" s="6">
        <f>N162+100-((Table2[[#This Row],[Investor C Shares]]-M162)*Table2[[#This Row],[Price]])</f>
        <v>6.9759999997330624E-2</v>
      </c>
    </row>
    <row r="164" spans="1:14" x14ac:dyDescent="0.55000000000000004">
      <c r="A164" s="1">
        <v>38930</v>
      </c>
      <c r="B164">
        <v>130.63999999999999</v>
      </c>
      <c r="C164">
        <v>127.34</v>
      </c>
      <c r="D164">
        <v>131.04</v>
      </c>
      <c r="E164">
        <v>126.28</v>
      </c>
      <c r="F164" t="s">
        <v>46</v>
      </c>
      <c r="G164" s="2">
        <v>2.18E-2</v>
      </c>
      <c r="H164">
        <f>VLOOKUP(Table2[[#This Row],[Date]],Monthly[],2)</f>
        <v>0</v>
      </c>
      <c r="I164">
        <f>IF(SUM(H161:H164)=0,ROUNDDOWN((J163+100)/Table2[[#This Row],[Price]],3)+I163,I163)</f>
        <v>193.95800000000006</v>
      </c>
      <c r="J164" s="6">
        <f>J163+100-(Table2[[#This Row],[Price]]*(Table2[[#This Row],[Investor A Shares]]-I163))</f>
        <v>7.8449999994006703E-2</v>
      </c>
      <c r="K164">
        <f>IF(Table2[[#This Row],[Recession]]=0,ROUNDDOWN((L163+100)/Table2[[#This Row],[Price]],3)+K163,K163)</f>
        <v>194.11099999999996</v>
      </c>
      <c r="L164" s="6">
        <f>L163+100-((Table2[[#This Row],[Investor B Shares]]-K163)*Table2[[#This Row],[Price]])</f>
        <v>4.0150000003578157E-2</v>
      </c>
      <c r="M164" s="12">
        <f>ROUNDDOWN((100+N163)/Table2[[#This Row],[Price]],3)+M163</f>
        <v>194.001</v>
      </c>
      <c r="N164" s="6">
        <f>N163+100-((Table2[[#This Row],[Investor C Shares]]-M163)*Table2[[#This Row],[Price]])</f>
        <v>0.13015999999912253</v>
      </c>
    </row>
    <row r="165" spans="1:14" x14ac:dyDescent="0.55000000000000004">
      <c r="A165" s="1">
        <v>38961</v>
      </c>
      <c r="B165">
        <v>133.58000000000001</v>
      </c>
      <c r="C165">
        <v>131.13999999999999</v>
      </c>
      <c r="D165">
        <v>133.99</v>
      </c>
      <c r="E165">
        <v>129.35</v>
      </c>
      <c r="F165" t="s">
        <v>173</v>
      </c>
      <c r="G165" s="2">
        <v>2.2499999999999999E-2</v>
      </c>
      <c r="H165">
        <f>VLOOKUP(Table2[[#This Row],[Date]],Monthly[],2)</f>
        <v>0</v>
      </c>
      <c r="I165">
        <f>IF(SUM(H162:H165)=0,ROUNDDOWN((J164+100)/Table2[[#This Row],[Price]],3)+I164,I164)</f>
        <v>194.70700000000005</v>
      </c>
      <c r="J165" s="6">
        <f>J164+100-(Table2[[#This Row],[Price]]*(Table2[[#This Row],[Investor A Shares]]-I164))</f>
        <v>2.7029999994638843E-2</v>
      </c>
      <c r="K165">
        <f>IF(Table2[[#This Row],[Recession]]=0,ROUNDDOWN((L164+100)/Table2[[#This Row],[Price]],3)+K164,K164)</f>
        <v>194.85899999999995</v>
      </c>
      <c r="L165" s="6">
        <f>L164+100-((Table2[[#This Row],[Investor B Shares]]-K164)*Table2[[#This Row],[Price]])</f>
        <v>0.12231000000484471</v>
      </c>
      <c r="M165" s="12">
        <f>ROUNDDOWN((100+N164)/Table2[[#This Row],[Price]],3)+M164</f>
        <v>194.75</v>
      </c>
      <c r="N165" s="6">
        <f>N164+100-((Table2[[#This Row],[Investor C Shares]]-M164)*Table2[[#This Row],[Price]])</f>
        <v>7.8739999999754673E-2</v>
      </c>
    </row>
    <row r="166" spans="1:14" x14ac:dyDescent="0.55000000000000004">
      <c r="A166" s="1">
        <v>38991</v>
      </c>
      <c r="B166">
        <v>137.79</v>
      </c>
      <c r="C166">
        <v>133.54</v>
      </c>
      <c r="D166">
        <v>139</v>
      </c>
      <c r="E166">
        <v>132.34</v>
      </c>
      <c r="F166" t="s">
        <v>172</v>
      </c>
      <c r="G166" s="2">
        <v>3.15E-2</v>
      </c>
      <c r="H166">
        <f>VLOOKUP(Table2[[#This Row],[Date]],Monthly[],2)</f>
        <v>0</v>
      </c>
      <c r="I166">
        <f>IF(SUM(H163:H166)=0,ROUNDDOWN((J165+100)/Table2[[#This Row],[Price]],3)+I165,I165)</f>
        <v>195.43200000000004</v>
      </c>
      <c r="J166" s="6">
        <f>J165+100-(Table2[[#This Row],[Price]]*(Table2[[#This Row],[Investor A Shares]]-I165))</f>
        <v>0.1292799999954326</v>
      </c>
      <c r="K166">
        <f>IF(Table2[[#This Row],[Recession]]=0,ROUNDDOWN((L165+100)/Table2[[#This Row],[Price]],3)+K165,K165)</f>
        <v>195.58499999999995</v>
      </c>
      <c r="L166" s="6">
        <f>L165+100-((Table2[[#This Row],[Investor B Shares]]-K165)*Table2[[#This Row],[Price]])</f>
        <v>8.6770000004975145E-2</v>
      </c>
      <c r="M166" s="12">
        <f>ROUNDDOWN((100+N165)/Table2[[#This Row],[Price]],3)+M165</f>
        <v>195.476</v>
      </c>
      <c r="N166" s="6">
        <f>N165+100-((Table2[[#This Row],[Investor C Shares]]-M165)*Table2[[#This Row],[Price]])</f>
        <v>4.3199999999885108E-2</v>
      </c>
    </row>
    <row r="167" spans="1:14" x14ac:dyDescent="0.55000000000000004">
      <c r="A167" s="1">
        <v>39022</v>
      </c>
      <c r="B167">
        <v>140.53</v>
      </c>
      <c r="C167">
        <v>138.22</v>
      </c>
      <c r="D167">
        <v>141.16</v>
      </c>
      <c r="E167">
        <v>135.62</v>
      </c>
      <c r="F167" t="s">
        <v>23</v>
      </c>
      <c r="G167" s="2">
        <v>1.9900000000000001E-2</v>
      </c>
      <c r="H167">
        <f>VLOOKUP(Table2[[#This Row],[Date]],Monthly[],2)</f>
        <v>0</v>
      </c>
      <c r="I167">
        <f>IF(SUM(H164:H167)=0,ROUNDDOWN((J166+100)/Table2[[#This Row],[Price]],3)+I166,I166)</f>
        <v>196.14400000000003</v>
      </c>
      <c r="J167" s="6">
        <f>J166+100-(Table2[[#This Row],[Price]]*(Table2[[#This Row],[Investor A Shares]]-I166))</f>
        <v>7.1919999996964634E-2</v>
      </c>
      <c r="K167">
        <f>IF(Table2[[#This Row],[Recession]]=0,ROUNDDOWN((L166+100)/Table2[[#This Row],[Price]],3)+K166,K166)</f>
        <v>196.29699999999994</v>
      </c>
      <c r="L167" s="6">
        <f>L166+100-((Table2[[#This Row],[Investor B Shares]]-K166)*Table2[[#This Row],[Price]])</f>
        <v>2.9410000006507175E-2</v>
      </c>
      <c r="M167" s="12">
        <f>ROUNDDOWN((100+N166)/Table2[[#This Row],[Price]],3)+M166</f>
        <v>196.18700000000001</v>
      </c>
      <c r="N167" s="6">
        <f>N166+100-((Table2[[#This Row],[Investor C Shares]]-M166)*Table2[[#This Row],[Price]])</f>
        <v>0.12636999999809007</v>
      </c>
    </row>
    <row r="168" spans="1:14" x14ac:dyDescent="0.55000000000000004">
      <c r="A168" s="1">
        <v>39052</v>
      </c>
      <c r="B168">
        <v>141.62</v>
      </c>
      <c r="C168">
        <v>140.53</v>
      </c>
      <c r="D168">
        <v>143.24</v>
      </c>
      <c r="E168">
        <v>138.97</v>
      </c>
      <c r="F168" t="s">
        <v>67</v>
      </c>
      <c r="G168" s="2">
        <v>7.7999999999999996E-3</v>
      </c>
      <c r="H168">
        <f>VLOOKUP(Table2[[#This Row],[Date]],Monthly[],2)</f>
        <v>0</v>
      </c>
      <c r="I168">
        <f>IF(SUM(H165:H168)=0,ROUNDDOWN((J167+100)/Table2[[#This Row],[Price]],3)+I167,I167)</f>
        <v>196.85000000000002</v>
      </c>
      <c r="J168" s="6">
        <f>J167+100-(Table2[[#This Row],[Price]]*(Table2[[#This Row],[Investor A Shares]]-I167))</f>
        <v>8.8199999998536782E-2</v>
      </c>
      <c r="K168">
        <f>IF(Table2[[#This Row],[Recession]]=0,ROUNDDOWN((L167+100)/Table2[[#This Row],[Price]],3)+K167,K167)</f>
        <v>197.00299999999993</v>
      </c>
      <c r="L168" s="6">
        <f>L167+100-((Table2[[#This Row],[Investor B Shares]]-K167)*Table2[[#This Row],[Price]])</f>
        <v>4.5690000008079323E-2</v>
      </c>
      <c r="M168" s="12">
        <f>ROUNDDOWN((100+N167)/Table2[[#This Row],[Price]],3)+M167</f>
        <v>196.89400000000001</v>
      </c>
      <c r="N168" s="6">
        <f>N167+100-((Table2[[#This Row],[Investor C Shares]]-M167)*Table2[[#This Row],[Price]])</f>
        <v>1.0299999989911157E-3</v>
      </c>
    </row>
    <row r="169" spans="1:14" x14ac:dyDescent="0.55000000000000004">
      <c r="A169" s="1">
        <v>39083</v>
      </c>
      <c r="B169">
        <v>143.75</v>
      </c>
      <c r="C169">
        <v>142.25</v>
      </c>
      <c r="D169">
        <v>144.13</v>
      </c>
      <c r="E169">
        <v>140.25</v>
      </c>
      <c r="F169" t="s">
        <v>52</v>
      </c>
      <c r="G169" s="2">
        <v>1.4999999999999999E-2</v>
      </c>
      <c r="H169">
        <f>VLOOKUP(Table2[[#This Row],[Date]],Monthly[],2)</f>
        <v>0</v>
      </c>
      <c r="I169">
        <f>IF(SUM(H166:H169)=0,ROUNDDOWN((J168+100)/Table2[[#This Row],[Price]],3)+I168,I168)</f>
        <v>197.54600000000002</v>
      </c>
      <c r="J169" s="6">
        <f>J168+100-(Table2[[#This Row],[Price]]*(Table2[[#This Row],[Investor A Shares]]-I168))</f>
        <v>3.8199999998838052E-2</v>
      </c>
      <c r="K169">
        <f>IF(Table2[[#This Row],[Recession]]=0,ROUNDDOWN((L168+100)/Table2[[#This Row],[Price]],3)+K168,K168)</f>
        <v>197.69799999999992</v>
      </c>
      <c r="L169" s="6">
        <f>L168+100-((Table2[[#This Row],[Investor B Shares]]-K168)*Table2[[#This Row],[Price]])</f>
        <v>0.13944000000905987</v>
      </c>
      <c r="M169" s="12">
        <f>ROUNDDOWN((100+N168)/Table2[[#This Row],[Price]],3)+M168</f>
        <v>197.589</v>
      </c>
      <c r="N169" s="6">
        <f>N168+100-((Table2[[#This Row],[Investor C Shares]]-M168)*Table2[[#This Row],[Price]])</f>
        <v>9.4779999999971665E-2</v>
      </c>
    </row>
    <row r="170" spans="1:14" x14ac:dyDescent="0.55000000000000004">
      <c r="A170" s="1">
        <v>39114</v>
      </c>
      <c r="B170">
        <v>140.93</v>
      </c>
      <c r="C170">
        <v>144.15</v>
      </c>
      <c r="D170">
        <v>146.41999999999999</v>
      </c>
      <c r="E170">
        <v>139</v>
      </c>
      <c r="F170" t="s">
        <v>23</v>
      </c>
      <c r="G170" s="2">
        <v>-1.9599999999999999E-2</v>
      </c>
      <c r="H170">
        <f>VLOOKUP(Table2[[#This Row],[Date]],Monthly[],2)</f>
        <v>0</v>
      </c>
      <c r="I170">
        <f>IF(SUM(H167:H170)=0,ROUNDDOWN((J169+100)/Table2[[#This Row],[Price]],3)+I169,I169)</f>
        <v>198.25500000000002</v>
      </c>
      <c r="J170" s="6">
        <f>J169+100-(Table2[[#This Row],[Price]]*(Table2[[#This Row],[Investor A Shares]]-I169))</f>
        <v>0.11882999999838262</v>
      </c>
      <c r="K170">
        <f>IF(Table2[[#This Row],[Recession]]=0,ROUNDDOWN((L169+100)/Table2[[#This Row],[Price]],3)+K169,K169)</f>
        <v>198.40799999999993</v>
      </c>
      <c r="L170" s="6">
        <f>L169+100-((Table2[[#This Row],[Investor B Shares]]-K169)*Table2[[#This Row],[Price]])</f>
        <v>7.9140000007939193E-2</v>
      </c>
      <c r="M170" s="12">
        <f>ROUNDDOWN((100+N169)/Table2[[#This Row],[Price]],3)+M169</f>
        <v>198.29900000000001</v>
      </c>
      <c r="N170" s="6">
        <f>N169+100-((Table2[[#This Row],[Investor C Shares]]-M169)*Table2[[#This Row],[Price]])</f>
        <v>3.4479999998850985E-2</v>
      </c>
    </row>
    <row r="171" spans="1:14" x14ac:dyDescent="0.55000000000000004">
      <c r="A171" s="1">
        <v>39142</v>
      </c>
      <c r="B171">
        <v>142</v>
      </c>
      <c r="C171">
        <v>139.34</v>
      </c>
      <c r="D171">
        <v>143.81</v>
      </c>
      <c r="E171">
        <v>136.75</v>
      </c>
      <c r="F171" t="s">
        <v>76</v>
      </c>
      <c r="G171" s="2">
        <v>7.6E-3</v>
      </c>
      <c r="H171">
        <f>VLOOKUP(Table2[[#This Row],[Date]],Monthly[],2)</f>
        <v>0</v>
      </c>
      <c r="I171">
        <f>IF(SUM(H168:H171)=0,ROUNDDOWN((J170+100)/Table2[[#This Row],[Price]],3)+I170,I170)</f>
        <v>198.96000000000004</v>
      </c>
      <c r="J171" s="6">
        <f>J170+100-(Table2[[#This Row],[Price]]*(Table2[[#This Row],[Investor A Shares]]-I170))</f>
        <v>8.8299999966068299E-3</v>
      </c>
      <c r="K171">
        <f>IF(Table2[[#This Row],[Recession]]=0,ROUNDDOWN((L170+100)/Table2[[#This Row],[Price]],3)+K170,K170)</f>
        <v>199.11199999999994</v>
      </c>
      <c r="L171" s="6">
        <f>L170+100-((Table2[[#This Row],[Investor B Shares]]-K170)*Table2[[#This Row],[Price]])</f>
        <v>0.11114000000684143</v>
      </c>
      <c r="M171" s="12">
        <f>ROUNDDOWN((100+N170)/Table2[[#This Row],[Price]],3)+M170</f>
        <v>199.00300000000001</v>
      </c>
      <c r="N171" s="6">
        <f>N170+100-((Table2[[#This Row],[Investor C Shares]]-M170)*Table2[[#This Row],[Price]])</f>
        <v>6.6479999997753225E-2</v>
      </c>
    </row>
    <row r="172" spans="1:14" x14ac:dyDescent="0.55000000000000004">
      <c r="A172" s="1">
        <v>39173</v>
      </c>
      <c r="B172">
        <v>148.29</v>
      </c>
      <c r="C172">
        <v>142.16</v>
      </c>
      <c r="D172">
        <v>149.80000000000001</v>
      </c>
      <c r="E172">
        <v>140.88999999999999</v>
      </c>
      <c r="F172" t="s">
        <v>171</v>
      </c>
      <c r="G172" s="2">
        <v>4.4299999999999999E-2</v>
      </c>
      <c r="H172">
        <f>VLOOKUP(Table2[[#This Row],[Date]],Monthly[],2)</f>
        <v>0</v>
      </c>
      <c r="I172">
        <f>IF(SUM(H169:H172)=0,ROUNDDOWN((J171+100)/Table2[[#This Row],[Price]],3)+I171,I171)</f>
        <v>199.63400000000004</v>
      </c>
      <c r="J172" s="6">
        <f>J171+100-(Table2[[#This Row],[Price]]*(Table2[[#This Row],[Investor A Shares]]-I171))</f>
        <v>6.1369999995633862E-2</v>
      </c>
      <c r="K172">
        <f>IF(Table2[[#This Row],[Recession]]=0,ROUNDDOWN((L171+100)/Table2[[#This Row],[Price]],3)+K171,K171)</f>
        <v>199.78699999999995</v>
      </c>
      <c r="L172" s="6">
        <f>L171+100-((Table2[[#This Row],[Investor B Shares]]-K171)*Table2[[#This Row],[Price]])</f>
        <v>1.5390000005155002E-2</v>
      </c>
      <c r="M172" s="12">
        <f>ROUNDDOWN((100+N171)/Table2[[#This Row],[Price]],3)+M171</f>
        <v>199.67700000000002</v>
      </c>
      <c r="N172" s="6">
        <f>N171+100-((Table2[[#This Row],[Investor C Shares]]-M171)*Table2[[#This Row],[Price]])</f>
        <v>0.11901999999678026</v>
      </c>
    </row>
    <row r="173" spans="1:14" x14ac:dyDescent="0.55000000000000004">
      <c r="A173" s="1">
        <v>39203</v>
      </c>
      <c r="B173">
        <v>153.32</v>
      </c>
      <c r="C173">
        <v>148.41999999999999</v>
      </c>
      <c r="D173">
        <v>153.88999999999999</v>
      </c>
      <c r="E173">
        <v>147.66999999999999</v>
      </c>
      <c r="F173" t="s">
        <v>30</v>
      </c>
      <c r="G173" s="2">
        <v>3.39E-2</v>
      </c>
      <c r="H173">
        <f>VLOOKUP(Table2[[#This Row],[Date]],Monthly[],2)</f>
        <v>0</v>
      </c>
      <c r="I173">
        <f>IF(SUM(H170:H173)=0,ROUNDDOWN((J172+100)/Table2[[#This Row],[Price]],3)+I172,I172)</f>
        <v>200.28600000000003</v>
      </c>
      <c r="J173" s="6">
        <f>J172+100-(Table2[[#This Row],[Price]]*(Table2[[#This Row],[Investor A Shares]]-I172))</f>
        <v>9.6729999997663185E-2</v>
      </c>
      <c r="K173">
        <f>IF(Table2[[#This Row],[Recession]]=0,ROUNDDOWN((L172+100)/Table2[[#This Row],[Price]],3)+K172,K172)</f>
        <v>200.43899999999994</v>
      </c>
      <c r="L173" s="6">
        <f>L172+100-((Table2[[#This Row],[Investor B Shares]]-K172)*Table2[[#This Row],[Price]])</f>
        <v>5.0750000007184326E-2</v>
      </c>
      <c r="M173" s="12">
        <f>ROUNDDOWN((100+N172)/Table2[[#This Row],[Price]],3)+M172</f>
        <v>200.33</v>
      </c>
      <c r="N173" s="6">
        <f>N172+100-((Table2[[#This Row],[Investor C Shares]]-M172)*Table2[[#This Row],[Price]])</f>
        <v>1.0599999980769326E-3</v>
      </c>
    </row>
    <row r="174" spans="1:14" x14ac:dyDescent="0.55000000000000004">
      <c r="A174" s="1">
        <v>39234</v>
      </c>
      <c r="B174">
        <v>150.43</v>
      </c>
      <c r="C174">
        <v>153.88</v>
      </c>
      <c r="D174">
        <v>154.4</v>
      </c>
      <c r="E174">
        <v>148.06</v>
      </c>
      <c r="F174" t="s">
        <v>170</v>
      </c>
      <c r="G174" s="2">
        <v>-1.8800000000000001E-2</v>
      </c>
      <c r="H174">
        <f>VLOOKUP(Table2[[#This Row],[Date]],Monthly[],2)</f>
        <v>0</v>
      </c>
      <c r="I174">
        <f>IF(SUM(H171:H174)=0,ROUNDDOWN((J173+100)/Table2[[#This Row],[Price]],3)+I173,I173)</f>
        <v>200.95100000000002</v>
      </c>
      <c r="J174" s="6">
        <f>J173+100-(Table2[[#This Row],[Price]]*(Table2[[#This Row],[Investor A Shares]]-I173))</f>
        <v>6.0779999998857193E-2</v>
      </c>
      <c r="K174">
        <f>IF(Table2[[#This Row],[Recession]]=0,ROUNDDOWN((L173+100)/Table2[[#This Row],[Price]],3)+K173,K173)</f>
        <v>201.10399999999993</v>
      </c>
      <c r="L174" s="6">
        <f>L173+100-((Table2[[#This Row],[Investor B Shares]]-K173)*Table2[[#This Row],[Price]])</f>
        <v>1.4800000008378333E-2</v>
      </c>
      <c r="M174" s="12">
        <f>ROUNDDOWN((100+N173)/Table2[[#This Row],[Price]],3)+M173</f>
        <v>200.994</v>
      </c>
      <c r="N174" s="6">
        <f>N173+100-((Table2[[#This Row],[Investor C Shares]]-M173)*Table2[[#This Row],[Price]])</f>
        <v>0.11553999999998155</v>
      </c>
    </row>
    <row r="175" spans="1:14" x14ac:dyDescent="0.55000000000000004">
      <c r="A175" s="1">
        <v>39264</v>
      </c>
      <c r="B175">
        <v>145.72</v>
      </c>
      <c r="C175">
        <v>150.87</v>
      </c>
      <c r="D175">
        <v>156</v>
      </c>
      <c r="E175">
        <v>145.04</v>
      </c>
      <c r="F175" t="s">
        <v>169</v>
      </c>
      <c r="G175" s="2">
        <v>-3.1300000000000001E-2</v>
      </c>
      <c r="H175">
        <f>VLOOKUP(Table2[[#This Row],[Date]],Monthly[],2)</f>
        <v>0</v>
      </c>
      <c r="I175">
        <f>IF(SUM(H172:H175)=0,ROUNDDOWN((J174+100)/Table2[[#This Row],[Price]],3)+I174,I174)</f>
        <v>201.63700000000003</v>
      </c>
      <c r="J175" s="6">
        <f>J174+100-(Table2[[#This Row],[Price]]*(Table2[[#This Row],[Investor A Shares]]-I174))</f>
        <v>9.6859999997832347E-2</v>
      </c>
      <c r="K175">
        <f>IF(Table2[[#This Row],[Recession]]=0,ROUNDDOWN((L174+100)/Table2[[#This Row],[Price]],3)+K174,K174)</f>
        <v>201.78999999999994</v>
      </c>
      <c r="L175" s="6">
        <f>L174+100-((Table2[[#This Row],[Investor B Shares]]-K174)*Table2[[#This Row],[Price]])</f>
        <v>5.0880000007353487E-2</v>
      </c>
      <c r="M175" s="12">
        <f>ROUNDDOWN((100+N174)/Table2[[#This Row],[Price]],3)+M174</f>
        <v>201.68100000000001</v>
      </c>
      <c r="N175" s="6">
        <f>N174+100-((Table2[[#This Row],[Investor C Shares]]-M174)*Table2[[#This Row],[Price]])</f>
        <v>5.8999999982631834E-3</v>
      </c>
    </row>
    <row r="176" spans="1:14" x14ac:dyDescent="0.55000000000000004">
      <c r="A176" s="1">
        <v>39295</v>
      </c>
      <c r="B176">
        <v>147.59</v>
      </c>
      <c r="C176">
        <v>145.18</v>
      </c>
      <c r="D176">
        <v>150.59</v>
      </c>
      <c r="E176">
        <v>137</v>
      </c>
      <c r="F176" t="s">
        <v>168</v>
      </c>
      <c r="G176" s="2">
        <v>1.2800000000000001E-2</v>
      </c>
      <c r="H176">
        <f>VLOOKUP(Table2[[#This Row],[Date]],Monthly[],2)</f>
        <v>0</v>
      </c>
      <c r="I176">
        <f>IF(SUM(H173:H176)=0,ROUNDDOWN((J175+100)/Table2[[#This Row],[Price]],3)+I175,I175)</f>
        <v>202.31500000000003</v>
      </c>
      <c r="J176" s="6">
        <f>J175+100-(Table2[[#This Row],[Price]]*(Table2[[#This Row],[Investor A Shares]]-I175))</f>
        <v>3.0839999998235612E-2</v>
      </c>
      <c r="K176">
        <f>IF(Table2[[#This Row],[Recession]]=0,ROUNDDOWN((L175+100)/Table2[[#This Row],[Price]],3)+K175,K175)</f>
        <v>202.46699999999993</v>
      </c>
      <c r="L176" s="6">
        <f>L175+100-((Table2[[#This Row],[Investor B Shares]]-K175)*Table2[[#This Row],[Price]])</f>
        <v>0.13245000000846119</v>
      </c>
      <c r="M176" s="12">
        <f>ROUNDDOWN((100+N175)/Table2[[#This Row],[Price]],3)+M175</f>
        <v>202.358</v>
      </c>
      <c r="N176" s="6">
        <f>N175+100-((Table2[[#This Row],[Investor C Shares]]-M175)*Table2[[#This Row],[Price]])</f>
        <v>8.7469999999370884E-2</v>
      </c>
    </row>
    <row r="177" spans="1:14" x14ac:dyDescent="0.55000000000000004">
      <c r="A177" s="1">
        <v>39326</v>
      </c>
      <c r="B177">
        <v>152.58000000000001</v>
      </c>
      <c r="C177">
        <v>147.44999999999999</v>
      </c>
      <c r="D177">
        <v>154.38999999999999</v>
      </c>
      <c r="E177">
        <v>144.33000000000001</v>
      </c>
      <c r="F177" t="s">
        <v>167</v>
      </c>
      <c r="G177" s="2">
        <v>3.3799999999999997E-2</v>
      </c>
      <c r="H177">
        <f>VLOOKUP(Table2[[#This Row],[Date]],Monthly[],2)</f>
        <v>0</v>
      </c>
      <c r="I177">
        <f>IF(SUM(H174:H177)=0,ROUNDDOWN((J176+100)/Table2[[#This Row],[Price]],3)+I176,I176)</f>
        <v>202.97000000000003</v>
      </c>
      <c r="J177" s="6">
        <f>J176+100-(Table2[[#This Row],[Price]]*(Table2[[#This Row],[Investor A Shares]]-I176))</f>
        <v>9.0939999998056464E-2</v>
      </c>
      <c r="K177">
        <f>IF(Table2[[#This Row],[Recession]]=0,ROUNDDOWN((L176+100)/Table2[[#This Row],[Price]],3)+K176,K176)</f>
        <v>203.12299999999993</v>
      </c>
      <c r="L177" s="6">
        <f>L176+100-((Table2[[#This Row],[Investor B Shares]]-K176)*Table2[[#This Row],[Price]])</f>
        <v>3.9970000007556905E-2</v>
      </c>
      <c r="M177" s="12">
        <f>ROUNDDOWN((100+N176)/Table2[[#This Row],[Price]],3)+M176</f>
        <v>203.01300000000001</v>
      </c>
      <c r="N177" s="6">
        <f>N176+100-((Table2[[#This Row],[Investor C Shares]]-M176)*Table2[[#This Row],[Price]])</f>
        <v>0.14756999999919174</v>
      </c>
    </row>
    <row r="178" spans="1:14" x14ac:dyDescent="0.55000000000000004">
      <c r="A178" s="1">
        <v>39356</v>
      </c>
      <c r="B178">
        <v>154.65</v>
      </c>
      <c r="C178">
        <v>152.6</v>
      </c>
      <c r="D178">
        <v>157.52000000000001</v>
      </c>
      <c r="E178">
        <v>148</v>
      </c>
      <c r="F178" t="s">
        <v>125</v>
      </c>
      <c r="G178" s="2">
        <v>1.3599999999999999E-2</v>
      </c>
      <c r="H178">
        <f>VLOOKUP(Table2[[#This Row],[Date]],Monthly[],2)</f>
        <v>0</v>
      </c>
      <c r="I178">
        <f>IF(SUM(H175:H178)=0,ROUNDDOWN((J177+100)/Table2[[#This Row],[Price]],3)+I177,I177)</f>
        <v>203.61700000000002</v>
      </c>
      <c r="J178" s="6">
        <f>J177+100-(Table2[[#This Row],[Price]]*(Table2[[#This Row],[Investor A Shares]]-I177))</f>
        <v>3.2389999999395513E-2</v>
      </c>
      <c r="K178">
        <f>IF(Table2[[#This Row],[Recession]]=0,ROUNDDOWN((L177+100)/Table2[[#This Row],[Price]],3)+K177,K177)</f>
        <v>203.76899999999992</v>
      </c>
      <c r="L178" s="6">
        <f>L177+100-((Table2[[#This Row],[Investor B Shares]]-K177)*Table2[[#This Row],[Price]])</f>
        <v>0.13607000000962444</v>
      </c>
      <c r="M178" s="12">
        <f>ROUNDDOWN((100+N177)/Table2[[#This Row],[Price]],3)+M177</f>
        <v>203.66</v>
      </c>
      <c r="N178" s="6">
        <f>N177+100-((Table2[[#This Row],[Investor C Shares]]-M177)*Table2[[#This Row],[Price]])</f>
        <v>8.9020000000530786E-2</v>
      </c>
    </row>
    <row r="179" spans="1:14" x14ac:dyDescent="0.55000000000000004">
      <c r="A179" s="1">
        <v>39387</v>
      </c>
      <c r="B179">
        <v>148.66</v>
      </c>
      <c r="C179">
        <v>153.29</v>
      </c>
      <c r="D179">
        <v>153.41</v>
      </c>
      <c r="E179">
        <v>140.66</v>
      </c>
      <c r="F179" t="s">
        <v>163</v>
      </c>
      <c r="G179" s="2">
        <v>-3.8699999999999998E-2</v>
      </c>
      <c r="H179">
        <f>VLOOKUP(Table2[[#This Row],[Date]],Monthly[],2)</f>
        <v>0</v>
      </c>
      <c r="I179">
        <f>IF(SUM(H176:H179)=0,ROUNDDOWN((J178+100)/Table2[[#This Row],[Price]],3)+I178,I178)</f>
        <v>204.28900000000002</v>
      </c>
      <c r="J179" s="6">
        <f>J178+100-(Table2[[#This Row],[Price]]*(Table2[[#This Row],[Investor A Shares]]-I178))</f>
        <v>0.13286999999984062</v>
      </c>
      <c r="K179">
        <f>IF(Table2[[#This Row],[Recession]]=0,ROUNDDOWN((L178+100)/Table2[[#This Row],[Price]],3)+K178,K178)</f>
        <v>204.44199999999992</v>
      </c>
      <c r="L179" s="6">
        <f>L178+100-((Table2[[#This Row],[Investor B Shares]]-K178)*Table2[[#This Row],[Price]])</f>
        <v>8.789000000935232E-2</v>
      </c>
      <c r="M179" s="12">
        <f>ROUNDDOWN((100+N178)/Table2[[#This Row],[Price]],3)+M178</f>
        <v>204.333</v>
      </c>
      <c r="N179" s="6">
        <f>N178+100-((Table2[[#This Row],[Investor C Shares]]-M178)*Table2[[#This Row],[Price]])</f>
        <v>4.0840000000258669E-2</v>
      </c>
    </row>
    <row r="180" spans="1:14" x14ac:dyDescent="0.55000000000000004">
      <c r="A180" s="1">
        <v>39417</v>
      </c>
      <c r="B180">
        <v>146.21</v>
      </c>
      <c r="C180">
        <v>148.19</v>
      </c>
      <c r="D180">
        <v>152.88999999999999</v>
      </c>
      <c r="E180">
        <v>143.96</v>
      </c>
      <c r="F180" t="s">
        <v>166</v>
      </c>
      <c r="G180" s="2">
        <v>-1.6500000000000001E-2</v>
      </c>
      <c r="H180">
        <f>VLOOKUP(Table2[[#This Row],[Date]],Monthly[],2)</f>
        <v>0</v>
      </c>
      <c r="I180">
        <f>IF(SUM(H177:H180)=0,ROUNDDOWN((J179+100)/Table2[[#This Row],[Price]],3)+I179,I179)</f>
        <v>204.97300000000001</v>
      </c>
      <c r="J180" s="6">
        <f>J179+100-(Table2[[#This Row],[Price]]*(Table2[[#This Row],[Investor A Shares]]-I179))</f>
        <v>0.1252300000002009</v>
      </c>
      <c r="K180">
        <f>IF(Table2[[#This Row],[Recession]]=0,ROUNDDOWN((L179+100)/Table2[[#This Row],[Price]],3)+K179,K179)</f>
        <v>205.12599999999992</v>
      </c>
      <c r="L180" s="6">
        <f>L179+100-((Table2[[#This Row],[Investor B Shares]]-K179)*Table2[[#This Row],[Price]])</f>
        <v>8.0250000009712608E-2</v>
      </c>
      <c r="M180" s="12">
        <f>ROUNDDOWN((100+N179)/Table2[[#This Row],[Price]],3)+M179</f>
        <v>205.017</v>
      </c>
      <c r="N180" s="6">
        <f>N179+100-((Table2[[#This Row],[Investor C Shares]]-M179)*Table2[[#This Row],[Price]])</f>
        <v>3.3200000000618957E-2</v>
      </c>
    </row>
    <row r="181" spans="1:14" x14ac:dyDescent="0.55000000000000004">
      <c r="A181" s="1">
        <v>39448</v>
      </c>
      <c r="B181">
        <v>137.37</v>
      </c>
      <c r="C181">
        <v>146.53</v>
      </c>
      <c r="D181">
        <v>146.99</v>
      </c>
      <c r="E181">
        <v>126</v>
      </c>
      <c r="F181" t="s">
        <v>165</v>
      </c>
      <c r="G181" s="2">
        <v>-6.0499999999999998E-2</v>
      </c>
      <c r="H181">
        <f>VLOOKUP(Table2[[#This Row],[Date]],Monthly[],2)</f>
        <v>1</v>
      </c>
      <c r="I181">
        <f>IF(SUM(H178:H181)=0,ROUNDDOWN((J180+100)/Table2[[#This Row],[Price]],3)+I180,I180)</f>
        <v>204.97300000000001</v>
      </c>
      <c r="J181" s="6">
        <f>J180+100-(Table2[[#This Row],[Price]]*(Table2[[#This Row],[Investor A Shares]]-I180))</f>
        <v>100.1252300000002</v>
      </c>
      <c r="K181">
        <f>IF(Table2[[#This Row],[Recession]]=0,ROUNDDOWN((L180+100)/Table2[[#This Row],[Price]],3)+K180,K180)</f>
        <v>205.12599999999992</v>
      </c>
      <c r="L181" s="6">
        <f>L180+100-((Table2[[#This Row],[Investor B Shares]]-K180)*Table2[[#This Row],[Price]])</f>
        <v>100.08025000000971</v>
      </c>
      <c r="M181" s="12">
        <f>ROUNDDOWN((100+N180)/Table2[[#This Row],[Price]],3)+M180</f>
        <v>205.745</v>
      </c>
      <c r="N181" s="6">
        <f>N180+100-((Table2[[#This Row],[Investor C Shares]]-M180)*Table2[[#This Row],[Price]])</f>
        <v>2.783999999942921E-2</v>
      </c>
    </row>
    <row r="182" spans="1:14" x14ac:dyDescent="0.55000000000000004">
      <c r="A182" s="1">
        <v>39479</v>
      </c>
      <c r="B182">
        <v>133.82</v>
      </c>
      <c r="C182">
        <v>137.94</v>
      </c>
      <c r="D182">
        <v>139.61000000000001</v>
      </c>
      <c r="E182">
        <v>131.72999999999999</v>
      </c>
      <c r="F182" t="s">
        <v>164</v>
      </c>
      <c r="G182" s="2">
        <v>-2.58E-2</v>
      </c>
      <c r="H182">
        <f>VLOOKUP(Table2[[#This Row],[Date]],Monthly[],2)</f>
        <v>1</v>
      </c>
      <c r="I182">
        <f>IF(SUM(H179:H182)=0,ROUNDDOWN((J181+100)/Table2[[#This Row],[Price]],3)+I181,I181)</f>
        <v>204.97300000000001</v>
      </c>
      <c r="J182" s="6">
        <f>J181+100-(Table2[[#This Row],[Price]]*(Table2[[#This Row],[Investor A Shares]]-I181))</f>
        <v>200.12523000000022</v>
      </c>
      <c r="K182">
        <f>IF(Table2[[#This Row],[Recession]]=0,ROUNDDOWN((L181+100)/Table2[[#This Row],[Price]],3)+K181,K181)</f>
        <v>205.12599999999992</v>
      </c>
      <c r="L182" s="6">
        <f>L181+100-((Table2[[#This Row],[Investor B Shares]]-K181)*Table2[[#This Row],[Price]])</f>
        <v>200.0802500000097</v>
      </c>
      <c r="M182" s="12">
        <f>ROUNDDOWN((100+N181)/Table2[[#This Row],[Price]],3)+M181</f>
        <v>206.49200000000002</v>
      </c>
      <c r="N182" s="6">
        <f>N181+100-((Table2[[#This Row],[Investor C Shares]]-M181)*Table2[[#This Row],[Price]])</f>
        <v>6.4299999997544433E-2</v>
      </c>
    </row>
    <row r="183" spans="1:14" x14ac:dyDescent="0.55000000000000004">
      <c r="A183" s="1">
        <v>39508</v>
      </c>
      <c r="B183">
        <v>131.97</v>
      </c>
      <c r="C183">
        <v>133.13999999999999</v>
      </c>
      <c r="D183">
        <v>135.81</v>
      </c>
      <c r="E183">
        <v>126.07</v>
      </c>
      <c r="F183" t="s">
        <v>163</v>
      </c>
      <c r="G183" s="2">
        <v>-1.38E-2</v>
      </c>
      <c r="H183">
        <f>VLOOKUP(Table2[[#This Row],[Date]],Monthly[],2)</f>
        <v>1</v>
      </c>
      <c r="I183">
        <f>IF(SUM(H180:H183)=0,ROUNDDOWN((J182+100)/Table2[[#This Row],[Price]],3)+I182,I182)</f>
        <v>204.97300000000001</v>
      </c>
      <c r="J183" s="6">
        <f>J182+100-(Table2[[#This Row],[Price]]*(Table2[[#This Row],[Investor A Shares]]-I182))</f>
        <v>300.12523000000022</v>
      </c>
      <c r="K183">
        <f>IF(Table2[[#This Row],[Recession]]=0,ROUNDDOWN((L182+100)/Table2[[#This Row],[Price]],3)+K182,K182)</f>
        <v>205.12599999999992</v>
      </c>
      <c r="L183" s="6">
        <f>L182+100-((Table2[[#This Row],[Investor B Shares]]-K182)*Table2[[#This Row],[Price]])</f>
        <v>300.0802500000097</v>
      </c>
      <c r="M183" s="12">
        <f>ROUNDDOWN((100+N182)/Table2[[#This Row],[Price]],3)+M182</f>
        <v>207.25000000000003</v>
      </c>
      <c r="N183" s="6">
        <f>N182+100-((Table2[[#This Row],[Investor C Shares]]-M182)*Table2[[#This Row],[Price]])</f>
        <v>3.1039999996252732E-2</v>
      </c>
    </row>
    <row r="184" spans="1:14" x14ac:dyDescent="0.55000000000000004">
      <c r="A184" s="1">
        <v>39539</v>
      </c>
      <c r="B184">
        <v>138.26</v>
      </c>
      <c r="C184">
        <v>133.71</v>
      </c>
      <c r="D184">
        <v>140.59</v>
      </c>
      <c r="E184">
        <v>132.33000000000001</v>
      </c>
      <c r="F184" t="s">
        <v>141</v>
      </c>
      <c r="G184" s="2">
        <v>4.7699999999999999E-2</v>
      </c>
      <c r="H184">
        <f>VLOOKUP(Table2[[#This Row],[Date]],Monthly[],2)</f>
        <v>1</v>
      </c>
      <c r="I184">
        <f>IF(SUM(H181:H184)=0,ROUNDDOWN((J183+100)/Table2[[#This Row],[Price]],3)+I183,I183)</f>
        <v>204.97300000000001</v>
      </c>
      <c r="J184" s="6">
        <f>J183+100-(Table2[[#This Row],[Price]]*(Table2[[#This Row],[Investor A Shares]]-I183))</f>
        <v>400.12523000000022</v>
      </c>
      <c r="K184">
        <f>IF(Table2[[#This Row],[Recession]]=0,ROUNDDOWN((L183+100)/Table2[[#This Row],[Price]],3)+K183,K183)</f>
        <v>205.12599999999992</v>
      </c>
      <c r="L184" s="6">
        <f>L183+100-((Table2[[#This Row],[Investor B Shares]]-K183)*Table2[[#This Row],[Price]])</f>
        <v>400.0802500000097</v>
      </c>
      <c r="M184" s="12">
        <f>ROUNDDOWN((100+N183)/Table2[[#This Row],[Price]],3)+M183</f>
        <v>207.97300000000004</v>
      </c>
      <c r="N184" s="6">
        <f>N183+100-((Table2[[#This Row],[Investor C Shares]]-M183)*Table2[[#This Row],[Price]])</f>
        <v>6.9059999994436794E-2</v>
      </c>
    </row>
    <row r="185" spans="1:14" x14ac:dyDescent="0.55000000000000004">
      <c r="A185" s="1">
        <v>39569</v>
      </c>
      <c r="B185">
        <v>140.35</v>
      </c>
      <c r="C185">
        <v>138.38999999999999</v>
      </c>
      <c r="D185">
        <v>144.30000000000001</v>
      </c>
      <c r="E185">
        <v>137.52000000000001</v>
      </c>
      <c r="F185" t="s">
        <v>162</v>
      </c>
      <c r="G185" s="2">
        <v>1.5100000000000001E-2</v>
      </c>
      <c r="H185">
        <f>VLOOKUP(Table2[[#This Row],[Date]],Monthly[],2)</f>
        <v>1</v>
      </c>
      <c r="I185">
        <f>IF(SUM(H182:H185)=0,ROUNDDOWN((J184+100)/Table2[[#This Row],[Price]],3)+I184,I184)</f>
        <v>204.97300000000001</v>
      </c>
      <c r="J185" s="6">
        <f>J184+100-(Table2[[#This Row],[Price]]*(Table2[[#This Row],[Investor A Shares]]-I184))</f>
        <v>500.12523000000022</v>
      </c>
      <c r="K185">
        <f>IF(Table2[[#This Row],[Recession]]=0,ROUNDDOWN((L184+100)/Table2[[#This Row],[Price]],3)+K184,K184)</f>
        <v>205.12599999999992</v>
      </c>
      <c r="L185" s="6">
        <f>L184+100-((Table2[[#This Row],[Investor B Shares]]-K184)*Table2[[#This Row],[Price]])</f>
        <v>500.0802500000097</v>
      </c>
      <c r="M185" s="12">
        <f>ROUNDDOWN((100+N184)/Table2[[#This Row],[Price]],3)+M184</f>
        <v>208.68500000000003</v>
      </c>
      <c r="N185" s="6">
        <f>N184+100-((Table2[[#This Row],[Investor C Shares]]-M184)*Table2[[#This Row],[Price]])</f>
        <v>0.13985999999597709</v>
      </c>
    </row>
    <row r="186" spans="1:14" x14ac:dyDescent="0.55000000000000004">
      <c r="A186" s="1">
        <v>39600</v>
      </c>
      <c r="B186">
        <v>127.98</v>
      </c>
      <c r="C186">
        <v>139.83000000000001</v>
      </c>
      <c r="D186">
        <v>140.88999999999999</v>
      </c>
      <c r="E186">
        <v>127.03</v>
      </c>
      <c r="F186" t="s">
        <v>161</v>
      </c>
      <c r="G186" s="2">
        <v>-8.8099999999999998E-2</v>
      </c>
      <c r="H186">
        <f>VLOOKUP(Table2[[#This Row],[Date]],Monthly[],2)</f>
        <v>1</v>
      </c>
      <c r="I186">
        <f>IF(SUM(H183:H186)=0,ROUNDDOWN((J185+100)/Table2[[#This Row],[Price]],3)+I185,I185)</f>
        <v>204.97300000000001</v>
      </c>
      <c r="J186" s="6">
        <f>J185+100-(Table2[[#This Row],[Price]]*(Table2[[#This Row],[Investor A Shares]]-I185))</f>
        <v>600.12523000000022</v>
      </c>
      <c r="K186">
        <f>IF(Table2[[#This Row],[Recession]]=0,ROUNDDOWN((L185+100)/Table2[[#This Row],[Price]],3)+K185,K185)</f>
        <v>205.12599999999992</v>
      </c>
      <c r="L186" s="6">
        <f>L185+100-((Table2[[#This Row],[Investor B Shares]]-K185)*Table2[[#This Row],[Price]])</f>
        <v>600.08025000000976</v>
      </c>
      <c r="M186" s="12">
        <f>ROUNDDOWN((100+N185)/Table2[[#This Row],[Price]],3)+M185</f>
        <v>209.46700000000004</v>
      </c>
      <c r="N186" s="6">
        <f>N185+100-((Table2[[#This Row],[Investor C Shares]]-M185)*Table2[[#This Row],[Price]])</f>
        <v>5.9499999994599762E-2</v>
      </c>
    </row>
    <row r="187" spans="1:14" x14ac:dyDescent="0.55000000000000004">
      <c r="A187" s="1">
        <v>39630</v>
      </c>
      <c r="B187">
        <v>126.83</v>
      </c>
      <c r="C187">
        <v>126.52</v>
      </c>
      <c r="D187">
        <v>129.16</v>
      </c>
      <c r="E187">
        <v>120.02</v>
      </c>
      <c r="F187" t="s">
        <v>160</v>
      </c>
      <c r="G187" s="2">
        <v>-8.9999999999999993E-3</v>
      </c>
      <c r="H187">
        <f>VLOOKUP(Table2[[#This Row],[Date]],Monthly[],2)</f>
        <v>1</v>
      </c>
      <c r="I187">
        <f>IF(SUM(H184:H187)=0,ROUNDDOWN((J186+100)/Table2[[#This Row],[Price]],3)+I186,I186)</f>
        <v>204.97300000000001</v>
      </c>
      <c r="J187" s="6">
        <f>J186+100-(Table2[[#This Row],[Price]]*(Table2[[#This Row],[Investor A Shares]]-I186))</f>
        <v>700.12523000000022</v>
      </c>
      <c r="K187">
        <f>IF(Table2[[#This Row],[Recession]]=0,ROUNDDOWN((L186+100)/Table2[[#This Row],[Price]],3)+K186,K186)</f>
        <v>205.12599999999992</v>
      </c>
      <c r="L187" s="6">
        <f>L186+100-((Table2[[#This Row],[Investor B Shares]]-K186)*Table2[[#This Row],[Price]])</f>
        <v>700.08025000000976</v>
      </c>
      <c r="M187" s="12">
        <f>ROUNDDOWN((100+N186)/Table2[[#This Row],[Price]],3)+M186</f>
        <v>210.25500000000005</v>
      </c>
      <c r="N187" s="6">
        <f>N186+100-((Table2[[#This Row],[Investor C Shares]]-M186)*Table2[[#This Row],[Price]])</f>
        <v>0.11745999999321555</v>
      </c>
    </row>
    <row r="188" spans="1:14" x14ac:dyDescent="0.55000000000000004">
      <c r="A188" s="1">
        <v>39661</v>
      </c>
      <c r="B188">
        <v>128.79</v>
      </c>
      <c r="C188">
        <v>127.12</v>
      </c>
      <c r="D188">
        <v>131.51</v>
      </c>
      <c r="E188">
        <v>124.76</v>
      </c>
      <c r="F188" t="s">
        <v>159</v>
      </c>
      <c r="G188" s="2">
        <v>1.55E-2</v>
      </c>
      <c r="H188">
        <f>VLOOKUP(Table2[[#This Row],[Date]],Monthly[],2)</f>
        <v>1</v>
      </c>
      <c r="I188">
        <f>IF(SUM(H185:H188)=0,ROUNDDOWN((J187+100)/Table2[[#This Row],[Price]],3)+I187,I187)</f>
        <v>204.97300000000001</v>
      </c>
      <c r="J188" s="6">
        <f>J187+100-(Table2[[#This Row],[Price]]*(Table2[[#This Row],[Investor A Shares]]-I187))</f>
        <v>800.12523000000022</v>
      </c>
      <c r="K188">
        <f>IF(Table2[[#This Row],[Recession]]=0,ROUNDDOWN((L187+100)/Table2[[#This Row],[Price]],3)+K187,K187)</f>
        <v>205.12599999999992</v>
      </c>
      <c r="L188" s="6">
        <f>L187+100-((Table2[[#This Row],[Investor B Shares]]-K187)*Table2[[#This Row],[Price]])</f>
        <v>800.08025000000976</v>
      </c>
      <c r="M188" s="12">
        <f>ROUNDDOWN((100+N187)/Table2[[#This Row],[Price]],3)+M187</f>
        <v>211.03200000000004</v>
      </c>
      <c r="N188" s="6">
        <f>N187+100-((Table2[[#This Row],[Investor C Shares]]-M187)*Table2[[#This Row],[Price]])</f>
        <v>4.7629999994924788E-2</v>
      </c>
    </row>
    <row r="189" spans="1:14" x14ac:dyDescent="0.55000000000000004">
      <c r="A189" s="1">
        <v>39692</v>
      </c>
      <c r="B189">
        <v>115.99</v>
      </c>
      <c r="C189">
        <v>130.03</v>
      </c>
      <c r="D189">
        <v>130.71</v>
      </c>
      <c r="E189">
        <v>110.53</v>
      </c>
      <c r="F189" t="s">
        <v>158</v>
      </c>
      <c r="G189" s="2">
        <v>-9.9400000000000002E-2</v>
      </c>
      <c r="H189">
        <f>VLOOKUP(Table2[[#This Row],[Date]],Monthly[],2)</f>
        <v>1</v>
      </c>
      <c r="I189">
        <f>IF(SUM(H186:H189)=0,ROUNDDOWN((J188+100)/Table2[[#This Row],[Price]],3)+I188,I188)</f>
        <v>204.97300000000001</v>
      </c>
      <c r="J189" s="6">
        <f>J188+100-(Table2[[#This Row],[Price]]*(Table2[[#This Row],[Investor A Shares]]-I188))</f>
        <v>900.12523000000022</v>
      </c>
      <c r="K189">
        <f>IF(Table2[[#This Row],[Recession]]=0,ROUNDDOWN((L188+100)/Table2[[#This Row],[Price]],3)+K188,K188)</f>
        <v>205.12599999999992</v>
      </c>
      <c r="L189" s="6">
        <f>L188+100-((Table2[[#This Row],[Investor B Shares]]-K188)*Table2[[#This Row],[Price]])</f>
        <v>900.08025000000976</v>
      </c>
      <c r="M189" s="12">
        <f>ROUNDDOWN((100+N188)/Table2[[#This Row],[Price]],3)+M188</f>
        <v>211.89400000000003</v>
      </c>
      <c r="N189" s="6">
        <f>N188+100-((Table2[[#This Row],[Investor C Shares]]-M188)*Table2[[#This Row],[Price]])</f>
        <v>6.4249999995539042E-2</v>
      </c>
    </row>
    <row r="190" spans="1:14" x14ac:dyDescent="0.55000000000000004">
      <c r="A190" s="1">
        <v>39722</v>
      </c>
      <c r="B190">
        <v>96.83</v>
      </c>
      <c r="C190">
        <v>115.27</v>
      </c>
      <c r="D190">
        <v>116.69</v>
      </c>
      <c r="E190">
        <v>83.58</v>
      </c>
      <c r="F190" t="s">
        <v>157</v>
      </c>
      <c r="G190" s="2">
        <v>-0.16520000000000001</v>
      </c>
      <c r="H190">
        <f>VLOOKUP(Table2[[#This Row],[Date]],Monthly[],2)</f>
        <v>1</v>
      </c>
      <c r="I190">
        <f>IF(SUM(H187:H190)=0,ROUNDDOWN((J189+100)/Table2[[#This Row],[Price]],3)+I189,I189)</f>
        <v>204.97300000000001</v>
      </c>
      <c r="J190" s="6">
        <f>J189+100-(Table2[[#This Row],[Price]]*(Table2[[#This Row],[Investor A Shares]]-I189))</f>
        <v>1000.1252300000002</v>
      </c>
      <c r="K190">
        <f>IF(Table2[[#This Row],[Recession]]=0,ROUNDDOWN((L189+100)/Table2[[#This Row],[Price]],3)+K189,K189)</f>
        <v>205.12599999999992</v>
      </c>
      <c r="L190" s="6">
        <f>L189+100-((Table2[[#This Row],[Investor B Shares]]-K189)*Table2[[#This Row],[Price]])</f>
        <v>1000.0802500000098</v>
      </c>
      <c r="M190" s="12">
        <f>ROUNDDOWN((100+N189)/Table2[[#This Row],[Price]],3)+M189</f>
        <v>212.92700000000002</v>
      </c>
      <c r="N190" s="6">
        <f>N189+100-((Table2[[#This Row],[Investor C Shares]]-M189)*Table2[[#This Row],[Price]])</f>
        <v>3.885999999680223E-2</v>
      </c>
    </row>
    <row r="191" spans="1:14" x14ac:dyDescent="0.55000000000000004">
      <c r="A191" s="1">
        <v>39753</v>
      </c>
      <c r="B191">
        <v>90.09</v>
      </c>
      <c r="C191">
        <v>96.78</v>
      </c>
      <c r="D191">
        <v>100.86</v>
      </c>
      <c r="E191">
        <v>74.34</v>
      </c>
      <c r="F191" t="s">
        <v>156</v>
      </c>
      <c r="G191" s="2">
        <v>-6.9599999999999995E-2</v>
      </c>
      <c r="H191">
        <f>VLOOKUP(Table2[[#This Row],[Date]],Monthly[],2)</f>
        <v>1</v>
      </c>
      <c r="I191">
        <f>IF(SUM(H188:H191)=0,ROUNDDOWN((J190+100)/Table2[[#This Row],[Price]],3)+I190,I190)</f>
        <v>204.97300000000001</v>
      </c>
      <c r="J191" s="6">
        <f>J190+100-(Table2[[#This Row],[Price]]*(Table2[[#This Row],[Investor A Shares]]-I190))</f>
        <v>1100.1252300000001</v>
      </c>
      <c r="K191">
        <f>IF(Table2[[#This Row],[Recession]]=0,ROUNDDOWN((L190+100)/Table2[[#This Row],[Price]],3)+K190,K190)</f>
        <v>205.12599999999992</v>
      </c>
      <c r="L191" s="6">
        <f>L190+100-((Table2[[#This Row],[Investor B Shares]]-K190)*Table2[[#This Row],[Price]])</f>
        <v>1100.0802500000098</v>
      </c>
      <c r="M191" s="12">
        <f>ROUNDDOWN((100+N190)/Table2[[#This Row],[Price]],3)+M190</f>
        <v>214.03700000000003</v>
      </c>
      <c r="N191" s="6">
        <f>N190+100-((Table2[[#This Row],[Investor C Shares]]-M190)*Table2[[#This Row],[Price]])</f>
        <v>3.8959999995569206E-2</v>
      </c>
    </row>
    <row r="192" spans="1:14" x14ac:dyDescent="0.55000000000000004">
      <c r="A192" s="1">
        <v>39783</v>
      </c>
      <c r="B192">
        <v>90.24</v>
      </c>
      <c r="C192">
        <v>87.51</v>
      </c>
      <c r="D192">
        <v>92.43</v>
      </c>
      <c r="E192">
        <v>81.86</v>
      </c>
      <c r="F192" t="s">
        <v>155</v>
      </c>
      <c r="G192" s="2">
        <v>1.6999999999999999E-3</v>
      </c>
      <c r="H192">
        <f>VLOOKUP(Table2[[#This Row],[Date]],Monthly[],2)</f>
        <v>1</v>
      </c>
      <c r="I192">
        <f>IF(SUM(H189:H192)=0,ROUNDDOWN((J191+100)/Table2[[#This Row],[Price]],3)+I191,I191)</f>
        <v>204.97300000000001</v>
      </c>
      <c r="J192" s="6">
        <f>J191+100-(Table2[[#This Row],[Price]]*(Table2[[#This Row],[Investor A Shares]]-I191))</f>
        <v>1200.1252300000001</v>
      </c>
      <c r="K192">
        <f>IF(Table2[[#This Row],[Recession]]=0,ROUNDDOWN((L191+100)/Table2[[#This Row],[Price]],3)+K191,K191)</f>
        <v>205.12599999999992</v>
      </c>
      <c r="L192" s="6">
        <f>L191+100-((Table2[[#This Row],[Investor B Shares]]-K191)*Table2[[#This Row],[Price]])</f>
        <v>1200.0802500000098</v>
      </c>
      <c r="M192" s="12">
        <f>ROUNDDOWN((100+N191)/Table2[[#This Row],[Price]],3)+M191</f>
        <v>215.14500000000004</v>
      </c>
      <c r="N192" s="6">
        <f>N191+100-((Table2[[#This Row],[Investor C Shares]]-M191)*Table2[[#This Row],[Price]])</f>
        <v>5.3039999995206699E-2</v>
      </c>
    </row>
    <row r="193" spans="1:14" x14ac:dyDescent="0.55000000000000004">
      <c r="A193" s="1">
        <v>39814</v>
      </c>
      <c r="B193">
        <v>82.83</v>
      </c>
      <c r="C193">
        <v>90.44</v>
      </c>
      <c r="D193">
        <v>94.55</v>
      </c>
      <c r="E193">
        <v>80.05</v>
      </c>
      <c r="F193" t="s">
        <v>154</v>
      </c>
      <c r="G193" s="2">
        <v>-8.2100000000000006E-2</v>
      </c>
      <c r="H193">
        <f>VLOOKUP(Table2[[#This Row],[Date]],Monthly[],2)</f>
        <v>1</v>
      </c>
      <c r="I193">
        <f>IF(SUM(H190:H193)=0,ROUNDDOWN((J192+100)/Table2[[#This Row],[Price]],3)+I192,I192)</f>
        <v>204.97300000000001</v>
      </c>
      <c r="J193" s="6">
        <f>J192+100-(Table2[[#This Row],[Price]]*(Table2[[#This Row],[Investor A Shares]]-I192))</f>
        <v>1300.1252300000001</v>
      </c>
      <c r="K193">
        <f>IF(Table2[[#This Row],[Recession]]=0,ROUNDDOWN((L192+100)/Table2[[#This Row],[Price]],3)+K192,K192)</f>
        <v>205.12599999999992</v>
      </c>
      <c r="L193" s="6">
        <f>L192+100-((Table2[[#This Row],[Investor B Shares]]-K192)*Table2[[#This Row],[Price]])</f>
        <v>1300.0802500000098</v>
      </c>
      <c r="M193" s="12">
        <f>ROUNDDOWN((100+N192)/Table2[[#This Row],[Price]],3)+M192</f>
        <v>216.35200000000003</v>
      </c>
      <c r="N193" s="6">
        <f>N192+100-((Table2[[#This Row],[Investor C Shares]]-M192)*Table2[[#This Row],[Price]])</f>
        <v>7.7229999995736875E-2</v>
      </c>
    </row>
    <row r="194" spans="1:14" x14ac:dyDescent="0.55000000000000004">
      <c r="A194" s="1">
        <v>39845</v>
      </c>
      <c r="B194">
        <v>73.930000000000007</v>
      </c>
      <c r="C194">
        <v>81.569999999999993</v>
      </c>
      <c r="D194">
        <v>87.74</v>
      </c>
      <c r="E194">
        <v>73.81</v>
      </c>
      <c r="F194" t="s">
        <v>153</v>
      </c>
      <c r="G194" s="2">
        <v>-0.1074</v>
      </c>
      <c r="H194">
        <f>VLOOKUP(Table2[[#This Row],[Date]],Monthly[],2)</f>
        <v>1</v>
      </c>
      <c r="I194">
        <f>IF(SUM(H191:H194)=0,ROUNDDOWN((J193+100)/Table2[[#This Row],[Price]],3)+I193,I193)</f>
        <v>204.97300000000001</v>
      </c>
      <c r="J194" s="6">
        <f>J193+100-(Table2[[#This Row],[Price]]*(Table2[[#This Row],[Investor A Shares]]-I193))</f>
        <v>1400.1252300000001</v>
      </c>
      <c r="K194">
        <f>IF(Table2[[#This Row],[Recession]]=0,ROUNDDOWN((L193+100)/Table2[[#This Row],[Price]],3)+K193,K193)</f>
        <v>205.12599999999992</v>
      </c>
      <c r="L194" s="6">
        <f>L193+100-((Table2[[#This Row],[Investor B Shares]]-K193)*Table2[[#This Row],[Price]])</f>
        <v>1400.0802500000098</v>
      </c>
      <c r="M194" s="12">
        <f>ROUNDDOWN((100+N193)/Table2[[#This Row],[Price]],3)+M193</f>
        <v>217.70500000000004</v>
      </c>
      <c r="N194" s="6">
        <f>N193+100-((Table2[[#This Row],[Investor C Shares]]-M193)*Table2[[#This Row],[Price]])</f>
        <v>4.9939999995089579E-2</v>
      </c>
    </row>
    <row r="195" spans="1:14" x14ac:dyDescent="0.55000000000000004">
      <c r="A195" s="1">
        <v>39873</v>
      </c>
      <c r="B195">
        <v>79.52</v>
      </c>
      <c r="C195">
        <v>72.52</v>
      </c>
      <c r="D195">
        <v>83.3</v>
      </c>
      <c r="E195">
        <v>67.099999999999994</v>
      </c>
      <c r="F195" t="s">
        <v>152</v>
      </c>
      <c r="G195" s="2">
        <v>7.5600000000000001E-2</v>
      </c>
      <c r="H195">
        <f>VLOOKUP(Table2[[#This Row],[Date]],Monthly[],2)</f>
        <v>1</v>
      </c>
      <c r="I195">
        <f>IF(SUM(H192:H195)=0,ROUNDDOWN((J194+100)/Table2[[#This Row],[Price]],3)+I194,I194)</f>
        <v>204.97300000000001</v>
      </c>
      <c r="J195" s="6">
        <f>J194+100-(Table2[[#This Row],[Price]]*(Table2[[#This Row],[Investor A Shares]]-I194))</f>
        <v>1500.1252300000001</v>
      </c>
      <c r="K195">
        <f>IF(Table2[[#This Row],[Recession]]=0,ROUNDDOWN((L194+100)/Table2[[#This Row],[Price]],3)+K194,K194)</f>
        <v>205.12599999999992</v>
      </c>
      <c r="L195" s="6">
        <f>L194+100-((Table2[[#This Row],[Investor B Shares]]-K194)*Table2[[#This Row],[Price]])</f>
        <v>1500.0802500000098</v>
      </c>
      <c r="M195" s="12">
        <f>ROUNDDOWN((100+N194)/Table2[[#This Row],[Price]],3)+M194</f>
        <v>218.96300000000005</v>
      </c>
      <c r="N195" s="6">
        <f>N194+100-((Table2[[#This Row],[Investor C Shares]]-M194)*Table2[[#This Row],[Price]])</f>
        <v>1.3779999994312675E-2</v>
      </c>
    </row>
    <row r="196" spans="1:14" x14ac:dyDescent="0.55000000000000004">
      <c r="A196" s="1">
        <v>39904</v>
      </c>
      <c r="B196">
        <v>87.42</v>
      </c>
      <c r="C196">
        <v>78.53</v>
      </c>
      <c r="D196">
        <v>89.02</v>
      </c>
      <c r="E196">
        <v>78.33</v>
      </c>
      <c r="F196" t="s">
        <v>151</v>
      </c>
      <c r="G196" s="2">
        <v>9.9299999999999999E-2</v>
      </c>
      <c r="H196">
        <f>VLOOKUP(Table2[[#This Row],[Date]],Monthly[],2)</f>
        <v>1</v>
      </c>
      <c r="I196">
        <f>IF(SUM(H193:H196)=0,ROUNDDOWN((J195+100)/Table2[[#This Row],[Price]],3)+I195,I195)</f>
        <v>204.97300000000001</v>
      </c>
      <c r="J196" s="6">
        <f>J195+100-(Table2[[#This Row],[Price]]*(Table2[[#This Row],[Investor A Shares]]-I195))</f>
        <v>1600.1252300000001</v>
      </c>
      <c r="K196">
        <f>IF(Table2[[#This Row],[Recession]]=0,ROUNDDOWN((L195+100)/Table2[[#This Row],[Price]],3)+K195,K195)</f>
        <v>205.12599999999992</v>
      </c>
      <c r="L196" s="6">
        <f>L195+100-((Table2[[#This Row],[Investor B Shares]]-K195)*Table2[[#This Row],[Price]])</f>
        <v>1600.0802500000098</v>
      </c>
      <c r="M196" s="12">
        <f>ROUNDDOWN((100+N195)/Table2[[#This Row],[Price]],3)+M195</f>
        <v>220.10700000000006</v>
      </c>
      <c r="N196" s="6">
        <f>N195+100-((Table2[[#This Row],[Investor C Shares]]-M195)*Table2[[#This Row],[Price]])</f>
        <v>5.2999999938379005E-3</v>
      </c>
    </row>
    <row r="197" spans="1:14" x14ac:dyDescent="0.55000000000000004">
      <c r="A197" s="1">
        <v>39934</v>
      </c>
      <c r="B197">
        <v>92.53</v>
      </c>
      <c r="C197">
        <v>87.44</v>
      </c>
      <c r="D197">
        <v>93.7</v>
      </c>
      <c r="E197">
        <v>86.72</v>
      </c>
      <c r="F197" t="s">
        <v>150</v>
      </c>
      <c r="G197" s="2">
        <v>5.8500000000000003E-2</v>
      </c>
      <c r="H197">
        <f>VLOOKUP(Table2[[#This Row],[Date]],Monthly[],2)</f>
        <v>1</v>
      </c>
      <c r="I197">
        <f>IF(SUM(H194:H197)=0,ROUNDDOWN((J196+100)/Table2[[#This Row],[Price]],3)+I196,I196)</f>
        <v>204.97300000000001</v>
      </c>
      <c r="J197" s="6">
        <f>J196+100-(Table2[[#This Row],[Price]]*(Table2[[#This Row],[Investor A Shares]]-I196))</f>
        <v>1700.1252300000001</v>
      </c>
      <c r="K197">
        <f>IF(Table2[[#This Row],[Recession]]=0,ROUNDDOWN((L196+100)/Table2[[#This Row],[Price]],3)+K196,K196)</f>
        <v>205.12599999999992</v>
      </c>
      <c r="L197" s="6">
        <f>L196+100-((Table2[[#This Row],[Investor B Shares]]-K196)*Table2[[#This Row],[Price]])</f>
        <v>1700.0802500000098</v>
      </c>
      <c r="M197" s="12">
        <f>ROUNDDOWN((100+N196)/Table2[[#This Row],[Price]],3)+M196</f>
        <v>221.18700000000007</v>
      </c>
      <c r="N197" s="6">
        <f>N196+100-((Table2[[#This Row],[Investor C Shares]]-M196)*Table2[[#This Row],[Price]])</f>
        <v>7.2899999992685593E-2</v>
      </c>
    </row>
    <row r="198" spans="1:14" x14ac:dyDescent="0.55000000000000004">
      <c r="A198" s="1">
        <v>39965</v>
      </c>
      <c r="B198">
        <v>91.95</v>
      </c>
      <c r="C198">
        <v>93.67</v>
      </c>
      <c r="D198">
        <v>96.11</v>
      </c>
      <c r="E198">
        <v>87.53</v>
      </c>
      <c r="F198" t="s">
        <v>149</v>
      </c>
      <c r="G198" s="2">
        <v>-6.3E-3</v>
      </c>
      <c r="H198">
        <f>VLOOKUP(Table2[[#This Row],[Date]],Monthly[],2)</f>
        <v>1</v>
      </c>
      <c r="I198">
        <f>IF(SUM(H195:H198)=0,ROUNDDOWN((J197+100)/Table2[[#This Row],[Price]],3)+I197,I197)</f>
        <v>204.97300000000001</v>
      </c>
      <c r="J198" s="6">
        <f>J197+100-(Table2[[#This Row],[Price]]*(Table2[[#This Row],[Investor A Shares]]-I197))</f>
        <v>1800.1252300000001</v>
      </c>
      <c r="K198">
        <f>IF(Table2[[#This Row],[Recession]]=0,ROUNDDOWN((L197+100)/Table2[[#This Row],[Price]],3)+K197,K197)</f>
        <v>205.12599999999992</v>
      </c>
      <c r="L198" s="6">
        <f>L197+100-((Table2[[#This Row],[Investor B Shares]]-K197)*Table2[[#This Row],[Price]])</f>
        <v>1800.0802500000098</v>
      </c>
      <c r="M198" s="12">
        <f>ROUNDDOWN((100+N197)/Table2[[#This Row],[Price]],3)+M197</f>
        <v>222.27500000000006</v>
      </c>
      <c r="N198" s="6">
        <f>N197+100-((Table2[[#This Row],[Investor C Shares]]-M197)*Table2[[#This Row],[Price]])</f>
        <v>3.1299999993251504E-2</v>
      </c>
    </row>
    <row r="199" spans="1:14" x14ac:dyDescent="0.55000000000000004">
      <c r="A199" s="1">
        <v>39995</v>
      </c>
      <c r="B199">
        <v>98.81</v>
      </c>
      <c r="C199">
        <v>92.34</v>
      </c>
      <c r="D199">
        <v>99.83</v>
      </c>
      <c r="E199">
        <v>87</v>
      </c>
      <c r="F199" t="s">
        <v>148</v>
      </c>
      <c r="G199" s="2">
        <v>7.46E-2</v>
      </c>
      <c r="H199">
        <f>VLOOKUP(Table2[[#This Row],[Date]],Monthly[],2)</f>
        <v>0</v>
      </c>
      <c r="I199">
        <f>IF(SUM(H196:H199)=0,ROUNDDOWN((J198+100)/Table2[[#This Row],[Price]],3)+I198,I198)</f>
        <v>204.97300000000001</v>
      </c>
      <c r="J199" s="6">
        <f>J198+100-(Table2[[#This Row],[Price]]*(Table2[[#This Row],[Investor A Shares]]-I198))</f>
        <v>1900.1252300000001</v>
      </c>
      <c r="K199">
        <f>IF(Table2[[#This Row],[Recession]]=0,ROUNDDOWN((L198+100)/Table2[[#This Row],[Price]],3)+K198,K198)</f>
        <v>224.3549999999999</v>
      </c>
      <c r="L199" s="6">
        <f>L198+100-((Table2[[#This Row],[Investor B Shares]]-K198)*Table2[[#This Row],[Price]])</f>
        <v>6.2760000011166994E-2</v>
      </c>
      <c r="M199" s="12">
        <f>ROUNDDOWN((100+N198)/Table2[[#This Row],[Price]],3)+M198</f>
        <v>223.28700000000006</v>
      </c>
      <c r="N199" s="6">
        <f>N198+100-((Table2[[#This Row],[Investor C Shares]]-M198)*Table2[[#This Row],[Price]])</f>
        <v>3.557999999320316E-2</v>
      </c>
    </row>
    <row r="200" spans="1:14" x14ac:dyDescent="0.55000000000000004">
      <c r="A200" s="1">
        <v>40026</v>
      </c>
      <c r="B200">
        <v>102.46</v>
      </c>
      <c r="C200">
        <v>99.85</v>
      </c>
      <c r="D200">
        <v>104.35</v>
      </c>
      <c r="E200">
        <v>98.11</v>
      </c>
      <c r="F200" t="s">
        <v>147</v>
      </c>
      <c r="G200" s="2">
        <v>3.6900000000000002E-2</v>
      </c>
      <c r="H200">
        <f>VLOOKUP(Table2[[#This Row],[Date]],Monthly[],2)</f>
        <v>0</v>
      </c>
      <c r="I200">
        <f>IF(SUM(H197:H200)=0,ROUNDDOWN((J199+100)/Table2[[#This Row],[Price]],3)+I199,I199)</f>
        <v>204.97300000000001</v>
      </c>
      <c r="J200" s="6">
        <f>J199+100-(Table2[[#This Row],[Price]]*(Table2[[#This Row],[Investor A Shares]]-I199))</f>
        <v>2000.1252300000001</v>
      </c>
      <c r="K200">
        <f>IF(Table2[[#This Row],[Recession]]=0,ROUNDDOWN((L199+100)/Table2[[#This Row],[Price]],3)+K199,K199)</f>
        <v>225.3309999999999</v>
      </c>
      <c r="L200" s="6">
        <f>L199+100-((Table2[[#This Row],[Investor B Shares]]-K199)*Table2[[#This Row],[Price]])</f>
        <v>6.1800000011260181E-2</v>
      </c>
      <c r="M200" s="12">
        <f>ROUNDDOWN((100+N199)/Table2[[#This Row],[Price]],3)+M199</f>
        <v>224.26300000000006</v>
      </c>
      <c r="N200" s="6">
        <f>N199+100-((Table2[[#This Row],[Investor C Shares]]-M199)*Table2[[#This Row],[Price]])</f>
        <v>3.4619999993296346E-2</v>
      </c>
    </row>
    <row r="201" spans="1:14" x14ac:dyDescent="0.55000000000000004">
      <c r="A201" s="1">
        <v>40057</v>
      </c>
      <c r="B201">
        <v>105.59</v>
      </c>
      <c r="C201">
        <v>101.95</v>
      </c>
      <c r="D201">
        <v>108.06</v>
      </c>
      <c r="E201">
        <v>99.57</v>
      </c>
      <c r="F201" t="s">
        <v>146</v>
      </c>
      <c r="G201" s="2">
        <v>3.0499999999999999E-2</v>
      </c>
      <c r="H201">
        <f>VLOOKUP(Table2[[#This Row],[Date]],Monthly[],2)</f>
        <v>0</v>
      </c>
      <c r="I201">
        <f>IF(SUM(H198:H201)=0,ROUNDDOWN((J200+100)/Table2[[#This Row],[Price]],3)+I200,I200)</f>
        <v>204.97300000000001</v>
      </c>
      <c r="J201" s="6">
        <f>J200+100-(Table2[[#This Row],[Price]]*(Table2[[#This Row],[Investor A Shares]]-I200))</f>
        <v>2100.1252300000001</v>
      </c>
      <c r="K201">
        <f>IF(Table2[[#This Row],[Recession]]=0,ROUNDDOWN((L200+100)/Table2[[#This Row],[Price]],3)+K200,K200)</f>
        <v>226.27799999999991</v>
      </c>
      <c r="L201" s="6">
        <f>L200+100-((Table2[[#This Row],[Investor B Shares]]-K200)*Table2[[#This Row],[Price]])</f>
        <v>6.8070000010962417E-2</v>
      </c>
      <c r="M201" s="12">
        <f>ROUNDDOWN((100+N200)/Table2[[#This Row],[Price]],3)+M200</f>
        <v>225.21000000000006</v>
      </c>
      <c r="N201" s="6">
        <f>N200+100-((Table2[[#This Row],[Investor C Shares]]-M200)*Table2[[#This Row],[Price]])</f>
        <v>4.0889999992998582E-2</v>
      </c>
    </row>
    <row r="202" spans="1:14" x14ac:dyDescent="0.55000000000000004">
      <c r="A202" s="1">
        <v>40087</v>
      </c>
      <c r="B202">
        <v>103.56</v>
      </c>
      <c r="C202">
        <v>105.34</v>
      </c>
      <c r="D202">
        <v>110.31</v>
      </c>
      <c r="E202">
        <v>101.99</v>
      </c>
      <c r="F202" t="s">
        <v>145</v>
      </c>
      <c r="G202" s="2">
        <v>-1.9199999999999998E-2</v>
      </c>
      <c r="H202">
        <f>VLOOKUP(Table2[[#This Row],[Date]],Monthly[],2)</f>
        <v>0</v>
      </c>
      <c r="I202">
        <f>IF(SUM(H199:H202)=0,ROUNDDOWN((J201+100)/Table2[[#This Row],[Price]],3)+I201,I201)</f>
        <v>226.21700000000001</v>
      </c>
      <c r="J202" s="6">
        <f>J201+100-(Table2[[#This Row],[Price]]*(Table2[[#This Row],[Investor A Shares]]-I201))</f>
        <v>9.6590000000105647E-2</v>
      </c>
      <c r="K202">
        <f>IF(Table2[[#This Row],[Recession]]=0,ROUNDDOWN((L201+100)/Table2[[#This Row],[Price]],3)+K201,K201)</f>
        <v>227.24399999999991</v>
      </c>
      <c r="L202" s="6">
        <f>L201+100-((Table2[[#This Row],[Investor B Shares]]-K201)*Table2[[#This Row],[Price]])</f>
        <v>2.9110000010106774E-2</v>
      </c>
      <c r="M202" s="12">
        <f>ROUNDDOWN((100+N201)/Table2[[#This Row],[Price]],3)+M201</f>
        <v>226.17600000000007</v>
      </c>
      <c r="N202" s="6">
        <f>N201+100-((Table2[[#This Row],[Investor C Shares]]-M201)*Table2[[#This Row],[Price]])</f>
        <v>1.9299999921429389E-3</v>
      </c>
    </row>
    <row r="203" spans="1:14" x14ac:dyDescent="0.55000000000000004">
      <c r="A203" s="1">
        <v>40118</v>
      </c>
      <c r="B203">
        <v>109.94</v>
      </c>
      <c r="C203">
        <v>104.13</v>
      </c>
      <c r="D203">
        <v>111.74</v>
      </c>
      <c r="E203">
        <v>103.08</v>
      </c>
      <c r="F203" t="s">
        <v>144</v>
      </c>
      <c r="G203" s="2">
        <v>6.1600000000000002E-2</v>
      </c>
      <c r="H203">
        <f>VLOOKUP(Table2[[#This Row],[Date]],Monthly[],2)</f>
        <v>0</v>
      </c>
      <c r="I203">
        <f>IF(SUM(H200:H203)=0,ROUNDDOWN((J202+100)/Table2[[#This Row],[Price]],3)+I202,I202)</f>
        <v>227.12700000000001</v>
      </c>
      <c r="J203" s="6">
        <f>J202+100-(Table2[[#This Row],[Price]]*(Table2[[#This Row],[Investor A Shares]]-I202))</f>
        <v>5.1190000000488567E-2</v>
      </c>
      <c r="K203">
        <f>IF(Table2[[#This Row],[Recession]]=0,ROUNDDOWN((L202+100)/Table2[[#This Row],[Price]],3)+K202,K202)</f>
        <v>228.15299999999991</v>
      </c>
      <c r="L203" s="6">
        <f>L202+100-((Table2[[#This Row],[Investor B Shares]]-K202)*Table2[[#This Row],[Price]])</f>
        <v>9.3650000011010093E-2</v>
      </c>
      <c r="M203" s="12">
        <f>ROUNDDOWN((100+N202)/Table2[[#This Row],[Price]],3)+M202</f>
        <v>227.08500000000006</v>
      </c>
      <c r="N203" s="6">
        <f>N202+100-((Table2[[#This Row],[Investor C Shares]]-M202)*Table2[[#This Row],[Price]])</f>
        <v>6.6469999993046258E-2</v>
      </c>
    </row>
    <row r="204" spans="1:14" x14ac:dyDescent="0.55000000000000004">
      <c r="A204" s="1">
        <v>40148</v>
      </c>
      <c r="B204">
        <v>111.44</v>
      </c>
      <c r="C204">
        <v>110.92</v>
      </c>
      <c r="D204">
        <v>113.03</v>
      </c>
      <c r="E204">
        <v>105.48</v>
      </c>
      <c r="F204" t="s">
        <v>124</v>
      </c>
      <c r="G204" s="2">
        <v>1.3599999999999999E-2</v>
      </c>
      <c r="H204">
        <f>VLOOKUP(Table2[[#This Row],[Date]],Monthly[],2)</f>
        <v>0</v>
      </c>
      <c r="I204">
        <f>IF(SUM(H201:H204)=0,ROUNDDOWN((J203+100)/Table2[[#This Row],[Price]],3)+I203,I203)</f>
        <v>228.024</v>
      </c>
      <c r="J204" s="6">
        <f>J203+100-(Table2[[#This Row],[Price]]*(Table2[[#This Row],[Investor A Shares]]-I203))</f>
        <v>8.9510000001453704E-2</v>
      </c>
      <c r="K204">
        <f>IF(Table2[[#This Row],[Recession]]=0,ROUNDDOWN((L203+100)/Table2[[#This Row],[Price]],3)+K203,K203)</f>
        <v>229.0509999999999</v>
      </c>
      <c r="L204" s="6">
        <f>L203+100-((Table2[[#This Row],[Investor B Shares]]-K203)*Table2[[#This Row],[Price]])</f>
        <v>2.0530000011447669E-2</v>
      </c>
      <c r="M204" s="12">
        <f>ROUNDDOWN((100+N203)/Table2[[#This Row],[Price]],3)+M203</f>
        <v>227.98200000000006</v>
      </c>
      <c r="N204" s="6">
        <f>N203+100-((Table2[[#This Row],[Investor C Shares]]-M203)*Table2[[#This Row],[Price]])</f>
        <v>0.1047899999940114</v>
      </c>
    </row>
    <row r="205" spans="1:14" x14ac:dyDescent="0.55000000000000004">
      <c r="A205" s="1">
        <v>40179</v>
      </c>
      <c r="B205">
        <v>107.39</v>
      </c>
      <c r="C205">
        <v>112.37</v>
      </c>
      <c r="D205">
        <v>115.14</v>
      </c>
      <c r="E205">
        <v>107.22</v>
      </c>
      <c r="F205" t="s">
        <v>91</v>
      </c>
      <c r="G205" s="2">
        <v>-3.6299999999999999E-2</v>
      </c>
      <c r="H205">
        <f>VLOOKUP(Table2[[#This Row],[Date]],Monthly[],2)</f>
        <v>0</v>
      </c>
      <c r="I205">
        <f>IF(SUM(H202:H205)=0,ROUNDDOWN((J204+100)/Table2[[#This Row],[Price]],3)+I204,I204)</f>
        <v>228.95599999999999</v>
      </c>
      <c r="J205" s="6">
        <f>J204+100-(Table2[[#This Row],[Price]]*(Table2[[#This Row],[Investor A Shares]]-I204))</f>
        <v>2.0300000027475562E-3</v>
      </c>
      <c r="K205">
        <f>IF(Table2[[#This Row],[Recession]]=0,ROUNDDOWN((L204+100)/Table2[[#This Row],[Price]],3)+K204,K204)</f>
        <v>229.98199999999991</v>
      </c>
      <c r="L205" s="6">
        <f>L204+100-((Table2[[#This Row],[Investor B Shares]]-K204)*Table2[[#This Row],[Price]])</f>
        <v>4.04400000102072E-2</v>
      </c>
      <c r="M205" s="12">
        <f>ROUNDDOWN((100+N204)/Table2[[#This Row],[Price]],3)+M204</f>
        <v>228.91400000000004</v>
      </c>
      <c r="N205" s="6">
        <f>N204+100-((Table2[[#This Row],[Investor C Shares]]-M204)*Table2[[#This Row],[Price]])</f>
        <v>1.7309999995305247E-2</v>
      </c>
    </row>
    <row r="206" spans="1:14" x14ac:dyDescent="0.55000000000000004">
      <c r="A206" s="1">
        <v>40210</v>
      </c>
      <c r="B206">
        <v>110.74</v>
      </c>
      <c r="C206">
        <v>108.15</v>
      </c>
      <c r="D206">
        <v>111.58</v>
      </c>
      <c r="E206">
        <v>104.58</v>
      </c>
      <c r="F206" t="s">
        <v>143</v>
      </c>
      <c r="G206" s="2">
        <v>3.1199999999999999E-2</v>
      </c>
      <c r="H206">
        <f>VLOOKUP(Table2[[#This Row],[Date]],Monthly[],2)</f>
        <v>0</v>
      </c>
      <c r="I206">
        <f>IF(SUM(H203:H206)=0,ROUNDDOWN((J205+100)/Table2[[#This Row],[Price]],3)+I205,I205)</f>
        <v>229.85899999999998</v>
      </c>
      <c r="J206" s="6">
        <f>J205+100-(Table2[[#This Row],[Price]]*(Table2[[#This Row],[Investor A Shares]]-I205))</f>
        <v>3.8100000036820347E-3</v>
      </c>
      <c r="K206">
        <f>IF(Table2[[#This Row],[Recession]]=0,ROUNDDOWN((L205+100)/Table2[[#This Row],[Price]],3)+K205,K205)</f>
        <v>230.88499999999991</v>
      </c>
      <c r="L206" s="6">
        <f>L205+100-((Table2[[#This Row],[Investor B Shares]]-K205)*Table2[[#This Row],[Price]])</f>
        <v>4.2220000011141678E-2</v>
      </c>
      <c r="M206" s="12">
        <f>ROUNDDOWN((100+N205)/Table2[[#This Row],[Price]],3)+M205</f>
        <v>229.81700000000004</v>
      </c>
      <c r="N206" s="6">
        <f>N205+100-((Table2[[#This Row],[Investor C Shares]]-M205)*Table2[[#This Row],[Price]])</f>
        <v>1.9089999996239726E-2</v>
      </c>
    </row>
    <row r="207" spans="1:14" x14ac:dyDescent="0.55000000000000004">
      <c r="A207" s="1">
        <v>40238</v>
      </c>
      <c r="B207">
        <v>117</v>
      </c>
      <c r="C207">
        <v>111.2</v>
      </c>
      <c r="D207">
        <v>118.17</v>
      </c>
      <c r="E207">
        <v>111.17</v>
      </c>
      <c r="F207" t="s">
        <v>142</v>
      </c>
      <c r="G207" s="2">
        <v>5.6500000000000002E-2</v>
      </c>
      <c r="H207">
        <f>VLOOKUP(Table2[[#This Row],[Date]],Monthly[],2)</f>
        <v>0</v>
      </c>
      <c r="I207">
        <f>IF(SUM(H204:H207)=0,ROUNDDOWN((J206+100)/Table2[[#This Row],[Price]],3)+I206,I206)</f>
        <v>230.71299999999999</v>
      </c>
      <c r="J207" s="6">
        <f>J206+100-(Table2[[#This Row],[Price]]*(Table2[[#This Row],[Investor A Shares]]-I206))</f>
        <v>8.5810000002112474E-2</v>
      </c>
      <c r="K207">
        <f>IF(Table2[[#This Row],[Recession]]=0,ROUNDDOWN((L206+100)/Table2[[#This Row],[Price]],3)+K206,K206)</f>
        <v>231.7399999999999</v>
      </c>
      <c r="L207" s="6">
        <f>L206+100-((Table2[[#This Row],[Investor B Shares]]-K206)*Table2[[#This Row],[Price]])</f>
        <v>7.2200000123388008E-3</v>
      </c>
      <c r="M207" s="12">
        <f>ROUNDDOWN((100+N206)/Table2[[#This Row],[Price]],3)+M206</f>
        <v>230.67100000000005</v>
      </c>
      <c r="N207" s="6">
        <f>N206+100-((Table2[[#This Row],[Investor C Shares]]-M206)*Table2[[#This Row],[Price]])</f>
        <v>0.10108999999467017</v>
      </c>
    </row>
    <row r="208" spans="1:14" x14ac:dyDescent="0.55000000000000004">
      <c r="A208" s="1">
        <v>40269</v>
      </c>
      <c r="B208">
        <v>118.81</v>
      </c>
      <c r="C208">
        <v>117.8</v>
      </c>
      <c r="D208">
        <v>122.12</v>
      </c>
      <c r="E208">
        <v>117.1</v>
      </c>
      <c r="F208" t="s">
        <v>141</v>
      </c>
      <c r="G208" s="2">
        <v>1.55E-2</v>
      </c>
      <c r="H208">
        <f>VLOOKUP(Table2[[#This Row],[Date]],Monthly[],2)</f>
        <v>0</v>
      </c>
      <c r="I208">
        <f>IF(SUM(H205:H208)=0,ROUNDDOWN((J207+100)/Table2[[#This Row],[Price]],3)+I207,I207)</f>
        <v>231.55500000000001</v>
      </c>
      <c r="J208" s="6">
        <f>J207+100-(Table2[[#This Row],[Price]]*(Table2[[#This Row],[Investor A Shares]]-I207))</f>
        <v>4.7790000000574651E-2</v>
      </c>
      <c r="K208">
        <f>IF(Table2[[#This Row],[Recession]]=0,ROUNDDOWN((L207+100)/Table2[[#This Row],[Price]],3)+K207,K207)</f>
        <v>232.5809999999999</v>
      </c>
      <c r="L208" s="6">
        <f>L207+100-((Table2[[#This Row],[Investor B Shares]]-K207)*Table2[[#This Row],[Price]])</f>
        <v>8.8010000011365719E-2</v>
      </c>
      <c r="M208" s="12">
        <f>ROUNDDOWN((100+N207)/Table2[[#This Row],[Price]],3)+M207</f>
        <v>231.51300000000006</v>
      </c>
      <c r="N208" s="6">
        <f>N207+100-((Table2[[#This Row],[Investor C Shares]]-M207)*Table2[[#This Row],[Price]])</f>
        <v>6.3069999993132342E-2</v>
      </c>
    </row>
    <row r="209" spans="1:14" x14ac:dyDescent="0.55000000000000004">
      <c r="A209" s="1">
        <v>40299</v>
      </c>
      <c r="B209">
        <v>109.37</v>
      </c>
      <c r="C209">
        <v>119.38</v>
      </c>
      <c r="D209">
        <v>120.68</v>
      </c>
      <c r="E209">
        <v>104.38</v>
      </c>
      <c r="F209" t="s">
        <v>140</v>
      </c>
      <c r="G209" s="2">
        <v>-7.9500000000000001E-2</v>
      </c>
      <c r="H209">
        <f>VLOOKUP(Table2[[#This Row],[Date]],Monthly[],2)</f>
        <v>0</v>
      </c>
      <c r="I209">
        <f>IF(SUM(H206:H209)=0,ROUNDDOWN((J208+100)/Table2[[#This Row],[Price]],3)+I208,I208)</f>
        <v>232.46899999999999</v>
      </c>
      <c r="J209" s="6">
        <f>J208+100-(Table2[[#This Row],[Price]]*(Table2[[#This Row],[Investor A Shares]]-I208))</f>
        <v>8.3610000001968388E-2</v>
      </c>
      <c r="K209">
        <f>IF(Table2[[#This Row],[Recession]]=0,ROUNDDOWN((L208+100)/Table2[[#This Row],[Price]],3)+K208,K208)</f>
        <v>233.4959999999999</v>
      </c>
      <c r="L209" s="6">
        <f>L208+100-((Table2[[#This Row],[Investor B Shares]]-K208)*Table2[[#This Row],[Price]])</f>
        <v>1.4460000012235241E-2</v>
      </c>
      <c r="M209" s="12">
        <f>ROUNDDOWN((100+N208)/Table2[[#This Row],[Price]],3)+M208</f>
        <v>232.42700000000005</v>
      </c>
      <c r="N209" s="6">
        <f>N208+100-((Table2[[#This Row],[Investor C Shares]]-M208)*Table2[[#This Row],[Price]])</f>
        <v>9.8889999994526079E-2</v>
      </c>
    </row>
    <row r="210" spans="1:14" x14ac:dyDescent="0.55000000000000004">
      <c r="A210" s="1">
        <v>40330</v>
      </c>
      <c r="B210">
        <v>103.22</v>
      </c>
      <c r="C210">
        <v>108.35</v>
      </c>
      <c r="D210">
        <v>113.2</v>
      </c>
      <c r="E210">
        <v>102.88</v>
      </c>
      <c r="F210" t="s">
        <v>139</v>
      </c>
      <c r="G210" s="2">
        <v>-5.62E-2</v>
      </c>
      <c r="H210">
        <f>VLOOKUP(Table2[[#This Row],[Date]],Monthly[],2)</f>
        <v>0</v>
      </c>
      <c r="I210">
        <f>IF(SUM(H207:H210)=0,ROUNDDOWN((J209+100)/Table2[[#This Row],[Price]],3)+I209,I209)</f>
        <v>233.43799999999999</v>
      </c>
      <c r="J210" s="6">
        <f>J209+100-(Table2[[#This Row],[Price]]*(Table2[[#This Row],[Investor A Shares]]-I209))</f>
        <v>6.3430000002583142E-2</v>
      </c>
      <c r="K210">
        <f>IF(Table2[[#This Row],[Recession]]=0,ROUNDDOWN((L209+100)/Table2[[#This Row],[Price]],3)+K209,K209)</f>
        <v>234.46399999999988</v>
      </c>
      <c r="L210" s="6">
        <f>L209+100-((Table2[[#This Row],[Investor B Shares]]-K209)*Table2[[#This Row],[Price]])</f>
        <v>9.7500000013340582E-2</v>
      </c>
      <c r="M210" s="12">
        <f>ROUNDDOWN((100+N209)/Table2[[#This Row],[Price]],3)+M209</f>
        <v>233.39600000000004</v>
      </c>
      <c r="N210" s="6">
        <f>N209+100-((Table2[[#This Row],[Investor C Shares]]-M209)*Table2[[#This Row],[Price]])</f>
        <v>7.8709999995140834E-2</v>
      </c>
    </row>
    <row r="211" spans="1:14" x14ac:dyDescent="0.55000000000000004">
      <c r="A211" s="1">
        <v>40360</v>
      </c>
      <c r="B211">
        <v>110.27</v>
      </c>
      <c r="C211">
        <v>103.15</v>
      </c>
      <c r="D211">
        <v>112.29</v>
      </c>
      <c r="E211">
        <v>101.13</v>
      </c>
      <c r="F211" t="s">
        <v>138</v>
      </c>
      <c r="G211" s="2">
        <v>6.83E-2</v>
      </c>
      <c r="H211">
        <f>VLOOKUP(Table2[[#This Row],[Date]],Monthly[],2)</f>
        <v>0</v>
      </c>
      <c r="I211">
        <f>IF(SUM(H208:H211)=0,ROUNDDOWN((J210+100)/Table2[[#This Row],[Price]],3)+I210,I210)</f>
        <v>234.345</v>
      </c>
      <c r="J211" s="6">
        <f>J210+100-(Table2[[#This Row],[Price]]*(Table2[[#This Row],[Investor A Shares]]-I210))</f>
        <v>4.8540000001409567E-2</v>
      </c>
      <c r="K211">
        <f>IF(Table2[[#This Row],[Recession]]=0,ROUNDDOWN((L210+100)/Table2[[#This Row],[Price]],3)+K210,K210)</f>
        <v>235.3709999999999</v>
      </c>
      <c r="L211" s="6">
        <f>L210+100-((Table2[[#This Row],[Investor B Shares]]-K210)*Table2[[#This Row],[Price]])</f>
        <v>8.2610000012167006E-2</v>
      </c>
      <c r="M211" s="12">
        <f>ROUNDDOWN((100+N210)/Table2[[#This Row],[Price]],3)+M210</f>
        <v>234.30300000000005</v>
      </c>
      <c r="N211" s="6">
        <f>N210+100-((Table2[[#This Row],[Investor C Shares]]-M210)*Table2[[#This Row],[Price]])</f>
        <v>6.3819999993967258E-2</v>
      </c>
    </row>
    <row r="212" spans="1:14" x14ac:dyDescent="0.55000000000000004">
      <c r="A212" s="1">
        <v>40391</v>
      </c>
      <c r="B212">
        <v>105.31</v>
      </c>
      <c r="C212">
        <v>111.99</v>
      </c>
      <c r="D212">
        <v>113.18</v>
      </c>
      <c r="E212">
        <v>104.29</v>
      </c>
      <c r="F212" t="s">
        <v>137</v>
      </c>
      <c r="G212" s="2">
        <v>-4.4999999999999998E-2</v>
      </c>
      <c r="H212">
        <f>VLOOKUP(Table2[[#This Row],[Date]],Monthly[],2)</f>
        <v>0</v>
      </c>
      <c r="I212">
        <f>IF(SUM(H209:H212)=0,ROUNDDOWN((J211+100)/Table2[[#This Row],[Price]],3)+I211,I211)</f>
        <v>235.29499999999999</v>
      </c>
      <c r="J212" s="6">
        <f>J211+100-(Table2[[#This Row],[Price]]*(Table2[[#This Row],[Investor A Shares]]-I211))</f>
        <v>4.0400000026039606E-3</v>
      </c>
      <c r="K212">
        <f>IF(Table2[[#This Row],[Recession]]=0,ROUNDDOWN((L211+100)/Table2[[#This Row],[Price]],3)+K211,K211)</f>
        <v>236.32099999999988</v>
      </c>
      <c r="L212" s="6">
        <f>L211+100-((Table2[[#This Row],[Investor B Shares]]-K211)*Table2[[#This Row],[Price]])</f>
        <v>3.81100000133614E-2</v>
      </c>
      <c r="M212" s="12">
        <f>ROUNDDOWN((100+N211)/Table2[[#This Row],[Price]],3)+M211</f>
        <v>235.25300000000004</v>
      </c>
      <c r="N212" s="6">
        <f>N211+100-((Table2[[#This Row],[Investor C Shares]]-M211)*Table2[[#This Row],[Price]])</f>
        <v>1.9319999995161652E-2</v>
      </c>
    </row>
    <row r="213" spans="1:14" x14ac:dyDescent="0.55000000000000004">
      <c r="A213" s="1">
        <v>40422</v>
      </c>
      <c r="B213">
        <v>114.13</v>
      </c>
      <c r="C213">
        <v>106.73</v>
      </c>
      <c r="D213">
        <v>115.79</v>
      </c>
      <c r="E213">
        <v>106.66</v>
      </c>
      <c r="F213" t="s">
        <v>136</v>
      </c>
      <c r="G213" s="2">
        <v>8.3799999999999999E-2</v>
      </c>
      <c r="H213">
        <f>VLOOKUP(Table2[[#This Row],[Date]],Monthly[],2)</f>
        <v>0</v>
      </c>
      <c r="I213">
        <f>IF(SUM(H210:H213)=0,ROUNDDOWN((J212+100)/Table2[[#This Row],[Price]],3)+I212,I212)</f>
        <v>236.17099999999999</v>
      </c>
      <c r="J213" s="6">
        <f>J212+100-(Table2[[#This Row],[Price]]*(Table2[[#This Row],[Investor A Shares]]-I212))</f>
        <v>2.6160000002064976E-2</v>
      </c>
      <c r="K213">
        <f>IF(Table2[[#This Row],[Recession]]=0,ROUNDDOWN((L212+100)/Table2[[#This Row],[Price]],3)+K212,K212)</f>
        <v>237.19699999999989</v>
      </c>
      <c r="L213" s="6">
        <f>L212+100-((Table2[[#This Row],[Investor B Shares]]-K212)*Table2[[#This Row],[Price]])</f>
        <v>6.0230000012822416E-2</v>
      </c>
      <c r="M213" s="12">
        <f>ROUNDDOWN((100+N212)/Table2[[#This Row],[Price]],3)+M212</f>
        <v>236.12900000000005</v>
      </c>
      <c r="N213" s="6">
        <f>N212+100-((Table2[[#This Row],[Investor C Shares]]-M212)*Table2[[#This Row],[Price]])</f>
        <v>4.1439999994622667E-2</v>
      </c>
    </row>
    <row r="214" spans="1:14" x14ac:dyDescent="0.55000000000000004">
      <c r="A214" s="1">
        <v>40452</v>
      </c>
      <c r="B214">
        <v>118.49</v>
      </c>
      <c r="C214">
        <v>114.99</v>
      </c>
      <c r="D214">
        <v>119.76</v>
      </c>
      <c r="E214">
        <v>113.18</v>
      </c>
      <c r="F214" t="s">
        <v>135</v>
      </c>
      <c r="G214" s="2">
        <v>3.8199999999999998E-2</v>
      </c>
      <c r="H214">
        <f>VLOOKUP(Table2[[#This Row],[Date]],Monthly[],2)</f>
        <v>0</v>
      </c>
      <c r="I214">
        <f>IF(SUM(H211:H214)=0,ROUNDDOWN((J213+100)/Table2[[#This Row],[Price]],3)+I213,I213)</f>
        <v>237.01499999999999</v>
      </c>
      <c r="J214" s="6">
        <f>J213+100-(Table2[[#This Row],[Price]]*(Table2[[#This Row],[Investor A Shares]]-I213))</f>
        <v>2.0600000002772845E-2</v>
      </c>
      <c r="K214">
        <f>IF(Table2[[#This Row],[Recession]]=0,ROUNDDOWN((L213+100)/Table2[[#This Row],[Price]],3)+K213,K213)</f>
        <v>238.04099999999988</v>
      </c>
      <c r="L214" s="6">
        <f>L213+100-((Table2[[#This Row],[Investor B Shares]]-K213)*Table2[[#This Row],[Price]])</f>
        <v>5.4670000013530284E-2</v>
      </c>
      <c r="M214" s="12">
        <f>ROUNDDOWN((100+N213)/Table2[[#This Row],[Price]],3)+M213</f>
        <v>236.97300000000004</v>
      </c>
      <c r="N214" s="6">
        <f>N213+100-((Table2[[#This Row],[Investor C Shares]]-M213)*Table2[[#This Row],[Price]])</f>
        <v>3.5879999995330536E-2</v>
      </c>
    </row>
    <row r="215" spans="1:14" x14ac:dyDescent="0.55000000000000004">
      <c r="A215" s="1">
        <v>40483</v>
      </c>
      <c r="B215">
        <v>118.49</v>
      </c>
      <c r="C215">
        <v>119.07</v>
      </c>
      <c r="D215">
        <v>122.95</v>
      </c>
      <c r="E215">
        <v>117.59</v>
      </c>
      <c r="F215" t="s">
        <v>134</v>
      </c>
      <c r="G215" s="2">
        <v>0</v>
      </c>
      <c r="H215">
        <f>VLOOKUP(Table2[[#This Row],[Date]],Monthly[],2)</f>
        <v>0</v>
      </c>
      <c r="I215">
        <f>IF(SUM(H212:H215)=0,ROUNDDOWN((J214+100)/Table2[[#This Row],[Price]],3)+I214,I214)</f>
        <v>237.85899999999998</v>
      </c>
      <c r="J215" s="6">
        <f>J214+100-(Table2[[#This Row],[Price]]*(Table2[[#This Row],[Investor A Shares]]-I214))</f>
        <v>1.5040000003480714E-2</v>
      </c>
      <c r="K215">
        <f>IF(Table2[[#This Row],[Recession]]=0,ROUNDDOWN((L214+100)/Table2[[#This Row],[Price]],3)+K214,K214)</f>
        <v>238.88499999999988</v>
      </c>
      <c r="L215" s="6">
        <f>L214+100-((Table2[[#This Row],[Investor B Shares]]-K214)*Table2[[#This Row],[Price]])</f>
        <v>4.9110000014238153E-2</v>
      </c>
      <c r="M215" s="12">
        <f>ROUNDDOWN((100+N214)/Table2[[#This Row],[Price]],3)+M214</f>
        <v>237.81700000000004</v>
      </c>
      <c r="N215" s="6">
        <f>N214+100-((Table2[[#This Row],[Investor C Shares]]-M214)*Table2[[#This Row],[Price]])</f>
        <v>3.0319999996038405E-2</v>
      </c>
    </row>
    <row r="216" spans="1:14" x14ac:dyDescent="0.55000000000000004">
      <c r="A216" s="1">
        <v>40513</v>
      </c>
      <c r="B216">
        <v>125.75</v>
      </c>
      <c r="C216">
        <v>120.2</v>
      </c>
      <c r="D216">
        <v>126.2</v>
      </c>
      <c r="E216">
        <v>120.19</v>
      </c>
      <c r="F216" t="s">
        <v>118</v>
      </c>
      <c r="G216" s="2">
        <v>6.13E-2</v>
      </c>
      <c r="H216">
        <f>VLOOKUP(Table2[[#This Row],[Date]],Monthly[],2)</f>
        <v>0</v>
      </c>
      <c r="I216">
        <f>IF(SUM(H213:H216)=0,ROUNDDOWN((J215+100)/Table2[[#This Row],[Price]],3)+I215,I215)</f>
        <v>238.65399999999997</v>
      </c>
      <c r="J216" s="6">
        <f>J215+100-(Table2[[#This Row],[Price]]*(Table2[[#This Row],[Investor A Shares]]-I215))</f>
        <v>4.3790000005046181E-2</v>
      </c>
      <c r="K216">
        <f>IF(Table2[[#This Row],[Recession]]=0,ROUNDDOWN((L215+100)/Table2[[#This Row],[Price]],3)+K215,K215)</f>
        <v>239.67999999999986</v>
      </c>
      <c r="L216" s="6">
        <f>L215+100-((Table2[[#This Row],[Investor B Shares]]-K215)*Table2[[#This Row],[Price]])</f>
        <v>7.7860000015803621E-2</v>
      </c>
      <c r="M216" s="12">
        <f>ROUNDDOWN((100+N215)/Table2[[#This Row],[Price]],3)+M215</f>
        <v>238.61200000000002</v>
      </c>
      <c r="N216" s="6">
        <f>N215+100-((Table2[[#This Row],[Investor C Shares]]-M215)*Table2[[#This Row],[Price]])</f>
        <v>5.9069999997603873E-2</v>
      </c>
    </row>
    <row r="217" spans="1:14" x14ac:dyDescent="0.55000000000000004">
      <c r="A217" s="1">
        <v>40544</v>
      </c>
      <c r="B217">
        <v>128.68</v>
      </c>
      <c r="C217">
        <v>126.71</v>
      </c>
      <c r="D217">
        <v>130.35</v>
      </c>
      <c r="E217">
        <v>125.7</v>
      </c>
      <c r="F217" t="s">
        <v>120</v>
      </c>
      <c r="G217" s="2">
        <v>2.3300000000000001E-2</v>
      </c>
      <c r="H217">
        <f>VLOOKUP(Table2[[#This Row],[Date]],Monthly[],2)</f>
        <v>0</v>
      </c>
      <c r="I217">
        <f>IF(SUM(H214:H217)=0,ROUNDDOWN((J216+100)/Table2[[#This Row],[Price]],3)+I216,I216)</f>
        <v>239.43099999999995</v>
      </c>
      <c r="J217" s="6">
        <f>J216+100-(Table2[[#This Row],[Price]]*(Table2[[#This Row],[Investor A Shares]]-I216))</f>
        <v>5.9430000006742034E-2</v>
      </c>
      <c r="K217">
        <f>IF(Table2[[#This Row],[Recession]]=0,ROUNDDOWN((L216+100)/Table2[[#This Row],[Price]],3)+K216,K216)</f>
        <v>240.45699999999985</v>
      </c>
      <c r="L217" s="6">
        <f>L216+100-((Table2[[#This Row],[Investor B Shares]]-K216)*Table2[[#This Row],[Price]])</f>
        <v>9.3500000017499474E-2</v>
      </c>
      <c r="M217" s="12">
        <f>ROUNDDOWN((100+N216)/Table2[[#This Row],[Price]],3)+M216</f>
        <v>239.38900000000001</v>
      </c>
      <c r="N217" s="6">
        <f>N216+100-((Table2[[#This Row],[Investor C Shares]]-M216)*Table2[[#This Row],[Price]])</f>
        <v>7.4709999999299725E-2</v>
      </c>
    </row>
    <row r="218" spans="1:14" x14ac:dyDescent="0.55000000000000004">
      <c r="A218" s="1">
        <v>40575</v>
      </c>
      <c r="B218">
        <v>133.15</v>
      </c>
      <c r="C218">
        <v>129.46</v>
      </c>
      <c r="D218">
        <v>134.69</v>
      </c>
      <c r="E218">
        <v>129.38</v>
      </c>
      <c r="F218" t="s">
        <v>58</v>
      </c>
      <c r="G218" s="2">
        <v>3.4700000000000002E-2</v>
      </c>
      <c r="H218">
        <f>VLOOKUP(Table2[[#This Row],[Date]],Monthly[],2)</f>
        <v>0</v>
      </c>
      <c r="I218">
        <f>IF(SUM(H215:H218)=0,ROUNDDOWN((J217+100)/Table2[[#This Row],[Price]],3)+I217,I217)</f>
        <v>240.18199999999996</v>
      </c>
      <c r="J218" s="6">
        <f>J217+100-(Table2[[#This Row],[Price]]*(Table2[[#This Row],[Investor A Shares]]-I217))</f>
        <v>6.3780000006104842E-2</v>
      </c>
      <c r="K218">
        <f>IF(Table2[[#This Row],[Recession]]=0,ROUNDDOWN((L217+100)/Table2[[#This Row],[Price]],3)+K217,K217)</f>
        <v>241.20799999999986</v>
      </c>
      <c r="L218" s="6">
        <f>L217+100-((Table2[[#This Row],[Investor B Shares]]-K217)*Table2[[#This Row],[Price]])</f>
        <v>9.7850000016862282E-2</v>
      </c>
      <c r="M218" s="12">
        <f>ROUNDDOWN((100+N217)/Table2[[#This Row],[Price]],3)+M217</f>
        <v>240.14000000000001</v>
      </c>
      <c r="N218" s="6">
        <f>N217+100-((Table2[[#This Row],[Investor C Shares]]-M217)*Table2[[#This Row],[Price]])</f>
        <v>7.9059999998662533E-2</v>
      </c>
    </row>
    <row r="219" spans="1:14" x14ac:dyDescent="0.55000000000000004">
      <c r="A219" s="1">
        <v>40603</v>
      </c>
      <c r="B219">
        <v>132.59</v>
      </c>
      <c r="C219">
        <v>133.57</v>
      </c>
      <c r="D219">
        <v>133.69</v>
      </c>
      <c r="E219">
        <v>125.28</v>
      </c>
      <c r="F219" t="s">
        <v>133</v>
      </c>
      <c r="G219" s="2">
        <v>-4.1999999999999997E-3</v>
      </c>
      <c r="H219">
        <f>VLOOKUP(Table2[[#This Row],[Date]],Monthly[],2)</f>
        <v>0</v>
      </c>
      <c r="I219">
        <f>IF(SUM(H216:H219)=0,ROUNDDOWN((J218+100)/Table2[[#This Row],[Price]],3)+I218,I218)</f>
        <v>240.93599999999995</v>
      </c>
      <c r="J219" s="6">
        <f>J218+100-(Table2[[#This Row],[Price]]*(Table2[[#This Row],[Investor A Shares]]-I218))</f>
        <v>9.0920000007344015E-2</v>
      </c>
      <c r="K219">
        <f>IF(Table2[[#This Row],[Recession]]=0,ROUNDDOWN((L218+100)/Table2[[#This Row],[Price]],3)+K218,K218)</f>
        <v>241.96199999999985</v>
      </c>
      <c r="L219" s="6">
        <f>L218+100-((Table2[[#This Row],[Investor B Shares]]-K218)*Table2[[#This Row],[Price]])</f>
        <v>0.12499000001810145</v>
      </c>
      <c r="M219" s="12">
        <f>ROUNDDOWN((100+N218)/Table2[[#This Row],[Price]],3)+M218</f>
        <v>240.89400000000001</v>
      </c>
      <c r="N219" s="6">
        <f>N218+100-((Table2[[#This Row],[Investor C Shares]]-M218)*Table2[[#This Row],[Price]])</f>
        <v>0.10619999999990171</v>
      </c>
    </row>
    <row r="220" spans="1:14" x14ac:dyDescent="0.55000000000000004">
      <c r="A220" s="1">
        <v>40634</v>
      </c>
      <c r="B220">
        <v>136.43</v>
      </c>
      <c r="C220">
        <v>133.41</v>
      </c>
      <c r="D220">
        <v>136.57</v>
      </c>
      <c r="E220">
        <v>129.51</v>
      </c>
      <c r="F220" t="s">
        <v>58</v>
      </c>
      <c r="G220" s="2">
        <v>2.9000000000000001E-2</v>
      </c>
      <c r="H220">
        <f>VLOOKUP(Table2[[#This Row],[Date]],Monthly[],2)</f>
        <v>0</v>
      </c>
      <c r="I220">
        <f>IF(SUM(H217:H220)=0,ROUNDDOWN((J219+100)/Table2[[#This Row],[Price]],3)+I219,I219)</f>
        <v>241.66899999999995</v>
      </c>
      <c r="J220" s="6">
        <f>J219+100-(Table2[[#This Row],[Price]]*(Table2[[#This Row],[Investor A Shares]]-I219))</f>
        <v>8.7730000006786213E-2</v>
      </c>
      <c r="K220">
        <f>IF(Table2[[#This Row],[Recession]]=0,ROUNDDOWN((L219+100)/Table2[[#This Row],[Price]],3)+K219,K219)</f>
        <v>242.69499999999985</v>
      </c>
      <c r="L220" s="6">
        <f>L219+100-((Table2[[#This Row],[Investor B Shares]]-K219)*Table2[[#This Row],[Price]])</f>
        <v>0.12180000001754365</v>
      </c>
      <c r="M220" s="12">
        <f>ROUNDDOWN((100+N219)/Table2[[#This Row],[Price]],3)+M219</f>
        <v>241.62700000000001</v>
      </c>
      <c r="N220" s="6">
        <f>N219+100-((Table2[[#This Row],[Investor C Shares]]-M219)*Table2[[#This Row],[Price]])</f>
        <v>0.1030099999993439</v>
      </c>
    </row>
    <row r="221" spans="1:14" x14ac:dyDescent="0.55000000000000004">
      <c r="A221" s="1">
        <v>40664</v>
      </c>
      <c r="B221">
        <v>134.9</v>
      </c>
      <c r="C221">
        <v>137.07</v>
      </c>
      <c r="D221">
        <v>137.18</v>
      </c>
      <c r="E221">
        <v>131.38</v>
      </c>
      <c r="F221" t="s">
        <v>132</v>
      </c>
      <c r="G221" s="2">
        <v>-1.12E-2</v>
      </c>
      <c r="H221">
        <f>VLOOKUP(Table2[[#This Row],[Date]],Monthly[],2)</f>
        <v>0</v>
      </c>
      <c r="I221">
        <f>IF(SUM(H218:H221)=0,ROUNDDOWN((J220+100)/Table2[[#This Row],[Price]],3)+I220,I220)</f>
        <v>242.40999999999997</v>
      </c>
      <c r="J221" s="6">
        <f>J220+100-(Table2[[#This Row],[Price]]*(Table2[[#This Row],[Investor A Shares]]-I220))</f>
        <v>0.12683000000491518</v>
      </c>
      <c r="K221">
        <f>IF(Table2[[#This Row],[Recession]]=0,ROUNDDOWN((L220+100)/Table2[[#This Row],[Price]],3)+K220,K220)</f>
        <v>243.43699999999984</v>
      </c>
      <c r="L221" s="6">
        <f>L220+100-((Table2[[#This Row],[Investor B Shares]]-K220)*Table2[[#This Row],[Price]])</f>
        <v>2.6000000018854053E-2</v>
      </c>
      <c r="M221" s="12">
        <f>ROUNDDOWN((100+N220)/Table2[[#This Row],[Price]],3)+M220</f>
        <v>242.369</v>
      </c>
      <c r="N221" s="6">
        <f>N220+100-((Table2[[#This Row],[Investor C Shares]]-M220)*Table2[[#This Row],[Price]])</f>
        <v>7.2100000006543041E-3</v>
      </c>
    </row>
    <row r="222" spans="1:14" x14ac:dyDescent="0.55000000000000004">
      <c r="A222" s="1">
        <v>40695</v>
      </c>
      <c r="B222">
        <v>131.97</v>
      </c>
      <c r="C222">
        <v>134.51</v>
      </c>
      <c r="D222">
        <v>134.91999999999999</v>
      </c>
      <c r="E222">
        <v>126.19</v>
      </c>
      <c r="F222" t="s">
        <v>131</v>
      </c>
      <c r="G222" s="2">
        <v>-2.1700000000000001E-2</v>
      </c>
      <c r="H222">
        <f>VLOOKUP(Table2[[#This Row],[Date]],Monthly[],2)</f>
        <v>0</v>
      </c>
      <c r="I222">
        <f>IF(SUM(H219:H222)=0,ROUNDDOWN((J221+100)/Table2[[#This Row],[Price]],3)+I221,I221)</f>
        <v>243.16799999999998</v>
      </c>
      <c r="J222" s="6">
        <f>J221+100-(Table2[[#This Row],[Price]]*(Table2[[#This Row],[Investor A Shares]]-I221))</f>
        <v>9.3570000003623477E-2</v>
      </c>
      <c r="K222">
        <f>IF(Table2[[#This Row],[Recession]]=0,ROUNDDOWN((L221+100)/Table2[[#This Row],[Price]],3)+K221,K221)</f>
        <v>244.19399999999985</v>
      </c>
      <c r="L222" s="6">
        <f>L221+100-((Table2[[#This Row],[Investor B Shares]]-K221)*Table2[[#This Row],[Price]])</f>
        <v>0.12471000001819732</v>
      </c>
      <c r="M222" s="12">
        <f>ROUNDDOWN((100+N221)/Table2[[#This Row],[Price]],3)+M221</f>
        <v>243.126</v>
      </c>
      <c r="N222" s="6">
        <f>N221+100-((Table2[[#This Row],[Investor C Shares]]-M221)*Table2[[#This Row],[Price]])</f>
        <v>0.10591999999999757</v>
      </c>
    </row>
    <row r="223" spans="1:14" x14ac:dyDescent="0.55000000000000004">
      <c r="A223" s="1">
        <v>40725</v>
      </c>
      <c r="B223">
        <v>129.33000000000001</v>
      </c>
      <c r="C223">
        <v>132.09</v>
      </c>
      <c r="D223">
        <v>135.69999999999999</v>
      </c>
      <c r="E223">
        <v>127.97</v>
      </c>
      <c r="F223" t="s">
        <v>130</v>
      </c>
      <c r="G223" s="2">
        <v>-0.02</v>
      </c>
      <c r="H223">
        <f>VLOOKUP(Table2[[#This Row],[Date]],Monthly[],2)</f>
        <v>0</v>
      </c>
      <c r="I223">
        <f>IF(SUM(H220:H223)=0,ROUNDDOWN((J222+100)/Table2[[#This Row],[Price]],3)+I222,I222)</f>
        <v>243.94099999999997</v>
      </c>
      <c r="J223" s="6">
        <f>J222+100-(Table2[[#This Row],[Price]]*(Table2[[#This Row],[Investor A Shares]]-I222))</f>
        <v>0.1214800000041123</v>
      </c>
      <c r="K223">
        <f>IF(Table2[[#This Row],[Recession]]=0,ROUNDDOWN((L222+100)/Table2[[#This Row],[Price]],3)+K222,K222)</f>
        <v>244.96799999999985</v>
      </c>
      <c r="L223" s="6">
        <f>L222+100-((Table2[[#This Row],[Investor B Shares]]-K222)*Table2[[#This Row],[Price]])</f>
        <v>2.3290000018064916E-2</v>
      </c>
      <c r="M223" s="12">
        <f>ROUNDDOWN((100+N222)/Table2[[#This Row],[Price]],3)+M222</f>
        <v>243.9</v>
      </c>
      <c r="N223" s="6">
        <f>N222+100-((Table2[[#This Row],[Investor C Shares]]-M222)*Table2[[#This Row],[Price]])</f>
        <v>4.4999999998651674E-3</v>
      </c>
    </row>
    <row r="224" spans="1:14" x14ac:dyDescent="0.55000000000000004">
      <c r="A224" s="1">
        <v>40756</v>
      </c>
      <c r="B224">
        <v>122.22</v>
      </c>
      <c r="C224">
        <v>130.84</v>
      </c>
      <c r="D224">
        <v>130.96</v>
      </c>
      <c r="E224">
        <v>110.27</v>
      </c>
      <c r="F224" t="s">
        <v>129</v>
      </c>
      <c r="G224" s="2">
        <v>-5.5E-2</v>
      </c>
      <c r="H224">
        <f>VLOOKUP(Table2[[#This Row],[Date]],Monthly[],2)</f>
        <v>0</v>
      </c>
      <c r="I224">
        <f>IF(SUM(H221:H224)=0,ROUNDDOWN((J223+100)/Table2[[#This Row],[Price]],3)+I223,I223)</f>
        <v>244.75999999999996</v>
      </c>
      <c r="J224" s="6">
        <f>J223+100-(Table2[[#This Row],[Price]]*(Table2[[#This Row],[Investor A Shares]]-I223))</f>
        <v>2.3300000005534116E-2</v>
      </c>
      <c r="K224">
        <f>IF(Table2[[#This Row],[Recession]]=0,ROUNDDOWN((L223+100)/Table2[[#This Row],[Price]],3)+K223,K223)</f>
        <v>245.78599999999986</v>
      </c>
      <c r="L224" s="6">
        <f>L223+100-((Table2[[#This Row],[Investor B Shares]]-K223)*Table2[[#This Row],[Price]])</f>
        <v>4.7330000016586382E-2</v>
      </c>
      <c r="M224" s="12">
        <f>ROUNDDOWN((100+N223)/Table2[[#This Row],[Price]],3)+M223</f>
        <v>244.71800000000002</v>
      </c>
      <c r="N224" s="6">
        <f>N223+100-((Table2[[#This Row],[Investor C Shares]]-M223)*Table2[[#This Row],[Price]])</f>
        <v>2.8539999998386634E-2</v>
      </c>
    </row>
    <row r="225" spans="1:14" x14ac:dyDescent="0.55000000000000004">
      <c r="A225" s="1">
        <v>40787</v>
      </c>
      <c r="B225">
        <v>113.15</v>
      </c>
      <c r="C225">
        <v>122.29</v>
      </c>
      <c r="D225">
        <v>123.4</v>
      </c>
      <c r="E225">
        <v>111.3</v>
      </c>
      <c r="F225" t="s">
        <v>128</v>
      </c>
      <c r="G225" s="2">
        <v>-7.4200000000000002E-2</v>
      </c>
      <c r="H225">
        <f>VLOOKUP(Table2[[#This Row],[Date]],Monthly[],2)</f>
        <v>0</v>
      </c>
      <c r="I225">
        <f>IF(SUM(H222:H225)=0,ROUNDDOWN((J224+100)/Table2[[#This Row],[Price]],3)+I224,I224)</f>
        <v>245.64299999999997</v>
      </c>
      <c r="J225" s="6">
        <f>J224+100-(Table2[[#This Row],[Price]]*(Table2[[#This Row],[Investor A Shares]]-I224))</f>
        <v>0.11185000000442358</v>
      </c>
      <c r="K225">
        <f>IF(Table2[[#This Row],[Recession]]=0,ROUNDDOWN((L224+100)/Table2[[#This Row],[Price]],3)+K224,K224)</f>
        <v>246.66999999999985</v>
      </c>
      <c r="L225" s="6">
        <f>L224+100-((Table2[[#This Row],[Investor B Shares]]-K224)*Table2[[#This Row],[Price]])</f>
        <v>2.273000001815717E-2</v>
      </c>
      <c r="M225" s="12">
        <f>ROUNDDOWN((100+N224)/Table2[[#This Row],[Price]],3)+M224</f>
        <v>245.602</v>
      </c>
      <c r="N225" s="6">
        <f>N224+100-((Table2[[#This Row],[Investor C Shares]]-M224)*Table2[[#This Row],[Price]])</f>
        <v>3.939999999957422E-3</v>
      </c>
    </row>
    <row r="226" spans="1:14" x14ac:dyDescent="0.55000000000000004">
      <c r="A226" s="1">
        <v>40817</v>
      </c>
      <c r="B226">
        <v>125.5</v>
      </c>
      <c r="C226">
        <v>112.49</v>
      </c>
      <c r="D226">
        <v>129.41999999999999</v>
      </c>
      <c r="E226">
        <v>107.43</v>
      </c>
      <c r="F226" t="s">
        <v>127</v>
      </c>
      <c r="G226" s="2">
        <v>0.1091</v>
      </c>
      <c r="H226">
        <f>VLOOKUP(Table2[[#This Row],[Date]],Monthly[],2)</f>
        <v>0</v>
      </c>
      <c r="I226">
        <f>IF(SUM(H223:H226)=0,ROUNDDOWN((J225+100)/Table2[[#This Row],[Price]],3)+I225,I225)</f>
        <v>246.43999999999997</v>
      </c>
      <c r="J226" s="6">
        <f>J225+100-(Table2[[#This Row],[Price]]*(Table2[[#This Row],[Investor A Shares]]-I225))</f>
        <v>8.8350000004794538E-2</v>
      </c>
      <c r="K226">
        <f>IF(Table2[[#This Row],[Recession]]=0,ROUNDDOWN((L225+100)/Table2[[#This Row],[Price]],3)+K225,K225)</f>
        <v>247.46599999999984</v>
      </c>
      <c r="L226" s="6">
        <f>L225+100-((Table2[[#This Row],[Investor B Shares]]-K225)*Table2[[#This Row],[Price]])</f>
        <v>0.12473000001912737</v>
      </c>
      <c r="M226" s="12">
        <f>ROUNDDOWN((100+N225)/Table2[[#This Row],[Price]],3)+M225</f>
        <v>246.398</v>
      </c>
      <c r="N226" s="6">
        <f>N225+100-((Table2[[#This Row],[Investor C Shares]]-M225)*Table2[[#This Row],[Price]])</f>
        <v>0.10594000000092763</v>
      </c>
    </row>
    <row r="227" spans="1:14" x14ac:dyDescent="0.55000000000000004">
      <c r="A227" s="1">
        <v>40848</v>
      </c>
      <c r="B227">
        <v>124.99</v>
      </c>
      <c r="C227">
        <v>122.03</v>
      </c>
      <c r="D227">
        <v>128.02000000000001</v>
      </c>
      <c r="E227">
        <v>116.2</v>
      </c>
      <c r="F227" t="s">
        <v>126</v>
      </c>
      <c r="G227" s="2">
        <v>-4.1000000000000003E-3</v>
      </c>
      <c r="H227">
        <f>VLOOKUP(Table2[[#This Row],[Date]],Monthly[],2)</f>
        <v>0</v>
      </c>
      <c r="I227">
        <f>IF(SUM(H224:H227)=0,ROUNDDOWN((J226+100)/Table2[[#This Row],[Price]],3)+I226,I226)</f>
        <v>247.23999999999998</v>
      </c>
      <c r="J227" s="6">
        <f>J226+100-(Table2[[#This Row],[Price]]*(Table2[[#This Row],[Investor A Shares]]-I226))</f>
        <v>9.6350000003383229E-2</v>
      </c>
      <c r="K227">
        <f>IF(Table2[[#This Row],[Recession]]=0,ROUNDDOWN((L226+100)/Table2[[#This Row],[Price]],3)+K226,K226)</f>
        <v>248.26699999999983</v>
      </c>
      <c r="L227" s="6">
        <f>L226+100-((Table2[[#This Row],[Investor B Shares]]-K226)*Table2[[#This Row],[Price]])</f>
        <v>7.7400000206608865E-3</v>
      </c>
      <c r="M227" s="12">
        <f>ROUNDDOWN((100+N226)/Table2[[#This Row],[Price]],3)+M226</f>
        <v>247.19800000000001</v>
      </c>
      <c r="N227" s="6">
        <f>N226+100-((Table2[[#This Row],[Investor C Shares]]-M226)*Table2[[#This Row],[Price]])</f>
        <v>0.11393999999951632</v>
      </c>
    </row>
    <row r="228" spans="1:14" x14ac:dyDescent="0.55000000000000004">
      <c r="A228" s="1">
        <v>40878</v>
      </c>
      <c r="B228">
        <v>125.5</v>
      </c>
      <c r="C228">
        <v>124.85</v>
      </c>
      <c r="D228">
        <v>127.26</v>
      </c>
      <c r="E228">
        <v>120.03</v>
      </c>
      <c r="F228" t="s">
        <v>125</v>
      </c>
      <c r="G228" s="2">
        <v>4.1000000000000003E-3</v>
      </c>
      <c r="H228">
        <f>VLOOKUP(Table2[[#This Row],[Date]],Monthly[],2)</f>
        <v>0</v>
      </c>
      <c r="I228">
        <f>IF(SUM(H225:H228)=0,ROUNDDOWN((J227+100)/Table2[[#This Row],[Price]],3)+I227,I227)</f>
        <v>248.03699999999998</v>
      </c>
      <c r="J228" s="6">
        <f>J227+100-(Table2[[#This Row],[Price]]*(Table2[[#This Row],[Investor A Shares]]-I227))</f>
        <v>7.2850000003754189E-2</v>
      </c>
      <c r="K228">
        <f>IF(Table2[[#This Row],[Recession]]=0,ROUNDDOWN((L227+100)/Table2[[#This Row],[Price]],3)+K227,K227)</f>
        <v>249.06299999999982</v>
      </c>
      <c r="L228" s="6">
        <f>L227+100-((Table2[[#This Row],[Investor B Shares]]-K227)*Table2[[#This Row],[Price]])</f>
        <v>0.10974000002163109</v>
      </c>
      <c r="M228" s="12">
        <f>ROUNDDOWN((100+N227)/Table2[[#This Row],[Price]],3)+M227</f>
        <v>247.995</v>
      </c>
      <c r="N228" s="6">
        <f>N227+100-((Table2[[#This Row],[Investor C Shares]]-M227)*Table2[[#This Row],[Price]])</f>
        <v>9.0439999999887277E-2</v>
      </c>
    </row>
    <row r="229" spans="1:14" x14ac:dyDescent="0.55000000000000004">
      <c r="A229" s="1">
        <v>40909</v>
      </c>
      <c r="B229">
        <v>131.32</v>
      </c>
      <c r="C229">
        <v>127.76</v>
      </c>
      <c r="D229">
        <v>133.4</v>
      </c>
      <c r="E229">
        <v>126.43</v>
      </c>
      <c r="F229" t="s">
        <v>124</v>
      </c>
      <c r="G229" s="2">
        <v>4.6399999999999997E-2</v>
      </c>
      <c r="H229">
        <f>VLOOKUP(Table2[[#This Row],[Date]],Monthly[],2)</f>
        <v>0</v>
      </c>
      <c r="I229">
        <f>IF(SUM(H226:H229)=0,ROUNDDOWN((J228+100)/Table2[[#This Row],[Price]],3)+I228,I228)</f>
        <v>248.79899999999998</v>
      </c>
      <c r="J229" s="6">
        <f>J228+100-(Table2[[#This Row],[Price]]*(Table2[[#This Row],[Investor A Shares]]-I228))</f>
        <v>7.0100000037029986E-3</v>
      </c>
      <c r="K229">
        <f>IF(Table2[[#This Row],[Recession]]=0,ROUNDDOWN((L228+100)/Table2[[#This Row],[Price]],3)+K228,K228)</f>
        <v>249.82499999999982</v>
      </c>
      <c r="L229" s="6">
        <f>L228+100-((Table2[[#This Row],[Investor B Shares]]-K228)*Table2[[#This Row],[Price]])</f>
        <v>4.3900000021579899E-2</v>
      </c>
      <c r="M229" s="12">
        <f>ROUNDDOWN((100+N228)/Table2[[#This Row],[Price]],3)+M228</f>
        <v>248.75700000000001</v>
      </c>
      <c r="N229" s="6">
        <f>N228+100-((Table2[[#This Row],[Investor C Shares]]-M228)*Table2[[#This Row],[Price]])</f>
        <v>2.4599999999836086E-2</v>
      </c>
    </row>
    <row r="230" spans="1:14" x14ac:dyDescent="0.55000000000000004">
      <c r="A230" s="1">
        <v>40940</v>
      </c>
      <c r="B230">
        <v>137.02000000000001</v>
      </c>
      <c r="C230">
        <v>132.29</v>
      </c>
      <c r="D230">
        <v>138.19</v>
      </c>
      <c r="E230">
        <v>132.13</v>
      </c>
      <c r="F230" t="s">
        <v>107</v>
      </c>
      <c r="G230" s="2">
        <v>4.3400000000000001E-2</v>
      </c>
      <c r="H230">
        <f>VLOOKUP(Table2[[#This Row],[Date]],Monthly[],2)</f>
        <v>0</v>
      </c>
      <c r="I230">
        <f>IF(SUM(H227:H230)=0,ROUNDDOWN((J229+100)/Table2[[#This Row],[Price]],3)+I229,I229)</f>
        <v>249.52799999999999</v>
      </c>
      <c r="J230" s="6">
        <f>J229+100-(Table2[[#This Row],[Price]]*(Table2[[#This Row],[Investor A Shares]]-I229))</f>
        <v>0.11943000000185577</v>
      </c>
      <c r="K230">
        <f>IF(Table2[[#This Row],[Recession]]=0,ROUNDDOWN((L229+100)/Table2[[#This Row],[Price]],3)+K229,K229)</f>
        <v>250.55499999999981</v>
      </c>
      <c r="L230" s="6">
        <f>L229+100-((Table2[[#This Row],[Investor B Shares]]-K229)*Table2[[#This Row],[Price]])</f>
        <v>1.9300000022980157E-2</v>
      </c>
      <c r="M230" s="12">
        <f>ROUNDDOWN((100+N229)/Table2[[#This Row],[Price]],3)+M229</f>
        <v>249.48600000000002</v>
      </c>
      <c r="N230" s="6">
        <f>N229+100-((Table2[[#This Row],[Investor C Shares]]-M229)*Table2[[#This Row],[Price]])</f>
        <v>0.13701999999798886</v>
      </c>
    </row>
    <row r="231" spans="1:14" x14ac:dyDescent="0.55000000000000004">
      <c r="A231" s="1">
        <v>40969</v>
      </c>
      <c r="B231">
        <v>140.81</v>
      </c>
      <c r="C231">
        <v>137.31</v>
      </c>
      <c r="D231">
        <v>141.83000000000001</v>
      </c>
      <c r="E231">
        <v>134.36000000000001</v>
      </c>
      <c r="F231" t="s">
        <v>123</v>
      </c>
      <c r="G231" s="2">
        <v>2.7699999999999999E-2</v>
      </c>
      <c r="H231">
        <f>VLOOKUP(Table2[[#This Row],[Date]],Monthly[],2)</f>
        <v>0</v>
      </c>
      <c r="I231">
        <f>IF(SUM(H228:H231)=0,ROUNDDOWN((J230+100)/Table2[[#This Row],[Price]],3)+I230,I230)</f>
        <v>250.239</v>
      </c>
      <c r="J231" s="6">
        <f>J230+100-(Table2[[#This Row],[Price]]*(Table2[[#This Row],[Investor A Shares]]-I230))</f>
        <v>3.5200000000656928E-3</v>
      </c>
      <c r="K231">
        <f>IF(Table2[[#This Row],[Recession]]=0,ROUNDDOWN((L230+100)/Table2[[#This Row],[Price]],3)+K230,K230)</f>
        <v>251.26499999999982</v>
      </c>
      <c r="L231" s="6">
        <f>L230+100-((Table2[[#This Row],[Investor B Shares]]-K230)*Table2[[#This Row],[Price]])</f>
        <v>4.4200000021859864E-2</v>
      </c>
      <c r="M231" s="12">
        <f>ROUNDDOWN((100+N230)/Table2[[#This Row],[Price]],3)+M230</f>
        <v>250.19700000000003</v>
      </c>
      <c r="N231" s="6">
        <f>N230+100-((Table2[[#This Row],[Investor C Shares]]-M230)*Table2[[#This Row],[Price]])</f>
        <v>2.1109999996198781E-2</v>
      </c>
    </row>
    <row r="232" spans="1:14" x14ac:dyDescent="0.55000000000000004">
      <c r="A232" s="1">
        <v>41000</v>
      </c>
      <c r="B232">
        <v>139.87</v>
      </c>
      <c r="C232">
        <v>140.63999999999999</v>
      </c>
      <c r="D232">
        <v>142.21</v>
      </c>
      <c r="E232">
        <v>135.76</v>
      </c>
      <c r="F232" t="s">
        <v>117</v>
      </c>
      <c r="G232" s="2">
        <v>-6.7000000000000002E-3</v>
      </c>
      <c r="H232">
        <f>VLOOKUP(Table2[[#This Row],[Date]],Monthly[],2)</f>
        <v>0</v>
      </c>
      <c r="I232">
        <f>IF(SUM(H229:H232)=0,ROUNDDOWN((J231+100)/Table2[[#This Row],[Price]],3)+I231,I231)</f>
        <v>250.953</v>
      </c>
      <c r="J232" s="6">
        <f>J231+100-(Table2[[#This Row],[Price]]*(Table2[[#This Row],[Investor A Shares]]-I231))</f>
        <v>0.13634000000025992</v>
      </c>
      <c r="K232">
        <f>IF(Table2[[#This Row],[Recession]]=0,ROUNDDOWN((L231+100)/Table2[[#This Row],[Price]],3)+K231,K231)</f>
        <v>251.97999999999982</v>
      </c>
      <c r="L232" s="6">
        <f>L231+100-((Table2[[#This Row],[Investor B Shares]]-K231)*Table2[[#This Row],[Price]])</f>
        <v>3.7150000021384244E-2</v>
      </c>
      <c r="M232" s="12">
        <f>ROUNDDOWN((100+N231)/Table2[[#This Row],[Price]],3)+M231</f>
        <v>250.91200000000003</v>
      </c>
      <c r="N232" s="6">
        <f>N231+100-((Table2[[#This Row],[Investor C Shares]]-M231)*Table2[[#This Row],[Price]])</f>
        <v>1.405999999572316E-2</v>
      </c>
    </row>
    <row r="233" spans="1:14" x14ac:dyDescent="0.55000000000000004">
      <c r="A233" s="1">
        <v>41030</v>
      </c>
      <c r="B233">
        <v>131.47</v>
      </c>
      <c r="C233">
        <v>139.79</v>
      </c>
      <c r="D233">
        <v>141.66</v>
      </c>
      <c r="E233">
        <v>129.55000000000001</v>
      </c>
      <c r="F233" t="s">
        <v>122</v>
      </c>
      <c r="G233" s="2">
        <v>-6.0100000000000001E-2</v>
      </c>
      <c r="H233">
        <f>VLOOKUP(Table2[[#This Row],[Date]],Monthly[],2)</f>
        <v>0</v>
      </c>
      <c r="I233">
        <f>IF(SUM(H230:H233)=0,ROUNDDOWN((J232+100)/Table2[[#This Row],[Price]],3)+I232,I232)</f>
        <v>251.714</v>
      </c>
      <c r="J233" s="6">
        <f>J232+100-(Table2[[#This Row],[Price]]*(Table2[[#This Row],[Investor A Shares]]-I232))</f>
        <v>8.7670000000827031E-2</v>
      </c>
      <c r="K233">
        <f>IF(Table2[[#This Row],[Recession]]=0,ROUNDDOWN((L232+100)/Table2[[#This Row],[Price]],3)+K232,K232)</f>
        <v>252.73999999999981</v>
      </c>
      <c r="L233" s="6">
        <f>L232+100-((Table2[[#This Row],[Investor B Shares]]-K232)*Table2[[#This Row],[Price]])</f>
        <v>0.11995000002258394</v>
      </c>
      <c r="M233" s="12">
        <f>ROUNDDOWN((100+N232)/Table2[[#This Row],[Price]],3)+M232</f>
        <v>251.67200000000003</v>
      </c>
      <c r="N233" s="6">
        <f>N232+100-((Table2[[#This Row],[Investor C Shares]]-M232)*Table2[[#This Row],[Price]])</f>
        <v>9.6859999996922852E-2</v>
      </c>
    </row>
    <row r="234" spans="1:14" x14ac:dyDescent="0.55000000000000004">
      <c r="A234" s="1">
        <v>41061</v>
      </c>
      <c r="B234">
        <v>136.1</v>
      </c>
      <c r="C234">
        <v>129.41</v>
      </c>
      <c r="D234">
        <v>136.27000000000001</v>
      </c>
      <c r="E234">
        <v>127.14</v>
      </c>
      <c r="F234" t="s">
        <v>121</v>
      </c>
      <c r="G234" s="2">
        <v>3.5200000000000002E-2</v>
      </c>
      <c r="H234">
        <f>VLOOKUP(Table2[[#This Row],[Date]],Monthly[],2)</f>
        <v>0</v>
      </c>
      <c r="I234">
        <f>IF(SUM(H231:H234)=0,ROUNDDOWN((J233+100)/Table2[[#This Row],[Price]],3)+I233,I233)</f>
        <v>252.44900000000001</v>
      </c>
      <c r="J234" s="6">
        <f>J233+100-(Table2[[#This Row],[Price]]*(Table2[[#This Row],[Investor A Shares]]-I233))</f>
        <v>5.4169999998975982E-2</v>
      </c>
      <c r="K234">
        <f>IF(Table2[[#This Row],[Recession]]=0,ROUNDDOWN((L233+100)/Table2[[#This Row],[Price]],3)+K233,K233)</f>
        <v>253.47499999999982</v>
      </c>
      <c r="L234" s="6">
        <f>L233+100-((Table2[[#This Row],[Investor B Shares]]-K233)*Table2[[#This Row],[Price]])</f>
        <v>8.6450000020732887E-2</v>
      </c>
      <c r="M234" s="12">
        <f>ROUNDDOWN((100+N233)/Table2[[#This Row],[Price]],3)+M233</f>
        <v>252.40700000000004</v>
      </c>
      <c r="N234" s="6">
        <f>N233+100-((Table2[[#This Row],[Investor C Shares]]-M233)*Table2[[#This Row],[Price]])</f>
        <v>6.3359999995071803E-2</v>
      </c>
    </row>
    <row r="235" spans="1:14" x14ac:dyDescent="0.55000000000000004">
      <c r="A235" s="1">
        <v>41091</v>
      </c>
      <c r="B235">
        <v>137.71</v>
      </c>
      <c r="C235">
        <v>136.47999999999999</v>
      </c>
      <c r="D235">
        <v>139.34</v>
      </c>
      <c r="E235">
        <v>132.6</v>
      </c>
      <c r="F235" t="s">
        <v>120</v>
      </c>
      <c r="G235" s="2">
        <v>1.18E-2</v>
      </c>
      <c r="H235">
        <f>VLOOKUP(Table2[[#This Row],[Date]],Monthly[],2)</f>
        <v>0</v>
      </c>
      <c r="I235">
        <f>IF(SUM(H232:H235)=0,ROUNDDOWN((J234+100)/Table2[[#This Row],[Price]],3)+I234,I234)</f>
        <v>253.17500000000001</v>
      </c>
      <c r="J235" s="6">
        <f>J234+100-(Table2[[#This Row],[Price]]*(Table2[[#This Row],[Investor A Shares]]-I234))</f>
        <v>7.6709999999096112E-2</v>
      </c>
      <c r="K235">
        <f>IF(Table2[[#This Row],[Recession]]=0,ROUNDDOWN((L234+100)/Table2[[#This Row],[Price]],3)+K234,K234)</f>
        <v>254.20099999999982</v>
      </c>
      <c r="L235" s="6">
        <f>L234+100-((Table2[[#This Row],[Investor B Shares]]-K234)*Table2[[#This Row],[Price]])</f>
        <v>0.10899000002085302</v>
      </c>
      <c r="M235" s="12">
        <f>ROUNDDOWN((100+N234)/Table2[[#This Row],[Price]],3)+M234</f>
        <v>253.13300000000004</v>
      </c>
      <c r="N235" s="6">
        <f>N234+100-((Table2[[#This Row],[Investor C Shares]]-M234)*Table2[[#This Row],[Price]])</f>
        <v>8.5899999995191934E-2</v>
      </c>
    </row>
    <row r="236" spans="1:14" x14ac:dyDescent="0.55000000000000004">
      <c r="A236" s="1">
        <v>41122</v>
      </c>
      <c r="B236">
        <v>141.16</v>
      </c>
      <c r="C236">
        <v>138.69999999999999</v>
      </c>
      <c r="D236">
        <v>143.09</v>
      </c>
      <c r="E236">
        <v>135.58000000000001</v>
      </c>
      <c r="F236" t="s">
        <v>119</v>
      </c>
      <c r="G236" s="2">
        <v>2.5100000000000001E-2</v>
      </c>
      <c r="H236">
        <f>VLOOKUP(Table2[[#This Row],[Date]],Monthly[],2)</f>
        <v>0</v>
      </c>
      <c r="I236">
        <f>IF(SUM(H233:H236)=0,ROUNDDOWN((J235+100)/Table2[[#This Row],[Price]],3)+I235,I235)</f>
        <v>253.88300000000001</v>
      </c>
      <c r="J236" s="6">
        <f>J235+100-(Table2[[#This Row],[Price]]*(Table2[[#This Row],[Investor A Shares]]-I235))</f>
        <v>0.13542999999931737</v>
      </c>
      <c r="K236">
        <f>IF(Table2[[#This Row],[Recession]]=0,ROUNDDOWN((L235+100)/Table2[[#This Row],[Price]],3)+K235,K235)</f>
        <v>254.90999999999983</v>
      </c>
      <c r="L236" s="6">
        <f>L235+100-((Table2[[#This Row],[Investor B Shares]]-K235)*Table2[[#This Row],[Price]])</f>
        <v>2.6550000020407083E-2</v>
      </c>
      <c r="M236" s="12">
        <f>ROUNDDOWN((100+N235)/Table2[[#This Row],[Price]],3)+M235</f>
        <v>253.84200000000004</v>
      </c>
      <c r="N236" s="6">
        <f>N235+100-((Table2[[#This Row],[Investor C Shares]]-M235)*Table2[[#This Row],[Price]])</f>
        <v>3.4599999947459992E-3</v>
      </c>
    </row>
    <row r="237" spans="1:14" x14ac:dyDescent="0.55000000000000004">
      <c r="A237" s="1">
        <v>41153</v>
      </c>
      <c r="B237">
        <v>143.97</v>
      </c>
      <c r="C237">
        <v>141.04</v>
      </c>
      <c r="D237">
        <v>148.11000000000001</v>
      </c>
      <c r="E237">
        <v>140.13</v>
      </c>
      <c r="F237" t="s">
        <v>104</v>
      </c>
      <c r="G237" s="2">
        <v>1.9900000000000001E-2</v>
      </c>
      <c r="H237">
        <f>VLOOKUP(Table2[[#This Row],[Date]],Monthly[],2)</f>
        <v>0</v>
      </c>
      <c r="I237">
        <f>IF(SUM(H234:H237)=0,ROUNDDOWN((J236+100)/Table2[[#This Row],[Price]],3)+I236,I236)</f>
        <v>254.578</v>
      </c>
      <c r="J237" s="6">
        <f>J236+100-(Table2[[#This Row],[Price]]*(Table2[[#This Row],[Investor A Shares]]-I236))</f>
        <v>7.6280000000295445E-2</v>
      </c>
      <c r="K237">
        <f>IF(Table2[[#This Row],[Recession]]=0,ROUNDDOWN((L236+100)/Table2[[#This Row],[Price]],3)+K236,K236)</f>
        <v>255.60399999999981</v>
      </c>
      <c r="L237" s="6">
        <f>L236+100-((Table2[[#This Row],[Investor B Shares]]-K236)*Table2[[#This Row],[Price]])</f>
        <v>0.11137000002207742</v>
      </c>
      <c r="M237" s="12">
        <f>ROUNDDOWN((100+N236)/Table2[[#This Row],[Price]],3)+M236</f>
        <v>254.53600000000003</v>
      </c>
      <c r="N237" s="6">
        <f>N236+100-((Table2[[#This Row],[Investor C Shares]]-M236)*Table2[[#This Row],[Price]])</f>
        <v>8.8279999996416336E-2</v>
      </c>
    </row>
    <row r="238" spans="1:14" x14ac:dyDescent="0.55000000000000004">
      <c r="A238" s="1">
        <v>41183</v>
      </c>
      <c r="B238">
        <v>141.35</v>
      </c>
      <c r="C238">
        <v>144.52000000000001</v>
      </c>
      <c r="D238">
        <v>147.16</v>
      </c>
      <c r="E238">
        <v>140.38999999999999</v>
      </c>
      <c r="F238" t="s">
        <v>118</v>
      </c>
      <c r="G238" s="2">
        <v>-1.8200000000000001E-2</v>
      </c>
      <c r="H238">
        <f>VLOOKUP(Table2[[#This Row],[Date]],Monthly[],2)</f>
        <v>0</v>
      </c>
      <c r="I238">
        <f>IF(SUM(H235:H238)=0,ROUNDDOWN((J237+100)/Table2[[#This Row],[Price]],3)+I237,I237)</f>
        <v>255.286</v>
      </c>
      <c r="J238" s="6">
        <f>J237+100-(Table2[[#This Row],[Price]]*(Table2[[#This Row],[Investor A Shares]]-I237))</f>
        <v>4.8000000052184078E-4</v>
      </c>
      <c r="K238">
        <f>IF(Table2[[#This Row],[Recession]]=0,ROUNDDOWN((L237+100)/Table2[[#This Row],[Price]],3)+K237,K237)</f>
        <v>256.31199999999984</v>
      </c>
      <c r="L238" s="6">
        <f>L237+100-((Table2[[#This Row],[Investor B Shares]]-K237)*Table2[[#This Row],[Price]])</f>
        <v>3.5570000018282144E-2</v>
      </c>
      <c r="M238" s="12">
        <f>ROUNDDOWN((100+N237)/Table2[[#This Row],[Price]],3)+M237</f>
        <v>255.24400000000003</v>
      </c>
      <c r="N238" s="6">
        <f>N237+100-((Table2[[#This Row],[Investor C Shares]]-M237)*Table2[[#This Row],[Price]])</f>
        <v>1.2479999996642732E-2</v>
      </c>
    </row>
    <row r="239" spans="1:14" x14ac:dyDescent="0.55000000000000004">
      <c r="A239" s="1">
        <v>41214</v>
      </c>
      <c r="B239">
        <v>142.16</v>
      </c>
      <c r="C239">
        <v>141.65</v>
      </c>
      <c r="D239">
        <v>143.72</v>
      </c>
      <c r="E239">
        <v>134.69999999999999</v>
      </c>
      <c r="F239" t="s">
        <v>117</v>
      </c>
      <c r="G239" s="2">
        <v>5.7000000000000002E-3</v>
      </c>
      <c r="H239">
        <f>VLOOKUP(Table2[[#This Row],[Date]],Monthly[],2)</f>
        <v>0</v>
      </c>
      <c r="I239">
        <f>IF(SUM(H236:H239)=0,ROUNDDOWN((J238+100)/Table2[[#This Row],[Price]],3)+I238,I238)</f>
        <v>255.989</v>
      </c>
      <c r="J239" s="6">
        <f>J238+100-(Table2[[#This Row],[Price]]*(Table2[[#This Row],[Investor A Shares]]-I238))</f>
        <v>6.2000000000097089E-2</v>
      </c>
      <c r="K239">
        <f>IF(Table2[[#This Row],[Recession]]=0,ROUNDDOWN((L238+100)/Table2[[#This Row],[Price]],3)+K238,K238)</f>
        <v>257.01499999999982</v>
      </c>
      <c r="L239" s="6">
        <f>L238+100-((Table2[[#This Row],[Investor B Shares]]-K238)*Table2[[#This Row],[Price]])</f>
        <v>9.7090000021907485E-2</v>
      </c>
      <c r="M239" s="12">
        <f>ROUNDDOWN((100+N238)/Table2[[#This Row],[Price]],3)+M238</f>
        <v>255.94700000000003</v>
      </c>
      <c r="N239" s="6">
        <f>N238+100-((Table2[[#This Row],[Investor C Shares]]-M238)*Table2[[#This Row],[Price]])</f>
        <v>7.399999999621798E-2</v>
      </c>
    </row>
    <row r="240" spans="1:14" x14ac:dyDescent="0.55000000000000004">
      <c r="A240" s="1">
        <v>41244</v>
      </c>
      <c r="B240">
        <v>142.41</v>
      </c>
      <c r="C240">
        <v>142.80000000000001</v>
      </c>
      <c r="D240">
        <v>145.58000000000001</v>
      </c>
      <c r="E240">
        <v>139.54</v>
      </c>
      <c r="F240" t="s">
        <v>116</v>
      </c>
      <c r="G240" s="2">
        <v>1.8E-3</v>
      </c>
      <c r="H240">
        <f>VLOOKUP(Table2[[#This Row],[Date]],Monthly[],2)</f>
        <v>0</v>
      </c>
      <c r="I240">
        <f>IF(SUM(H237:H240)=0,ROUNDDOWN((J239+100)/Table2[[#This Row],[Price]],3)+I239,I239)</f>
        <v>256.69100000000003</v>
      </c>
      <c r="J240" s="6">
        <f>J239+100-(Table2[[#This Row],[Price]]*(Table2[[#This Row],[Investor A Shares]]-I239))</f>
        <v>9.0179999996308879E-2</v>
      </c>
      <c r="K240">
        <f>IF(Table2[[#This Row],[Recession]]=0,ROUNDDOWN((L239+100)/Table2[[#This Row],[Price]],3)+K239,K239)</f>
        <v>257.71699999999981</v>
      </c>
      <c r="L240" s="6">
        <f>L239+100-((Table2[[#This Row],[Investor B Shares]]-K239)*Table2[[#This Row],[Price]])</f>
        <v>0.12527000002216937</v>
      </c>
      <c r="M240" s="12">
        <f>ROUNDDOWN((100+N239)/Table2[[#This Row],[Price]],3)+M239</f>
        <v>256.64900000000006</v>
      </c>
      <c r="N240" s="6">
        <f>N239+100-((Table2[[#This Row],[Investor C Shares]]-M239)*Table2[[#This Row],[Price]])</f>
        <v>0.10217999999242977</v>
      </c>
    </row>
    <row r="241" spans="1:14" x14ac:dyDescent="0.55000000000000004">
      <c r="A241" s="1">
        <v>41275</v>
      </c>
      <c r="B241">
        <v>149.69999999999999</v>
      </c>
      <c r="C241">
        <v>145.11000000000001</v>
      </c>
      <c r="D241">
        <v>150.94</v>
      </c>
      <c r="E241">
        <v>144.72999999999999</v>
      </c>
      <c r="F241" t="s">
        <v>115</v>
      </c>
      <c r="G241" s="2">
        <v>5.1200000000000002E-2</v>
      </c>
      <c r="H241">
        <f>VLOOKUP(Table2[[#This Row],[Date]],Monthly[],2)</f>
        <v>0</v>
      </c>
      <c r="I241">
        <f>IF(SUM(H238:H241)=0,ROUNDDOWN((J240+100)/Table2[[#This Row],[Price]],3)+I240,I240)</f>
        <v>257.35900000000004</v>
      </c>
      <c r="J241" s="6">
        <f>J240+100-(Table2[[#This Row],[Price]]*(Table2[[#This Row],[Investor A Shares]]-I240))</f>
        <v>9.0579999995370031E-2</v>
      </c>
      <c r="K241">
        <f>IF(Table2[[#This Row],[Recession]]=0,ROUNDDOWN((L240+100)/Table2[[#This Row],[Price]],3)+K240,K240)</f>
        <v>258.38499999999982</v>
      </c>
      <c r="L241" s="6">
        <f>L240+100-((Table2[[#This Row],[Investor B Shares]]-K240)*Table2[[#This Row],[Price]])</f>
        <v>0.12567000002123052</v>
      </c>
      <c r="M241" s="12">
        <f>ROUNDDOWN((100+N240)/Table2[[#This Row],[Price]],3)+M240</f>
        <v>257.31700000000006</v>
      </c>
      <c r="N241" s="6">
        <f>N240+100-((Table2[[#This Row],[Investor C Shares]]-M240)*Table2[[#This Row],[Price]])</f>
        <v>0.10257999999149092</v>
      </c>
    </row>
    <row r="242" spans="1:14" x14ac:dyDescent="0.55000000000000004">
      <c r="A242" s="1">
        <v>41306</v>
      </c>
      <c r="B242">
        <v>151.61000000000001</v>
      </c>
      <c r="C242">
        <v>150.65</v>
      </c>
      <c r="D242">
        <v>153.28</v>
      </c>
      <c r="E242">
        <v>148.72999999999999</v>
      </c>
      <c r="F242" t="s">
        <v>114</v>
      </c>
      <c r="G242" s="2">
        <v>1.2800000000000001E-2</v>
      </c>
      <c r="H242">
        <f>VLOOKUP(Table2[[#This Row],[Date]],Monthly[],2)</f>
        <v>0</v>
      </c>
      <c r="I242">
        <f>IF(SUM(H239:H242)=0,ROUNDDOWN((J241+100)/Table2[[#This Row],[Price]],3)+I241,I241)</f>
        <v>258.01900000000006</v>
      </c>
      <c r="J242" s="6">
        <f>J241+100-(Table2[[#This Row],[Price]]*(Table2[[#This Row],[Investor A Shares]]-I241))</f>
        <v>2.7979999991572413E-2</v>
      </c>
      <c r="K242">
        <f>IF(Table2[[#This Row],[Recession]]=0,ROUNDDOWN((L241+100)/Table2[[#This Row],[Price]],3)+K241,K241)</f>
        <v>259.04499999999985</v>
      </c>
      <c r="L242" s="6">
        <f>L241+100-((Table2[[#This Row],[Investor B Shares]]-K241)*Table2[[#This Row],[Price]])</f>
        <v>6.3070000017432903E-2</v>
      </c>
      <c r="M242" s="12">
        <f>ROUNDDOWN((100+N241)/Table2[[#This Row],[Price]],3)+M241</f>
        <v>257.97700000000009</v>
      </c>
      <c r="N242" s="6">
        <f>N241+100-((Table2[[#This Row],[Investor C Shares]]-M241)*Table2[[#This Row],[Price]])</f>
        <v>3.9979999987693304E-2</v>
      </c>
    </row>
    <row r="243" spans="1:14" x14ac:dyDescent="0.55000000000000004">
      <c r="A243" s="1">
        <v>41334</v>
      </c>
      <c r="B243">
        <v>156.66999999999999</v>
      </c>
      <c r="C243">
        <v>151.09</v>
      </c>
      <c r="D243">
        <v>156.85</v>
      </c>
      <c r="E243">
        <v>150.41</v>
      </c>
      <c r="F243" t="s">
        <v>110</v>
      </c>
      <c r="G243" s="2">
        <v>3.3399999999999999E-2</v>
      </c>
      <c r="H243">
        <f>VLOOKUP(Table2[[#This Row],[Date]],Monthly[],2)</f>
        <v>0</v>
      </c>
      <c r="I243">
        <f>IF(SUM(H240:H243)=0,ROUNDDOWN((J242+100)/Table2[[#This Row],[Price]],3)+I242,I242)</f>
        <v>258.65700000000004</v>
      </c>
      <c r="J243" s="6">
        <f>J242+100-(Table2[[#This Row],[Price]]*(Table2[[#This Row],[Investor A Shares]]-I242))</f>
        <v>7.2519999995208195E-2</v>
      </c>
      <c r="K243">
        <f>IF(Table2[[#This Row],[Recession]]=0,ROUNDDOWN((L242+100)/Table2[[#This Row],[Price]],3)+K242,K242)</f>
        <v>259.68299999999982</v>
      </c>
      <c r="L243" s="6">
        <f>L242+100-((Table2[[#This Row],[Investor B Shares]]-K242)*Table2[[#This Row],[Price]])</f>
        <v>0.10761000002106869</v>
      </c>
      <c r="M243" s="12">
        <f>ROUNDDOWN((100+N242)/Table2[[#This Row],[Price]],3)+M242</f>
        <v>258.61500000000007</v>
      </c>
      <c r="N243" s="6">
        <f>N242+100-((Table2[[#This Row],[Investor C Shares]]-M242)*Table2[[#This Row],[Price]])</f>
        <v>8.4519999991329087E-2</v>
      </c>
    </row>
    <row r="244" spans="1:14" x14ac:dyDescent="0.55000000000000004">
      <c r="A244" s="1">
        <v>41365</v>
      </c>
      <c r="B244">
        <v>159.68</v>
      </c>
      <c r="C244">
        <v>156.59</v>
      </c>
      <c r="D244">
        <v>159.72</v>
      </c>
      <c r="E244">
        <v>153.55000000000001</v>
      </c>
      <c r="F244" t="s">
        <v>113</v>
      </c>
      <c r="G244" s="2">
        <v>1.9199999999999998E-2</v>
      </c>
      <c r="H244">
        <f>VLOOKUP(Table2[[#This Row],[Date]],Monthly[],2)</f>
        <v>0</v>
      </c>
      <c r="I244">
        <f>IF(SUM(H241:H244)=0,ROUNDDOWN((J243+100)/Table2[[#This Row],[Price]],3)+I243,I243)</f>
        <v>259.28300000000002</v>
      </c>
      <c r="J244" s="6">
        <f>J243+100-(Table2[[#This Row],[Price]]*(Table2[[#This Row],[Investor A Shares]]-I243))</f>
        <v>0.11283999999898242</v>
      </c>
      <c r="K244">
        <f>IF(Table2[[#This Row],[Recession]]=0,ROUNDDOWN((L243+100)/Table2[[#This Row],[Price]],3)+K243,K243)</f>
        <v>260.3089999999998</v>
      </c>
      <c r="L244" s="6">
        <f>L243+100-((Table2[[#This Row],[Investor B Shares]]-K243)*Table2[[#This Row],[Price]])</f>
        <v>0.14793000002484291</v>
      </c>
      <c r="M244" s="12">
        <f>ROUNDDOWN((100+N243)/Table2[[#This Row],[Price]],3)+M243</f>
        <v>259.24100000000004</v>
      </c>
      <c r="N244" s="6">
        <f>N243+100-((Table2[[#This Row],[Investor C Shares]]-M243)*Table2[[#This Row],[Price]])</f>
        <v>0.12483999999510331</v>
      </c>
    </row>
    <row r="245" spans="1:14" x14ac:dyDescent="0.55000000000000004">
      <c r="A245" s="1">
        <v>41395</v>
      </c>
      <c r="B245">
        <v>163.44</v>
      </c>
      <c r="C245">
        <v>159.33000000000001</v>
      </c>
      <c r="D245">
        <v>169.07</v>
      </c>
      <c r="E245">
        <v>158.1</v>
      </c>
      <c r="F245" t="s">
        <v>112</v>
      </c>
      <c r="G245" s="2">
        <v>2.35E-2</v>
      </c>
      <c r="H245">
        <f>VLOOKUP(Table2[[#This Row],[Date]],Monthly[],2)</f>
        <v>0</v>
      </c>
      <c r="I245">
        <f>IF(SUM(H242:H245)=0,ROUNDDOWN((J244+100)/Table2[[#This Row],[Price]],3)+I244,I244)</f>
        <v>259.89500000000004</v>
      </c>
      <c r="J245" s="6">
        <f>J244+100-(Table2[[#This Row],[Price]]*(Table2[[#This Row],[Investor A Shares]]-I244))</f>
        <v>8.7559999995193039E-2</v>
      </c>
      <c r="K245">
        <f>IF(Table2[[#This Row],[Recession]]=0,ROUNDDOWN((L244+100)/Table2[[#This Row],[Price]],3)+K244,K244)</f>
        <v>260.92099999999982</v>
      </c>
      <c r="L245" s="6">
        <f>L244+100-((Table2[[#This Row],[Investor B Shares]]-K244)*Table2[[#This Row],[Price]])</f>
        <v>0.12265000002105353</v>
      </c>
      <c r="M245" s="12">
        <f>ROUNDDOWN((100+N244)/Table2[[#This Row],[Price]],3)+M244</f>
        <v>259.85300000000007</v>
      </c>
      <c r="N245" s="6">
        <f>N244+100-((Table2[[#This Row],[Investor C Shares]]-M244)*Table2[[#This Row],[Price]])</f>
        <v>9.955999999131393E-2</v>
      </c>
    </row>
    <row r="246" spans="1:14" x14ac:dyDescent="0.55000000000000004">
      <c r="A246" s="1">
        <v>41426</v>
      </c>
      <c r="B246">
        <v>160.41999999999999</v>
      </c>
      <c r="C246">
        <v>163.83000000000001</v>
      </c>
      <c r="D246">
        <v>165.99</v>
      </c>
      <c r="E246">
        <v>155.72999999999999</v>
      </c>
      <c r="F246" t="s">
        <v>111</v>
      </c>
      <c r="G246" s="2">
        <v>-1.8499999999999999E-2</v>
      </c>
      <c r="H246">
        <f>VLOOKUP(Table2[[#This Row],[Date]],Monthly[],2)</f>
        <v>0</v>
      </c>
      <c r="I246">
        <f>IF(SUM(H243:H246)=0,ROUNDDOWN((J245+100)/Table2[[#This Row],[Price]],3)+I245,I245)</f>
        <v>260.51800000000003</v>
      </c>
      <c r="J246" s="6">
        <f>J245+100-(Table2[[#This Row],[Price]]*(Table2[[#This Row],[Investor A Shares]]-I245))</f>
        <v>0.14589999999672898</v>
      </c>
      <c r="K246">
        <f>IF(Table2[[#This Row],[Recession]]=0,ROUNDDOWN((L245+100)/Table2[[#This Row],[Price]],3)+K245,K245)</f>
        <v>261.54499999999985</v>
      </c>
      <c r="L246" s="6">
        <f>L245+100-((Table2[[#This Row],[Investor B Shares]]-K245)*Table2[[#This Row],[Price]])</f>
        <v>2.0570000017272605E-2</v>
      </c>
      <c r="M246" s="12">
        <f>ROUNDDOWN((100+N245)/Table2[[#This Row],[Price]],3)+M245</f>
        <v>260.47600000000006</v>
      </c>
      <c r="N246" s="6">
        <f>N245+100-((Table2[[#This Row],[Investor C Shares]]-M245)*Table2[[#This Row],[Price]])</f>
        <v>0.15789999999284987</v>
      </c>
    </row>
    <row r="247" spans="1:14" x14ac:dyDescent="0.55000000000000004">
      <c r="A247" s="1">
        <v>41456</v>
      </c>
      <c r="B247">
        <v>168.71</v>
      </c>
      <c r="C247">
        <v>161.26</v>
      </c>
      <c r="D247">
        <v>169.86</v>
      </c>
      <c r="E247">
        <v>160.22</v>
      </c>
      <c r="F247" t="s">
        <v>110</v>
      </c>
      <c r="G247" s="2">
        <v>5.1700000000000003E-2</v>
      </c>
      <c r="H247">
        <f>VLOOKUP(Table2[[#This Row],[Date]],Monthly[],2)</f>
        <v>0</v>
      </c>
      <c r="I247">
        <f>IF(SUM(H244:H247)=0,ROUNDDOWN((J246+100)/Table2[[#This Row],[Price]],3)+I246,I246)</f>
        <v>261.11100000000005</v>
      </c>
      <c r="J247" s="6">
        <f>J246+100-(Table2[[#This Row],[Price]]*(Table2[[#This Row],[Investor A Shares]]-I246))</f>
        <v>0.10086999999373347</v>
      </c>
      <c r="K247">
        <f>IF(Table2[[#This Row],[Recession]]=0,ROUNDDOWN((L246+100)/Table2[[#This Row],[Price]],3)+K246,K246)</f>
        <v>262.13699999999983</v>
      </c>
      <c r="L247" s="6">
        <f>L246+100-((Table2[[#This Row],[Investor B Shares]]-K246)*Table2[[#This Row],[Price]])</f>
        <v>0.14425000001988053</v>
      </c>
      <c r="M247" s="12">
        <f>ROUNDDOWN((100+N246)/Table2[[#This Row],[Price]],3)+M246</f>
        <v>261.06900000000007</v>
      </c>
      <c r="N247" s="6">
        <f>N246+100-((Table2[[#This Row],[Investor C Shares]]-M246)*Table2[[#This Row],[Price]])</f>
        <v>0.11286999998985436</v>
      </c>
    </row>
    <row r="248" spans="1:14" x14ac:dyDescent="0.55000000000000004">
      <c r="A248" s="1">
        <v>41487</v>
      </c>
      <c r="B248">
        <v>163.65</v>
      </c>
      <c r="C248">
        <v>169.99</v>
      </c>
      <c r="D248">
        <v>170.97</v>
      </c>
      <c r="E248">
        <v>163.05000000000001</v>
      </c>
      <c r="F248" t="s">
        <v>109</v>
      </c>
      <c r="G248" s="2">
        <v>-0.03</v>
      </c>
      <c r="H248">
        <f>VLOOKUP(Table2[[#This Row],[Date]],Monthly[],2)</f>
        <v>0</v>
      </c>
      <c r="I248">
        <f>IF(SUM(H245:H248)=0,ROUNDDOWN((J247+100)/Table2[[#This Row],[Price]],3)+I247,I247)</f>
        <v>261.72200000000004</v>
      </c>
      <c r="J248" s="6">
        <f>J247+100-(Table2[[#This Row],[Price]]*(Table2[[#This Row],[Investor A Shares]]-I247))</f>
        <v>0.11071999999536786</v>
      </c>
      <c r="K248">
        <f>IF(Table2[[#This Row],[Recession]]=0,ROUNDDOWN((L247+100)/Table2[[#This Row],[Price]],3)+K247,K247)</f>
        <v>262.74799999999982</v>
      </c>
      <c r="L248" s="6">
        <f>L247+100-((Table2[[#This Row],[Investor B Shares]]-K247)*Table2[[#This Row],[Price]])</f>
        <v>0.15410000002151492</v>
      </c>
      <c r="M248" s="12">
        <f>ROUNDDOWN((100+N247)/Table2[[#This Row],[Price]],3)+M247</f>
        <v>261.68000000000006</v>
      </c>
      <c r="N248" s="6">
        <f>N247+100-((Table2[[#This Row],[Investor C Shares]]-M247)*Table2[[#This Row],[Price]])</f>
        <v>0.12271999999148875</v>
      </c>
    </row>
    <row r="249" spans="1:14" x14ac:dyDescent="0.55000000000000004">
      <c r="A249" s="1">
        <v>41518</v>
      </c>
      <c r="B249">
        <v>168.01</v>
      </c>
      <c r="C249">
        <v>165.23</v>
      </c>
      <c r="D249">
        <v>173.6</v>
      </c>
      <c r="E249">
        <v>163.69999999999999</v>
      </c>
      <c r="F249" t="s">
        <v>108</v>
      </c>
      <c r="G249" s="2">
        <v>2.6599999999999999E-2</v>
      </c>
      <c r="H249">
        <f>VLOOKUP(Table2[[#This Row],[Date]],Monthly[],2)</f>
        <v>0</v>
      </c>
      <c r="I249">
        <f>IF(SUM(H246:H249)=0,ROUNDDOWN((J248+100)/Table2[[#This Row],[Price]],3)+I248,I248)</f>
        <v>262.31700000000006</v>
      </c>
      <c r="J249" s="6">
        <f>J248+100-(Table2[[#This Row],[Price]]*(Table2[[#This Row],[Investor A Shares]]-I248))</f>
        <v>0.14476999999078544</v>
      </c>
      <c r="K249">
        <f>IF(Table2[[#This Row],[Recession]]=0,ROUNDDOWN((L248+100)/Table2[[#This Row],[Price]],3)+K248,K248)</f>
        <v>263.34399999999982</v>
      </c>
      <c r="L249" s="6">
        <f>L248+100-((Table2[[#This Row],[Investor B Shares]]-K248)*Table2[[#This Row],[Price]])</f>
        <v>2.0140000020916204E-2</v>
      </c>
      <c r="M249" s="12">
        <f>ROUNDDOWN((100+N248)/Table2[[#This Row],[Price]],3)+M248</f>
        <v>262.27500000000009</v>
      </c>
      <c r="N249" s="6">
        <f>N248+100-((Table2[[#This Row],[Investor C Shares]]-M248)*Table2[[#This Row],[Price]])</f>
        <v>0.15676999998690633</v>
      </c>
    </row>
    <row r="250" spans="1:14" x14ac:dyDescent="0.55000000000000004">
      <c r="A250" s="1">
        <v>41548</v>
      </c>
      <c r="B250">
        <v>175.79</v>
      </c>
      <c r="C250">
        <v>168.14</v>
      </c>
      <c r="D250">
        <v>177.51</v>
      </c>
      <c r="E250">
        <v>164.53</v>
      </c>
      <c r="F250" t="s">
        <v>107</v>
      </c>
      <c r="G250" s="2">
        <v>4.6300000000000001E-2</v>
      </c>
      <c r="H250">
        <f>VLOOKUP(Table2[[#This Row],[Date]],Monthly[],2)</f>
        <v>0</v>
      </c>
      <c r="I250">
        <f>IF(SUM(H247:H250)=0,ROUNDDOWN((J249+100)/Table2[[#This Row],[Price]],3)+I249,I249)</f>
        <v>262.88600000000008</v>
      </c>
      <c r="J250" s="6">
        <f>J249+100-(Table2[[#This Row],[Price]]*(Table2[[#This Row],[Investor A Shares]]-I249))</f>
        <v>0.12025999998783732</v>
      </c>
      <c r="K250">
        <f>IF(Table2[[#This Row],[Recession]]=0,ROUNDDOWN((L249+100)/Table2[[#This Row],[Price]],3)+K249,K249)</f>
        <v>263.91199999999981</v>
      </c>
      <c r="L250" s="6">
        <f>L249+100-((Table2[[#This Row],[Investor B Shares]]-K249)*Table2[[#This Row],[Price]])</f>
        <v>0.17142000002380087</v>
      </c>
      <c r="M250" s="12">
        <f>ROUNDDOWN((100+N249)/Table2[[#This Row],[Price]],3)+M249</f>
        <v>262.84400000000011</v>
      </c>
      <c r="N250" s="6">
        <f>N249+100-((Table2[[#This Row],[Investor C Shares]]-M249)*Table2[[#This Row],[Price]])</f>
        <v>0.13225999998395821</v>
      </c>
    </row>
    <row r="251" spans="1:14" x14ac:dyDescent="0.55000000000000004">
      <c r="A251" s="1">
        <v>41579</v>
      </c>
      <c r="B251">
        <v>181</v>
      </c>
      <c r="C251">
        <v>176.02</v>
      </c>
      <c r="D251">
        <v>181.75</v>
      </c>
      <c r="E251">
        <v>174.76</v>
      </c>
      <c r="F251" t="s">
        <v>42</v>
      </c>
      <c r="G251" s="2">
        <v>2.9600000000000001E-2</v>
      </c>
      <c r="H251">
        <f>VLOOKUP(Table2[[#This Row],[Date]],Monthly[],2)</f>
        <v>0</v>
      </c>
      <c r="I251">
        <f>IF(SUM(H248:H251)=0,ROUNDDOWN((J250+100)/Table2[[#This Row],[Price]],3)+I250,I250)</f>
        <v>263.43900000000008</v>
      </c>
      <c r="J251" s="6">
        <f>J250+100-(Table2[[#This Row],[Price]]*(Table2[[#This Row],[Investor A Shares]]-I250))</f>
        <v>2.7259999988331174E-2</v>
      </c>
      <c r="K251">
        <f>IF(Table2[[#This Row],[Recession]]=0,ROUNDDOWN((L250+100)/Table2[[#This Row],[Price]],3)+K250,K250)</f>
        <v>264.4649999999998</v>
      </c>
      <c r="L251" s="6">
        <f>L250+100-((Table2[[#This Row],[Investor B Shares]]-K250)*Table2[[#This Row],[Price]])</f>
        <v>7.8420000024294723E-2</v>
      </c>
      <c r="M251" s="12">
        <f>ROUNDDOWN((100+N250)/Table2[[#This Row],[Price]],3)+M250</f>
        <v>263.39700000000011</v>
      </c>
      <c r="N251" s="6">
        <f>N250+100-((Table2[[#This Row],[Investor C Shares]]-M250)*Table2[[#This Row],[Price]])</f>
        <v>3.9259999984452065E-2</v>
      </c>
    </row>
    <row r="252" spans="1:14" x14ac:dyDescent="0.55000000000000004">
      <c r="A252" s="1">
        <v>41609</v>
      </c>
      <c r="B252">
        <v>184.69</v>
      </c>
      <c r="C252">
        <v>181.09</v>
      </c>
      <c r="D252">
        <v>184.69</v>
      </c>
      <c r="E252">
        <v>177.32</v>
      </c>
      <c r="F252" t="s">
        <v>106</v>
      </c>
      <c r="G252" s="2">
        <v>2.0400000000000001E-2</v>
      </c>
      <c r="H252">
        <f>VLOOKUP(Table2[[#This Row],[Date]],Monthly[],2)</f>
        <v>0</v>
      </c>
      <c r="I252">
        <f>IF(SUM(H249:H252)=0,ROUNDDOWN((J251+100)/Table2[[#This Row],[Price]],3)+I251,I251)</f>
        <v>263.98000000000008</v>
      </c>
      <c r="J252" s="6">
        <f>J251+100-(Table2[[#This Row],[Price]]*(Table2[[#This Row],[Investor A Shares]]-I251))</f>
        <v>0.10996999998891965</v>
      </c>
      <c r="K252">
        <f>IF(Table2[[#This Row],[Recession]]=0,ROUNDDOWN((L251+100)/Table2[[#This Row],[Price]],3)+K251,K251)</f>
        <v>265.0059999999998</v>
      </c>
      <c r="L252" s="6">
        <f>L251+100-((Table2[[#This Row],[Investor B Shares]]-K251)*Table2[[#This Row],[Price]])</f>
        <v>0.1611300000248832</v>
      </c>
      <c r="M252" s="12">
        <f>ROUNDDOWN((100+N251)/Table2[[#This Row],[Price]],3)+M251</f>
        <v>263.9380000000001</v>
      </c>
      <c r="N252" s="6">
        <f>N251+100-((Table2[[#This Row],[Investor C Shares]]-M251)*Table2[[#This Row],[Price]])</f>
        <v>0.12196999998504054</v>
      </c>
    </row>
    <row r="253" spans="1:14" x14ac:dyDescent="0.55000000000000004">
      <c r="A253" s="1">
        <v>41640</v>
      </c>
      <c r="B253">
        <v>178.18</v>
      </c>
      <c r="C253">
        <v>183.98</v>
      </c>
      <c r="D253">
        <v>184.94</v>
      </c>
      <c r="E253">
        <v>176.88</v>
      </c>
      <c r="F253" t="s">
        <v>105</v>
      </c>
      <c r="G253" s="2">
        <v>-3.5200000000000002E-2</v>
      </c>
      <c r="H253">
        <f>VLOOKUP(Table2[[#This Row],[Date]],Monthly[],2)</f>
        <v>0</v>
      </c>
      <c r="I253">
        <f>IF(SUM(H250:H253)=0,ROUNDDOWN((J252+100)/Table2[[#This Row],[Price]],3)+I252,I252)</f>
        <v>264.54100000000005</v>
      </c>
      <c r="J253" s="6">
        <f>J252+100-(Table2[[#This Row],[Price]]*(Table2[[#This Row],[Investor A Shares]]-I252))</f>
        <v>0.15098999999271712</v>
      </c>
      <c r="K253">
        <f>IF(Table2[[#This Row],[Recession]]=0,ROUNDDOWN((L252+100)/Table2[[#This Row],[Price]],3)+K252,K252)</f>
        <v>265.56799999999981</v>
      </c>
      <c r="L253" s="6">
        <f>L252+100-((Table2[[#This Row],[Investor B Shares]]-K252)*Table2[[#This Row],[Price]])</f>
        <v>2.3970000022771387E-2</v>
      </c>
      <c r="M253" s="12">
        <f>ROUNDDOWN((100+N252)/Table2[[#This Row],[Price]],3)+M252</f>
        <v>264.49900000000008</v>
      </c>
      <c r="N253" s="6">
        <f>N252+100-((Table2[[#This Row],[Investor C Shares]]-M252)*Table2[[#This Row],[Price]])</f>
        <v>0.16298999998883801</v>
      </c>
    </row>
    <row r="254" spans="1:14" x14ac:dyDescent="0.55000000000000004">
      <c r="A254" s="1">
        <v>41671</v>
      </c>
      <c r="B254">
        <v>186.29</v>
      </c>
      <c r="C254">
        <v>177.97</v>
      </c>
      <c r="D254">
        <v>187.15</v>
      </c>
      <c r="E254">
        <v>173.71</v>
      </c>
      <c r="F254" t="s">
        <v>104</v>
      </c>
      <c r="G254" s="2">
        <v>4.5499999999999999E-2</v>
      </c>
      <c r="H254">
        <f>VLOOKUP(Table2[[#This Row],[Date]],Monthly[],2)</f>
        <v>0</v>
      </c>
      <c r="I254">
        <f>IF(SUM(H251:H254)=0,ROUNDDOWN((J253+100)/Table2[[#This Row],[Price]],3)+I253,I253)</f>
        <v>265.07800000000003</v>
      </c>
      <c r="J254" s="6">
        <f>J253+100-(Table2[[#This Row],[Price]]*(Table2[[#This Row],[Investor A Shares]]-I253))</f>
        <v>0.11325999999687042</v>
      </c>
      <c r="K254">
        <f>IF(Table2[[#This Row],[Recession]]=0,ROUNDDOWN((L253+100)/Table2[[#This Row],[Price]],3)+K253,K253)</f>
        <v>266.10399999999981</v>
      </c>
      <c r="L254" s="6">
        <f>L253+100-((Table2[[#This Row],[Investor B Shares]]-K253)*Table2[[#This Row],[Price]])</f>
        <v>0.17253000002251895</v>
      </c>
      <c r="M254" s="12">
        <f>ROUNDDOWN((100+N253)/Table2[[#This Row],[Price]],3)+M253</f>
        <v>265.03600000000006</v>
      </c>
      <c r="N254" s="6">
        <f>N253+100-((Table2[[#This Row],[Investor C Shares]]-M253)*Table2[[#This Row],[Price]])</f>
        <v>0.12525999999299131</v>
      </c>
    </row>
    <row r="255" spans="1:14" x14ac:dyDescent="0.55000000000000004">
      <c r="A255" s="1">
        <v>41699</v>
      </c>
      <c r="B255">
        <v>187.01</v>
      </c>
      <c r="C255">
        <v>184.65</v>
      </c>
      <c r="D255">
        <v>189.02</v>
      </c>
      <c r="E255">
        <v>183.75</v>
      </c>
      <c r="F255" t="s">
        <v>103</v>
      </c>
      <c r="G255" s="2">
        <v>3.8999999999999998E-3</v>
      </c>
      <c r="H255">
        <f>VLOOKUP(Table2[[#This Row],[Date]],Monthly[],2)</f>
        <v>0</v>
      </c>
      <c r="I255">
        <f>IF(SUM(H252:H255)=0,ROUNDDOWN((J254+100)/Table2[[#This Row],[Price]],3)+I254,I254)</f>
        <v>265.61300000000006</v>
      </c>
      <c r="J255" s="6">
        <f>J254+100-(Table2[[#This Row],[Price]]*(Table2[[#This Row],[Investor A Shares]]-I254))</f>
        <v>6.2909999992200483E-2</v>
      </c>
      <c r="K255">
        <f>IF(Table2[[#This Row],[Recession]]=0,ROUNDDOWN((L254+100)/Table2[[#This Row],[Price]],3)+K254,K254)</f>
        <v>266.63899999999984</v>
      </c>
      <c r="L255" s="6">
        <f>L254+100-((Table2[[#This Row],[Investor B Shares]]-K254)*Table2[[#This Row],[Price]])</f>
        <v>0.12218000001784901</v>
      </c>
      <c r="M255" s="12">
        <f>ROUNDDOWN((100+N254)/Table2[[#This Row],[Price]],3)+M254</f>
        <v>265.57100000000008</v>
      </c>
      <c r="N255" s="6">
        <f>N254+100-((Table2[[#This Row],[Investor C Shares]]-M254)*Table2[[#This Row],[Price]])</f>
        <v>7.4909999988321374E-2</v>
      </c>
    </row>
    <row r="256" spans="1:14" x14ac:dyDescent="0.55000000000000004">
      <c r="A256" s="1">
        <v>41730</v>
      </c>
      <c r="B256">
        <v>188.31</v>
      </c>
      <c r="C256">
        <v>187.62</v>
      </c>
      <c r="D256">
        <v>189.7</v>
      </c>
      <c r="E256">
        <v>181.31</v>
      </c>
      <c r="F256" t="s">
        <v>102</v>
      </c>
      <c r="G256" s="2">
        <v>7.0000000000000001E-3</v>
      </c>
      <c r="H256">
        <f>VLOOKUP(Table2[[#This Row],[Date]],Monthly[],2)</f>
        <v>0</v>
      </c>
      <c r="I256">
        <f>IF(SUM(H253:H256)=0,ROUNDDOWN((J255+100)/Table2[[#This Row],[Price]],3)+I255,I255)</f>
        <v>266.14400000000006</v>
      </c>
      <c r="J256" s="6">
        <f>J255+100-(Table2[[#This Row],[Price]]*(Table2[[#This Row],[Investor A Shares]]-I255))</f>
        <v>7.0299999991092932E-2</v>
      </c>
      <c r="K256">
        <f>IF(Table2[[#This Row],[Recession]]=0,ROUNDDOWN((L255+100)/Table2[[#This Row],[Price]],3)+K255,K255)</f>
        <v>267.16999999999985</v>
      </c>
      <c r="L256" s="6">
        <f>L255+100-((Table2[[#This Row],[Investor B Shares]]-K255)*Table2[[#This Row],[Price]])</f>
        <v>0.12957000001674146</v>
      </c>
      <c r="M256" s="12">
        <f>ROUNDDOWN((100+N255)/Table2[[#This Row],[Price]],3)+M255</f>
        <v>266.10200000000009</v>
      </c>
      <c r="N256" s="6">
        <f>N255+100-((Table2[[#This Row],[Investor C Shares]]-M255)*Table2[[#This Row],[Price]])</f>
        <v>8.2299999987213823E-2</v>
      </c>
    </row>
    <row r="257" spans="1:14" x14ac:dyDescent="0.55000000000000004">
      <c r="A257" s="1">
        <v>41760</v>
      </c>
      <c r="B257">
        <v>192.68</v>
      </c>
      <c r="C257">
        <v>188.22</v>
      </c>
      <c r="D257">
        <v>192.8</v>
      </c>
      <c r="E257">
        <v>186.01</v>
      </c>
      <c r="F257" t="s">
        <v>28</v>
      </c>
      <c r="G257" s="2">
        <v>2.3199999999999998E-2</v>
      </c>
      <c r="H257">
        <f>VLOOKUP(Table2[[#This Row],[Date]],Monthly[],2)</f>
        <v>0</v>
      </c>
      <c r="I257">
        <f>IF(SUM(H254:H257)=0,ROUNDDOWN((J256+100)/Table2[[#This Row],[Price]],3)+I256,I256)</f>
        <v>266.66300000000007</v>
      </c>
      <c r="J257" s="6">
        <f>J256+100-(Table2[[#This Row],[Price]]*(Table2[[#This Row],[Investor A Shares]]-I256))</f>
        <v>6.9379999990033525E-2</v>
      </c>
      <c r="K257">
        <f>IF(Table2[[#This Row],[Recession]]=0,ROUNDDOWN((L256+100)/Table2[[#This Row],[Price]],3)+K256,K256)</f>
        <v>267.68899999999985</v>
      </c>
      <c r="L257" s="6">
        <f>L256+100-((Table2[[#This Row],[Investor B Shares]]-K256)*Table2[[#This Row],[Price]])</f>
        <v>0.12865000001568205</v>
      </c>
      <c r="M257" s="12">
        <f>ROUNDDOWN((100+N256)/Table2[[#This Row],[Price]],3)+M256</f>
        <v>266.62100000000009</v>
      </c>
      <c r="N257" s="6">
        <f>N256+100-((Table2[[#This Row],[Investor C Shares]]-M256)*Table2[[#This Row],[Price]])</f>
        <v>8.1379999986154417E-2</v>
      </c>
    </row>
    <row r="258" spans="1:14" x14ac:dyDescent="0.55000000000000004">
      <c r="A258" s="1">
        <v>41791</v>
      </c>
      <c r="B258">
        <v>195.72</v>
      </c>
      <c r="C258">
        <v>192.95</v>
      </c>
      <c r="D258">
        <v>196.6</v>
      </c>
      <c r="E258">
        <v>191.97</v>
      </c>
      <c r="F258" t="s">
        <v>68</v>
      </c>
      <c r="G258" s="2">
        <v>1.5800000000000002E-2</v>
      </c>
      <c r="H258">
        <f>VLOOKUP(Table2[[#This Row],[Date]],Monthly[],2)</f>
        <v>0</v>
      </c>
      <c r="I258">
        <f>IF(SUM(H255:H258)=0,ROUNDDOWN((J257+100)/Table2[[#This Row],[Price]],3)+I257,I257)</f>
        <v>267.17400000000009</v>
      </c>
      <c r="J258" s="6">
        <f>J257+100-(Table2[[#This Row],[Price]]*(Table2[[#This Row],[Investor A Shares]]-I257))</f>
        <v>5.6459999985321474E-2</v>
      </c>
      <c r="K258">
        <f>IF(Table2[[#This Row],[Recession]]=0,ROUNDDOWN((L257+100)/Table2[[#This Row],[Price]],3)+K257,K257)</f>
        <v>268.19999999999987</v>
      </c>
      <c r="L258" s="6">
        <f>L257+100-((Table2[[#This Row],[Investor B Shares]]-K257)*Table2[[#This Row],[Price]])</f>
        <v>0.11573000001097</v>
      </c>
      <c r="M258" s="12">
        <f>ROUNDDOWN((100+N257)/Table2[[#This Row],[Price]],3)+M257</f>
        <v>267.13200000000012</v>
      </c>
      <c r="N258" s="6">
        <f>N257+100-((Table2[[#This Row],[Investor C Shares]]-M257)*Table2[[#This Row],[Price]])</f>
        <v>6.8459999981442365E-2</v>
      </c>
    </row>
    <row r="259" spans="1:14" x14ac:dyDescent="0.55000000000000004">
      <c r="A259" s="1">
        <v>41821</v>
      </c>
      <c r="B259">
        <v>193.09</v>
      </c>
      <c r="C259">
        <v>196.2</v>
      </c>
      <c r="D259">
        <v>199.06</v>
      </c>
      <c r="E259">
        <v>192.97</v>
      </c>
      <c r="F259" t="s">
        <v>96</v>
      </c>
      <c r="G259" s="2">
        <v>-1.34E-2</v>
      </c>
      <c r="H259">
        <f>VLOOKUP(Table2[[#This Row],[Date]],Monthly[],2)</f>
        <v>0</v>
      </c>
      <c r="I259">
        <f>IF(SUM(H256:H259)=0,ROUNDDOWN((J258+100)/Table2[[#This Row],[Price]],3)+I258,I258)</f>
        <v>267.69200000000006</v>
      </c>
      <c r="J259" s="6">
        <f>J258+100-(Table2[[#This Row],[Price]]*(Table2[[#This Row],[Investor A Shares]]-I258))</f>
        <v>3.583999999067089E-2</v>
      </c>
      <c r="K259">
        <f>IF(Table2[[#This Row],[Recession]]=0,ROUNDDOWN((L258+100)/Table2[[#This Row],[Price]],3)+K258,K258)</f>
        <v>268.71799999999985</v>
      </c>
      <c r="L259" s="6">
        <f>L258+100-((Table2[[#This Row],[Investor B Shares]]-K258)*Table2[[#This Row],[Price]])</f>
        <v>9.5110000016319418E-2</v>
      </c>
      <c r="M259" s="12">
        <f>ROUNDDOWN((100+N258)/Table2[[#This Row],[Price]],3)+M258</f>
        <v>267.65000000000009</v>
      </c>
      <c r="N259" s="6">
        <f>N258+100-((Table2[[#This Row],[Investor C Shares]]-M258)*Table2[[#This Row],[Price]])</f>
        <v>4.7839999986791781E-2</v>
      </c>
    </row>
    <row r="260" spans="1:14" x14ac:dyDescent="0.55000000000000004">
      <c r="A260" s="1">
        <v>41852</v>
      </c>
      <c r="B260">
        <v>200.71</v>
      </c>
      <c r="C260">
        <v>192.56</v>
      </c>
      <c r="D260">
        <v>200.82</v>
      </c>
      <c r="E260">
        <v>190.55</v>
      </c>
      <c r="F260" t="s">
        <v>89</v>
      </c>
      <c r="G260" s="2">
        <v>3.95E-2</v>
      </c>
      <c r="H260">
        <f>VLOOKUP(Table2[[#This Row],[Date]],Monthly[],2)</f>
        <v>0</v>
      </c>
      <c r="I260">
        <f>IF(SUM(H257:H260)=0,ROUNDDOWN((J259+100)/Table2[[#This Row],[Price]],3)+I259,I259)</f>
        <v>268.19000000000005</v>
      </c>
      <c r="J260" s="6">
        <f>J259+100-(Table2[[#This Row],[Price]]*(Table2[[#This Row],[Investor A Shares]]-I259))</f>
        <v>8.2259999992587041E-2</v>
      </c>
      <c r="K260">
        <f>IF(Table2[[#This Row],[Recession]]=0,ROUNDDOWN((L259+100)/Table2[[#This Row],[Price]],3)+K259,K259)</f>
        <v>269.21599999999984</v>
      </c>
      <c r="L260" s="6">
        <f>L259+100-((Table2[[#This Row],[Investor B Shares]]-K259)*Table2[[#This Row],[Price]])</f>
        <v>0.14153000001823557</v>
      </c>
      <c r="M260" s="12">
        <f>ROUNDDOWN((100+N259)/Table2[[#This Row],[Price]],3)+M259</f>
        <v>268.14800000000008</v>
      </c>
      <c r="N260" s="6">
        <f>N259+100-((Table2[[#This Row],[Investor C Shares]]-M259)*Table2[[#This Row],[Price]])</f>
        <v>9.4259999988707932E-2</v>
      </c>
    </row>
    <row r="261" spans="1:14" x14ac:dyDescent="0.55000000000000004">
      <c r="A261" s="1">
        <v>41883</v>
      </c>
      <c r="B261">
        <v>197.02</v>
      </c>
      <c r="C261">
        <v>200.97</v>
      </c>
      <c r="D261">
        <v>201.9</v>
      </c>
      <c r="E261">
        <v>196.05</v>
      </c>
      <c r="F261" t="s">
        <v>60</v>
      </c>
      <c r="G261" s="2">
        <v>-1.84E-2</v>
      </c>
      <c r="H261">
        <f>VLOOKUP(Table2[[#This Row],[Date]],Monthly[],2)</f>
        <v>0</v>
      </c>
      <c r="I261">
        <f>IF(SUM(H258:H261)=0,ROUNDDOWN((J260+100)/Table2[[#This Row],[Price]],3)+I260,I260)</f>
        <v>268.69700000000006</v>
      </c>
      <c r="J261" s="6">
        <f>J260+100-(Table2[[#This Row],[Price]]*(Table2[[#This Row],[Investor A Shares]]-I260))</f>
        <v>0.19311999999159468</v>
      </c>
      <c r="K261">
        <f>IF(Table2[[#This Row],[Recession]]=0,ROUNDDOWN((L260+100)/Table2[[#This Row],[Price]],3)+K260,K260)</f>
        <v>269.72399999999982</v>
      </c>
      <c r="L261" s="6">
        <f>L260+100-((Table2[[#This Row],[Investor B Shares]]-K260)*Table2[[#This Row],[Price]])</f>
        <v>5.5370000021909505E-2</v>
      </c>
      <c r="M261" s="12">
        <f>ROUNDDOWN((100+N260)/Table2[[#This Row],[Price]],3)+M260</f>
        <v>268.65600000000006</v>
      </c>
      <c r="N261" s="6">
        <f>N260+100-((Table2[[#This Row],[Investor C Shares]]-M260)*Table2[[#This Row],[Price]])</f>
        <v>8.0999999923818677E-3</v>
      </c>
    </row>
    <row r="262" spans="1:14" x14ac:dyDescent="0.55000000000000004">
      <c r="A262" s="1">
        <v>41913</v>
      </c>
      <c r="B262">
        <v>201.66</v>
      </c>
      <c r="C262">
        <v>196.7</v>
      </c>
      <c r="D262">
        <v>201.82</v>
      </c>
      <c r="E262">
        <v>181.92</v>
      </c>
      <c r="F262" t="s">
        <v>101</v>
      </c>
      <c r="G262" s="2">
        <v>2.3599999999999999E-2</v>
      </c>
      <c r="H262">
        <f>VLOOKUP(Table2[[#This Row],[Date]],Monthly[],2)</f>
        <v>0</v>
      </c>
      <c r="I262">
        <f>IF(SUM(H259:H262)=0,ROUNDDOWN((J261+100)/Table2[[#This Row],[Price]],3)+I261,I261)</f>
        <v>269.19300000000004</v>
      </c>
      <c r="J262" s="6">
        <f>J261+100-(Table2[[#This Row],[Price]]*(Table2[[#This Row],[Investor A Shares]]-I261))</f>
        <v>0.16975999999544911</v>
      </c>
      <c r="K262">
        <f>IF(Table2[[#This Row],[Recession]]=0,ROUNDDOWN((L261+100)/Table2[[#This Row],[Price]],3)+K261,K261)</f>
        <v>270.2199999999998</v>
      </c>
      <c r="L262" s="6">
        <f>L261+100-((Table2[[#This Row],[Investor B Shares]]-K261)*Table2[[#This Row],[Price]])</f>
        <v>3.2010000025763929E-2</v>
      </c>
      <c r="M262" s="12">
        <f>ROUNDDOWN((100+N261)/Table2[[#This Row],[Price]],3)+M261</f>
        <v>269.15100000000007</v>
      </c>
      <c r="N262" s="6">
        <f>N261+100-((Table2[[#This Row],[Investor C Shares]]-M261)*Table2[[#This Row],[Price]])</f>
        <v>0.18639999999146539</v>
      </c>
    </row>
    <row r="263" spans="1:14" x14ac:dyDescent="0.55000000000000004">
      <c r="A263" s="1">
        <v>41944</v>
      </c>
      <c r="B263">
        <v>207.2</v>
      </c>
      <c r="C263">
        <v>201.92</v>
      </c>
      <c r="D263">
        <v>207.87</v>
      </c>
      <c r="E263">
        <v>200.06</v>
      </c>
      <c r="F263" t="s">
        <v>80</v>
      </c>
      <c r="G263" s="2">
        <v>2.75E-2</v>
      </c>
      <c r="H263">
        <f>VLOOKUP(Table2[[#This Row],[Date]],Monthly[],2)</f>
        <v>0</v>
      </c>
      <c r="I263">
        <f>IF(SUM(H260:H263)=0,ROUNDDOWN((J262+100)/Table2[[#This Row],[Price]],3)+I262,I262)</f>
        <v>269.67600000000004</v>
      </c>
      <c r="J263" s="6">
        <f>J262+100-(Table2[[#This Row],[Price]]*(Table2[[#This Row],[Investor A Shares]]-I262))</f>
        <v>9.2159999994606778E-2</v>
      </c>
      <c r="K263">
        <f>IF(Table2[[#This Row],[Recession]]=0,ROUNDDOWN((L262+100)/Table2[[#This Row],[Price]],3)+K262,K262)</f>
        <v>270.70199999999983</v>
      </c>
      <c r="L263" s="6">
        <f>L262+100-((Table2[[#This Row],[Investor B Shares]]-K262)*Table2[[#This Row],[Price]])</f>
        <v>0.16161000002001913</v>
      </c>
      <c r="M263" s="12">
        <f>ROUNDDOWN((100+N262)/Table2[[#This Row],[Price]],3)+M262</f>
        <v>269.63400000000007</v>
      </c>
      <c r="N263" s="6">
        <f>N262+100-((Table2[[#This Row],[Investor C Shares]]-M262)*Table2[[#This Row],[Price]])</f>
        <v>0.10879999999062306</v>
      </c>
    </row>
    <row r="264" spans="1:14" x14ac:dyDescent="0.55000000000000004">
      <c r="A264" s="1">
        <v>41974</v>
      </c>
      <c r="B264">
        <v>205.54</v>
      </c>
      <c r="C264">
        <v>206.4</v>
      </c>
      <c r="D264">
        <v>212.97</v>
      </c>
      <c r="E264">
        <v>197.86</v>
      </c>
      <c r="F264" t="s">
        <v>100</v>
      </c>
      <c r="G264" s="2">
        <v>-8.0000000000000002E-3</v>
      </c>
      <c r="H264">
        <f>VLOOKUP(Table2[[#This Row],[Date]],Monthly[],2)</f>
        <v>0</v>
      </c>
      <c r="I264">
        <f>IF(SUM(H261:H264)=0,ROUNDDOWN((J263+100)/Table2[[#This Row],[Price]],3)+I263,I263)</f>
        <v>270.16200000000003</v>
      </c>
      <c r="J264" s="6">
        <f>J263+100-(Table2[[#This Row],[Price]]*(Table2[[#This Row],[Investor A Shares]]-I263))</f>
        <v>0.19971999999667389</v>
      </c>
      <c r="K264">
        <f>IF(Table2[[#This Row],[Recession]]=0,ROUNDDOWN((L263+100)/Table2[[#This Row],[Price]],3)+K263,K263)</f>
        <v>271.18899999999985</v>
      </c>
      <c r="L264" s="6">
        <f>L263+100-((Table2[[#This Row],[Investor B Shares]]-K263)*Table2[[#This Row],[Price]])</f>
        <v>6.3630000015251653E-2</v>
      </c>
      <c r="M264" s="12">
        <f>ROUNDDOWN((100+N263)/Table2[[#This Row],[Price]],3)+M263</f>
        <v>270.12100000000009</v>
      </c>
      <c r="N264" s="6">
        <f>N263+100-((Table2[[#This Row],[Investor C Shares]]-M263)*Table2[[#This Row],[Price]])</f>
        <v>1.0819999985855588E-2</v>
      </c>
    </row>
    <row r="265" spans="1:14" x14ac:dyDescent="0.55000000000000004">
      <c r="A265" s="1">
        <v>42005</v>
      </c>
      <c r="B265">
        <v>199.45</v>
      </c>
      <c r="C265">
        <v>206.38</v>
      </c>
      <c r="D265">
        <v>206.88</v>
      </c>
      <c r="E265">
        <v>198.55</v>
      </c>
      <c r="F265" t="s">
        <v>99</v>
      </c>
      <c r="G265" s="2">
        <v>-2.9600000000000001E-2</v>
      </c>
      <c r="H265">
        <f>VLOOKUP(Table2[[#This Row],[Date]],Monthly[],2)</f>
        <v>0</v>
      </c>
      <c r="I265">
        <f>IF(SUM(H262:H265)=0,ROUNDDOWN((J264+100)/Table2[[#This Row],[Price]],3)+I264,I264)</f>
        <v>270.66400000000004</v>
      </c>
      <c r="J265" s="6">
        <f>J264+100-(Table2[[#This Row],[Price]]*(Table2[[#This Row],[Investor A Shares]]-I264))</f>
        <v>7.5819999994777731E-2</v>
      </c>
      <c r="K265">
        <f>IF(Table2[[#This Row],[Recession]]=0,ROUNDDOWN((L264+100)/Table2[[#This Row],[Price]],3)+K264,K264)</f>
        <v>271.68999999999983</v>
      </c>
      <c r="L265" s="6">
        <f>L264+100-((Table2[[#This Row],[Investor B Shares]]-K264)*Table2[[#This Row],[Price]])</f>
        <v>0.13918000001997655</v>
      </c>
      <c r="M265" s="12">
        <f>ROUNDDOWN((100+N264)/Table2[[#This Row],[Price]],3)+M264</f>
        <v>270.62200000000007</v>
      </c>
      <c r="N265" s="6">
        <f>N264+100-((Table2[[#This Row],[Investor C Shares]]-M264)*Table2[[#This Row],[Price]])</f>
        <v>8.6369999990580482E-2</v>
      </c>
    </row>
    <row r="266" spans="1:14" x14ac:dyDescent="0.55000000000000004">
      <c r="A266" s="1">
        <v>42036</v>
      </c>
      <c r="B266">
        <v>210.66</v>
      </c>
      <c r="C266">
        <v>200.05</v>
      </c>
      <c r="D266">
        <v>212.24</v>
      </c>
      <c r="E266">
        <v>197.86</v>
      </c>
      <c r="F266" t="s">
        <v>98</v>
      </c>
      <c r="G266" s="2">
        <v>5.62E-2</v>
      </c>
      <c r="H266">
        <f>VLOOKUP(Table2[[#This Row],[Date]],Monthly[],2)</f>
        <v>0</v>
      </c>
      <c r="I266">
        <f>IF(SUM(H263:H266)=0,ROUNDDOWN((J265+100)/Table2[[#This Row],[Price]],3)+I265,I265)</f>
        <v>271.13900000000007</v>
      </c>
      <c r="J266" s="6">
        <f>J265+100-(Table2[[#This Row],[Price]]*(Table2[[#This Row],[Investor A Shares]]-I265))</f>
        <v>1.2319999989983899E-2</v>
      </c>
      <c r="K266">
        <f>IF(Table2[[#This Row],[Recession]]=0,ROUNDDOWN((L265+100)/Table2[[#This Row],[Price]],3)+K265,K265)</f>
        <v>272.16499999999985</v>
      </c>
      <c r="L266" s="6">
        <f>L265+100-((Table2[[#This Row],[Investor B Shares]]-K265)*Table2[[#This Row],[Price]])</f>
        <v>7.5680000015182713E-2</v>
      </c>
      <c r="M266" s="12">
        <f>ROUNDDOWN((100+N265)/Table2[[#This Row],[Price]],3)+M265</f>
        <v>271.09700000000009</v>
      </c>
      <c r="N266" s="6">
        <f>N265+100-((Table2[[#This Row],[Investor C Shares]]-M265)*Table2[[#This Row],[Price]])</f>
        <v>2.2869999985786649E-2</v>
      </c>
    </row>
    <row r="267" spans="1:14" x14ac:dyDescent="0.55000000000000004">
      <c r="A267" s="1">
        <v>42064</v>
      </c>
      <c r="B267">
        <v>206.43</v>
      </c>
      <c r="C267">
        <v>210.78</v>
      </c>
      <c r="D267">
        <v>212.06</v>
      </c>
      <c r="E267">
        <v>204.12</v>
      </c>
      <c r="F267" t="s">
        <v>97</v>
      </c>
      <c r="G267" s="2">
        <v>-2.01E-2</v>
      </c>
      <c r="H267">
        <f>VLOOKUP(Table2[[#This Row],[Date]],Monthly[],2)</f>
        <v>0</v>
      </c>
      <c r="I267">
        <f>IF(SUM(H264:H267)=0,ROUNDDOWN((J266+100)/Table2[[#This Row],[Price]],3)+I266,I266)</f>
        <v>271.62300000000005</v>
      </c>
      <c r="J267" s="6">
        <f>J266+100-(Table2[[#This Row],[Price]]*(Table2[[#This Row],[Investor A Shares]]-I266))</f>
        <v>0.10019999999401819</v>
      </c>
      <c r="K267">
        <f>IF(Table2[[#This Row],[Recession]]=0,ROUNDDOWN((L266+100)/Table2[[#This Row],[Price]],3)+K266,K266)</f>
        <v>272.64899999999983</v>
      </c>
      <c r="L267" s="6">
        <f>L266+100-((Table2[[#This Row],[Investor B Shares]]-K266)*Table2[[#This Row],[Price]])</f>
        <v>0.163560000019217</v>
      </c>
      <c r="M267" s="12">
        <f>ROUNDDOWN((100+N266)/Table2[[#This Row],[Price]],3)+M266</f>
        <v>271.58100000000007</v>
      </c>
      <c r="N267" s="6">
        <f>N266+100-((Table2[[#This Row],[Investor C Shares]]-M266)*Table2[[#This Row],[Price]])</f>
        <v>0.11074999998982094</v>
      </c>
    </row>
    <row r="268" spans="1:14" x14ac:dyDescent="0.55000000000000004">
      <c r="A268" s="1">
        <v>42095</v>
      </c>
      <c r="B268">
        <v>208.46</v>
      </c>
      <c r="C268">
        <v>206.39</v>
      </c>
      <c r="D268">
        <v>212.48</v>
      </c>
      <c r="E268">
        <v>204.51</v>
      </c>
      <c r="F268" t="s">
        <v>64</v>
      </c>
      <c r="G268" s="2">
        <v>9.7999999999999997E-3</v>
      </c>
      <c r="H268">
        <f>VLOOKUP(Table2[[#This Row],[Date]],Monthly[],2)</f>
        <v>0</v>
      </c>
      <c r="I268">
        <f>IF(SUM(H265:H268)=0,ROUNDDOWN((J267+100)/Table2[[#This Row],[Price]],3)+I267,I267)</f>
        <v>272.10300000000007</v>
      </c>
      <c r="J268" s="6">
        <f>J267+100-(Table2[[#This Row],[Price]]*(Table2[[#This Row],[Investor A Shares]]-I267))</f>
        <v>3.9399999990223478E-2</v>
      </c>
      <c r="K268">
        <f>IF(Table2[[#This Row],[Recession]]=0,ROUNDDOWN((L267+100)/Table2[[#This Row],[Price]],3)+K267,K267)</f>
        <v>273.12899999999985</v>
      </c>
      <c r="L268" s="6">
        <f>L267+100-((Table2[[#This Row],[Investor B Shares]]-K267)*Table2[[#This Row],[Price]])</f>
        <v>0.10276000001542229</v>
      </c>
      <c r="M268" s="12">
        <f>ROUNDDOWN((100+N267)/Table2[[#This Row],[Price]],3)+M267</f>
        <v>272.06100000000009</v>
      </c>
      <c r="N268" s="6">
        <f>N267+100-((Table2[[#This Row],[Investor C Shares]]-M267)*Table2[[#This Row],[Price]])</f>
        <v>4.9949999986026228E-2</v>
      </c>
    </row>
    <row r="269" spans="1:14" x14ac:dyDescent="0.55000000000000004">
      <c r="A269" s="1">
        <v>42125</v>
      </c>
      <c r="B269">
        <v>211.14</v>
      </c>
      <c r="C269">
        <v>209.4</v>
      </c>
      <c r="D269">
        <v>213.78</v>
      </c>
      <c r="E269">
        <v>206.76</v>
      </c>
      <c r="F269" t="s">
        <v>96</v>
      </c>
      <c r="G269" s="2">
        <v>1.29E-2</v>
      </c>
      <c r="H269">
        <f>VLOOKUP(Table2[[#This Row],[Date]],Monthly[],2)</f>
        <v>0</v>
      </c>
      <c r="I269">
        <f>IF(SUM(H266:H269)=0,ROUNDDOWN((J268+100)/Table2[[#This Row],[Price]],3)+I268,I268)</f>
        <v>272.57600000000008</v>
      </c>
      <c r="J269" s="6">
        <f>J268+100-(Table2[[#This Row],[Price]]*(Table2[[#This Row],[Investor A Shares]]-I268))</f>
        <v>0.1701799999874396</v>
      </c>
      <c r="K269">
        <f>IF(Table2[[#This Row],[Recession]]=0,ROUNDDOWN((L268+100)/Table2[[#This Row],[Price]],3)+K268,K268)</f>
        <v>273.60299999999984</v>
      </c>
      <c r="L269" s="6">
        <f>L268+100-((Table2[[#This Row],[Investor B Shares]]-K268)*Table2[[#This Row],[Price]])</f>
        <v>2.2400000017640309E-2</v>
      </c>
      <c r="M269" s="12">
        <f>ROUNDDOWN((100+N268)/Table2[[#This Row],[Price]],3)+M268</f>
        <v>272.53400000000011</v>
      </c>
      <c r="N269" s="6">
        <f>N268+100-((Table2[[#This Row],[Investor C Shares]]-M268)*Table2[[#This Row],[Price]])</f>
        <v>0.18072999998324235</v>
      </c>
    </row>
    <row r="270" spans="1:14" x14ac:dyDescent="0.55000000000000004">
      <c r="A270" s="1">
        <v>42156</v>
      </c>
      <c r="B270">
        <v>205.85</v>
      </c>
      <c r="C270">
        <v>211.94</v>
      </c>
      <c r="D270">
        <v>213.34</v>
      </c>
      <c r="E270">
        <v>205.28</v>
      </c>
      <c r="F270" t="s">
        <v>92</v>
      </c>
      <c r="G270" s="2">
        <v>-2.5100000000000001E-2</v>
      </c>
      <c r="H270">
        <f>VLOOKUP(Table2[[#This Row],[Date]],Monthly[],2)</f>
        <v>0</v>
      </c>
      <c r="I270">
        <f>IF(SUM(H267:H270)=0,ROUNDDOWN((J269+100)/Table2[[#This Row],[Price]],3)+I269,I269)</f>
        <v>273.06200000000007</v>
      </c>
      <c r="J270" s="6">
        <f>J269+100-(Table2[[#This Row],[Price]]*(Table2[[#This Row],[Investor A Shares]]-I269))</f>
        <v>0.1270799999895047</v>
      </c>
      <c r="K270">
        <f>IF(Table2[[#This Row],[Recession]]=0,ROUNDDOWN((L269+100)/Table2[[#This Row],[Price]],3)+K269,K269)</f>
        <v>274.08799999999985</v>
      </c>
      <c r="L270" s="6">
        <f>L269+100-((Table2[[#This Row],[Investor B Shares]]-K269)*Table2[[#This Row],[Price]])</f>
        <v>0.18515000001482917</v>
      </c>
      <c r="M270" s="12">
        <f>ROUNDDOWN((100+N269)/Table2[[#This Row],[Price]],3)+M269</f>
        <v>273.0200000000001</v>
      </c>
      <c r="N270" s="6">
        <f>N269+100-((Table2[[#This Row],[Investor C Shares]]-M269)*Table2[[#This Row],[Price]])</f>
        <v>0.13762999998530745</v>
      </c>
    </row>
    <row r="271" spans="1:14" x14ac:dyDescent="0.55000000000000004">
      <c r="A271" s="1">
        <v>42186</v>
      </c>
      <c r="B271">
        <v>210.5</v>
      </c>
      <c r="C271">
        <v>207.73</v>
      </c>
      <c r="D271">
        <v>213.18</v>
      </c>
      <c r="E271">
        <v>204.11</v>
      </c>
      <c r="F271" t="s">
        <v>95</v>
      </c>
      <c r="G271" s="2">
        <v>2.2599999999999999E-2</v>
      </c>
      <c r="H271">
        <f>VLOOKUP(Table2[[#This Row],[Date]],Monthly[],2)</f>
        <v>0</v>
      </c>
      <c r="I271">
        <f>IF(SUM(H268:H271)=0,ROUNDDOWN((J270+100)/Table2[[#This Row],[Price]],3)+I270,I270)</f>
        <v>273.53700000000009</v>
      </c>
      <c r="J271" s="6">
        <f>J270+100-(Table2[[#This Row],[Price]]*(Table2[[#This Row],[Investor A Shares]]-I270))</f>
        <v>0.13957999998471848</v>
      </c>
      <c r="K271">
        <f>IF(Table2[[#This Row],[Recession]]=0,ROUNDDOWN((L270+100)/Table2[[#This Row],[Price]],3)+K270,K270)</f>
        <v>274.56299999999987</v>
      </c>
      <c r="L271" s="6">
        <f>L270+100-((Table2[[#This Row],[Investor B Shares]]-K270)*Table2[[#This Row],[Price]])</f>
        <v>0.19765000001004296</v>
      </c>
      <c r="M271" s="12">
        <f>ROUNDDOWN((100+N270)/Table2[[#This Row],[Price]],3)+M270</f>
        <v>273.49500000000012</v>
      </c>
      <c r="N271" s="6">
        <f>N270+100-((Table2[[#This Row],[Investor C Shares]]-M270)*Table2[[#This Row],[Price]])</f>
        <v>0.15012999998052123</v>
      </c>
    </row>
    <row r="272" spans="1:14" x14ac:dyDescent="0.55000000000000004">
      <c r="A272" s="1">
        <v>42217</v>
      </c>
      <c r="B272">
        <v>197.67</v>
      </c>
      <c r="C272">
        <v>210.46</v>
      </c>
      <c r="D272">
        <v>211.31</v>
      </c>
      <c r="E272">
        <v>182.4</v>
      </c>
      <c r="F272" t="s">
        <v>94</v>
      </c>
      <c r="G272" s="2">
        <v>-6.0999999999999999E-2</v>
      </c>
      <c r="H272">
        <f>VLOOKUP(Table2[[#This Row],[Date]],Monthly[],2)</f>
        <v>0</v>
      </c>
      <c r="I272">
        <f>IF(SUM(H269:H272)=0,ROUNDDOWN((J271+100)/Table2[[#This Row],[Price]],3)+I271,I271)</f>
        <v>274.04300000000006</v>
      </c>
      <c r="J272" s="6">
        <f>J271+100-(Table2[[#This Row],[Price]]*(Table2[[#This Row],[Investor A Shares]]-I271))</f>
        <v>0.11855999999029621</v>
      </c>
      <c r="K272">
        <f>IF(Table2[[#This Row],[Recession]]=0,ROUNDDOWN((L271+100)/Table2[[#This Row],[Price]],3)+K271,K271)</f>
        <v>275.06899999999985</v>
      </c>
      <c r="L272" s="6">
        <f>L271+100-((Table2[[#This Row],[Investor B Shares]]-K271)*Table2[[#This Row],[Price]])</f>
        <v>0.17663000001562068</v>
      </c>
      <c r="M272" s="12">
        <f>ROUNDDOWN((100+N271)/Table2[[#This Row],[Price]],3)+M271</f>
        <v>274.00100000000009</v>
      </c>
      <c r="N272" s="6">
        <f>N271+100-((Table2[[#This Row],[Investor C Shares]]-M271)*Table2[[#This Row],[Price]])</f>
        <v>0.12910999998609896</v>
      </c>
    </row>
    <row r="273" spans="1:14" x14ac:dyDescent="0.55000000000000004">
      <c r="A273" s="1">
        <v>42248</v>
      </c>
      <c r="B273">
        <v>191.63</v>
      </c>
      <c r="C273">
        <v>193.12</v>
      </c>
      <c r="D273">
        <v>202.89</v>
      </c>
      <c r="E273">
        <v>186.93</v>
      </c>
      <c r="F273" t="s">
        <v>93</v>
      </c>
      <c r="G273" s="2">
        <v>-3.0599999999999999E-2</v>
      </c>
      <c r="H273">
        <f>VLOOKUP(Table2[[#This Row],[Date]],Monthly[],2)</f>
        <v>0</v>
      </c>
      <c r="I273">
        <f>IF(SUM(H270:H273)=0,ROUNDDOWN((J272+100)/Table2[[#This Row],[Price]],3)+I272,I272)</f>
        <v>274.56500000000005</v>
      </c>
      <c r="J273" s="6">
        <f>J272+100-(Table2[[#This Row],[Price]]*(Table2[[#This Row],[Investor A Shares]]-I272))</f>
        <v>8.7699999991954769E-2</v>
      </c>
      <c r="K273">
        <f>IF(Table2[[#This Row],[Recession]]=0,ROUNDDOWN((L272+100)/Table2[[#This Row],[Price]],3)+K272,K272)</f>
        <v>275.59099999999984</v>
      </c>
      <c r="L273" s="6">
        <f>L272+100-((Table2[[#This Row],[Investor B Shares]]-K272)*Table2[[#This Row],[Price]])</f>
        <v>0.14577000001727924</v>
      </c>
      <c r="M273" s="12">
        <f>ROUNDDOWN((100+N272)/Table2[[#This Row],[Price]],3)+M272</f>
        <v>274.52300000000008</v>
      </c>
      <c r="N273" s="6">
        <f>N272+100-((Table2[[#This Row],[Investor C Shares]]-M272)*Table2[[#This Row],[Price]])</f>
        <v>9.8249999987757519E-2</v>
      </c>
    </row>
    <row r="274" spans="1:14" x14ac:dyDescent="0.55000000000000004">
      <c r="A274" s="1">
        <v>42278</v>
      </c>
      <c r="B274">
        <v>207.93</v>
      </c>
      <c r="C274">
        <v>192.08</v>
      </c>
      <c r="D274">
        <v>209.44</v>
      </c>
      <c r="E274">
        <v>189.12</v>
      </c>
      <c r="F274" t="s">
        <v>92</v>
      </c>
      <c r="G274" s="2">
        <v>8.5099999999999995E-2</v>
      </c>
      <c r="H274">
        <f>VLOOKUP(Table2[[#This Row],[Date]],Monthly[],2)</f>
        <v>0</v>
      </c>
      <c r="I274">
        <f>IF(SUM(H271:H274)=0,ROUNDDOWN((J273+100)/Table2[[#This Row],[Price]],3)+I273,I273)</f>
        <v>275.04600000000005</v>
      </c>
      <c r="J274" s="6">
        <f>J273+100-(Table2[[#This Row],[Price]]*(Table2[[#This Row],[Investor A Shares]]-I273))</f>
        <v>7.3369999993090573E-2</v>
      </c>
      <c r="K274">
        <f>IF(Table2[[#This Row],[Recession]]=0,ROUNDDOWN((L273+100)/Table2[[#This Row],[Price]],3)+K273,K273)</f>
        <v>276.07199999999983</v>
      </c>
      <c r="L274" s="6">
        <f>L273+100-((Table2[[#This Row],[Investor B Shares]]-K273)*Table2[[#This Row],[Price]])</f>
        <v>0.13144000001841505</v>
      </c>
      <c r="M274" s="12">
        <f>ROUNDDOWN((100+N273)/Table2[[#This Row],[Price]],3)+M273</f>
        <v>275.00400000000008</v>
      </c>
      <c r="N274" s="6">
        <f>N273+100-((Table2[[#This Row],[Investor C Shares]]-M273)*Table2[[#This Row],[Price]])</f>
        <v>8.3919999988893323E-2</v>
      </c>
    </row>
    <row r="275" spans="1:14" x14ac:dyDescent="0.55000000000000004">
      <c r="A275" s="1">
        <v>42309</v>
      </c>
      <c r="B275">
        <v>208.69</v>
      </c>
      <c r="C275">
        <v>208.32</v>
      </c>
      <c r="D275">
        <v>211.66</v>
      </c>
      <c r="E275">
        <v>202.18</v>
      </c>
      <c r="F275" t="s">
        <v>82</v>
      </c>
      <c r="G275" s="2">
        <v>3.7000000000000002E-3</v>
      </c>
      <c r="H275">
        <f>VLOOKUP(Table2[[#This Row],[Date]],Monthly[],2)</f>
        <v>0</v>
      </c>
      <c r="I275">
        <f>IF(SUM(H272:H275)=0,ROUNDDOWN((J274+100)/Table2[[#This Row],[Price]],3)+I274,I274)</f>
        <v>275.52500000000003</v>
      </c>
      <c r="J275" s="6">
        <f>J274+100-(Table2[[#This Row],[Price]]*(Table2[[#This Row],[Investor A Shares]]-I274))</f>
        <v>0.11085999999622231</v>
      </c>
      <c r="K275">
        <f>IF(Table2[[#This Row],[Recession]]=0,ROUNDDOWN((L274+100)/Table2[[#This Row],[Price]],3)+K274,K274)</f>
        <v>276.55099999999982</v>
      </c>
      <c r="L275" s="6">
        <f>L274+100-((Table2[[#This Row],[Investor B Shares]]-K274)*Table2[[#This Row],[Price]])</f>
        <v>0.16893000002154679</v>
      </c>
      <c r="M275" s="12">
        <f>ROUNDDOWN((100+N274)/Table2[[#This Row],[Price]],3)+M274</f>
        <v>275.48300000000006</v>
      </c>
      <c r="N275" s="6">
        <f>N274+100-((Table2[[#This Row],[Investor C Shares]]-M274)*Table2[[#This Row],[Price]])</f>
        <v>0.12140999999202506</v>
      </c>
    </row>
    <row r="276" spans="1:14" x14ac:dyDescent="0.55000000000000004">
      <c r="A276" s="1">
        <v>42339</v>
      </c>
      <c r="B276">
        <v>203.87</v>
      </c>
      <c r="C276">
        <v>209.44</v>
      </c>
      <c r="D276">
        <v>211</v>
      </c>
      <c r="E276">
        <v>199.83</v>
      </c>
      <c r="F276" t="s">
        <v>76</v>
      </c>
      <c r="G276" s="2">
        <v>-2.3099999999999999E-2</v>
      </c>
      <c r="H276">
        <f>VLOOKUP(Table2[[#This Row],[Date]],Monthly[],2)</f>
        <v>0</v>
      </c>
      <c r="I276">
        <f>IF(SUM(H273:H276)=0,ROUNDDOWN((J275+100)/Table2[[#This Row],[Price]],3)+I275,I275)</f>
        <v>276.01600000000002</v>
      </c>
      <c r="J276" s="6">
        <f>J275+100-(Table2[[#This Row],[Price]]*(Table2[[#This Row],[Investor A Shares]]-I275))</f>
        <v>1.0689999999186739E-2</v>
      </c>
      <c r="K276">
        <f>IF(Table2[[#This Row],[Recession]]=0,ROUNDDOWN((L275+100)/Table2[[#This Row],[Price]],3)+K275,K275)</f>
        <v>277.0419999999998</v>
      </c>
      <c r="L276" s="6">
        <f>L275+100-((Table2[[#This Row],[Investor B Shares]]-K275)*Table2[[#This Row],[Price]])</f>
        <v>6.8760000024511214E-2</v>
      </c>
      <c r="M276" s="12">
        <f>ROUNDDOWN((100+N275)/Table2[[#This Row],[Price]],3)+M275</f>
        <v>275.97400000000005</v>
      </c>
      <c r="N276" s="6">
        <f>N275+100-((Table2[[#This Row],[Investor C Shares]]-M275)*Table2[[#This Row],[Price]])</f>
        <v>2.1239999994989489E-2</v>
      </c>
    </row>
    <row r="277" spans="1:14" x14ac:dyDescent="0.55000000000000004">
      <c r="A277" s="1">
        <v>42370</v>
      </c>
      <c r="B277">
        <v>193.72</v>
      </c>
      <c r="C277">
        <v>200.49</v>
      </c>
      <c r="D277">
        <v>201.9</v>
      </c>
      <c r="E277">
        <v>181.02</v>
      </c>
      <c r="F277" t="s">
        <v>91</v>
      </c>
      <c r="G277" s="2">
        <v>-4.9799999999999997E-2</v>
      </c>
      <c r="H277">
        <f>VLOOKUP(Table2[[#This Row],[Date]],Monthly[],2)</f>
        <v>0</v>
      </c>
      <c r="I277">
        <f>IF(SUM(H274:H277)=0,ROUNDDOWN((J276+100)/Table2[[#This Row],[Price]],3)+I276,I276)</f>
        <v>276.53200000000004</v>
      </c>
      <c r="J277" s="6">
        <f>J276+100-(Table2[[#This Row],[Price]]*(Table2[[#This Row],[Investor A Shares]]-I276))</f>
        <v>5.1169999995394733E-2</v>
      </c>
      <c r="K277">
        <f>IF(Table2[[#This Row],[Recession]]=0,ROUNDDOWN((L276+100)/Table2[[#This Row],[Price]],3)+K276,K276)</f>
        <v>277.55799999999982</v>
      </c>
      <c r="L277" s="6">
        <f>L276+100-((Table2[[#This Row],[Investor B Shares]]-K276)*Table2[[#This Row],[Price]])</f>
        <v>0.10924000002071921</v>
      </c>
      <c r="M277" s="12">
        <f>ROUNDDOWN((100+N276)/Table2[[#This Row],[Price]],3)+M276</f>
        <v>276.49000000000007</v>
      </c>
      <c r="N277" s="6">
        <f>N276+100-((Table2[[#This Row],[Investor C Shares]]-M276)*Table2[[#This Row],[Price]])</f>
        <v>6.1719999991197483E-2</v>
      </c>
    </row>
    <row r="278" spans="1:14" x14ac:dyDescent="0.55000000000000004">
      <c r="A278" s="1">
        <v>42401</v>
      </c>
      <c r="B278">
        <v>193.56</v>
      </c>
      <c r="C278">
        <v>192.53</v>
      </c>
      <c r="D278">
        <v>196.68</v>
      </c>
      <c r="E278">
        <v>181.09</v>
      </c>
      <c r="F278" t="s">
        <v>76</v>
      </c>
      <c r="G278" s="2">
        <v>-8.0000000000000004E-4</v>
      </c>
      <c r="H278">
        <f>VLOOKUP(Table2[[#This Row],[Date]],Monthly[],2)</f>
        <v>0</v>
      </c>
      <c r="I278">
        <f>IF(SUM(H275:H278)=0,ROUNDDOWN((J277+100)/Table2[[#This Row],[Price]],3)+I277,I277)</f>
        <v>277.04800000000006</v>
      </c>
      <c r="J278" s="6">
        <f>J277+100-(Table2[[#This Row],[Price]]*(Table2[[#This Row],[Investor A Shares]]-I277))</f>
        <v>0.17420999999160358</v>
      </c>
      <c r="K278">
        <f>IF(Table2[[#This Row],[Recession]]=0,ROUNDDOWN((L277+100)/Table2[[#This Row],[Price]],3)+K277,K277)</f>
        <v>278.07499999999982</v>
      </c>
      <c r="L278" s="6">
        <f>L277+100-((Table2[[#This Row],[Investor B Shares]]-K277)*Table2[[#This Row],[Price]])</f>
        <v>3.8720000021513101E-2</v>
      </c>
      <c r="M278" s="12">
        <f>ROUNDDOWN((100+N277)/Table2[[#This Row],[Price]],3)+M277</f>
        <v>277.00600000000009</v>
      </c>
      <c r="N278" s="6">
        <f>N277+100-((Table2[[#This Row],[Investor C Shares]]-M277)*Table2[[#This Row],[Price]])</f>
        <v>0.18475999998740633</v>
      </c>
    </row>
    <row r="279" spans="1:14" x14ac:dyDescent="0.55000000000000004">
      <c r="A279" s="1">
        <v>42430</v>
      </c>
      <c r="B279">
        <v>205.52</v>
      </c>
      <c r="C279">
        <v>195.01</v>
      </c>
      <c r="D279">
        <v>206.87</v>
      </c>
      <c r="E279">
        <v>194.45</v>
      </c>
      <c r="F279" t="s">
        <v>90</v>
      </c>
      <c r="G279" s="2">
        <v>6.1800000000000001E-2</v>
      </c>
      <c r="H279">
        <f>VLOOKUP(Table2[[#This Row],[Date]],Monthly[],2)</f>
        <v>0</v>
      </c>
      <c r="I279">
        <f>IF(SUM(H276:H279)=0,ROUNDDOWN((J278+100)/Table2[[#This Row],[Price]],3)+I278,I278)</f>
        <v>277.53500000000008</v>
      </c>
      <c r="J279" s="6">
        <f>J278+100-(Table2[[#This Row],[Price]]*(Table2[[#This Row],[Investor A Shares]]-I278))</f>
        <v>8.5969999986829748E-2</v>
      </c>
      <c r="K279">
        <f>IF(Table2[[#This Row],[Recession]]=0,ROUNDDOWN((L278+100)/Table2[[#This Row],[Price]],3)+K278,K278)</f>
        <v>278.56099999999981</v>
      </c>
      <c r="L279" s="6">
        <f>L278+100-((Table2[[#This Row],[Investor B Shares]]-K278)*Table2[[#This Row],[Price]])</f>
        <v>0.15600000002356751</v>
      </c>
      <c r="M279" s="12">
        <f>ROUNDDOWN((100+N278)/Table2[[#This Row],[Price]],3)+M278</f>
        <v>277.49300000000011</v>
      </c>
      <c r="N279" s="6">
        <f>N278+100-((Table2[[#This Row],[Investor C Shares]]-M278)*Table2[[#This Row],[Price]])</f>
        <v>9.6519999982632498E-2</v>
      </c>
    </row>
    <row r="280" spans="1:14" x14ac:dyDescent="0.55000000000000004">
      <c r="A280" s="1">
        <v>42461</v>
      </c>
      <c r="B280">
        <v>206.33</v>
      </c>
      <c r="C280">
        <v>204.35</v>
      </c>
      <c r="D280">
        <v>210.92</v>
      </c>
      <c r="E280">
        <v>203.09</v>
      </c>
      <c r="F280" t="s">
        <v>57</v>
      </c>
      <c r="G280" s="2">
        <v>3.8999999999999998E-3</v>
      </c>
      <c r="H280">
        <f>VLOOKUP(Table2[[#This Row],[Date]],Monthly[],2)</f>
        <v>0</v>
      </c>
      <c r="I280">
        <f>IF(SUM(H277:H280)=0,ROUNDDOWN((J279+100)/Table2[[#This Row],[Price]],3)+I279,I279)</f>
        <v>278.0200000000001</v>
      </c>
      <c r="J280" s="6">
        <f>J279+100-(Table2[[#This Row],[Price]]*(Table2[[#This Row],[Investor A Shares]]-I279))</f>
        <v>1.5919999984006949E-2</v>
      </c>
      <c r="K280">
        <f>IF(Table2[[#This Row],[Recession]]=0,ROUNDDOWN((L279+100)/Table2[[#This Row],[Price]],3)+K279,K279)</f>
        <v>279.04599999999982</v>
      </c>
      <c r="L280" s="6">
        <f>L279+100-((Table2[[#This Row],[Investor B Shares]]-K279)*Table2[[#This Row],[Price]])</f>
        <v>8.595000002074471E-2</v>
      </c>
      <c r="M280" s="12">
        <f>ROUNDDOWN((100+N279)/Table2[[#This Row],[Price]],3)+M279</f>
        <v>277.97800000000012</v>
      </c>
      <c r="N280" s="6">
        <f>N279+100-((Table2[[#This Row],[Investor C Shares]]-M279)*Table2[[#This Row],[Price]])</f>
        <v>2.64699999798097E-2</v>
      </c>
    </row>
    <row r="281" spans="1:14" x14ac:dyDescent="0.55000000000000004">
      <c r="A281" s="1">
        <v>42491</v>
      </c>
      <c r="B281">
        <v>209.84</v>
      </c>
      <c r="C281">
        <v>206.92</v>
      </c>
      <c r="D281">
        <v>210.69</v>
      </c>
      <c r="E281">
        <v>202.78</v>
      </c>
      <c r="F281" t="s">
        <v>89</v>
      </c>
      <c r="G281" s="2">
        <v>1.7000000000000001E-2</v>
      </c>
      <c r="H281">
        <f>VLOOKUP(Table2[[#This Row],[Date]],Monthly[],2)</f>
        <v>0</v>
      </c>
      <c r="I281">
        <f>IF(SUM(H278:H281)=0,ROUNDDOWN((J280+100)/Table2[[#This Row],[Price]],3)+I280,I280)</f>
        <v>278.49600000000009</v>
      </c>
      <c r="J281" s="6">
        <f>J280+100-(Table2[[#This Row],[Price]]*(Table2[[#This Row],[Investor A Shares]]-I280))</f>
        <v>0.1320799999841995</v>
      </c>
      <c r="K281">
        <f>IF(Table2[[#This Row],[Recession]]=0,ROUNDDOWN((L280+100)/Table2[[#This Row],[Price]],3)+K280,K280)</f>
        <v>279.52199999999982</v>
      </c>
      <c r="L281" s="6">
        <f>L280+100-((Table2[[#This Row],[Investor B Shares]]-K280)*Table2[[#This Row],[Price]])</f>
        <v>0.20211000002093726</v>
      </c>
      <c r="M281" s="12">
        <f>ROUNDDOWN((100+N280)/Table2[[#This Row],[Price]],3)+M280</f>
        <v>278.45400000000012</v>
      </c>
      <c r="N281" s="6">
        <f>N280+100-((Table2[[#This Row],[Investor C Shares]]-M280)*Table2[[#This Row],[Price]])</f>
        <v>0.14262999998000225</v>
      </c>
    </row>
    <row r="282" spans="1:14" x14ac:dyDescent="0.55000000000000004">
      <c r="A282" s="1">
        <v>42522</v>
      </c>
      <c r="B282">
        <v>209.47</v>
      </c>
      <c r="C282">
        <v>209.12</v>
      </c>
      <c r="D282">
        <v>212.52</v>
      </c>
      <c r="E282">
        <v>198.65</v>
      </c>
      <c r="F282" t="s">
        <v>88</v>
      </c>
      <c r="G282" s="2">
        <v>-1.8E-3</v>
      </c>
      <c r="H282">
        <f>VLOOKUP(Table2[[#This Row],[Date]],Monthly[],2)</f>
        <v>0</v>
      </c>
      <c r="I282">
        <f>IF(SUM(H279:H282)=0,ROUNDDOWN((J281+100)/Table2[[#This Row],[Price]],3)+I281,I281)</f>
        <v>278.9740000000001</v>
      </c>
      <c r="J282" s="6">
        <f>J281+100-(Table2[[#This Row],[Price]]*(Table2[[#This Row],[Investor A Shares]]-I281))</f>
        <v>5.4199999823936196E-3</v>
      </c>
      <c r="K282">
        <f>IF(Table2[[#This Row],[Recession]]=0,ROUNDDOWN((L281+100)/Table2[[#This Row],[Price]],3)+K281,K281)</f>
        <v>279.99999999999983</v>
      </c>
      <c r="L282" s="6">
        <f>L281+100-((Table2[[#This Row],[Investor B Shares]]-K281)*Table2[[#This Row],[Price]])</f>
        <v>7.545000001913138E-2</v>
      </c>
      <c r="M282" s="12">
        <f>ROUNDDOWN((100+N281)/Table2[[#This Row],[Price]],3)+M281</f>
        <v>278.93200000000013</v>
      </c>
      <c r="N282" s="6">
        <f>N281+100-((Table2[[#This Row],[Investor C Shares]]-M281)*Table2[[#This Row],[Price]])</f>
        <v>1.596999997819637E-2</v>
      </c>
    </row>
    <row r="283" spans="1:14" x14ac:dyDescent="0.55000000000000004">
      <c r="A283" s="1">
        <v>42552</v>
      </c>
      <c r="B283">
        <v>217.12</v>
      </c>
      <c r="C283">
        <v>209.36</v>
      </c>
      <c r="D283">
        <v>217.54</v>
      </c>
      <c r="E283">
        <v>207.06</v>
      </c>
      <c r="F283" t="s">
        <v>87</v>
      </c>
      <c r="G283" s="2">
        <v>3.6499999999999998E-2</v>
      </c>
      <c r="H283">
        <f>VLOOKUP(Table2[[#This Row],[Date]],Monthly[],2)</f>
        <v>0</v>
      </c>
      <c r="I283">
        <f>IF(SUM(H280:H283)=0,ROUNDDOWN((J282+100)/Table2[[#This Row],[Price]],3)+I282,I282)</f>
        <v>279.43400000000008</v>
      </c>
      <c r="J283" s="6">
        <f>J282+100-(Table2[[#This Row],[Price]]*(Table2[[#This Row],[Investor A Shares]]-I282))</f>
        <v>0.13021999998683498</v>
      </c>
      <c r="K283">
        <f>IF(Table2[[#This Row],[Recession]]=0,ROUNDDOWN((L282+100)/Table2[[#This Row],[Price]],3)+K282,K282)</f>
        <v>280.45999999999981</v>
      </c>
      <c r="L283" s="6">
        <f>L282+100-((Table2[[#This Row],[Investor B Shares]]-K282)*Table2[[#This Row],[Price]])</f>
        <v>0.20025000002357274</v>
      </c>
      <c r="M283" s="12">
        <f>ROUNDDOWN((100+N282)/Table2[[#This Row],[Price]],3)+M282</f>
        <v>279.39200000000011</v>
      </c>
      <c r="N283" s="6">
        <f>N282+100-((Table2[[#This Row],[Investor C Shares]]-M282)*Table2[[#This Row],[Price]])</f>
        <v>0.14076999998263773</v>
      </c>
    </row>
    <row r="284" spans="1:14" x14ac:dyDescent="0.55000000000000004">
      <c r="A284" s="1">
        <v>42583</v>
      </c>
      <c r="B284">
        <v>217.38</v>
      </c>
      <c r="C284">
        <v>217.19</v>
      </c>
      <c r="D284">
        <v>219.6</v>
      </c>
      <c r="E284">
        <v>214.25</v>
      </c>
      <c r="F284" t="s">
        <v>86</v>
      </c>
      <c r="G284" s="2">
        <v>1.1999999999999999E-3</v>
      </c>
      <c r="H284">
        <f>VLOOKUP(Table2[[#This Row],[Date]],Monthly[],2)</f>
        <v>0</v>
      </c>
      <c r="I284">
        <f>IF(SUM(H281:H284)=0,ROUNDDOWN((J283+100)/Table2[[#This Row],[Price]],3)+I283,I283)</f>
        <v>279.89400000000006</v>
      </c>
      <c r="J284" s="6">
        <f>J283+100-(Table2[[#This Row],[Price]]*(Table2[[#This Row],[Investor A Shares]]-I283))</f>
        <v>0.13541999999128507</v>
      </c>
      <c r="K284">
        <f>IF(Table2[[#This Row],[Recession]]=0,ROUNDDOWN((L283+100)/Table2[[#This Row],[Price]],3)+K283,K283)</f>
        <v>280.91999999999979</v>
      </c>
      <c r="L284" s="6">
        <f>L283+100-((Table2[[#This Row],[Investor B Shares]]-K283)*Table2[[#This Row],[Price]])</f>
        <v>0.20545000002802283</v>
      </c>
      <c r="M284" s="12">
        <f>ROUNDDOWN((100+N283)/Table2[[#This Row],[Price]],3)+M283</f>
        <v>279.85200000000009</v>
      </c>
      <c r="N284" s="6">
        <f>N283+100-((Table2[[#This Row],[Investor C Shares]]-M283)*Table2[[#This Row],[Price]])</f>
        <v>0.14596999998708782</v>
      </c>
    </row>
    <row r="285" spans="1:14" x14ac:dyDescent="0.55000000000000004">
      <c r="A285" s="1">
        <v>42614</v>
      </c>
      <c r="B285">
        <v>216.3</v>
      </c>
      <c r="C285">
        <v>217.37</v>
      </c>
      <c r="D285">
        <v>219.22</v>
      </c>
      <c r="E285">
        <v>212.31</v>
      </c>
      <c r="F285" t="s">
        <v>40</v>
      </c>
      <c r="G285" s="2">
        <v>-5.0000000000000001E-3</v>
      </c>
      <c r="H285">
        <f>VLOOKUP(Table2[[#This Row],[Date]],Monthly[],2)</f>
        <v>0</v>
      </c>
      <c r="I285">
        <f>IF(SUM(H282:H285)=0,ROUNDDOWN((J284+100)/Table2[[#This Row],[Price]],3)+I284,I284)</f>
        <v>280.35600000000005</v>
      </c>
      <c r="J285" s="6">
        <f>J284+100-(Table2[[#This Row],[Price]]*(Table2[[#This Row],[Investor A Shares]]-I284))</f>
        <v>0.20481999999364575</v>
      </c>
      <c r="K285">
        <f>IF(Table2[[#This Row],[Recession]]=0,ROUNDDOWN((L284+100)/Table2[[#This Row],[Price]],3)+K284,K284)</f>
        <v>281.38299999999981</v>
      </c>
      <c r="L285" s="6">
        <f>L284+100-((Table2[[#This Row],[Investor B Shares]]-K284)*Table2[[#This Row],[Price]])</f>
        <v>5.8550000023203097E-2</v>
      </c>
      <c r="M285" s="12">
        <f>ROUNDDOWN((100+N284)/Table2[[#This Row],[Price]],3)+M284</f>
        <v>280.31400000000008</v>
      </c>
      <c r="N285" s="6">
        <f>N284+100-((Table2[[#This Row],[Investor C Shares]]-M284)*Table2[[#This Row],[Price]])</f>
        <v>0.2153699999894485</v>
      </c>
    </row>
    <row r="286" spans="1:14" x14ac:dyDescent="0.55000000000000004">
      <c r="A286" s="1">
        <v>42644</v>
      </c>
      <c r="B286">
        <v>212.55</v>
      </c>
      <c r="C286">
        <v>215.82</v>
      </c>
      <c r="D286">
        <v>216.7</v>
      </c>
      <c r="E286">
        <v>211.21</v>
      </c>
      <c r="F286" t="s">
        <v>85</v>
      </c>
      <c r="G286" s="2">
        <v>-1.7299999999999999E-2</v>
      </c>
      <c r="H286">
        <f>VLOOKUP(Table2[[#This Row],[Date]],Monthly[],2)</f>
        <v>0</v>
      </c>
      <c r="I286">
        <f>IF(SUM(H283:H286)=0,ROUNDDOWN((J285+100)/Table2[[#This Row],[Price]],3)+I285,I285)</f>
        <v>280.82700000000006</v>
      </c>
      <c r="J286" s="6">
        <f>J285+100-(Table2[[#This Row],[Price]]*(Table2[[#This Row],[Investor A Shares]]-I285))</f>
        <v>9.3769999992872499E-2</v>
      </c>
      <c r="K286">
        <f>IF(Table2[[#This Row],[Recession]]=0,ROUNDDOWN((L285+100)/Table2[[#This Row],[Price]],3)+K285,K285)</f>
        <v>281.85299999999984</v>
      </c>
      <c r="L286" s="6">
        <f>L285+100-((Table2[[#This Row],[Investor B Shares]]-K285)*Table2[[#This Row],[Price]])</f>
        <v>0.16005000001739234</v>
      </c>
      <c r="M286" s="12">
        <f>ROUNDDOWN((100+N285)/Table2[[#This Row],[Price]],3)+M285</f>
        <v>280.78500000000008</v>
      </c>
      <c r="N286" s="6">
        <f>N285+100-((Table2[[#This Row],[Investor C Shares]]-M285)*Table2[[#This Row],[Price]])</f>
        <v>0.10431999998867525</v>
      </c>
    </row>
    <row r="287" spans="1:14" x14ac:dyDescent="0.55000000000000004">
      <c r="A287" s="1">
        <v>42675</v>
      </c>
      <c r="B287">
        <v>220.38</v>
      </c>
      <c r="C287">
        <v>212.93</v>
      </c>
      <c r="D287">
        <v>221.82</v>
      </c>
      <c r="E287">
        <v>208.38</v>
      </c>
      <c r="F287" t="s">
        <v>84</v>
      </c>
      <c r="G287" s="2">
        <v>3.6799999999999999E-2</v>
      </c>
      <c r="H287">
        <f>VLOOKUP(Table2[[#This Row],[Date]],Monthly[],2)</f>
        <v>0</v>
      </c>
      <c r="I287">
        <f>IF(SUM(H284:H287)=0,ROUNDDOWN((J286+100)/Table2[[#This Row],[Price]],3)+I286,I286)</f>
        <v>281.28100000000006</v>
      </c>
      <c r="J287" s="6">
        <f>J286+100-(Table2[[#This Row],[Price]]*(Table2[[#This Row],[Investor A Shares]]-I286))</f>
        <v>4.1249999991165964E-2</v>
      </c>
      <c r="K287">
        <f>IF(Table2[[#This Row],[Recession]]=0,ROUNDDOWN((L286+100)/Table2[[#This Row],[Price]],3)+K286,K286)</f>
        <v>282.30699999999985</v>
      </c>
      <c r="L287" s="6">
        <f>L286+100-((Table2[[#This Row],[Investor B Shares]]-K286)*Table2[[#This Row],[Price]])</f>
        <v>0.1075300000156858</v>
      </c>
      <c r="M287" s="12">
        <f>ROUNDDOWN((100+N286)/Table2[[#This Row],[Price]],3)+M286</f>
        <v>281.23900000000009</v>
      </c>
      <c r="N287" s="6">
        <f>N286+100-((Table2[[#This Row],[Investor C Shares]]-M286)*Table2[[#This Row],[Price]])</f>
        <v>5.1799999986968714E-2</v>
      </c>
    </row>
    <row r="288" spans="1:14" x14ac:dyDescent="0.55000000000000004">
      <c r="A288" s="1">
        <v>42705</v>
      </c>
      <c r="B288">
        <v>223.53</v>
      </c>
      <c r="C288">
        <v>220.73</v>
      </c>
      <c r="D288">
        <v>228.34</v>
      </c>
      <c r="E288">
        <v>219.15</v>
      </c>
      <c r="F288" t="s">
        <v>55</v>
      </c>
      <c r="G288" s="2">
        <v>1.43E-2</v>
      </c>
      <c r="H288">
        <f>VLOOKUP(Table2[[#This Row],[Date]],Monthly[],2)</f>
        <v>0</v>
      </c>
      <c r="I288">
        <f>IF(SUM(H285:H288)=0,ROUNDDOWN((J287+100)/Table2[[#This Row],[Price]],3)+I287,I287)</f>
        <v>281.72800000000007</v>
      </c>
      <c r="J288" s="6">
        <f>J287+100-(Table2[[#This Row],[Price]]*(Table2[[#This Row],[Investor A Shares]]-I287))</f>
        <v>0.12333999999054868</v>
      </c>
      <c r="K288">
        <f>IF(Table2[[#This Row],[Recession]]=0,ROUNDDOWN((L287+100)/Table2[[#This Row],[Price]],3)+K287,K287)</f>
        <v>282.75399999999985</v>
      </c>
      <c r="L288" s="6">
        <f>L287+100-((Table2[[#This Row],[Investor B Shares]]-K287)*Table2[[#This Row],[Price]])</f>
        <v>0.18962000001506851</v>
      </c>
      <c r="M288" s="12">
        <f>ROUNDDOWN((100+N287)/Table2[[#This Row],[Price]],3)+M287</f>
        <v>281.68600000000009</v>
      </c>
      <c r="N288" s="6">
        <f>N287+100-((Table2[[#This Row],[Investor C Shares]]-M287)*Table2[[#This Row],[Price]])</f>
        <v>0.13388999998635143</v>
      </c>
    </row>
    <row r="289" spans="1:14" x14ac:dyDescent="0.55000000000000004">
      <c r="A289" s="1">
        <v>42736</v>
      </c>
      <c r="B289">
        <v>227.53</v>
      </c>
      <c r="C289">
        <v>225.04</v>
      </c>
      <c r="D289">
        <v>229.71</v>
      </c>
      <c r="E289">
        <v>223.88</v>
      </c>
      <c r="F289" t="s">
        <v>83</v>
      </c>
      <c r="G289" s="2">
        <v>1.7899999999999999E-2</v>
      </c>
      <c r="H289">
        <f>VLOOKUP(Table2[[#This Row],[Date]],Monthly[],2)</f>
        <v>0</v>
      </c>
      <c r="I289">
        <f>IF(SUM(H286:H289)=0,ROUNDDOWN((J288+100)/Table2[[#This Row],[Price]],3)+I288,I288)</f>
        <v>282.16800000000006</v>
      </c>
      <c r="J289" s="6">
        <f>J288+100-(Table2[[#This Row],[Price]]*(Table2[[#This Row],[Investor A Shares]]-I288))</f>
        <v>1.0139999991068294E-2</v>
      </c>
      <c r="K289">
        <f>IF(Table2[[#This Row],[Recession]]=0,ROUNDDOWN((L288+100)/Table2[[#This Row],[Price]],3)+K288,K288)</f>
        <v>283.19399999999985</v>
      </c>
      <c r="L289" s="6">
        <f>L288+100-((Table2[[#This Row],[Investor B Shares]]-K288)*Table2[[#This Row],[Price]])</f>
        <v>7.642000001558813E-2</v>
      </c>
      <c r="M289" s="12">
        <f>ROUNDDOWN((100+N288)/Table2[[#This Row],[Price]],3)+M288</f>
        <v>282.12600000000009</v>
      </c>
      <c r="N289" s="6">
        <f>N288+100-((Table2[[#This Row],[Investor C Shares]]-M288)*Table2[[#This Row],[Price]])</f>
        <v>2.0689999986871044E-2</v>
      </c>
    </row>
    <row r="290" spans="1:14" x14ac:dyDescent="0.55000000000000004">
      <c r="A290" s="1">
        <v>42767</v>
      </c>
      <c r="B290">
        <v>236.47</v>
      </c>
      <c r="C290">
        <v>228.25</v>
      </c>
      <c r="D290">
        <v>237.31</v>
      </c>
      <c r="E290">
        <v>226.82</v>
      </c>
      <c r="F290" t="s">
        <v>26</v>
      </c>
      <c r="G290" s="2">
        <v>3.9300000000000002E-2</v>
      </c>
      <c r="H290">
        <f>VLOOKUP(Table2[[#This Row],[Date]],Monthly[],2)</f>
        <v>0</v>
      </c>
      <c r="I290">
        <f>IF(SUM(H287:H290)=0,ROUNDDOWN((J289+100)/Table2[[#This Row],[Price]],3)+I289,I289)</f>
        <v>282.59000000000009</v>
      </c>
      <c r="J290" s="6">
        <f>J289+100-(Table2[[#This Row],[Price]]*(Table2[[#This Row],[Investor A Shares]]-I289))</f>
        <v>0.2197999999850424</v>
      </c>
      <c r="K290">
        <f>IF(Table2[[#This Row],[Recession]]=0,ROUNDDOWN((L289+100)/Table2[[#This Row],[Price]],3)+K289,K289)</f>
        <v>283.61699999999985</v>
      </c>
      <c r="L290" s="6">
        <f>L289+100-((Table2[[#This Row],[Investor B Shares]]-K289)*Table2[[#This Row],[Price]])</f>
        <v>4.9610000015164246E-2</v>
      </c>
      <c r="M290" s="12">
        <f>ROUNDDOWN((100+N289)/Table2[[#This Row],[Price]],3)+M289</f>
        <v>282.54800000000012</v>
      </c>
      <c r="N290" s="6">
        <f>N289+100-((Table2[[#This Row],[Investor C Shares]]-M289)*Table2[[#This Row],[Price]])</f>
        <v>0.23034999998084515</v>
      </c>
    </row>
    <row r="291" spans="1:14" x14ac:dyDescent="0.55000000000000004">
      <c r="A291" s="1">
        <v>42795</v>
      </c>
      <c r="B291">
        <v>235.74</v>
      </c>
      <c r="C291">
        <v>238.39</v>
      </c>
      <c r="D291">
        <v>240.32</v>
      </c>
      <c r="E291">
        <v>231.61</v>
      </c>
      <c r="F291" t="s">
        <v>82</v>
      </c>
      <c r="G291" s="2">
        <v>-3.0999999999999999E-3</v>
      </c>
      <c r="H291">
        <f>VLOOKUP(Table2[[#This Row],[Date]],Monthly[],2)</f>
        <v>0</v>
      </c>
      <c r="I291">
        <f>IF(SUM(H288:H291)=0,ROUNDDOWN((J290+100)/Table2[[#This Row],[Price]],3)+I290,I290)</f>
        <v>283.0150000000001</v>
      </c>
      <c r="J291" s="6">
        <f>J290+100-(Table2[[#This Row],[Price]]*(Table2[[#This Row],[Investor A Shares]]-I290))</f>
        <v>3.0299999982361214E-2</v>
      </c>
      <c r="K291">
        <f>IF(Table2[[#This Row],[Recession]]=0,ROUNDDOWN((L290+100)/Table2[[#This Row],[Price]],3)+K290,K290)</f>
        <v>284.04099999999983</v>
      </c>
      <c r="L291" s="6">
        <f>L290+100-((Table2[[#This Row],[Investor B Shares]]-K290)*Table2[[#This Row],[Price]])</f>
        <v>9.585000002030597E-2</v>
      </c>
      <c r="M291" s="12">
        <f>ROUNDDOWN((100+N290)/Table2[[#This Row],[Price]],3)+M290</f>
        <v>282.97300000000013</v>
      </c>
      <c r="N291" s="6">
        <f>N290+100-((Table2[[#This Row],[Investor C Shares]]-M290)*Table2[[#This Row],[Price]])</f>
        <v>4.0849999978163964E-2</v>
      </c>
    </row>
    <row r="292" spans="1:14" x14ac:dyDescent="0.55000000000000004">
      <c r="A292" s="1">
        <v>42826</v>
      </c>
      <c r="B292">
        <v>238.08</v>
      </c>
      <c r="C292">
        <v>235.8</v>
      </c>
      <c r="D292">
        <v>239.53</v>
      </c>
      <c r="E292">
        <v>232.51</v>
      </c>
      <c r="F292" t="s">
        <v>48</v>
      </c>
      <c r="G292" s="2">
        <v>9.9000000000000008E-3</v>
      </c>
      <c r="H292">
        <f>VLOOKUP(Table2[[#This Row],[Date]],Monthly[],2)</f>
        <v>0</v>
      </c>
      <c r="I292">
        <f>IF(SUM(H289:H292)=0,ROUNDDOWN((J291+100)/Table2[[#This Row],[Price]],3)+I291,I291)</f>
        <v>283.43500000000012</v>
      </c>
      <c r="J292" s="6">
        <f>J291+100-(Table2[[#This Row],[Price]]*(Table2[[#This Row],[Investor A Shares]]-I291))</f>
        <v>3.6699999978566211E-2</v>
      </c>
      <c r="K292">
        <f>IF(Table2[[#This Row],[Recession]]=0,ROUNDDOWN((L291+100)/Table2[[#This Row],[Price]],3)+K291,K291)</f>
        <v>284.46099999999984</v>
      </c>
      <c r="L292" s="6">
        <f>L291+100-((Table2[[#This Row],[Investor B Shares]]-K291)*Table2[[#This Row],[Price]])</f>
        <v>0.10225000001651097</v>
      </c>
      <c r="M292" s="12">
        <f>ROUNDDOWN((100+N291)/Table2[[#This Row],[Price]],3)+M291</f>
        <v>283.39300000000014</v>
      </c>
      <c r="N292" s="6">
        <f>N291+100-((Table2[[#This Row],[Investor C Shares]]-M291)*Table2[[#This Row],[Price]])</f>
        <v>4.7249999974368961E-2</v>
      </c>
    </row>
    <row r="293" spans="1:14" x14ac:dyDescent="0.55000000000000004">
      <c r="A293" s="1">
        <v>42856</v>
      </c>
      <c r="B293">
        <v>241.44</v>
      </c>
      <c r="C293">
        <v>238.68</v>
      </c>
      <c r="D293">
        <v>242.08</v>
      </c>
      <c r="E293">
        <v>235.43</v>
      </c>
      <c r="F293" t="s">
        <v>81</v>
      </c>
      <c r="G293" s="2">
        <v>1.41E-2</v>
      </c>
      <c r="H293">
        <f>VLOOKUP(Table2[[#This Row],[Date]],Monthly[],2)</f>
        <v>0</v>
      </c>
      <c r="I293">
        <f>IF(SUM(H290:H293)=0,ROUNDDOWN((J292+100)/Table2[[#This Row],[Price]],3)+I292,I292)</f>
        <v>283.8490000000001</v>
      </c>
      <c r="J293" s="6">
        <f>J292+100-(Table2[[#This Row],[Price]]*(Table2[[#This Row],[Investor A Shares]]-I292))</f>
        <v>8.0539999981638744E-2</v>
      </c>
      <c r="K293">
        <f>IF(Table2[[#This Row],[Recession]]=0,ROUNDDOWN((L292+100)/Table2[[#This Row],[Price]],3)+K292,K292)</f>
        <v>284.87499999999983</v>
      </c>
      <c r="L293" s="6">
        <f>L292+100-((Table2[[#This Row],[Investor B Shares]]-K292)*Table2[[#This Row],[Price]])</f>
        <v>0.1460900000195835</v>
      </c>
      <c r="M293" s="12">
        <f>ROUNDDOWN((100+N292)/Table2[[#This Row],[Price]],3)+M292</f>
        <v>283.80700000000013</v>
      </c>
      <c r="N293" s="6">
        <f>N292+100-((Table2[[#This Row],[Investor C Shares]]-M292)*Table2[[#This Row],[Price]])</f>
        <v>9.1089999977441494E-2</v>
      </c>
    </row>
    <row r="294" spans="1:14" x14ac:dyDescent="0.55000000000000004">
      <c r="A294" s="1">
        <v>42887</v>
      </c>
      <c r="B294">
        <v>241.8</v>
      </c>
      <c r="C294">
        <v>241.97</v>
      </c>
      <c r="D294">
        <v>245.01</v>
      </c>
      <c r="E294">
        <v>239.96</v>
      </c>
      <c r="F294" t="s">
        <v>80</v>
      </c>
      <c r="G294" s="2">
        <v>1.5E-3</v>
      </c>
      <c r="H294">
        <f>VLOOKUP(Table2[[#This Row],[Date]],Monthly[],2)</f>
        <v>0</v>
      </c>
      <c r="I294">
        <f>IF(SUM(H291:H294)=0,ROUNDDOWN((J293+100)/Table2[[#This Row],[Price]],3)+I293,I293)</f>
        <v>284.26200000000011</v>
      </c>
      <c r="J294" s="6">
        <f>J293+100-(Table2[[#This Row],[Price]]*(Table2[[#This Row],[Investor A Shares]]-I293))</f>
        <v>0.21713999997899691</v>
      </c>
      <c r="K294">
        <f>IF(Table2[[#This Row],[Recession]]=0,ROUNDDOWN((L293+100)/Table2[[#This Row],[Price]],3)+K293,K293)</f>
        <v>285.28899999999982</v>
      </c>
      <c r="L294" s="6">
        <f>L293+100-((Table2[[#This Row],[Investor B Shares]]-K293)*Table2[[#This Row],[Price]])</f>
        <v>4.0890000022656636E-2</v>
      </c>
      <c r="M294" s="12">
        <f>ROUNDDOWN((100+N293)/Table2[[#This Row],[Price]],3)+M293</f>
        <v>284.22000000000014</v>
      </c>
      <c r="N294" s="6">
        <f>N293+100-((Table2[[#This Row],[Investor C Shares]]-M293)*Table2[[#This Row],[Price]])</f>
        <v>0.22768999997479966</v>
      </c>
    </row>
    <row r="295" spans="1:14" x14ac:dyDescent="0.55000000000000004">
      <c r="A295" s="1">
        <v>42917</v>
      </c>
      <c r="B295">
        <v>246.77</v>
      </c>
      <c r="C295">
        <v>242.88</v>
      </c>
      <c r="D295">
        <v>248</v>
      </c>
      <c r="E295">
        <v>240.34</v>
      </c>
      <c r="F295" t="s">
        <v>10</v>
      </c>
      <c r="G295" s="2">
        <v>2.06E-2</v>
      </c>
      <c r="H295">
        <f>VLOOKUP(Table2[[#This Row],[Date]],Monthly[],2)</f>
        <v>0</v>
      </c>
      <c r="I295">
        <f>IF(SUM(H292:H295)=0,ROUNDDOWN((J294+100)/Table2[[#This Row],[Price]],3)+I294,I294)</f>
        <v>284.66800000000012</v>
      </c>
      <c r="J295" s="6">
        <f>J294+100-(Table2[[#This Row],[Price]]*(Table2[[#This Row],[Investor A Shares]]-I294))</f>
        <v>2.8519999977532962E-2</v>
      </c>
      <c r="K295">
        <f>IF(Table2[[#This Row],[Recession]]=0,ROUNDDOWN((L294+100)/Table2[[#This Row],[Price]],3)+K294,K294)</f>
        <v>285.69399999999979</v>
      </c>
      <c r="L295" s="6">
        <f>L294+100-((Table2[[#This Row],[Investor B Shares]]-K294)*Table2[[#This Row],[Price]])</f>
        <v>9.9040000029390285E-2</v>
      </c>
      <c r="M295" s="12">
        <f>ROUNDDOWN((100+N294)/Table2[[#This Row],[Price]],3)+M294</f>
        <v>284.62600000000015</v>
      </c>
      <c r="N295" s="6">
        <f>N294+100-((Table2[[#This Row],[Investor C Shares]]-M294)*Table2[[#This Row],[Price]])</f>
        <v>3.9069999973335712E-2</v>
      </c>
    </row>
    <row r="296" spans="1:14" x14ac:dyDescent="0.55000000000000004">
      <c r="A296" s="1">
        <v>42948</v>
      </c>
      <c r="B296">
        <v>247.49</v>
      </c>
      <c r="C296">
        <v>247.46</v>
      </c>
      <c r="D296">
        <v>248.91</v>
      </c>
      <c r="E296">
        <v>241.83</v>
      </c>
      <c r="F296" t="s">
        <v>79</v>
      </c>
      <c r="G296" s="2">
        <v>2.8999999999999998E-3</v>
      </c>
      <c r="H296">
        <f>VLOOKUP(Table2[[#This Row],[Date]],Monthly[],2)</f>
        <v>0</v>
      </c>
      <c r="I296">
        <f>IF(SUM(H293:H296)=0,ROUNDDOWN((J295+100)/Table2[[#This Row],[Price]],3)+I295,I295)</f>
        <v>285.07200000000012</v>
      </c>
      <c r="J296" s="6">
        <f>J295+100-(Table2[[#This Row],[Price]]*(Table2[[#This Row],[Investor A Shares]]-I295))</f>
        <v>4.2559999978436736E-2</v>
      </c>
      <c r="K296">
        <f>IF(Table2[[#This Row],[Recession]]=0,ROUNDDOWN((L295+100)/Table2[[#This Row],[Price]],3)+K295,K295)</f>
        <v>286.09799999999979</v>
      </c>
      <c r="L296" s="6">
        <f>L295+100-((Table2[[#This Row],[Investor B Shares]]-K295)*Table2[[#This Row],[Price]])</f>
        <v>0.11308000003029406</v>
      </c>
      <c r="M296" s="12">
        <f>ROUNDDOWN((100+N295)/Table2[[#This Row],[Price]],3)+M295</f>
        <v>285.03000000000014</v>
      </c>
      <c r="N296" s="6">
        <f>N295+100-((Table2[[#This Row],[Investor C Shares]]-M295)*Table2[[#This Row],[Price]])</f>
        <v>5.3109999974239486E-2</v>
      </c>
    </row>
    <row r="297" spans="1:14" x14ac:dyDescent="0.55000000000000004">
      <c r="A297" s="1">
        <v>42979</v>
      </c>
      <c r="B297">
        <v>251.23</v>
      </c>
      <c r="C297">
        <v>247.92</v>
      </c>
      <c r="D297">
        <v>251.32</v>
      </c>
      <c r="E297">
        <v>244.95</v>
      </c>
      <c r="F297" t="s">
        <v>61</v>
      </c>
      <c r="G297" s="2">
        <v>1.5100000000000001E-2</v>
      </c>
      <c r="H297">
        <f>VLOOKUP(Table2[[#This Row],[Date]],Monthly[],2)</f>
        <v>0</v>
      </c>
      <c r="I297">
        <f>IF(SUM(H294:H297)=0,ROUNDDOWN((J296+100)/Table2[[#This Row],[Price]],3)+I296,I296)</f>
        <v>285.47000000000014</v>
      </c>
      <c r="J297" s="6">
        <f>J296+100-(Table2[[#This Row],[Price]]*(Table2[[#This Row],[Investor A Shares]]-I296))</f>
        <v>5.3019999972278242E-2</v>
      </c>
      <c r="K297">
        <f>IF(Table2[[#This Row],[Recession]]=0,ROUNDDOWN((L296+100)/Table2[[#This Row],[Price]],3)+K296,K296)</f>
        <v>286.49599999999981</v>
      </c>
      <c r="L297" s="6">
        <f>L296+100-((Table2[[#This Row],[Investor B Shares]]-K296)*Table2[[#This Row],[Price]])</f>
        <v>0.12354000002413557</v>
      </c>
      <c r="M297" s="12">
        <f>ROUNDDOWN((100+N296)/Table2[[#This Row],[Price]],3)+M296</f>
        <v>285.42800000000017</v>
      </c>
      <c r="N297" s="6">
        <f>N296+100-((Table2[[#This Row],[Investor C Shares]]-M296)*Table2[[#This Row],[Price]])</f>
        <v>6.3569999968080992E-2</v>
      </c>
    </row>
    <row r="298" spans="1:14" x14ac:dyDescent="0.55000000000000004">
      <c r="A298" s="1">
        <v>43009</v>
      </c>
      <c r="B298">
        <v>257.14999999999998</v>
      </c>
      <c r="C298">
        <v>251.49</v>
      </c>
      <c r="D298">
        <v>257.89</v>
      </c>
      <c r="E298">
        <v>251.29</v>
      </c>
      <c r="F298" t="s">
        <v>78</v>
      </c>
      <c r="G298" s="2">
        <v>2.3599999999999999E-2</v>
      </c>
      <c r="H298">
        <f>VLOOKUP(Table2[[#This Row],[Date]],Monthly[],2)</f>
        <v>0</v>
      </c>
      <c r="I298">
        <f>IF(SUM(H295:H298)=0,ROUNDDOWN((J297+100)/Table2[[#This Row],[Price]],3)+I297,I297)</f>
        <v>285.85900000000015</v>
      </c>
      <c r="J298" s="6">
        <f>J297+100-(Table2[[#This Row],[Price]]*(Table2[[#This Row],[Investor A Shares]]-I297))</f>
        <v>2.1669999969716969E-2</v>
      </c>
      <c r="K298">
        <f>IF(Table2[[#This Row],[Recession]]=0,ROUNDDOWN((L297+100)/Table2[[#This Row],[Price]],3)+K297,K297)</f>
        <v>286.88499999999982</v>
      </c>
      <c r="L298" s="6">
        <f>L297+100-((Table2[[#This Row],[Investor B Shares]]-K297)*Table2[[#This Row],[Price]])</f>
        <v>9.2190000021574292E-2</v>
      </c>
      <c r="M298" s="12">
        <f>ROUNDDOWN((100+N297)/Table2[[#This Row],[Price]],3)+M297</f>
        <v>285.81700000000018</v>
      </c>
      <c r="N298" s="6">
        <f>N297+100-((Table2[[#This Row],[Investor C Shares]]-M297)*Table2[[#This Row],[Price]])</f>
        <v>3.2219999965519719E-2</v>
      </c>
    </row>
    <row r="299" spans="1:14" x14ac:dyDescent="0.55000000000000004">
      <c r="A299" s="1">
        <v>43040</v>
      </c>
      <c r="B299">
        <v>265.01</v>
      </c>
      <c r="C299">
        <v>258.04000000000002</v>
      </c>
      <c r="D299">
        <v>266.05</v>
      </c>
      <c r="E299">
        <v>255.63</v>
      </c>
      <c r="F299" t="s">
        <v>26</v>
      </c>
      <c r="G299" s="2">
        <v>3.0599999999999999E-2</v>
      </c>
      <c r="H299">
        <f>VLOOKUP(Table2[[#This Row],[Date]],Monthly[],2)</f>
        <v>0</v>
      </c>
      <c r="I299">
        <f>IF(SUM(H296:H299)=0,ROUNDDOWN((J298+100)/Table2[[#This Row],[Price]],3)+I298,I298)</f>
        <v>286.23600000000016</v>
      </c>
      <c r="J299" s="6">
        <f>J298+100-(Table2[[#This Row],[Price]]*(Table2[[#This Row],[Investor A Shares]]-I298))</f>
        <v>0.11289999996718336</v>
      </c>
      <c r="K299">
        <f>IF(Table2[[#This Row],[Recession]]=0,ROUNDDOWN((L298+100)/Table2[[#This Row],[Price]],3)+K298,K298)</f>
        <v>287.26199999999983</v>
      </c>
      <c r="L299" s="6">
        <f>L298+100-((Table2[[#This Row],[Investor B Shares]]-K298)*Table2[[#This Row],[Price]])</f>
        <v>0.18342000001904069</v>
      </c>
      <c r="M299" s="12">
        <f>ROUNDDOWN((100+N298)/Table2[[#This Row],[Price]],3)+M298</f>
        <v>286.19400000000019</v>
      </c>
      <c r="N299" s="6">
        <f>N298+100-((Table2[[#This Row],[Investor C Shares]]-M298)*Table2[[#This Row],[Price]])</f>
        <v>0.12344999996298611</v>
      </c>
    </row>
    <row r="300" spans="1:14" x14ac:dyDescent="0.55000000000000004">
      <c r="A300" s="1">
        <v>43070</v>
      </c>
      <c r="B300">
        <v>266.86</v>
      </c>
      <c r="C300">
        <v>264.76</v>
      </c>
      <c r="D300">
        <v>268.60000000000002</v>
      </c>
      <c r="E300">
        <v>260.76</v>
      </c>
      <c r="F300" t="s">
        <v>77</v>
      </c>
      <c r="G300" s="2">
        <v>7.0000000000000001E-3</v>
      </c>
      <c r="H300">
        <f>VLOOKUP(Table2[[#This Row],[Date]],Monthly[],2)</f>
        <v>0</v>
      </c>
      <c r="I300">
        <f>IF(SUM(H297:H300)=0,ROUNDDOWN((J299+100)/Table2[[#This Row],[Price]],3)+I299,I299)</f>
        <v>286.61100000000016</v>
      </c>
      <c r="J300" s="6">
        <f>J299+100-(Table2[[#This Row],[Price]]*(Table2[[#This Row],[Investor A Shares]]-I299))</f>
        <v>4.0399999967178246E-2</v>
      </c>
      <c r="K300">
        <f>IF(Table2[[#This Row],[Recession]]=0,ROUNDDOWN((L299+100)/Table2[[#This Row],[Price]],3)+K299,K299)</f>
        <v>287.63699999999983</v>
      </c>
      <c r="L300" s="6">
        <f>L299+100-((Table2[[#This Row],[Investor B Shares]]-K299)*Table2[[#This Row],[Price]])</f>
        <v>0.11092000001903557</v>
      </c>
      <c r="M300" s="12">
        <f>ROUNDDOWN((100+N299)/Table2[[#This Row],[Price]],3)+M299</f>
        <v>286.56900000000019</v>
      </c>
      <c r="N300" s="6">
        <f>N299+100-((Table2[[#This Row],[Investor C Shares]]-M299)*Table2[[#This Row],[Price]])</f>
        <v>5.0949999962980996E-2</v>
      </c>
    </row>
    <row r="301" spans="1:14" x14ac:dyDescent="0.55000000000000004">
      <c r="A301" s="1">
        <v>43101</v>
      </c>
      <c r="B301">
        <v>281.89999999999998</v>
      </c>
      <c r="C301">
        <v>267.83999999999997</v>
      </c>
      <c r="D301">
        <v>286.63</v>
      </c>
      <c r="E301">
        <v>267.39999999999998</v>
      </c>
      <c r="F301" t="s">
        <v>24</v>
      </c>
      <c r="G301" s="2">
        <v>5.6399999999999999E-2</v>
      </c>
      <c r="H301">
        <f>VLOOKUP(Table2[[#This Row],[Date]],Monthly[],2)</f>
        <v>0</v>
      </c>
      <c r="I301">
        <f>IF(SUM(H298:H301)=0,ROUNDDOWN((J300+100)/Table2[[#This Row],[Price]],3)+I300,I300)</f>
        <v>286.96500000000015</v>
      </c>
      <c r="J301" s="6">
        <f>J300+100-(Table2[[#This Row],[Price]]*(Table2[[#This Row],[Investor A Shares]]-I300))</f>
        <v>0.24779999997141999</v>
      </c>
      <c r="K301">
        <f>IF(Table2[[#This Row],[Recession]]=0,ROUNDDOWN((L300+100)/Table2[[#This Row],[Price]],3)+K300,K300)</f>
        <v>287.99199999999985</v>
      </c>
      <c r="L301" s="6">
        <f>L300+100-((Table2[[#This Row],[Investor B Shares]]-K300)*Table2[[#This Row],[Price]])</f>
        <v>3.6420000013919207E-2</v>
      </c>
      <c r="M301" s="12">
        <f>ROUNDDOWN((100+N300)/Table2[[#This Row],[Price]],3)+M300</f>
        <v>286.92300000000017</v>
      </c>
      <c r="N301" s="6">
        <f>N300+100-((Table2[[#This Row],[Investor C Shares]]-M300)*Table2[[#This Row],[Price]])</f>
        <v>0.25834999996722274</v>
      </c>
    </row>
    <row r="302" spans="1:14" x14ac:dyDescent="0.55000000000000004">
      <c r="A302" s="1">
        <v>43132</v>
      </c>
      <c r="B302">
        <v>271.64999999999998</v>
      </c>
      <c r="C302">
        <v>281.07</v>
      </c>
      <c r="D302">
        <v>283.06</v>
      </c>
      <c r="E302">
        <v>252.92</v>
      </c>
      <c r="F302" t="s">
        <v>76</v>
      </c>
      <c r="G302" s="2">
        <v>-3.6400000000000002E-2</v>
      </c>
      <c r="H302">
        <f>VLOOKUP(Table2[[#This Row],[Date]],Monthly[],2)</f>
        <v>0</v>
      </c>
      <c r="I302">
        <f>IF(SUM(H299:H302)=0,ROUNDDOWN((J301+100)/Table2[[#This Row],[Price]],3)+I301,I301)</f>
        <v>287.33400000000017</v>
      </c>
      <c r="J302" s="6">
        <f>J301+100-(Table2[[#This Row],[Price]]*(Table2[[#This Row],[Investor A Shares]]-I301))</f>
        <v>8.9499999637752126E-3</v>
      </c>
      <c r="K302">
        <f>IF(Table2[[#This Row],[Recession]]=0,ROUNDDOWN((L301+100)/Table2[[#This Row],[Price]],3)+K301,K301)</f>
        <v>288.35999999999984</v>
      </c>
      <c r="L302" s="6">
        <f>L301+100-((Table2[[#This Row],[Investor B Shares]]-K301)*Table2[[#This Row],[Price]])</f>
        <v>6.9220000015292271E-2</v>
      </c>
      <c r="M302" s="12">
        <f>ROUNDDOWN((100+N301)/Table2[[#This Row],[Price]],3)+M301</f>
        <v>287.2920000000002</v>
      </c>
      <c r="N302" s="6">
        <f>N301+100-((Table2[[#This Row],[Investor C Shares]]-M301)*Table2[[#This Row],[Price]])</f>
        <v>1.9499999959577963E-2</v>
      </c>
    </row>
    <row r="303" spans="1:14" x14ac:dyDescent="0.55000000000000004">
      <c r="A303" s="1">
        <v>43160</v>
      </c>
      <c r="B303">
        <v>263.14999999999998</v>
      </c>
      <c r="C303">
        <v>271.41000000000003</v>
      </c>
      <c r="D303">
        <v>280.41000000000003</v>
      </c>
      <c r="E303">
        <v>257.83</v>
      </c>
      <c r="F303" t="s">
        <v>75</v>
      </c>
      <c r="G303" s="2">
        <v>-3.1300000000000001E-2</v>
      </c>
      <c r="H303">
        <f>VLOOKUP(Table2[[#This Row],[Date]],Monthly[],2)</f>
        <v>0</v>
      </c>
      <c r="I303">
        <f>IF(SUM(H300:H303)=0,ROUNDDOWN((J302+100)/Table2[[#This Row],[Price]],3)+I302,I302)</f>
        <v>287.71400000000017</v>
      </c>
      <c r="J303" s="6">
        <f>J302+100-(Table2[[#This Row],[Price]]*(Table2[[#This Row],[Investor A Shares]]-I302))</f>
        <v>1.1949999964983249E-2</v>
      </c>
      <c r="K303">
        <f>IF(Table2[[#This Row],[Recession]]=0,ROUNDDOWN((L302+100)/Table2[[#This Row],[Price]],3)+K302,K302)</f>
        <v>288.73999999999984</v>
      </c>
      <c r="L303" s="6">
        <f>L302+100-((Table2[[#This Row],[Investor B Shares]]-K302)*Table2[[#This Row],[Price]])</f>
        <v>7.2220000016500308E-2</v>
      </c>
      <c r="M303" s="12">
        <f>ROUNDDOWN((100+N302)/Table2[[#This Row],[Price]],3)+M302</f>
        <v>287.6720000000002</v>
      </c>
      <c r="N303" s="6">
        <f>N302+100-((Table2[[#This Row],[Investor C Shares]]-M302)*Table2[[#This Row],[Price]])</f>
        <v>2.2499999960785999E-2</v>
      </c>
    </row>
    <row r="304" spans="1:14" x14ac:dyDescent="0.55000000000000004">
      <c r="A304" s="1">
        <v>43191</v>
      </c>
      <c r="B304">
        <v>264.51</v>
      </c>
      <c r="C304">
        <v>262.55</v>
      </c>
      <c r="D304">
        <v>271.3</v>
      </c>
      <c r="E304">
        <v>254.67</v>
      </c>
      <c r="F304" t="s">
        <v>24</v>
      </c>
      <c r="G304" s="2">
        <v>5.1999999999999998E-3</v>
      </c>
      <c r="H304">
        <f>VLOOKUP(Table2[[#This Row],[Date]],Monthly[],2)</f>
        <v>0</v>
      </c>
      <c r="I304">
        <f>IF(SUM(H301:H304)=0,ROUNDDOWN((J303+100)/Table2[[#This Row],[Price]],3)+I303,I303)</f>
        <v>288.09200000000016</v>
      </c>
      <c r="J304" s="6">
        <f>J303+100-(Table2[[#This Row],[Price]]*(Table2[[#This Row],[Investor A Shares]]-I303))</f>
        <v>2.7169999968720049E-2</v>
      </c>
      <c r="K304">
        <f>IF(Table2[[#This Row],[Recession]]=0,ROUNDDOWN((L303+100)/Table2[[#This Row],[Price]],3)+K303,K303)</f>
        <v>289.11799999999982</v>
      </c>
      <c r="L304" s="6">
        <f>L303+100-((Table2[[#This Row],[Investor B Shares]]-K303)*Table2[[#This Row],[Price]])</f>
        <v>8.7440000020237107E-2</v>
      </c>
      <c r="M304" s="12">
        <f>ROUNDDOWN((100+N303)/Table2[[#This Row],[Price]],3)+M303</f>
        <v>288.05000000000018</v>
      </c>
      <c r="N304" s="6">
        <f>N303+100-((Table2[[#This Row],[Investor C Shares]]-M303)*Table2[[#This Row],[Price]])</f>
        <v>3.7719999964522799E-2</v>
      </c>
    </row>
    <row r="305" spans="1:14" x14ac:dyDescent="0.55000000000000004">
      <c r="A305" s="1">
        <v>43221</v>
      </c>
      <c r="B305">
        <v>270.94</v>
      </c>
      <c r="C305">
        <v>263.87</v>
      </c>
      <c r="D305">
        <v>274.25</v>
      </c>
      <c r="E305">
        <v>259.05</v>
      </c>
      <c r="F305" t="s">
        <v>74</v>
      </c>
      <c r="G305" s="2">
        <v>2.4299999999999999E-2</v>
      </c>
      <c r="H305">
        <f>VLOOKUP(Table2[[#This Row],[Date]],Monthly[],2)</f>
        <v>0</v>
      </c>
      <c r="I305">
        <f>IF(SUM(H302:H305)=0,ROUNDDOWN((J304+100)/Table2[[#This Row],[Price]],3)+I304,I304)</f>
        <v>288.46100000000018</v>
      </c>
      <c r="J305" s="6">
        <f>J304+100-(Table2[[#This Row],[Price]]*(Table2[[#This Row],[Investor A Shares]]-I304))</f>
        <v>5.030999996108676E-2</v>
      </c>
      <c r="K305">
        <f>IF(Table2[[#This Row],[Recession]]=0,ROUNDDOWN((L304+100)/Table2[[#This Row],[Price]],3)+K304,K304)</f>
        <v>289.48699999999985</v>
      </c>
      <c r="L305" s="6">
        <f>L304+100-((Table2[[#This Row],[Investor B Shares]]-K304)*Table2[[#This Row],[Price]])</f>
        <v>0.11058000001260382</v>
      </c>
      <c r="M305" s="12">
        <f>ROUNDDOWN((100+N304)/Table2[[#This Row],[Price]],3)+M304</f>
        <v>288.41900000000021</v>
      </c>
      <c r="N305" s="6">
        <f>N304+100-((Table2[[#This Row],[Investor C Shares]]-M304)*Table2[[#This Row],[Price]])</f>
        <v>6.085999995688951E-2</v>
      </c>
    </row>
    <row r="306" spans="1:14" x14ac:dyDescent="0.55000000000000004">
      <c r="A306" s="1">
        <v>43252</v>
      </c>
      <c r="B306">
        <v>271.27999999999997</v>
      </c>
      <c r="C306">
        <v>272.41000000000003</v>
      </c>
      <c r="D306">
        <v>279.48</v>
      </c>
      <c r="E306">
        <v>268.49</v>
      </c>
      <c r="F306" t="s">
        <v>31</v>
      </c>
      <c r="G306" s="2">
        <v>1.2999999999999999E-3</v>
      </c>
      <c r="H306">
        <f>VLOOKUP(Table2[[#This Row],[Date]],Monthly[],2)</f>
        <v>0</v>
      </c>
      <c r="I306">
        <f>IF(SUM(H303:H306)=0,ROUNDDOWN((J305+100)/Table2[[#This Row],[Price]],3)+I305,I305)</f>
        <v>288.82900000000018</v>
      </c>
      <c r="J306" s="6">
        <f>J305+100-(Table2[[#This Row],[Price]]*(Table2[[#This Row],[Investor A Shares]]-I305))</f>
        <v>0.21926999996244945</v>
      </c>
      <c r="K306">
        <f>IF(Table2[[#This Row],[Recession]]=0,ROUNDDOWN((L305+100)/Table2[[#This Row],[Price]],3)+K305,K305)</f>
        <v>289.85599999999988</v>
      </c>
      <c r="L306" s="6">
        <f>L305+100-((Table2[[#This Row],[Investor B Shares]]-K305)*Table2[[#This Row],[Price]])</f>
        <v>8.2600000049666278E-3</v>
      </c>
      <c r="M306" s="12">
        <f>ROUNDDOWN((100+N305)/Table2[[#This Row],[Price]],3)+M305</f>
        <v>288.78700000000021</v>
      </c>
      <c r="N306" s="6">
        <f>N305+100-((Table2[[#This Row],[Investor C Shares]]-M305)*Table2[[#This Row],[Price]])</f>
        <v>0.2298199999582522</v>
      </c>
    </row>
    <row r="307" spans="1:14" x14ac:dyDescent="0.55000000000000004">
      <c r="A307" s="1">
        <v>43282</v>
      </c>
      <c r="B307">
        <v>281.33</v>
      </c>
      <c r="C307">
        <v>269.51</v>
      </c>
      <c r="D307">
        <v>284.37</v>
      </c>
      <c r="E307">
        <v>269.24</v>
      </c>
      <c r="F307" t="s">
        <v>73</v>
      </c>
      <c r="G307" s="2">
        <v>3.6999999999999998E-2</v>
      </c>
      <c r="H307">
        <f>VLOOKUP(Table2[[#This Row],[Date]],Monthly[],2)</f>
        <v>0</v>
      </c>
      <c r="I307">
        <f>IF(SUM(H304:H307)=0,ROUNDDOWN((J306+100)/Table2[[#This Row],[Price]],3)+I306,I306)</f>
        <v>289.18500000000017</v>
      </c>
      <c r="J307" s="6">
        <f>J306+100-(Table2[[#This Row],[Price]]*(Table2[[#This Row],[Investor A Shares]]-I306))</f>
        <v>6.5789999963996593E-2</v>
      </c>
      <c r="K307">
        <f>IF(Table2[[#This Row],[Recession]]=0,ROUNDDOWN((L306+100)/Table2[[#This Row],[Price]],3)+K306,K306)</f>
        <v>290.2109999999999</v>
      </c>
      <c r="L307" s="6">
        <f>L306+100-((Table2[[#This Row],[Investor B Shares]]-K306)*Table2[[#This Row],[Price]])</f>
        <v>0.13610999999986007</v>
      </c>
      <c r="M307" s="12">
        <f>ROUNDDOWN((100+N306)/Table2[[#This Row],[Price]],3)+M306</f>
        <v>289.1430000000002</v>
      </c>
      <c r="N307" s="6">
        <f>N306+100-((Table2[[#This Row],[Investor C Shares]]-M306)*Table2[[#This Row],[Price]])</f>
        <v>7.6339999959799343E-2</v>
      </c>
    </row>
    <row r="308" spans="1:14" x14ac:dyDescent="0.55000000000000004">
      <c r="A308" s="1">
        <v>43313</v>
      </c>
      <c r="B308">
        <v>290.31</v>
      </c>
      <c r="C308">
        <v>281.56</v>
      </c>
      <c r="D308">
        <v>291.74</v>
      </c>
      <c r="E308">
        <v>279.16000000000003</v>
      </c>
      <c r="F308" t="s">
        <v>51</v>
      </c>
      <c r="G308" s="2">
        <v>3.1899999999999998E-2</v>
      </c>
      <c r="H308">
        <f>VLOOKUP(Table2[[#This Row],[Date]],Monthly[],2)</f>
        <v>0</v>
      </c>
      <c r="I308">
        <f>IF(SUM(H305:H308)=0,ROUNDDOWN((J307+100)/Table2[[#This Row],[Price]],3)+I307,I307)</f>
        <v>289.52900000000017</v>
      </c>
      <c r="J308" s="6">
        <f>J307+100-(Table2[[#This Row],[Price]]*(Table2[[#This Row],[Investor A Shares]]-I307))</f>
        <v>0.19914999996571225</v>
      </c>
      <c r="K308">
        <f>IF(Table2[[#This Row],[Recession]]=0,ROUNDDOWN((L307+100)/Table2[[#This Row],[Price]],3)+K307,K307)</f>
        <v>290.55499999999989</v>
      </c>
      <c r="L308" s="6">
        <f>L307+100-((Table2[[#This Row],[Investor B Shares]]-K307)*Table2[[#This Row],[Price]])</f>
        <v>0.26947000000157573</v>
      </c>
      <c r="M308" s="12">
        <f>ROUNDDOWN((100+N307)/Table2[[#This Row],[Price]],3)+M307</f>
        <v>289.48700000000019</v>
      </c>
      <c r="N308" s="6">
        <f>N307+100-((Table2[[#This Row],[Investor C Shares]]-M307)*Table2[[#This Row],[Price]])</f>
        <v>0.209699999961515</v>
      </c>
    </row>
    <row r="309" spans="1:14" x14ac:dyDescent="0.55000000000000004">
      <c r="A309" s="1">
        <v>43344</v>
      </c>
      <c r="B309">
        <v>290.72000000000003</v>
      </c>
      <c r="C309">
        <v>289.83999999999997</v>
      </c>
      <c r="D309">
        <v>293.94</v>
      </c>
      <c r="E309">
        <v>286.70999999999998</v>
      </c>
      <c r="F309" t="s">
        <v>72</v>
      </c>
      <c r="G309" s="2">
        <v>1.4E-3</v>
      </c>
      <c r="H309">
        <f>VLOOKUP(Table2[[#This Row],[Date]],Monthly[],2)</f>
        <v>0</v>
      </c>
      <c r="I309">
        <f>IF(SUM(H306:H309)=0,ROUNDDOWN((J308+100)/Table2[[#This Row],[Price]],3)+I308,I308)</f>
        <v>289.87300000000016</v>
      </c>
      <c r="J309" s="6">
        <f>J308+100-(Table2[[#This Row],[Price]]*(Table2[[#This Row],[Investor A Shares]]-I308))</f>
        <v>0.19146999996742409</v>
      </c>
      <c r="K309">
        <f>IF(Table2[[#This Row],[Recession]]=0,ROUNDDOWN((L308+100)/Table2[[#This Row],[Price]],3)+K308,K308)</f>
        <v>290.89899999999989</v>
      </c>
      <c r="L309" s="6">
        <f>L308+100-((Table2[[#This Row],[Investor B Shares]]-K308)*Table2[[#This Row],[Price]])</f>
        <v>0.26179000000328756</v>
      </c>
      <c r="M309" s="12">
        <f>ROUNDDOWN((100+N308)/Table2[[#This Row],[Price]],3)+M308</f>
        <v>289.83100000000019</v>
      </c>
      <c r="N309" s="6">
        <f>N308+100-((Table2[[#This Row],[Investor C Shares]]-M308)*Table2[[#This Row],[Price]])</f>
        <v>0.20201999996322684</v>
      </c>
    </row>
    <row r="310" spans="1:14" x14ac:dyDescent="0.55000000000000004">
      <c r="A310" s="1">
        <v>43374</v>
      </c>
      <c r="B310">
        <v>270.63</v>
      </c>
      <c r="C310">
        <v>292.11</v>
      </c>
      <c r="D310">
        <v>293.20999999999998</v>
      </c>
      <c r="E310">
        <v>259.85000000000002</v>
      </c>
      <c r="F310" t="s">
        <v>71</v>
      </c>
      <c r="G310" s="2">
        <v>-6.9099999999999995E-2</v>
      </c>
      <c r="H310">
        <f>VLOOKUP(Table2[[#This Row],[Date]],Monthly[],2)</f>
        <v>0</v>
      </c>
      <c r="I310">
        <f>IF(SUM(H307:H310)=0,ROUNDDOWN((J309+100)/Table2[[#This Row],[Price]],3)+I309,I309)</f>
        <v>290.24300000000017</v>
      </c>
      <c r="J310" s="6">
        <f>J309+100-(Table2[[#This Row],[Price]]*(Table2[[#This Row],[Investor A Shares]]-I309))</f>
        <v>5.8369999966188857E-2</v>
      </c>
      <c r="K310">
        <f>IF(Table2[[#This Row],[Recession]]=0,ROUNDDOWN((L309+100)/Table2[[#This Row],[Price]],3)+K309,K309)</f>
        <v>291.26899999999989</v>
      </c>
      <c r="L310" s="6">
        <f>L309+100-((Table2[[#This Row],[Investor B Shares]]-K309)*Table2[[#This Row],[Price]])</f>
        <v>0.12869000000205233</v>
      </c>
      <c r="M310" s="12">
        <f>ROUNDDOWN((100+N309)/Table2[[#This Row],[Price]],3)+M309</f>
        <v>290.20100000000019</v>
      </c>
      <c r="N310" s="6">
        <f>N309+100-((Table2[[#This Row],[Investor C Shares]]-M309)*Table2[[#This Row],[Price]])</f>
        <v>6.8919999961991607E-2</v>
      </c>
    </row>
    <row r="311" spans="1:14" x14ac:dyDescent="0.55000000000000004">
      <c r="A311" s="1">
        <v>43405</v>
      </c>
      <c r="B311">
        <v>275.64999999999998</v>
      </c>
      <c r="C311">
        <v>271.60000000000002</v>
      </c>
      <c r="D311">
        <v>281.22000000000003</v>
      </c>
      <c r="E311">
        <v>263.07</v>
      </c>
      <c r="F311" t="s">
        <v>34</v>
      </c>
      <c r="G311" s="2">
        <v>1.8499999999999999E-2</v>
      </c>
      <c r="H311">
        <f>VLOOKUP(Table2[[#This Row],[Date]],Monthly[],2)</f>
        <v>0</v>
      </c>
      <c r="I311">
        <f>IF(SUM(H308:H311)=0,ROUNDDOWN((J310+100)/Table2[[#This Row],[Price]],3)+I310,I310)</f>
        <v>290.60500000000019</v>
      </c>
      <c r="J311" s="6">
        <f>J310+100-(Table2[[#This Row],[Price]]*(Table2[[#This Row],[Investor A Shares]]-I310))</f>
        <v>0.27306999995980163</v>
      </c>
      <c r="K311">
        <f>IF(Table2[[#This Row],[Recession]]=0,ROUNDDOWN((L310+100)/Table2[[#This Row],[Price]],3)+K310,K310)</f>
        <v>291.63199999999989</v>
      </c>
      <c r="L311" s="6">
        <f>L310+100-((Table2[[#This Row],[Investor B Shares]]-K310)*Table2[[#This Row],[Price]])</f>
        <v>6.7740000002189049E-2</v>
      </c>
      <c r="M311" s="12">
        <f>ROUNDDOWN((100+N310)/Table2[[#This Row],[Price]],3)+M310</f>
        <v>290.56400000000019</v>
      </c>
      <c r="N311" s="6">
        <f>N310+100-((Table2[[#This Row],[Investor C Shares]]-M310)*Table2[[#This Row],[Price]])</f>
        <v>7.9699999621283268E-3</v>
      </c>
    </row>
    <row r="312" spans="1:14" x14ac:dyDescent="0.55000000000000004">
      <c r="A312" s="1">
        <v>43435</v>
      </c>
      <c r="B312">
        <v>249.92</v>
      </c>
      <c r="C312">
        <v>280.27999999999997</v>
      </c>
      <c r="D312">
        <v>280.39999999999998</v>
      </c>
      <c r="E312">
        <v>233.76</v>
      </c>
      <c r="F312" t="s">
        <v>70</v>
      </c>
      <c r="G312" s="2">
        <v>-9.3299999999999994E-2</v>
      </c>
      <c r="H312">
        <f>VLOOKUP(Table2[[#This Row],[Date]],Monthly[],2)</f>
        <v>0</v>
      </c>
      <c r="I312">
        <f>IF(SUM(H309:H312)=0,ROUNDDOWN((J311+100)/Table2[[#This Row],[Price]],3)+I311,I311)</f>
        <v>291.0060000000002</v>
      </c>
      <c r="J312" s="6">
        <f>J311+100-(Table2[[#This Row],[Price]]*(Table2[[#This Row],[Investor A Shares]]-I311))</f>
        <v>5.5149999957194495E-2</v>
      </c>
      <c r="K312">
        <f>IF(Table2[[#This Row],[Recession]]=0,ROUNDDOWN((L311+100)/Table2[[#This Row],[Price]],3)+K311,K311)</f>
        <v>292.03199999999987</v>
      </c>
      <c r="L312" s="6">
        <f>L311+100-((Table2[[#This Row],[Investor B Shares]]-K311)*Table2[[#This Row],[Price]])</f>
        <v>9.9740000007869867E-2</v>
      </c>
      <c r="M312" s="12">
        <f>ROUNDDOWN((100+N311)/Table2[[#This Row],[Price]],3)+M311</f>
        <v>290.96400000000017</v>
      </c>
      <c r="N312" s="6">
        <f>N311+100-((Table2[[#This Row],[Investor C Shares]]-M311)*Table2[[#This Row],[Price]])</f>
        <v>3.9969999967809144E-2</v>
      </c>
    </row>
    <row r="313" spans="1:14" x14ac:dyDescent="0.55000000000000004">
      <c r="A313" s="1">
        <v>43466</v>
      </c>
      <c r="B313">
        <v>269.93</v>
      </c>
      <c r="C313">
        <v>245.98</v>
      </c>
      <c r="D313">
        <v>270.47000000000003</v>
      </c>
      <c r="E313">
        <v>243.67</v>
      </c>
      <c r="F313" t="s">
        <v>69</v>
      </c>
      <c r="G313" s="2">
        <v>8.0100000000000005E-2</v>
      </c>
      <c r="H313">
        <f>VLOOKUP(Table2[[#This Row],[Date]],Monthly[],2)</f>
        <v>0</v>
      </c>
      <c r="I313">
        <f>IF(SUM(H310:H313)=0,ROUNDDOWN((J312+100)/Table2[[#This Row],[Price]],3)+I312,I312)</f>
        <v>291.3760000000002</v>
      </c>
      <c r="J313" s="6">
        <f>J312+100-(Table2[[#This Row],[Price]]*(Table2[[#This Row],[Investor A Shares]]-I312))</f>
        <v>0.18104999995595961</v>
      </c>
      <c r="K313">
        <f>IF(Table2[[#This Row],[Recession]]=0,ROUNDDOWN((L312+100)/Table2[[#This Row],[Price]],3)+K312,K312)</f>
        <v>292.40199999999987</v>
      </c>
      <c r="L313" s="6">
        <f>L312+100-((Table2[[#This Row],[Investor B Shares]]-K312)*Table2[[#This Row],[Price]])</f>
        <v>0.22564000000663498</v>
      </c>
      <c r="M313" s="12">
        <f>ROUNDDOWN((100+N312)/Table2[[#This Row],[Price]],3)+M312</f>
        <v>291.33400000000017</v>
      </c>
      <c r="N313" s="6">
        <f>N312+100-((Table2[[#This Row],[Investor C Shares]]-M312)*Table2[[#This Row],[Price]])</f>
        <v>0.16586999996657426</v>
      </c>
    </row>
    <row r="314" spans="1:14" x14ac:dyDescent="0.55000000000000004">
      <c r="A314" s="1">
        <v>43497</v>
      </c>
      <c r="B314">
        <v>278.68</v>
      </c>
      <c r="C314">
        <v>270.14999999999998</v>
      </c>
      <c r="D314">
        <v>281.31</v>
      </c>
      <c r="E314">
        <v>267.83</v>
      </c>
      <c r="F314" t="s">
        <v>26</v>
      </c>
      <c r="G314" s="2">
        <v>3.2399999999999998E-2</v>
      </c>
      <c r="H314">
        <f>VLOOKUP(Table2[[#This Row],[Date]],Monthly[],2)</f>
        <v>0</v>
      </c>
      <c r="I314">
        <f>IF(SUM(H311:H314)=0,ROUNDDOWN((J313+100)/Table2[[#This Row],[Price]],3)+I313,I313)</f>
        <v>291.73500000000018</v>
      </c>
      <c r="J314" s="6">
        <f>J313+100-(Table2[[#This Row],[Price]]*(Table2[[#This Row],[Investor A Shares]]-I313))</f>
        <v>0.13492999996140043</v>
      </c>
      <c r="K314">
        <f>IF(Table2[[#This Row],[Recession]]=0,ROUNDDOWN((L313+100)/Table2[[#This Row],[Price]],3)+K313,K313)</f>
        <v>292.76099999999985</v>
      </c>
      <c r="L314" s="6">
        <f>L313+100-((Table2[[#This Row],[Investor B Shares]]-K313)*Table2[[#This Row],[Price]])</f>
        <v>0.1795200000120758</v>
      </c>
      <c r="M314" s="12">
        <f>ROUNDDOWN((100+N313)/Table2[[#This Row],[Price]],3)+M313</f>
        <v>291.69300000000015</v>
      </c>
      <c r="N314" s="6">
        <f>N313+100-((Table2[[#This Row],[Investor C Shares]]-M313)*Table2[[#This Row],[Price]])</f>
        <v>0.11974999997201508</v>
      </c>
    </row>
    <row r="315" spans="1:14" x14ac:dyDescent="0.55000000000000004">
      <c r="A315" s="1">
        <v>43525</v>
      </c>
      <c r="B315">
        <v>282.48</v>
      </c>
      <c r="C315">
        <v>280.44</v>
      </c>
      <c r="D315">
        <v>285.18</v>
      </c>
      <c r="E315">
        <v>272.42</v>
      </c>
      <c r="F315" t="s">
        <v>68</v>
      </c>
      <c r="G315" s="2">
        <v>1.3599999999999999E-2</v>
      </c>
      <c r="H315">
        <f>VLOOKUP(Table2[[#This Row],[Date]],Monthly[],2)</f>
        <v>0</v>
      </c>
      <c r="I315">
        <f>IF(SUM(H312:H315)=0,ROUNDDOWN((J314+100)/Table2[[#This Row],[Price]],3)+I314,I314)</f>
        <v>292.08900000000017</v>
      </c>
      <c r="J315" s="6">
        <f>J314+100-(Table2[[#This Row],[Price]]*(Table2[[#This Row],[Investor A Shares]]-I314))</f>
        <v>0.13700999996562757</v>
      </c>
      <c r="K315">
        <f>IF(Table2[[#This Row],[Recession]]=0,ROUNDDOWN((L314+100)/Table2[[#This Row],[Price]],3)+K314,K314)</f>
        <v>293.11499999999984</v>
      </c>
      <c r="L315" s="6">
        <f>L314+100-((Table2[[#This Row],[Investor B Shares]]-K314)*Table2[[#This Row],[Price]])</f>
        <v>0.18160000001630294</v>
      </c>
      <c r="M315" s="12">
        <f>ROUNDDOWN((100+N314)/Table2[[#This Row],[Price]],3)+M314</f>
        <v>292.04700000000014</v>
      </c>
      <c r="N315" s="6">
        <f>N314+100-((Table2[[#This Row],[Investor C Shares]]-M314)*Table2[[#This Row],[Price]])</f>
        <v>0.12182999997624222</v>
      </c>
    </row>
    <row r="316" spans="1:14" x14ac:dyDescent="0.55000000000000004">
      <c r="A316" s="1">
        <v>43556</v>
      </c>
      <c r="B316">
        <v>294.02</v>
      </c>
      <c r="C316">
        <v>284.7</v>
      </c>
      <c r="D316">
        <v>294.45</v>
      </c>
      <c r="E316">
        <v>284.39999999999998</v>
      </c>
      <c r="F316" t="s">
        <v>67</v>
      </c>
      <c r="G316" s="2">
        <v>4.0899999999999999E-2</v>
      </c>
      <c r="H316">
        <f>VLOOKUP(Table2[[#This Row],[Date]],Monthly[],2)</f>
        <v>0</v>
      </c>
      <c r="I316">
        <f>IF(SUM(H313:H316)=0,ROUNDDOWN((J315+100)/Table2[[#This Row],[Price]],3)+I315,I315)</f>
        <v>292.42900000000014</v>
      </c>
      <c r="J316" s="6">
        <f>J315+100-(Table2[[#This Row],[Price]]*(Table2[[#This Row],[Investor A Shares]]-I315))</f>
        <v>0.17020999997298247</v>
      </c>
      <c r="K316">
        <f>IF(Table2[[#This Row],[Recession]]=0,ROUNDDOWN((L315+100)/Table2[[#This Row],[Price]],3)+K315,K315)</f>
        <v>293.45499999999981</v>
      </c>
      <c r="L316" s="6">
        <f>L315+100-((Table2[[#This Row],[Investor B Shares]]-K315)*Table2[[#This Row],[Price]])</f>
        <v>0.21480000002365784</v>
      </c>
      <c r="M316" s="12">
        <f>ROUNDDOWN((100+N315)/Table2[[#This Row],[Price]],3)+M315</f>
        <v>292.38700000000011</v>
      </c>
      <c r="N316" s="6">
        <f>N315+100-((Table2[[#This Row],[Investor C Shares]]-M315)*Table2[[#This Row],[Price]])</f>
        <v>0.15502999998359712</v>
      </c>
    </row>
    <row r="317" spans="1:14" x14ac:dyDescent="0.55000000000000004">
      <c r="A317" s="1">
        <v>43586</v>
      </c>
      <c r="B317">
        <v>275.27</v>
      </c>
      <c r="C317">
        <v>294.72000000000003</v>
      </c>
      <c r="D317">
        <v>294.95</v>
      </c>
      <c r="E317">
        <v>275.24</v>
      </c>
      <c r="F317" t="s">
        <v>66</v>
      </c>
      <c r="G317" s="2">
        <v>-6.3799999999999996E-2</v>
      </c>
      <c r="H317">
        <f>VLOOKUP(Table2[[#This Row],[Date]],Monthly[],2)</f>
        <v>0</v>
      </c>
      <c r="I317">
        <f>IF(SUM(H314:H317)=0,ROUNDDOWN((J316+100)/Table2[[#This Row],[Price]],3)+I316,I316)</f>
        <v>292.79200000000014</v>
      </c>
      <c r="J317" s="6">
        <f>J316+100-(Table2[[#This Row],[Price]]*(Table2[[#This Row],[Investor A Shares]]-I316))</f>
        <v>0.24719999997311959</v>
      </c>
      <c r="K317">
        <f>IF(Table2[[#This Row],[Recession]]=0,ROUNDDOWN((L316+100)/Table2[[#This Row],[Price]],3)+K316,K316)</f>
        <v>293.81899999999979</v>
      </c>
      <c r="L317" s="6">
        <f>L316+100-((Table2[[#This Row],[Investor B Shares]]-K316)*Table2[[#This Row],[Price]])</f>
        <v>1.652000003029741E-2</v>
      </c>
      <c r="M317" s="12">
        <f>ROUNDDOWN((100+N316)/Table2[[#This Row],[Price]],3)+M316</f>
        <v>292.75000000000011</v>
      </c>
      <c r="N317" s="6">
        <f>N316+100-((Table2[[#This Row],[Investor C Shares]]-M316)*Table2[[#This Row],[Price]])</f>
        <v>0.23201999998373424</v>
      </c>
    </row>
    <row r="318" spans="1:14" x14ac:dyDescent="0.55000000000000004">
      <c r="A318" s="1">
        <v>43617</v>
      </c>
      <c r="B318">
        <v>293</v>
      </c>
      <c r="C318">
        <v>275.31</v>
      </c>
      <c r="D318">
        <v>296.31</v>
      </c>
      <c r="E318">
        <v>273.08999999999997</v>
      </c>
      <c r="F318" t="s">
        <v>43</v>
      </c>
      <c r="G318" s="2">
        <v>6.4399999999999999E-2</v>
      </c>
      <c r="H318">
        <f>VLOOKUP(Table2[[#This Row],[Date]],Monthly[],2)</f>
        <v>0</v>
      </c>
      <c r="I318">
        <f>IF(SUM(H315:H318)=0,ROUNDDOWN((J317+100)/Table2[[#This Row],[Price]],3)+I317,I317)</f>
        <v>293.13400000000013</v>
      </c>
      <c r="J318" s="6">
        <f>J317+100-(Table2[[#This Row],[Price]]*(Table2[[#This Row],[Investor A Shares]]-I317))</f>
        <v>4.1199999977649782E-2</v>
      </c>
      <c r="K318">
        <f>IF(Table2[[#This Row],[Recession]]=0,ROUNDDOWN((L317+100)/Table2[[#This Row],[Price]],3)+K317,K317)</f>
        <v>294.1599999999998</v>
      </c>
      <c r="L318" s="6">
        <f>L317+100-((Table2[[#This Row],[Investor B Shares]]-K317)*Table2[[#This Row],[Price]])</f>
        <v>0.10352000002789907</v>
      </c>
      <c r="M318" s="12">
        <f>ROUNDDOWN((100+N317)/Table2[[#This Row],[Price]],3)+M317</f>
        <v>293.0920000000001</v>
      </c>
      <c r="N318" s="6">
        <f>N317+100-((Table2[[#This Row],[Investor C Shares]]-M317)*Table2[[#This Row],[Price]])</f>
        <v>2.6019999988264431E-2</v>
      </c>
    </row>
    <row r="319" spans="1:14" x14ac:dyDescent="0.55000000000000004">
      <c r="A319" s="1">
        <v>43647</v>
      </c>
      <c r="B319">
        <v>297.43</v>
      </c>
      <c r="C319">
        <v>296.68</v>
      </c>
      <c r="D319">
        <v>302.23</v>
      </c>
      <c r="E319">
        <v>294.33</v>
      </c>
      <c r="F319" t="s">
        <v>65</v>
      </c>
      <c r="G319" s="2">
        <v>1.5100000000000001E-2</v>
      </c>
      <c r="H319">
        <f>VLOOKUP(Table2[[#This Row],[Date]],Monthly[],2)</f>
        <v>0</v>
      </c>
      <c r="I319">
        <f>IF(SUM(H316:H319)=0,ROUNDDOWN((J318+100)/Table2[[#This Row],[Price]],3)+I318,I318)</f>
        <v>293.47000000000014</v>
      </c>
      <c r="J319" s="6">
        <f>J318+100-(Table2[[#This Row],[Price]]*(Table2[[#This Row],[Investor A Shares]]-I318))</f>
        <v>0.10471999997386661</v>
      </c>
      <c r="K319">
        <f>IF(Table2[[#This Row],[Recession]]=0,ROUNDDOWN((L318+100)/Table2[[#This Row],[Price]],3)+K318,K318)</f>
        <v>294.49599999999981</v>
      </c>
      <c r="L319" s="6">
        <f>L318+100-((Table2[[#This Row],[Investor B Shares]]-K318)*Table2[[#This Row],[Price]])</f>
        <v>0.1670400000241159</v>
      </c>
      <c r="M319" s="12">
        <f>ROUNDDOWN((100+N318)/Table2[[#This Row],[Price]],3)+M318</f>
        <v>293.42800000000011</v>
      </c>
      <c r="N319" s="6">
        <f>N318+100-((Table2[[#This Row],[Investor C Shares]]-M318)*Table2[[#This Row],[Price]])</f>
        <v>8.9539999984481256E-2</v>
      </c>
    </row>
    <row r="320" spans="1:14" x14ac:dyDescent="0.55000000000000004">
      <c r="A320" s="1">
        <v>43678</v>
      </c>
      <c r="B320">
        <v>292.45</v>
      </c>
      <c r="C320">
        <v>297.60000000000002</v>
      </c>
      <c r="D320">
        <v>300.87</v>
      </c>
      <c r="E320">
        <v>281.72000000000003</v>
      </c>
      <c r="F320" t="s">
        <v>64</v>
      </c>
      <c r="G320" s="2">
        <v>-1.67E-2</v>
      </c>
      <c r="H320">
        <f>VLOOKUP(Table2[[#This Row],[Date]],Monthly[],2)</f>
        <v>0</v>
      </c>
      <c r="I320">
        <f>IF(SUM(H317:H320)=0,ROUNDDOWN((J319+100)/Table2[[#This Row],[Price]],3)+I319,I319)</f>
        <v>293.81200000000013</v>
      </c>
      <c r="J320" s="6">
        <f>J319+100-(Table2[[#This Row],[Price]]*(Table2[[#This Row],[Investor A Shares]]-I319))</f>
        <v>8.6819999978388296E-2</v>
      </c>
      <c r="K320">
        <f>IF(Table2[[#This Row],[Recession]]=0,ROUNDDOWN((L319+100)/Table2[[#This Row],[Price]],3)+K319,K319)</f>
        <v>294.83799999999979</v>
      </c>
      <c r="L320" s="6">
        <f>L319+100-((Table2[[#This Row],[Investor B Shares]]-K319)*Table2[[#This Row],[Price]])</f>
        <v>0.14914000002863759</v>
      </c>
      <c r="M320" s="12">
        <f>ROUNDDOWN((100+N319)/Table2[[#This Row],[Price]],3)+M319</f>
        <v>293.7700000000001</v>
      </c>
      <c r="N320" s="6">
        <f>N319+100-((Table2[[#This Row],[Investor C Shares]]-M319)*Table2[[#This Row],[Price]])</f>
        <v>7.1639999989002945E-2</v>
      </c>
    </row>
    <row r="321" spans="1:14" x14ac:dyDescent="0.55000000000000004">
      <c r="A321" s="1">
        <v>43709</v>
      </c>
      <c r="B321">
        <v>296.77</v>
      </c>
      <c r="C321">
        <v>290.57</v>
      </c>
      <c r="D321">
        <v>302.63</v>
      </c>
      <c r="E321">
        <v>289.27</v>
      </c>
      <c r="F321" t="s">
        <v>63</v>
      </c>
      <c r="G321" s="2">
        <v>1.4800000000000001E-2</v>
      </c>
      <c r="H321">
        <f>VLOOKUP(Table2[[#This Row],[Date]],Monthly[],2)</f>
        <v>0</v>
      </c>
      <c r="I321">
        <f>IF(SUM(H318:H321)=0,ROUNDDOWN((J320+100)/Table2[[#This Row],[Price]],3)+I320,I320)</f>
        <v>294.14900000000011</v>
      </c>
      <c r="J321" s="6">
        <f>J320+100-(Table2[[#This Row],[Price]]*(Table2[[#This Row],[Investor A Shares]]-I320))</f>
        <v>7.5329999981633478E-2</v>
      </c>
      <c r="K321">
        <f>IF(Table2[[#This Row],[Recession]]=0,ROUNDDOWN((L320+100)/Table2[[#This Row],[Price]],3)+K320,K320)</f>
        <v>295.17499999999978</v>
      </c>
      <c r="L321" s="6">
        <f>L320+100-((Table2[[#This Row],[Investor B Shares]]-K320)*Table2[[#This Row],[Price]])</f>
        <v>0.13765000003188277</v>
      </c>
      <c r="M321" s="12">
        <f>ROUNDDOWN((100+N320)/Table2[[#This Row],[Price]],3)+M320</f>
        <v>294.10700000000008</v>
      </c>
      <c r="N321" s="6">
        <f>N320+100-((Table2[[#This Row],[Investor C Shares]]-M320)*Table2[[#This Row],[Price]])</f>
        <v>6.0149999992248127E-2</v>
      </c>
    </row>
    <row r="322" spans="1:14" x14ac:dyDescent="0.55000000000000004">
      <c r="A322" s="1">
        <v>43739</v>
      </c>
      <c r="B322">
        <v>303.33</v>
      </c>
      <c r="C322">
        <v>297.74</v>
      </c>
      <c r="D322">
        <v>304.55</v>
      </c>
      <c r="E322">
        <v>284.82</v>
      </c>
      <c r="F322" t="s">
        <v>62</v>
      </c>
      <c r="G322" s="2">
        <v>2.2100000000000002E-2</v>
      </c>
      <c r="H322">
        <f>VLOOKUP(Table2[[#This Row],[Date]],Monthly[],2)</f>
        <v>0</v>
      </c>
      <c r="I322">
        <f>IF(SUM(H319:H322)=0,ROUNDDOWN((J321+100)/Table2[[#This Row],[Price]],3)+I321,I321)</f>
        <v>294.47800000000012</v>
      </c>
      <c r="J322" s="6">
        <f>J321+100-(Table2[[#This Row],[Price]]*(Table2[[#This Row],[Investor A Shares]]-I321))</f>
        <v>0.2797599999792908</v>
      </c>
      <c r="K322">
        <f>IF(Table2[[#This Row],[Recession]]=0,ROUNDDOWN((L321+100)/Table2[[#This Row],[Price]],3)+K321,K321)</f>
        <v>295.50499999999977</v>
      </c>
      <c r="L322" s="6">
        <f>L321+100-((Table2[[#This Row],[Investor B Shares]]-K321)*Table2[[#This Row],[Price]])</f>
        <v>3.8750000036714027E-2</v>
      </c>
      <c r="M322" s="12">
        <f>ROUNDDOWN((100+N321)/Table2[[#This Row],[Price]],3)+M321</f>
        <v>294.43600000000009</v>
      </c>
      <c r="N322" s="6">
        <f>N321+100-((Table2[[#This Row],[Investor C Shares]]-M321)*Table2[[#This Row],[Price]])</f>
        <v>0.26457999998990545</v>
      </c>
    </row>
    <row r="323" spans="1:14" x14ac:dyDescent="0.55000000000000004">
      <c r="A323" s="1">
        <v>43770</v>
      </c>
      <c r="B323">
        <v>314.31</v>
      </c>
      <c r="C323">
        <v>304.92</v>
      </c>
      <c r="D323">
        <v>315.48</v>
      </c>
      <c r="E323">
        <v>304.74</v>
      </c>
      <c r="F323" t="s">
        <v>15</v>
      </c>
      <c r="G323" s="2">
        <v>3.6200000000000003E-2</v>
      </c>
      <c r="H323">
        <f>VLOOKUP(Table2[[#This Row],[Date]],Monthly[],2)</f>
        <v>0</v>
      </c>
      <c r="I323">
        <f>IF(SUM(H320:H323)=0,ROUNDDOWN((J322+100)/Table2[[#This Row],[Price]],3)+I322,I322)</f>
        <v>294.79700000000014</v>
      </c>
      <c r="J323" s="6">
        <f>J322+100-(Table2[[#This Row],[Price]]*(Table2[[#This Row],[Investor A Shares]]-I322))</f>
        <v>1.4869999973996073E-2</v>
      </c>
      <c r="K323">
        <f>IF(Table2[[#This Row],[Recession]]=0,ROUNDDOWN((L322+100)/Table2[[#This Row],[Price]],3)+K322,K322)</f>
        <v>295.82299999999975</v>
      </c>
      <c r="L323" s="6">
        <f>L322+100-((Table2[[#This Row],[Investor B Shares]]-K322)*Table2[[#This Row],[Price]])</f>
        <v>8.8170000041856156E-2</v>
      </c>
      <c r="M323" s="12">
        <f>ROUNDDOWN((100+N322)/Table2[[#This Row],[Price]],3)+M322</f>
        <v>294.75400000000008</v>
      </c>
      <c r="N323" s="6">
        <f>N322+100-((Table2[[#This Row],[Investor C Shares]]-M322)*Table2[[#This Row],[Price]])</f>
        <v>0.31399999999504757</v>
      </c>
    </row>
    <row r="324" spans="1:14" x14ac:dyDescent="0.55000000000000004">
      <c r="A324" s="1">
        <v>43800</v>
      </c>
      <c r="B324">
        <v>321.86</v>
      </c>
      <c r="C324">
        <v>314.58999999999997</v>
      </c>
      <c r="D324">
        <v>323.8</v>
      </c>
      <c r="E324">
        <v>307.13</v>
      </c>
      <c r="F324" t="s">
        <v>61</v>
      </c>
      <c r="G324" s="2">
        <v>2.4E-2</v>
      </c>
      <c r="H324">
        <f>VLOOKUP(Table2[[#This Row],[Date]],Monthly[],2)</f>
        <v>0</v>
      </c>
      <c r="I324">
        <f>IF(SUM(H321:H324)=0,ROUNDDOWN((J323+100)/Table2[[#This Row],[Price]],3)+I323,I323)</f>
        <v>295.10700000000014</v>
      </c>
      <c r="J324" s="6">
        <f>J323+100-(Table2[[#This Row],[Price]]*(Table2[[#This Row],[Investor A Shares]]-I323))</f>
        <v>0.23826999997325515</v>
      </c>
      <c r="K324">
        <f>IF(Table2[[#This Row],[Recession]]=0,ROUNDDOWN((L323+100)/Table2[[#This Row],[Price]],3)+K323,K323)</f>
        <v>296.13299999999975</v>
      </c>
      <c r="L324" s="6">
        <f>L323+100-((Table2[[#This Row],[Investor B Shares]]-K323)*Table2[[#This Row],[Price]])</f>
        <v>0.31157000004111524</v>
      </c>
      <c r="M324" s="12">
        <f>ROUNDDOWN((100+N323)/Table2[[#This Row],[Price]],3)+M323</f>
        <v>295.06500000000005</v>
      </c>
      <c r="N324" s="6">
        <f>N323+100-((Table2[[#This Row],[Investor C Shares]]-M323)*Table2[[#This Row],[Price]])</f>
        <v>0.21554000000192275</v>
      </c>
    </row>
    <row r="325" spans="1:14" x14ac:dyDescent="0.55000000000000004">
      <c r="A325" s="1">
        <v>43831</v>
      </c>
      <c r="B325">
        <v>321.73</v>
      </c>
      <c r="C325">
        <v>323.54000000000002</v>
      </c>
      <c r="D325">
        <v>332.95</v>
      </c>
      <c r="E325">
        <v>320.36</v>
      </c>
      <c r="F325" t="s">
        <v>29</v>
      </c>
      <c r="G325" s="2">
        <v>-4.0000000000000002E-4</v>
      </c>
      <c r="H325">
        <f>VLOOKUP(Table2[[#This Row],[Date]],Monthly[],2)</f>
        <v>0</v>
      </c>
      <c r="I325">
        <f>IF(SUM(H322:H325)=0,ROUNDDOWN((J324+100)/Table2[[#This Row],[Price]],3)+I324,I324)</f>
        <v>295.41800000000012</v>
      </c>
      <c r="J325" s="6">
        <f>J324+100-(Table2[[#This Row],[Price]]*(Table2[[#This Row],[Investor A Shares]]-I324))</f>
        <v>0.18023999998013096</v>
      </c>
      <c r="K325">
        <f>IF(Table2[[#This Row],[Recession]]=0,ROUNDDOWN((L324+100)/Table2[[#This Row],[Price]],3)+K324,K324)</f>
        <v>296.44399999999973</v>
      </c>
      <c r="L325" s="6">
        <f>L324+100-((Table2[[#This Row],[Investor B Shares]]-K324)*Table2[[#This Row],[Price]])</f>
        <v>0.25354000004799104</v>
      </c>
      <c r="M325" s="12">
        <f>ROUNDDOWN((100+N324)/Table2[[#This Row],[Price]],3)+M324</f>
        <v>295.37600000000003</v>
      </c>
      <c r="N325" s="6">
        <f>N324+100-((Table2[[#This Row],[Investor C Shares]]-M324)*Table2[[#This Row],[Price]])</f>
        <v>0.15751000000879856</v>
      </c>
    </row>
    <row r="326" spans="1:14" x14ac:dyDescent="0.55000000000000004">
      <c r="A326" s="1">
        <v>43862</v>
      </c>
      <c r="B326">
        <v>296.26</v>
      </c>
      <c r="C326">
        <v>323.35000000000002</v>
      </c>
      <c r="D326">
        <v>339.08</v>
      </c>
      <c r="E326">
        <v>285.54000000000002</v>
      </c>
      <c r="F326" t="s">
        <v>60</v>
      </c>
      <c r="G326" s="2">
        <v>-7.9200000000000007E-2</v>
      </c>
      <c r="H326">
        <f>VLOOKUP(Table2[[#This Row],[Date]],Monthly[],2)</f>
        <v>0</v>
      </c>
      <c r="I326">
        <f>IF(SUM(H323:H326)=0,ROUNDDOWN((J325+100)/Table2[[#This Row],[Price]],3)+I325,I325)</f>
        <v>295.75600000000014</v>
      </c>
      <c r="J326" s="6">
        <f>J325+100-(Table2[[#This Row],[Price]]*(Table2[[#This Row],[Investor A Shares]]-I325))</f>
        <v>4.4359999973536901E-2</v>
      </c>
      <c r="K326">
        <f>IF(Table2[[#This Row],[Recession]]=0,ROUNDDOWN((L325+100)/Table2[[#This Row],[Price]],3)+K325,K325)</f>
        <v>296.78199999999975</v>
      </c>
      <c r="L326" s="6">
        <f>L325+100-((Table2[[#This Row],[Investor B Shares]]-K325)*Table2[[#This Row],[Price]])</f>
        <v>0.11766000004139698</v>
      </c>
      <c r="M326" s="12">
        <f>ROUNDDOWN((100+N325)/Table2[[#This Row],[Price]],3)+M325</f>
        <v>295.71400000000006</v>
      </c>
      <c r="N326" s="6">
        <f>N325+100-((Table2[[#This Row],[Investor C Shares]]-M325)*Table2[[#This Row],[Price]])</f>
        <v>2.1630000002204497E-2</v>
      </c>
    </row>
    <row r="327" spans="1:14" x14ac:dyDescent="0.55000000000000004">
      <c r="A327" s="1">
        <v>43891</v>
      </c>
      <c r="B327">
        <v>257.75</v>
      </c>
      <c r="C327">
        <v>298.20999999999998</v>
      </c>
      <c r="D327">
        <v>313.83999999999997</v>
      </c>
      <c r="E327">
        <v>218.26</v>
      </c>
      <c r="F327" t="s">
        <v>59</v>
      </c>
      <c r="G327" s="2">
        <v>-0.13</v>
      </c>
      <c r="H327">
        <f>VLOOKUP(Table2[[#This Row],[Date]],Monthly[],2)</f>
        <v>1</v>
      </c>
      <c r="I327">
        <f>IF(SUM(H324:H327)=0,ROUNDDOWN((J326+100)/Table2[[#This Row],[Price]],3)+I326,I326)</f>
        <v>295.75600000000014</v>
      </c>
      <c r="J327" s="6">
        <f>J326+100-(Table2[[#This Row],[Price]]*(Table2[[#This Row],[Investor A Shares]]-I326))</f>
        <v>100.04435999997354</v>
      </c>
      <c r="K327">
        <f>IF(Table2[[#This Row],[Recession]]=0,ROUNDDOWN((L326+100)/Table2[[#This Row],[Price]],3)+K326,K326)</f>
        <v>296.78199999999975</v>
      </c>
      <c r="L327" s="6">
        <f>L326+100-((Table2[[#This Row],[Investor B Shares]]-K326)*Table2[[#This Row],[Price]])</f>
        <v>100.1176600000414</v>
      </c>
      <c r="M327" s="12">
        <f>ROUNDDOWN((100+N326)/Table2[[#This Row],[Price]],3)+M326</f>
        <v>296.10200000000003</v>
      </c>
      <c r="N327" s="6">
        <f>N326+100-((Table2[[#This Row],[Investor C Shares]]-M326)*Table2[[#This Row],[Price]])</f>
        <v>1.4630000008182265E-2</v>
      </c>
    </row>
    <row r="328" spans="1:14" x14ac:dyDescent="0.55000000000000004">
      <c r="A328" s="1">
        <v>43922</v>
      </c>
      <c r="B328">
        <v>290.48</v>
      </c>
      <c r="C328">
        <v>247.98</v>
      </c>
      <c r="D328">
        <v>294.88</v>
      </c>
      <c r="E328">
        <v>243.9</v>
      </c>
      <c r="F328" t="s">
        <v>58</v>
      </c>
      <c r="G328" s="2">
        <v>0.127</v>
      </c>
      <c r="H328">
        <f>VLOOKUP(Table2[[#This Row],[Date]],Monthly[],2)</f>
        <v>1</v>
      </c>
      <c r="I328">
        <f>IF(SUM(H325:H328)=0,ROUNDDOWN((J327+100)/Table2[[#This Row],[Price]],3)+I327,I327)</f>
        <v>295.75600000000014</v>
      </c>
      <c r="J328" s="6">
        <f>J327+100-(Table2[[#This Row],[Price]]*(Table2[[#This Row],[Investor A Shares]]-I327))</f>
        <v>200.04435999997355</v>
      </c>
      <c r="K328">
        <f>IF(Table2[[#This Row],[Recession]]=0,ROUNDDOWN((L327+100)/Table2[[#This Row],[Price]],3)+K327,K327)</f>
        <v>296.78199999999975</v>
      </c>
      <c r="L328" s="6">
        <f>L327+100-((Table2[[#This Row],[Investor B Shares]]-K327)*Table2[[#This Row],[Price]])</f>
        <v>200.11766000004138</v>
      </c>
      <c r="M328" s="12">
        <f>ROUNDDOWN((100+N327)/Table2[[#This Row],[Price]],3)+M327</f>
        <v>296.44600000000003</v>
      </c>
      <c r="N328" s="6">
        <f>N327+100-((Table2[[#This Row],[Investor C Shares]]-M327)*Table2[[#This Row],[Price]])</f>
        <v>8.9510000009894952E-2</v>
      </c>
    </row>
    <row r="329" spans="1:14" x14ac:dyDescent="0.55000000000000004">
      <c r="A329" s="1">
        <v>43952</v>
      </c>
      <c r="B329">
        <v>304.32</v>
      </c>
      <c r="C329">
        <v>285.31</v>
      </c>
      <c r="D329">
        <v>306.83999999999997</v>
      </c>
      <c r="E329">
        <v>272.99</v>
      </c>
      <c r="F329" t="s">
        <v>57</v>
      </c>
      <c r="G329" s="2">
        <v>4.7600000000000003E-2</v>
      </c>
      <c r="H329">
        <f>VLOOKUP(Table2[[#This Row],[Date]],Monthly[],2)</f>
        <v>0</v>
      </c>
      <c r="I329">
        <f>IF(SUM(H326:H329)=0,ROUNDDOWN((J328+100)/Table2[[#This Row],[Price]],3)+I328,I328)</f>
        <v>295.75600000000014</v>
      </c>
      <c r="J329" s="6">
        <f>J328+100-(Table2[[#This Row],[Price]]*(Table2[[#This Row],[Investor A Shares]]-I328))</f>
        <v>300.04435999997355</v>
      </c>
      <c r="K329">
        <f>IF(Table2[[#This Row],[Recession]]=0,ROUNDDOWN((L328+100)/Table2[[#This Row],[Price]],3)+K328,K328)</f>
        <v>297.76799999999974</v>
      </c>
      <c r="L329" s="6">
        <f>L328+100-((Table2[[#This Row],[Investor B Shares]]-K328)*Table2[[#This Row],[Price]])</f>
        <v>5.8140000044431872E-2</v>
      </c>
      <c r="M329" s="12">
        <f>ROUNDDOWN((100+N328)/Table2[[#This Row],[Price]],3)+M328</f>
        <v>296.774</v>
      </c>
      <c r="N329" s="6">
        <f>N328+100-((Table2[[#This Row],[Investor C Shares]]-M328)*Table2[[#This Row],[Price]])</f>
        <v>0.27255000001764529</v>
      </c>
    </row>
    <row r="330" spans="1:14" x14ac:dyDescent="0.55000000000000004">
      <c r="A330" s="1">
        <v>43983</v>
      </c>
      <c r="B330">
        <v>308.36</v>
      </c>
      <c r="C330">
        <v>303.62</v>
      </c>
      <c r="D330">
        <v>323.41000000000003</v>
      </c>
      <c r="E330">
        <v>296.74</v>
      </c>
      <c r="F330" t="s">
        <v>56</v>
      </c>
      <c r="G330" s="2">
        <v>1.3299999999999999E-2</v>
      </c>
      <c r="H330">
        <f>VLOOKUP(Table2[[#This Row],[Date]],Monthly[],2)</f>
        <v>0</v>
      </c>
      <c r="I330">
        <f>IF(SUM(H327:H330)=0,ROUNDDOWN((J329+100)/Table2[[#This Row],[Price]],3)+I329,I329)</f>
        <v>295.75600000000014</v>
      </c>
      <c r="J330" s="6">
        <f>J329+100-(Table2[[#This Row],[Price]]*(Table2[[#This Row],[Investor A Shares]]-I329))</f>
        <v>400.04435999997355</v>
      </c>
      <c r="K330">
        <f>IF(Table2[[#This Row],[Recession]]=0,ROUNDDOWN((L329+100)/Table2[[#This Row],[Price]],3)+K329,K329)</f>
        <v>298.09199999999976</v>
      </c>
      <c r="L330" s="6">
        <f>L329+100-((Table2[[#This Row],[Investor B Shares]]-K329)*Table2[[#This Row],[Price]])</f>
        <v>0.14950000004064634</v>
      </c>
      <c r="M330" s="12">
        <f>ROUNDDOWN((100+N329)/Table2[[#This Row],[Price]],3)+M329</f>
        <v>297.09899999999999</v>
      </c>
      <c r="N330" s="6">
        <f>N329+100-((Table2[[#This Row],[Investor C Shares]]-M329)*Table2[[#This Row],[Price]])</f>
        <v>5.5550000021142409E-2</v>
      </c>
    </row>
    <row r="331" spans="1:14" x14ac:dyDescent="0.55000000000000004">
      <c r="A331" s="1">
        <v>44013</v>
      </c>
      <c r="B331">
        <v>326.52</v>
      </c>
      <c r="C331">
        <v>309.57</v>
      </c>
      <c r="D331">
        <v>327.23</v>
      </c>
      <c r="E331">
        <v>309.07</v>
      </c>
      <c r="F331" t="s">
        <v>44</v>
      </c>
      <c r="G331" s="2">
        <v>5.8900000000000001E-2</v>
      </c>
      <c r="H331">
        <f>VLOOKUP(Table2[[#This Row],[Date]],Monthly[],2)</f>
        <v>0</v>
      </c>
      <c r="I331">
        <f>IF(SUM(H328:H331)=0,ROUNDDOWN((J330+100)/Table2[[#This Row],[Price]],3)+I330,I330)</f>
        <v>295.75600000000014</v>
      </c>
      <c r="J331" s="6">
        <f>J330+100-(Table2[[#This Row],[Price]]*(Table2[[#This Row],[Investor A Shares]]-I330))</f>
        <v>500.04435999997355</v>
      </c>
      <c r="K331">
        <f>IF(Table2[[#This Row],[Recession]]=0,ROUNDDOWN((L330+100)/Table2[[#This Row],[Price]],3)+K330,K330)</f>
        <v>298.39799999999974</v>
      </c>
      <c r="L331" s="6">
        <f>L330+100-((Table2[[#This Row],[Investor B Shares]]-K330)*Table2[[#This Row],[Price]])</f>
        <v>0.23438000004614423</v>
      </c>
      <c r="M331" s="12">
        <f>ROUNDDOWN((100+N330)/Table2[[#This Row],[Price]],3)+M330</f>
        <v>297.40499999999997</v>
      </c>
      <c r="N331" s="6">
        <f>N330+100-((Table2[[#This Row],[Investor C Shares]]-M330)*Table2[[#This Row],[Price]])</f>
        <v>0.1404300000266403</v>
      </c>
    </row>
    <row r="332" spans="1:14" x14ac:dyDescent="0.55000000000000004">
      <c r="A332" s="1">
        <v>44044</v>
      </c>
      <c r="B332">
        <v>349.31</v>
      </c>
      <c r="C332">
        <v>328.32</v>
      </c>
      <c r="D332">
        <v>351.3</v>
      </c>
      <c r="E332">
        <v>327.73</v>
      </c>
      <c r="F332" t="s">
        <v>13</v>
      </c>
      <c r="G332" s="2">
        <v>6.9800000000000001E-2</v>
      </c>
      <c r="H332">
        <f>VLOOKUP(Table2[[#This Row],[Date]],Monthly[],2)</f>
        <v>0</v>
      </c>
      <c r="I332">
        <f>IF(SUM(H329:H332)=0,ROUNDDOWN((J331+100)/Table2[[#This Row],[Price]],3)+I331,I331)</f>
        <v>297.47300000000013</v>
      </c>
      <c r="J332" s="6">
        <f>J331+100-(Table2[[#This Row],[Price]]*(Table2[[#This Row],[Investor A Shares]]-I331))</f>
        <v>0.27908999997885076</v>
      </c>
      <c r="K332">
        <f>IF(Table2[[#This Row],[Recession]]=0,ROUNDDOWN((L331+100)/Table2[[#This Row],[Price]],3)+K331,K331)</f>
        <v>298.68399999999974</v>
      </c>
      <c r="L332" s="6">
        <f>L331+100-((Table2[[#This Row],[Investor B Shares]]-K331)*Table2[[#This Row],[Price]])</f>
        <v>0.33172000004566371</v>
      </c>
      <c r="M332" s="12">
        <f>ROUNDDOWN((100+N331)/Table2[[#This Row],[Price]],3)+M331</f>
        <v>297.69099999999997</v>
      </c>
      <c r="N332" s="6">
        <f>N331+100-((Table2[[#This Row],[Investor C Shares]]-M331)*Table2[[#This Row],[Price]])</f>
        <v>0.23777000002615978</v>
      </c>
    </row>
    <row r="333" spans="1:14" x14ac:dyDescent="0.55000000000000004">
      <c r="A333" s="1">
        <v>44075</v>
      </c>
      <c r="B333">
        <v>334.89</v>
      </c>
      <c r="C333">
        <v>350.21</v>
      </c>
      <c r="D333">
        <v>358.75</v>
      </c>
      <c r="E333">
        <v>319.8</v>
      </c>
      <c r="F333" t="s">
        <v>55</v>
      </c>
      <c r="G333" s="2">
        <v>-4.1300000000000003E-2</v>
      </c>
      <c r="H333">
        <f>VLOOKUP(Table2[[#This Row],[Date]],Monthly[],2)</f>
        <v>0</v>
      </c>
      <c r="I333">
        <f>IF(SUM(H330:H333)=0,ROUNDDOWN((J332+100)/Table2[[#This Row],[Price]],3)+I332,I332)</f>
        <v>297.77200000000011</v>
      </c>
      <c r="J333" s="6">
        <f>J332+100-(Table2[[#This Row],[Price]]*(Table2[[#This Row],[Investor A Shares]]-I332))</f>
        <v>0.14697999998615785</v>
      </c>
      <c r="K333">
        <f>IF(Table2[[#This Row],[Recession]]=0,ROUNDDOWN((L332+100)/Table2[[#This Row],[Price]],3)+K332,K332)</f>
        <v>298.98299999999972</v>
      </c>
      <c r="L333" s="6">
        <f>L332+100-((Table2[[#This Row],[Investor B Shares]]-K332)*Table2[[#This Row],[Price]])</f>
        <v>0.1996100000529708</v>
      </c>
      <c r="M333" s="12">
        <f>ROUNDDOWN((100+N332)/Table2[[#This Row],[Price]],3)+M332</f>
        <v>297.98999999999995</v>
      </c>
      <c r="N333" s="6">
        <f>N332+100-((Table2[[#This Row],[Investor C Shares]]-M332)*Table2[[#This Row],[Price]])</f>
        <v>0.10566000003346687</v>
      </c>
    </row>
    <row r="334" spans="1:14" x14ac:dyDescent="0.55000000000000004">
      <c r="A334" s="1">
        <v>44105</v>
      </c>
      <c r="B334">
        <v>326.54000000000002</v>
      </c>
      <c r="C334">
        <v>337.69</v>
      </c>
      <c r="D334">
        <v>354.02</v>
      </c>
      <c r="E334">
        <v>322.60000000000002</v>
      </c>
      <c r="F334" t="s">
        <v>54</v>
      </c>
      <c r="G334" s="2">
        <v>-2.4899999999999999E-2</v>
      </c>
      <c r="H334">
        <f>VLOOKUP(Table2[[#This Row],[Date]],Monthly[],2)</f>
        <v>0</v>
      </c>
      <c r="I334">
        <f>IF(SUM(H331:H334)=0,ROUNDDOWN((J333+100)/Table2[[#This Row],[Price]],3)+I333,I333)</f>
        <v>298.07800000000009</v>
      </c>
      <c r="J334" s="6">
        <f>J333+100-(Table2[[#This Row],[Price]]*(Table2[[#This Row],[Investor A Shares]]-I333))</f>
        <v>0.22573999999164585</v>
      </c>
      <c r="K334">
        <f>IF(Table2[[#This Row],[Recession]]=0,ROUNDDOWN((L333+100)/Table2[[#This Row],[Price]],3)+K333,K333)</f>
        <v>299.2889999999997</v>
      </c>
      <c r="L334" s="6">
        <f>L333+100-((Table2[[#This Row],[Investor B Shares]]-K333)*Table2[[#This Row],[Price]])</f>
        <v>0.2783700000584588</v>
      </c>
      <c r="M334" s="12">
        <f>ROUNDDOWN((100+N333)/Table2[[#This Row],[Price]],3)+M333</f>
        <v>298.29599999999994</v>
      </c>
      <c r="N334" s="6">
        <f>N333+100-((Table2[[#This Row],[Investor C Shares]]-M333)*Table2[[#This Row],[Price]])</f>
        <v>0.18442000003895487</v>
      </c>
    </row>
    <row r="335" spans="1:14" x14ac:dyDescent="0.55000000000000004">
      <c r="A335" s="1">
        <v>44136</v>
      </c>
      <c r="B335">
        <v>362.06</v>
      </c>
      <c r="C335">
        <v>330.2</v>
      </c>
      <c r="D335">
        <v>364.38</v>
      </c>
      <c r="E335">
        <v>327.24</v>
      </c>
      <c r="F335" t="s">
        <v>53</v>
      </c>
      <c r="G335" s="2">
        <v>0.10879999999999999</v>
      </c>
      <c r="H335">
        <f>VLOOKUP(Table2[[#This Row],[Date]],Monthly[],2)</f>
        <v>0</v>
      </c>
      <c r="I335">
        <f>IF(SUM(H332:H335)=0,ROUNDDOWN((J334+100)/Table2[[#This Row],[Price]],3)+I334,I334)</f>
        <v>298.3540000000001</v>
      </c>
      <c r="J335" s="6">
        <f>J334+100-(Table2[[#This Row],[Price]]*(Table2[[#This Row],[Investor A Shares]]-I334))</f>
        <v>0.29717999998786127</v>
      </c>
      <c r="K335">
        <f>IF(Table2[[#This Row],[Recession]]=0,ROUNDDOWN((L334+100)/Table2[[#This Row],[Price]],3)+K334,K334)</f>
        <v>299.56499999999971</v>
      </c>
      <c r="L335" s="6">
        <f>L334+100-((Table2[[#This Row],[Investor B Shares]]-K334)*Table2[[#This Row],[Price]])</f>
        <v>0.34981000005467422</v>
      </c>
      <c r="M335" s="12">
        <f>ROUNDDOWN((100+N334)/Table2[[#This Row],[Price]],3)+M334</f>
        <v>298.57199999999995</v>
      </c>
      <c r="N335" s="6">
        <f>N334+100-((Table2[[#This Row],[Investor C Shares]]-M334)*Table2[[#This Row],[Price]])</f>
        <v>0.25586000003517029</v>
      </c>
    </row>
    <row r="336" spans="1:14" x14ac:dyDescent="0.55000000000000004">
      <c r="A336" s="1">
        <v>44166</v>
      </c>
      <c r="B336">
        <v>373.88</v>
      </c>
      <c r="C336">
        <v>365.57</v>
      </c>
      <c r="D336">
        <v>378.46</v>
      </c>
      <c r="E336">
        <v>362.03</v>
      </c>
      <c r="F336" t="s">
        <v>52</v>
      </c>
      <c r="G336" s="2">
        <v>3.2599999999999997E-2</v>
      </c>
      <c r="H336">
        <f>VLOOKUP(Table2[[#This Row],[Date]],Monthly[],2)</f>
        <v>0</v>
      </c>
      <c r="I336">
        <f>IF(SUM(H333:H336)=0,ROUNDDOWN((J335+100)/Table2[[#This Row],[Price]],3)+I335,I335)</f>
        <v>298.62200000000007</v>
      </c>
      <c r="J336" s="6">
        <f>J335+100-(Table2[[#This Row],[Price]]*(Table2[[#This Row],[Investor A Shares]]-I335))</f>
        <v>9.7339999998240501E-2</v>
      </c>
      <c r="K336">
        <f>IF(Table2[[#This Row],[Recession]]=0,ROUNDDOWN((L335+100)/Table2[[#This Row],[Price]],3)+K335,K335)</f>
        <v>299.83299999999969</v>
      </c>
      <c r="L336" s="6">
        <f>L335+100-((Table2[[#This Row],[Investor B Shares]]-K335)*Table2[[#This Row],[Price]])</f>
        <v>0.14997000006505345</v>
      </c>
      <c r="M336" s="12">
        <f>ROUNDDOWN((100+N335)/Table2[[#This Row],[Price]],3)+M335</f>
        <v>298.83999999999992</v>
      </c>
      <c r="N336" s="6">
        <f>N335+100-((Table2[[#This Row],[Investor C Shares]]-M335)*Table2[[#This Row],[Price]])</f>
        <v>5.6020000045549523E-2</v>
      </c>
    </row>
    <row r="337" spans="1:14" x14ac:dyDescent="0.55000000000000004">
      <c r="A337" s="1">
        <v>44197</v>
      </c>
      <c r="B337">
        <v>370.07</v>
      </c>
      <c r="C337">
        <v>375.31</v>
      </c>
      <c r="D337">
        <v>385.85</v>
      </c>
      <c r="E337">
        <v>364.82</v>
      </c>
      <c r="F337" t="s">
        <v>29</v>
      </c>
      <c r="G337" s="2">
        <v>-1.0200000000000001E-2</v>
      </c>
      <c r="H337">
        <f>VLOOKUP(Table2[[#This Row],[Date]],Monthly[],2)</f>
        <v>0</v>
      </c>
      <c r="I337">
        <f>IF(SUM(H334:H337)=0,ROUNDDOWN((J336+100)/Table2[[#This Row],[Price]],3)+I336,I336)</f>
        <v>298.89200000000005</v>
      </c>
      <c r="J337" s="6">
        <f>J336+100-(Table2[[#This Row],[Price]]*(Table2[[#This Row],[Investor A Shares]]-I336))</f>
        <v>0.17844000000496862</v>
      </c>
      <c r="K337">
        <f>IF(Table2[[#This Row],[Recession]]=0,ROUNDDOWN((L336+100)/Table2[[#This Row],[Price]],3)+K336,K336)</f>
        <v>300.10299999999967</v>
      </c>
      <c r="L337" s="6">
        <f>L336+100-((Table2[[#This Row],[Investor B Shares]]-K336)*Table2[[#This Row],[Price]])</f>
        <v>0.23107000007178158</v>
      </c>
      <c r="M337" s="12">
        <f>ROUNDDOWN((100+N336)/Table2[[#This Row],[Price]],3)+M336</f>
        <v>299.1099999999999</v>
      </c>
      <c r="N337" s="6">
        <f>N336+100-((Table2[[#This Row],[Investor C Shares]]-M336)*Table2[[#This Row],[Price]])</f>
        <v>0.13712000005227765</v>
      </c>
    </row>
    <row r="338" spans="1:14" x14ac:dyDescent="0.55000000000000004">
      <c r="A338" s="1">
        <v>44228</v>
      </c>
      <c r="B338">
        <v>380.36</v>
      </c>
      <c r="C338">
        <v>373.72</v>
      </c>
      <c r="D338">
        <v>394.17</v>
      </c>
      <c r="E338">
        <v>370.38</v>
      </c>
      <c r="F338" t="s">
        <v>51</v>
      </c>
      <c r="G338" s="2">
        <v>2.7799999999999998E-2</v>
      </c>
      <c r="H338">
        <f>VLOOKUP(Table2[[#This Row],[Date]],Monthly[],2)</f>
        <v>0</v>
      </c>
      <c r="I338">
        <f>IF(SUM(H335:H338)=0,ROUNDDOWN((J337+100)/Table2[[#This Row],[Price]],3)+I337,I337)</f>
        <v>299.15500000000003</v>
      </c>
      <c r="J338" s="6">
        <f>J337+100-(Table2[[#This Row],[Price]]*(Table2[[#This Row],[Investor A Shares]]-I337))</f>
        <v>0.14376000001378486</v>
      </c>
      <c r="K338">
        <f>IF(Table2[[#This Row],[Recession]]=0,ROUNDDOWN((L337+100)/Table2[[#This Row],[Price]],3)+K337,K337)</f>
        <v>300.36599999999964</v>
      </c>
      <c r="L338" s="6">
        <f>L337+100-((Table2[[#This Row],[Investor B Shares]]-K337)*Table2[[#This Row],[Price]])</f>
        <v>0.19639000008059782</v>
      </c>
      <c r="M338" s="12">
        <f>ROUNDDOWN((100+N337)/Table2[[#This Row],[Price]],3)+M337</f>
        <v>299.37299999999988</v>
      </c>
      <c r="N338" s="6">
        <f>N337+100-((Table2[[#This Row],[Investor C Shares]]-M337)*Table2[[#This Row],[Price]])</f>
        <v>0.10244000006109388</v>
      </c>
    </row>
    <row r="339" spans="1:14" x14ac:dyDescent="0.55000000000000004">
      <c r="A339" s="1">
        <v>44256</v>
      </c>
      <c r="B339">
        <v>396.33</v>
      </c>
      <c r="C339">
        <v>385.59</v>
      </c>
      <c r="D339">
        <v>398.12</v>
      </c>
      <c r="E339">
        <v>371.88</v>
      </c>
      <c r="F339" t="s">
        <v>50</v>
      </c>
      <c r="G339" s="2">
        <v>4.2000000000000003E-2</v>
      </c>
      <c r="H339">
        <f>VLOOKUP(Table2[[#This Row],[Date]],Monthly[],2)</f>
        <v>0</v>
      </c>
      <c r="I339">
        <f>IF(SUM(H336:H339)=0,ROUNDDOWN((J338+100)/Table2[[#This Row],[Price]],3)+I338,I338)</f>
        <v>299.40700000000004</v>
      </c>
      <c r="J339" s="6">
        <f>J338+100-(Table2[[#This Row],[Price]]*(Table2[[#This Row],[Investor A Shares]]-I338))</f>
        <v>0.26860000001001083</v>
      </c>
      <c r="K339">
        <f>IF(Table2[[#This Row],[Recession]]=0,ROUNDDOWN((L338+100)/Table2[[#This Row],[Price]],3)+K338,K338)</f>
        <v>300.61799999999965</v>
      </c>
      <c r="L339" s="6">
        <f>L338+100-((Table2[[#This Row],[Investor B Shares]]-K338)*Table2[[#This Row],[Price]])</f>
        <v>0.32123000007682379</v>
      </c>
      <c r="M339" s="12">
        <f>ROUNDDOWN((100+N338)/Table2[[#This Row],[Price]],3)+M338</f>
        <v>299.62499999999989</v>
      </c>
      <c r="N339" s="6">
        <f>N338+100-((Table2[[#This Row],[Investor C Shares]]-M338)*Table2[[#This Row],[Price]])</f>
        <v>0.22728000005731985</v>
      </c>
    </row>
    <row r="340" spans="1:14" x14ac:dyDescent="0.55000000000000004">
      <c r="A340" s="1">
        <v>44287</v>
      </c>
      <c r="B340">
        <v>417.3</v>
      </c>
      <c r="C340">
        <v>398.4</v>
      </c>
      <c r="D340">
        <v>420.72</v>
      </c>
      <c r="E340">
        <v>398.18</v>
      </c>
      <c r="F340" t="s">
        <v>49</v>
      </c>
      <c r="G340" s="2">
        <v>5.2900000000000003E-2</v>
      </c>
      <c r="H340">
        <f>VLOOKUP(Table2[[#This Row],[Date]],Monthly[],2)</f>
        <v>0</v>
      </c>
      <c r="I340">
        <f>IF(SUM(H337:H340)=0,ROUNDDOWN((J339+100)/Table2[[#This Row],[Price]],3)+I339,I339)</f>
        <v>299.64700000000005</v>
      </c>
      <c r="J340" s="6">
        <f>J339+100-(Table2[[#This Row],[Price]]*(Table2[[#This Row],[Investor A Shares]]-I339))</f>
        <v>0.11660000000621551</v>
      </c>
      <c r="K340">
        <f>IF(Table2[[#This Row],[Recession]]=0,ROUNDDOWN((L339+100)/Table2[[#This Row],[Price]],3)+K339,K339)</f>
        <v>300.85799999999966</v>
      </c>
      <c r="L340" s="6">
        <f>L339+100-((Table2[[#This Row],[Investor B Shares]]-K339)*Table2[[#This Row],[Price]])</f>
        <v>0.16923000007302846</v>
      </c>
      <c r="M340" s="12">
        <f>ROUNDDOWN((100+N339)/Table2[[#This Row],[Price]],3)+M339</f>
        <v>299.8649999999999</v>
      </c>
      <c r="N340" s="6">
        <f>N339+100-((Table2[[#This Row],[Investor C Shares]]-M339)*Table2[[#This Row],[Price]])</f>
        <v>7.5280000053524532E-2</v>
      </c>
    </row>
    <row r="341" spans="1:14" x14ac:dyDescent="0.55000000000000004">
      <c r="A341" s="1">
        <v>44317</v>
      </c>
      <c r="B341">
        <v>420.04</v>
      </c>
      <c r="C341">
        <v>419.43</v>
      </c>
      <c r="D341">
        <v>422.81</v>
      </c>
      <c r="E341">
        <v>404</v>
      </c>
      <c r="F341" t="s">
        <v>48</v>
      </c>
      <c r="G341" s="2">
        <v>6.6E-3</v>
      </c>
      <c r="H341">
        <f>VLOOKUP(Table2[[#This Row],[Date]],Monthly[],2)</f>
        <v>0</v>
      </c>
      <c r="I341">
        <f>IF(SUM(H338:H341)=0,ROUNDDOWN((J340+100)/Table2[[#This Row],[Price]],3)+I340,I340)</f>
        <v>299.88500000000005</v>
      </c>
      <c r="J341" s="6">
        <f>J340+100-(Table2[[#This Row],[Price]]*(Table2[[#This Row],[Investor A Shares]]-I340))</f>
        <v>0.14708000000639743</v>
      </c>
      <c r="K341">
        <f>IF(Table2[[#This Row],[Recession]]=0,ROUNDDOWN((L340+100)/Table2[[#This Row],[Price]],3)+K340,K340)</f>
        <v>301.09599999999966</v>
      </c>
      <c r="L341" s="6">
        <f>L340+100-((Table2[[#This Row],[Investor B Shares]]-K340)*Table2[[#This Row],[Price]])</f>
        <v>0.19971000007321038</v>
      </c>
      <c r="M341" s="12">
        <f>ROUNDDOWN((100+N340)/Table2[[#This Row],[Price]],3)+M340</f>
        <v>300.10299999999989</v>
      </c>
      <c r="N341" s="6">
        <f>N340+100-((Table2[[#This Row],[Investor C Shares]]-M340)*Table2[[#This Row],[Price]])</f>
        <v>0.10576000005370645</v>
      </c>
    </row>
    <row r="342" spans="1:14" x14ac:dyDescent="0.55000000000000004">
      <c r="A342" s="1">
        <v>44348</v>
      </c>
      <c r="B342">
        <v>428.06</v>
      </c>
      <c r="C342">
        <v>422.57</v>
      </c>
      <c r="D342">
        <v>428.78</v>
      </c>
      <c r="E342">
        <v>414.7</v>
      </c>
      <c r="F342" t="s">
        <v>47</v>
      </c>
      <c r="G342" s="2">
        <v>1.9099999999999999E-2</v>
      </c>
      <c r="H342">
        <f>VLOOKUP(Table2[[#This Row],[Date]],Monthly[],2)</f>
        <v>0</v>
      </c>
      <c r="I342">
        <f>IF(SUM(H339:H342)=0,ROUNDDOWN((J341+100)/Table2[[#This Row],[Price]],3)+I341,I341)</f>
        <v>300.11800000000005</v>
      </c>
      <c r="J342" s="6">
        <f>J341+100-(Table2[[#This Row],[Price]]*(Table2[[#This Row],[Investor A Shares]]-I341))</f>
        <v>0.40910000000464208</v>
      </c>
      <c r="K342">
        <f>IF(Table2[[#This Row],[Recession]]=0,ROUNDDOWN((L341+100)/Table2[[#This Row],[Price]],3)+K341,K341)</f>
        <v>301.32999999999964</v>
      </c>
      <c r="L342" s="6">
        <f>L341+100-((Table2[[#This Row],[Investor B Shares]]-K341)*Table2[[#This Row],[Price]])</f>
        <v>3.3670000081585272E-2</v>
      </c>
      <c r="M342" s="12">
        <f>ROUNDDOWN((100+N341)/Table2[[#This Row],[Price]],3)+M341</f>
        <v>300.3359999999999</v>
      </c>
      <c r="N342" s="6">
        <f>N341+100-((Table2[[#This Row],[Investor C Shares]]-M341)*Table2[[#This Row],[Price]])</f>
        <v>0.36778000005195111</v>
      </c>
    </row>
    <row r="343" spans="1:14" x14ac:dyDescent="0.55000000000000004">
      <c r="A343" s="1">
        <v>44378</v>
      </c>
      <c r="B343">
        <v>438.51</v>
      </c>
      <c r="C343">
        <v>428.87</v>
      </c>
      <c r="D343">
        <v>441.8</v>
      </c>
      <c r="E343">
        <v>421.97</v>
      </c>
      <c r="F343" t="s">
        <v>46</v>
      </c>
      <c r="G343" s="2">
        <v>2.4400000000000002E-2</v>
      </c>
      <c r="H343">
        <f>VLOOKUP(Table2[[#This Row],[Date]],Monthly[],2)</f>
        <v>0</v>
      </c>
      <c r="I343">
        <f>IF(SUM(H340:H343)=0,ROUNDDOWN((J342+100)/Table2[[#This Row],[Price]],3)+I342,I342)</f>
        <v>300.34600000000006</v>
      </c>
      <c r="J343" s="6">
        <f>J342+100-(Table2[[#This Row],[Price]]*(Table2[[#This Row],[Investor A Shares]]-I342))</f>
        <v>0.42882000000085441</v>
      </c>
      <c r="K343">
        <f>IF(Table2[[#This Row],[Recession]]=0,ROUNDDOWN((L342+100)/Table2[[#This Row],[Price]],3)+K342,K342)</f>
        <v>301.55799999999965</v>
      </c>
      <c r="L343" s="6">
        <f>L342+100-((Table2[[#This Row],[Investor B Shares]]-K342)*Table2[[#This Row],[Price]])</f>
        <v>5.3390000077797595E-2</v>
      </c>
      <c r="M343" s="12">
        <f>ROUNDDOWN((100+N342)/Table2[[#This Row],[Price]],3)+M342</f>
        <v>300.56399999999991</v>
      </c>
      <c r="N343" s="6">
        <f>N342+100-((Table2[[#This Row],[Investor C Shares]]-M342)*Table2[[#This Row],[Price]])</f>
        <v>0.38750000004816343</v>
      </c>
    </row>
    <row r="344" spans="1:14" x14ac:dyDescent="0.55000000000000004">
      <c r="A344" s="1">
        <v>44409</v>
      </c>
      <c r="B344">
        <v>451.56</v>
      </c>
      <c r="C344">
        <v>440.34</v>
      </c>
      <c r="D344">
        <v>453.07</v>
      </c>
      <c r="E344">
        <v>436.1</v>
      </c>
      <c r="F344" t="s">
        <v>45</v>
      </c>
      <c r="G344" s="2">
        <v>2.98E-2</v>
      </c>
      <c r="H344">
        <f>VLOOKUP(Table2[[#This Row],[Date]],Monthly[],2)</f>
        <v>0</v>
      </c>
      <c r="I344">
        <f>IF(SUM(H341:H344)=0,ROUNDDOWN((J343+100)/Table2[[#This Row],[Price]],3)+I343,I343)</f>
        <v>300.56800000000004</v>
      </c>
      <c r="J344" s="6">
        <f>J343+100-(Table2[[#This Row],[Price]]*(Table2[[#This Row],[Investor A Shares]]-I343))</f>
        <v>0.1825000000098953</v>
      </c>
      <c r="K344">
        <f>IF(Table2[[#This Row],[Recession]]=0,ROUNDDOWN((L343+100)/Table2[[#This Row],[Price]],3)+K343,K343)</f>
        <v>301.77899999999966</v>
      </c>
      <c r="L344" s="6">
        <f>L343+100-((Table2[[#This Row],[Investor B Shares]]-K343)*Table2[[#This Row],[Price]])</f>
        <v>0.25863000007615256</v>
      </c>
      <c r="M344" s="12">
        <f>ROUNDDOWN((100+N343)/Table2[[#This Row],[Price]],3)+M343</f>
        <v>300.78599999999989</v>
      </c>
      <c r="N344" s="6">
        <f>N343+100-((Table2[[#This Row],[Investor C Shares]]-M343)*Table2[[#This Row],[Price]])</f>
        <v>0.14118000005720432</v>
      </c>
    </row>
    <row r="345" spans="1:14" x14ac:dyDescent="0.55000000000000004">
      <c r="A345" s="1">
        <v>44440</v>
      </c>
      <c r="B345">
        <v>429.14</v>
      </c>
      <c r="C345">
        <v>452.56</v>
      </c>
      <c r="D345">
        <v>454.05</v>
      </c>
      <c r="E345">
        <v>428.78</v>
      </c>
      <c r="F345" t="s">
        <v>27</v>
      </c>
      <c r="G345" s="2">
        <v>-4.9700000000000001E-2</v>
      </c>
      <c r="H345">
        <f>VLOOKUP(Table2[[#This Row],[Date]],Monthly[],2)</f>
        <v>0</v>
      </c>
      <c r="I345">
        <f>IF(SUM(H342:H345)=0,ROUNDDOWN((J344+100)/Table2[[#This Row],[Price]],3)+I344,I344)</f>
        <v>300.80100000000004</v>
      </c>
      <c r="J345" s="6">
        <f>J344+100-(Table2[[#This Row],[Price]]*(Table2[[#This Row],[Investor A Shares]]-I344))</f>
        <v>0.1928800000081452</v>
      </c>
      <c r="K345">
        <f>IF(Table2[[#This Row],[Recession]]=0,ROUNDDOWN((L344+100)/Table2[[#This Row],[Price]],3)+K344,K344)</f>
        <v>302.01199999999966</v>
      </c>
      <c r="L345" s="6">
        <f>L344+100-((Table2[[#This Row],[Investor B Shares]]-K344)*Table2[[#This Row],[Price]])</f>
        <v>0.26901000007440246</v>
      </c>
      <c r="M345" s="12">
        <f>ROUNDDOWN((100+N344)/Table2[[#This Row],[Price]],3)+M344</f>
        <v>301.01899999999989</v>
      </c>
      <c r="N345" s="6">
        <f>N344+100-((Table2[[#This Row],[Investor C Shares]]-M344)*Table2[[#This Row],[Price]])</f>
        <v>0.15156000005545422</v>
      </c>
    </row>
    <row r="346" spans="1:14" x14ac:dyDescent="0.55000000000000004">
      <c r="A346" s="1">
        <v>44470</v>
      </c>
      <c r="B346">
        <v>459.25</v>
      </c>
      <c r="C346">
        <v>430.98</v>
      </c>
      <c r="D346">
        <v>459.56</v>
      </c>
      <c r="E346">
        <v>426.36</v>
      </c>
      <c r="F346" t="s">
        <v>44</v>
      </c>
      <c r="G346" s="2">
        <v>7.0199999999999999E-2</v>
      </c>
      <c r="H346">
        <f>VLOOKUP(Table2[[#This Row],[Date]],Monthly[],2)</f>
        <v>0</v>
      </c>
      <c r="I346">
        <f>IF(SUM(H343:H346)=0,ROUNDDOWN((J345+100)/Table2[[#This Row],[Price]],3)+I345,I345)</f>
        <v>301.01900000000006</v>
      </c>
      <c r="J346" s="6">
        <f>J345+100-(Table2[[#This Row],[Price]]*(Table2[[#This Row],[Investor A Shares]]-I345))</f>
        <v>7.6380000000000337E-2</v>
      </c>
      <c r="K346">
        <f>IF(Table2[[#This Row],[Recession]]=0,ROUNDDOWN((L345+100)/Table2[[#This Row],[Price]],3)+K345,K345)</f>
        <v>302.22999999999968</v>
      </c>
      <c r="L346" s="6">
        <f>L345+100-((Table2[[#This Row],[Investor B Shares]]-K345)*Table2[[#This Row],[Price]])</f>
        <v>0.15251000006625759</v>
      </c>
      <c r="M346" s="12">
        <f>ROUNDDOWN((100+N345)/Table2[[#This Row],[Price]],3)+M345</f>
        <v>301.23699999999991</v>
      </c>
      <c r="N346" s="6">
        <f>N345+100-((Table2[[#This Row],[Investor C Shares]]-M345)*Table2[[#This Row],[Price]])</f>
        <v>3.5060000047309359E-2</v>
      </c>
    </row>
    <row r="347" spans="1:14" x14ac:dyDescent="0.55000000000000004">
      <c r="A347" s="1">
        <v>44501</v>
      </c>
      <c r="B347">
        <v>455.56</v>
      </c>
      <c r="C347">
        <v>460.3</v>
      </c>
      <c r="D347">
        <v>473.54</v>
      </c>
      <c r="E347">
        <v>455.3</v>
      </c>
      <c r="F347" t="s">
        <v>43</v>
      </c>
      <c r="G347" s="2">
        <v>-8.0000000000000002E-3</v>
      </c>
      <c r="H347">
        <f>VLOOKUP(Table2[[#This Row],[Date]],Monthly[],2)</f>
        <v>0</v>
      </c>
      <c r="I347">
        <f>IF(SUM(H344:H347)=0,ROUNDDOWN((J346+100)/Table2[[#This Row],[Price]],3)+I346,I346)</f>
        <v>301.23800000000006</v>
      </c>
      <c r="J347" s="6">
        <f>J346+100-(Table2[[#This Row],[Price]]*(Table2[[#This Row],[Investor A Shares]]-I346))</f>
        <v>0.30874000000268609</v>
      </c>
      <c r="K347">
        <f>IF(Table2[[#This Row],[Recession]]=0,ROUNDDOWN((L346+100)/Table2[[#This Row],[Price]],3)+K346,K346)</f>
        <v>302.44899999999967</v>
      </c>
      <c r="L347" s="6">
        <f>L346+100-((Table2[[#This Row],[Investor B Shares]]-K346)*Table2[[#This Row],[Price]])</f>
        <v>0.38487000006894334</v>
      </c>
      <c r="M347" s="12">
        <f>ROUNDDOWN((100+N346)/Table2[[#This Row],[Price]],3)+M346</f>
        <v>301.4559999999999</v>
      </c>
      <c r="N347" s="6">
        <f>N346+100-((Table2[[#This Row],[Investor C Shares]]-M346)*Table2[[#This Row],[Price]])</f>
        <v>0.26742000004999511</v>
      </c>
    </row>
    <row r="348" spans="1:14" x14ac:dyDescent="0.55000000000000004">
      <c r="A348" s="1">
        <v>44531</v>
      </c>
      <c r="B348">
        <v>474.96</v>
      </c>
      <c r="C348">
        <v>461.64</v>
      </c>
      <c r="D348">
        <v>479</v>
      </c>
      <c r="E348">
        <v>448.92</v>
      </c>
      <c r="F348" t="s">
        <v>42</v>
      </c>
      <c r="G348" s="2">
        <v>4.2599999999999999E-2</v>
      </c>
      <c r="H348">
        <f>VLOOKUP(Table2[[#This Row],[Date]],Monthly[],2)</f>
        <v>0</v>
      </c>
      <c r="I348">
        <f>IF(SUM(H345:H348)=0,ROUNDDOWN((J347+100)/Table2[[#This Row],[Price]],3)+I347,I347)</f>
        <v>301.44900000000007</v>
      </c>
      <c r="J348" s="6">
        <f>J347+100-(Table2[[#This Row],[Price]]*(Table2[[#This Row],[Investor A Shares]]-I347))</f>
        <v>9.2179999996645279E-2</v>
      </c>
      <c r="K348">
        <f>IF(Table2[[#This Row],[Recession]]=0,ROUNDDOWN((L347+100)/Table2[[#This Row],[Price]],3)+K347,K347)</f>
        <v>302.65999999999968</v>
      </c>
      <c r="L348" s="6">
        <f>L347+100-((Table2[[#This Row],[Investor B Shares]]-K347)*Table2[[#This Row],[Price]])</f>
        <v>0.16831000006290253</v>
      </c>
      <c r="M348" s="12">
        <f>ROUNDDOWN((100+N347)/Table2[[#This Row],[Price]],3)+M347</f>
        <v>301.66699999999992</v>
      </c>
      <c r="N348" s="6">
        <f>N347+100-((Table2[[#This Row],[Investor C Shares]]-M347)*Table2[[#This Row],[Price]])</f>
        <v>5.0860000043954301E-2</v>
      </c>
    </row>
    <row r="349" spans="1:14" x14ac:dyDescent="0.55000000000000004">
      <c r="A349" s="1">
        <v>44562</v>
      </c>
      <c r="B349">
        <v>449.91</v>
      </c>
      <c r="C349">
        <v>476.3</v>
      </c>
      <c r="D349">
        <v>479.98</v>
      </c>
      <c r="E349">
        <v>420.76</v>
      </c>
      <c r="F349" t="s">
        <v>41</v>
      </c>
      <c r="G349" s="2">
        <v>-5.2699999999999997E-2</v>
      </c>
      <c r="H349">
        <f>VLOOKUP(Table2[[#This Row],[Date]],Monthly[],2)</f>
        <v>0</v>
      </c>
      <c r="I349">
        <f>IF(SUM(H346:H349)=0,ROUNDDOWN((J348+100)/Table2[[#This Row],[Price]],3)+I348,I348)</f>
        <v>301.67100000000005</v>
      </c>
      <c r="J349" s="6">
        <f>J348+100-(Table2[[#This Row],[Price]]*(Table2[[#This Row],[Investor A Shares]]-I348))</f>
        <v>0.21216000000563895</v>
      </c>
      <c r="K349">
        <f>IF(Table2[[#This Row],[Recession]]=0,ROUNDDOWN((L348+100)/Table2[[#This Row],[Price]],3)+K348,K348)</f>
        <v>302.88199999999966</v>
      </c>
      <c r="L349" s="6">
        <f>L348+100-((Table2[[#This Row],[Investor B Shares]]-K348)*Table2[[#This Row],[Price]])</f>
        <v>0.2882900000718962</v>
      </c>
      <c r="M349" s="12">
        <f>ROUNDDOWN((100+N348)/Table2[[#This Row],[Price]],3)+M348</f>
        <v>301.8889999999999</v>
      </c>
      <c r="N349" s="6">
        <f>N348+100-((Table2[[#This Row],[Investor C Shares]]-M348)*Table2[[#This Row],[Price]])</f>
        <v>0.17084000005294797</v>
      </c>
    </row>
    <row r="350" spans="1:14" x14ac:dyDescent="0.55000000000000004">
      <c r="A350" s="1">
        <v>44593</v>
      </c>
      <c r="B350">
        <v>436.63</v>
      </c>
      <c r="C350">
        <v>450.68</v>
      </c>
      <c r="D350">
        <v>458.12</v>
      </c>
      <c r="E350">
        <v>410.64</v>
      </c>
      <c r="F350" t="s">
        <v>40</v>
      </c>
      <c r="G350" s="2">
        <v>-2.9499999999999998E-2</v>
      </c>
      <c r="H350">
        <f>VLOOKUP(Table2[[#This Row],[Date]],Monthly[],2)</f>
        <v>0</v>
      </c>
      <c r="I350">
        <f>IF(SUM(H347:H350)=0,ROUNDDOWN((J349+100)/Table2[[#This Row],[Price]],3)+I349,I349)</f>
        <v>301.90000000000003</v>
      </c>
      <c r="J350" s="6">
        <f>J349+100-(Table2[[#This Row],[Price]]*(Table2[[#This Row],[Investor A Shares]]-I349))</f>
        <v>0.22389000001219017</v>
      </c>
      <c r="K350">
        <f>IF(Table2[[#This Row],[Recession]]=0,ROUNDDOWN((L349+100)/Table2[[#This Row],[Price]],3)+K349,K349)</f>
        <v>303.11099999999965</v>
      </c>
      <c r="L350" s="6">
        <f>L349+100-((Table2[[#This Row],[Investor B Shares]]-K349)*Table2[[#This Row],[Price]])</f>
        <v>0.30002000007844742</v>
      </c>
      <c r="M350" s="12">
        <f>ROUNDDOWN((100+N349)/Table2[[#This Row],[Price]],3)+M349</f>
        <v>302.11799999999988</v>
      </c>
      <c r="N350" s="6">
        <f>N349+100-((Table2[[#This Row],[Investor C Shares]]-M349)*Table2[[#This Row],[Price]])</f>
        <v>0.18257000005949919</v>
      </c>
    </row>
    <row r="351" spans="1:14" x14ac:dyDescent="0.55000000000000004">
      <c r="A351" s="1">
        <v>44621</v>
      </c>
      <c r="B351">
        <v>451.64</v>
      </c>
      <c r="C351">
        <v>435.04</v>
      </c>
      <c r="D351">
        <v>462.07</v>
      </c>
      <c r="E351">
        <v>415.12</v>
      </c>
      <c r="F351" t="s">
        <v>39</v>
      </c>
      <c r="G351" s="2">
        <v>3.44E-2</v>
      </c>
      <c r="H351">
        <f>VLOOKUP(Table2[[#This Row],[Date]],Monthly[],2)</f>
        <v>0</v>
      </c>
      <c r="I351">
        <f>IF(SUM(H348:H351)=0,ROUNDDOWN((J350+100)/Table2[[#This Row],[Price]],3)+I350,I350)</f>
        <v>302.12100000000004</v>
      </c>
      <c r="J351" s="6">
        <f>J350+100-(Table2[[#This Row],[Price]]*(Table2[[#This Row],[Investor A Shares]]-I350))</f>
        <v>0.41145000001054655</v>
      </c>
      <c r="K351">
        <f>IF(Table2[[#This Row],[Recession]]=0,ROUNDDOWN((L350+100)/Table2[[#This Row],[Price]],3)+K350,K350)</f>
        <v>303.33299999999963</v>
      </c>
      <c r="L351" s="6">
        <f>L350+100-((Table2[[#This Row],[Investor B Shares]]-K350)*Table2[[#This Row],[Price]])</f>
        <v>3.5940000087492763E-2</v>
      </c>
      <c r="M351" s="12">
        <f>ROUNDDOWN((100+N350)/Table2[[#This Row],[Price]],3)+M350</f>
        <v>302.33899999999988</v>
      </c>
      <c r="N351" s="6">
        <f>N350+100-((Table2[[#This Row],[Investor C Shares]]-M350)*Table2[[#This Row],[Price]])</f>
        <v>0.37013000005785557</v>
      </c>
    </row>
    <row r="352" spans="1:14" x14ac:dyDescent="0.55000000000000004">
      <c r="A352" s="1">
        <v>44652</v>
      </c>
      <c r="B352">
        <v>412</v>
      </c>
      <c r="C352">
        <v>453.31</v>
      </c>
      <c r="D352">
        <v>457.83</v>
      </c>
      <c r="E352">
        <v>411.21</v>
      </c>
      <c r="F352" t="s">
        <v>38</v>
      </c>
      <c r="G352" s="2">
        <v>-8.7800000000000003E-2</v>
      </c>
      <c r="H352">
        <f>VLOOKUP(Table2[[#This Row],[Date]],Monthly[],2)</f>
        <v>0</v>
      </c>
      <c r="I352">
        <f>IF(SUM(H349:H352)=0,ROUNDDOWN((J351+100)/Table2[[#This Row],[Price]],3)+I351,I351)</f>
        <v>302.36400000000003</v>
      </c>
      <c r="J352" s="6">
        <f>J351+100-(Table2[[#This Row],[Price]]*(Table2[[#This Row],[Investor A Shares]]-I351))</f>
        <v>0.29545000001260746</v>
      </c>
      <c r="K352">
        <f>IF(Table2[[#This Row],[Recession]]=0,ROUNDDOWN((L351+100)/Table2[[#This Row],[Price]],3)+K351,K351)</f>
        <v>303.57499999999965</v>
      </c>
      <c r="L352" s="6">
        <f>L351+100-((Table2[[#This Row],[Investor B Shares]]-K351)*Table2[[#This Row],[Price]])</f>
        <v>0.33194000007981117</v>
      </c>
      <c r="M352" s="12">
        <f>ROUNDDOWN((100+N351)/Table2[[#This Row],[Price]],3)+M351</f>
        <v>302.58199999999988</v>
      </c>
      <c r="N352" s="6">
        <f>N351+100-((Table2[[#This Row],[Investor C Shares]]-M351)*Table2[[#This Row],[Price]])</f>
        <v>0.25413000005991648</v>
      </c>
    </row>
    <row r="353" spans="1:14" x14ac:dyDescent="0.55000000000000004">
      <c r="A353" s="1">
        <v>44682</v>
      </c>
      <c r="B353">
        <v>412.93</v>
      </c>
      <c r="C353">
        <v>412.07</v>
      </c>
      <c r="D353">
        <v>429.66</v>
      </c>
      <c r="E353">
        <v>380.54</v>
      </c>
      <c r="F353" t="s">
        <v>37</v>
      </c>
      <c r="G353" s="2">
        <v>2.3E-3</v>
      </c>
      <c r="H353">
        <f>VLOOKUP(Table2[[#This Row],[Date]],Monthly[],2)</f>
        <v>0</v>
      </c>
      <c r="I353">
        <f>IF(SUM(H350:H353)=0,ROUNDDOWN((J352+100)/Table2[[#This Row],[Price]],3)+I352,I352)</f>
        <v>302.60600000000005</v>
      </c>
      <c r="J353" s="6">
        <f>J352+100-(Table2[[#This Row],[Price]]*(Table2[[#This Row],[Investor A Shares]]-I352))</f>
        <v>0.36639000000491251</v>
      </c>
      <c r="K353">
        <f>IF(Table2[[#This Row],[Recession]]=0,ROUNDDOWN((L352+100)/Table2[[#This Row],[Price]],3)+K352,K352)</f>
        <v>303.81699999999967</v>
      </c>
      <c r="L353" s="6">
        <f>L352+100-((Table2[[#This Row],[Investor B Shares]]-K352)*Table2[[#This Row],[Price]])</f>
        <v>0.40288000007211622</v>
      </c>
      <c r="M353" s="12">
        <f>ROUNDDOWN((100+N352)/Table2[[#This Row],[Price]],3)+M352</f>
        <v>302.8239999999999</v>
      </c>
      <c r="N353" s="6">
        <f>N352+100-((Table2[[#This Row],[Investor C Shares]]-M352)*Table2[[#This Row],[Price]])</f>
        <v>0.32507000005222153</v>
      </c>
    </row>
    <row r="354" spans="1:14" x14ac:dyDescent="0.55000000000000004">
      <c r="A354" s="1">
        <v>44713</v>
      </c>
      <c r="B354">
        <v>377.25</v>
      </c>
      <c r="C354">
        <v>415.17</v>
      </c>
      <c r="D354">
        <v>417.44</v>
      </c>
      <c r="E354">
        <v>362.17</v>
      </c>
      <c r="F354" t="s">
        <v>36</v>
      </c>
      <c r="G354" s="2">
        <v>-8.6400000000000005E-2</v>
      </c>
      <c r="H354">
        <f>VLOOKUP(Table2[[#This Row],[Date]],Monthly[],2)</f>
        <v>0</v>
      </c>
      <c r="I354">
        <f>IF(SUM(H351:H354)=0,ROUNDDOWN((J353+100)/Table2[[#This Row],[Price]],3)+I353,I353)</f>
        <v>302.87200000000007</v>
      </c>
      <c r="J354" s="6">
        <f>J353+100-(Table2[[#This Row],[Price]]*(Table2[[#This Row],[Investor A Shares]]-I353))</f>
        <v>1.788999999753571E-2</v>
      </c>
      <c r="K354">
        <f>IF(Table2[[#This Row],[Recession]]=0,ROUNDDOWN((L353+100)/Table2[[#This Row],[Price]],3)+K353,K353)</f>
        <v>304.08299999999969</v>
      </c>
      <c r="L354" s="6">
        <f>L353+100-((Table2[[#This Row],[Investor B Shares]]-K353)*Table2[[#This Row],[Price]])</f>
        <v>5.438000006473942E-2</v>
      </c>
      <c r="M354" s="12">
        <f>ROUNDDOWN((100+N353)/Table2[[#This Row],[Price]],3)+M353</f>
        <v>303.08899999999988</v>
      </c>
      <c r="N354" s="6">
        <f>N353+100-((Table2[[#This Row],[Investor C Shares]]-M353)*Table2[[#This Row],[Price]])</f>
        <v>0.35382000005736813</v>
      </c>
    </row>
    <row r="355" spans="1:14" x14ac:dyDescent="0.55000000000000004">
      <c r="A355" s="1">
        <v>44743</v>
      </c>
      <c r="B355">
        <v>411.99</v>
      </c>
      <c r="C355">
        <v>376.56</v>
      </c>
      <c r="D355">
        <v>413.03</v>
      </c>
      <c r="E355">
        <v>371.04</v>
      </c>
      <c r="F355" t="s">
        <v>35</v>
      </c>
      <c r="G355" s="2">
        <v>9.2100000000000001E-2</v>
      </c>
      <c r="H355">
        <f>VLOOKUP(Table2[[#This Row],[Date]],Monthly[],2)</f>
        <v>0</v>
      </c>
      <c r="I355">
        <f>IF(SUM(H352:H355)=0,ROUNDDOWN((J354+100)/Table2[[#This Row],[Price]],3)+I354,I354)</f>
        <v>303.11400000000009</v>
      </c>
      <c r="J355" s="6">
        <f>J354+100-(Table2[[#This Row],[Price]]*(Table2[[#This Row],[Investor A Shares]]-I354))</f>
        <v>0.31630999998985487</v>
      </c>
      <c r="K355">
        <f>IF(Table2[[#This Row],[Recession]]=0,ROUNDDOWN((L354+100)/Table2[[#This Row],[Price]],3)+K354,K354)</f>
        <v>304.3249999999997</v>
      </c>
      <c r="L355" s="6">
        <f>L354+100-((Table2[[#This Row],[Investor B Shares]]-K354)*Table2[[#This Row],[Price]])</f>
        <v>0.35280000005705858</v>
      </c>
      <c r="M355" s="12">
        <f>ROUNDDOWN((100+N354)/Table2[[#This Row],[Price]],3)+M354</f>
        <v>303.33199999999988</v>
      </c>
      <c r="N355" s="6">
        <f>N354+100-((Table2[[#This Row],[Investor C Shares]]-M354)*Table2[[#This Row],[Price]])</f>
        <v>0.24025000005943298</v>
      </c>
    </row>
    <row r="356" spans="1:14" x14ac:dyDescent="0.55000000000000004">
      <c r="A356" s="1">
        <v>44774</v>
      </c>
      <c r="B356">
        <v>395.18</v>
      </c>
      <c r="C356">
        <v>409.15</v>
      </c>
      <c r="D356">
        <v>431.73</v>
      </c>
      <c r="E356">
        <v>395.04</v>
      </c>
      <c r="F356" t="s">
        <v>35</v>
      </c>
      <c r="G356" s="2">
        <v>-4.0800000000000003E-2</v>
      </c>
      <c r="H356">
        <f>VLOOKUP(Table2[[#This Row],[Date]],Monthly[],2)</f>
        <v>0</v>
      </c>
      <c r="I356">
        <f>IF(SUM(H353:H356)=0,ROUNDDOWN((J355+100)/Table2[[#This Row],[Price]],3)+I355,I355)</f>
        <v>303.36700000000008</v>
      </c>
      <c r="J356" s="6">
        <f>J355+100-(Table2[[#This Row],[Price]]*(Table2[[#This Row],[Investor A Shares]]-I355))</f>
        <v>0.33576999999542068</v>
      </c>
      <c r="K356">
        <f>IF(Table2[[#This Row],[Recession]]=0,ROUNDDOWN((L355+100)/Table2[[#This Row],[Price]],3)+K355,K355)</f>
        <v>304.57799999999969</v>
      </c>
      <c r="L356" s="6">
        <f>L355+100-((Table2[[#This Row],[Investor B Shares]]-K355)*Table2[[#This Row],[Price]])</f>
        <v>0.37226000006262439</v>
      </c>
      <c r="M356" s="12">
        <f>ROUNDDOWN((100+N355)/Table2[[#This Row],[Price]],3)+M355</f>
        <v>303.58499999999987</v>
      </c>
      <c r="N356" s="6">
        <f>N355+100-((Table2[[#This Row],[Investor C Shares]]-M355)*Table2[[#This Row],[Price]])</f>
        <v>0.25971000006499878</v>
      </c>
    </row>
    <row r="357" spans="1:14" x14ac:dyDescent="0.55000000000000004">
      <c r="A357" s="1">
        <v>44805</v>
      </c>
      <c r="B357">
        <v>357.18</v>
      </c>
      <c r="C357">
        <v>392.89</v>
      </c>
      <c r="D357">
        <v>411.73</v>
      </c>
      <c r="E357">
        <v>357.04</v>
      </c>
      <c r="F357" t="s">
        <v>24</v>
      </c>
      <c r="G357" s="2">
        <v>-9.6199999999999994E-2</v>
      </c>
      <c r="H357">
        <f>VLOOKUP(Table2[[#This Row],[Date]],Monthly[],2)</f>
        <v>0</v>
      </c>
      <c r="I357">
        <f>IF(SUM(H354:H357)=0,ROUNDDOWN((J356+100)/Table2[[#This Row],[Price]],3)+I356,I356)</f>
        <v>303.64700000000005</v>
      </c>
      <c r="J357" s="6">
        <f>J356+100-(Table2[[#This Row],[Price]]*(Table2[[#This Row],[Investor A Shares]]-I356))</f>
        <v>0.32537000000516514</v>
      </c>
      <c r="K357">
        <f>IF(Table2[[#This Row],[Recession]]=0,ROUNDDOWN((L356+100)/Table2[[#This Row],[Price]],3)+K356,K356)</f>
        <v>304.8589999999997</v>
      </c>
      <c r="L357" s="6">
        <f>L356+100-((Table2[[#This Row],[Investor B Shares]]-K356)*Table2[[#This Row],[Price]])</f>
        <v>4.6800000605173864E-3</v>
      </c>
      <c r="M357" s="12">
        <f>ROUNDDOWN((100+N356)/Table2[[#This Row],[Price]],3)+M356</f>
        <v>303.86499999999984</v>
      </c>
      <c r="N357" s="6">
        <f>N356+100-((Table2[[#This Row],[Investor C Shares]]-M356)*Table2[[#This Row],[Price]])</f>
        <v>0.24931000007474324</v>
      </c>
    </row>
    <row r="358" spans="1:14" x14ac:dyDescent="0.55000000000000004">
      <c r="A358" s="1">
        <v>44835</v>
      </c>
      <c r="B358">
        <v>386.21</v>
      </c>
      <c r="C358">
        <v>361.08</v>
      </c>
      <c r="D358">
        <v>389.52</v>
      </c>
      <c r="E358">
        <v>348.11</v>
      </c>
      <c r="F358" t="s">
        <v>34</v>
      </c>
      <c r="G358" s="2">
        <v>8.1299999999999997E-2</v>
      </c>
      <c r="H358">
        <f>VLOOKUP(Table2[[#This Row],[Date]],Monthly[],2)</f>
        <v>0</v>
      </c>
      <c r="I358">
        <f>IF(SUM(H355:H358)=0,ROUNDDOWN((J357+100)/Table2[[#This Row],[Price]],3)+I357,I357)</f>
        <v>303.90600000000006</v>
      </c>
      <c r="J358" s="6">
        <f>J357+100-(Table2[[#This Row],[Price]]*(Table2[[#This Row],[Investor A Shares]]-I357))</f>
        <v>0.29697999999955016</v>
      </c>
      <c r="K358">
        <f>IF(Table2[[#This Row],[Recession]]=0,ROUNDDOWN((L357+100)/Table2[[#This Row],[Price]],3)+K357,K357)</f>
        <v>305.11699999999968</v>
      </c>
      <c r="L358" s="6">
        <f>L357+100-((Table2[[#This Row],[Investor B Shares]]-K357)*Table2[[#This Row],[Price]])</f>
        <v>0.36250000006772609</v>
      </c>
      <c r="M358" s="12">
        <f>ROUNDDOWN((100+N357)/Table2[[#This Row],[Price]],3)+M357</f>
        <v>304.12399999999985</v>
      </c>
      <c r="N358" s="6">
        <f>N357+100-((Table2[[#This Row],[Investor C Shares]]-M357)*Table2[[#This Row],[Price]])</f>
        <v>0.22092000006912826</v>
      </c>
    </row>
    <row r="359" spans="1:14" x14ac:dyDescent="0.55000000000000004">
      <c r="A359" s="1">
        <v>44866</v>
      </c>
      <c r="B359">
        <v>407.68</v>
      </c>
      <c r="C359">
        <v>390.14</v>
      </c>
      <c r="D359">
        <v>407.68</v>
      </c>
      <c r="E359">
        <v>368.79</v>
      </c>
      <c r="F359" t="s">
        <v>27</v>
      </c>
      <c r="G359" s="2">
        <v>5.5599999999999997E-2</v>
      </c>
      <c r="H359">
        <f>VLOOKUP(Table2[[#This Row],[Date]],Monthly[],2)</f>
        <v>0</v>
      </c>
      <c r="I359">
        <f>IF(SUM(H356:H359)=0,ROUNDDOWN((J358+100)/Table2[[#This Row],[Price]],3)+I358,I358)</f>
        <v>304.15200000000004</v>
      </c>
      <c r="J359" s="6">
        <f>J358+100-(Table2[[#This Row],[Price]]*(Table2[[#This Row],[Investor A Shares]]-I358))</f>
        <v>7.7000000073326191E-3</v>
      </c>
      <c r="K359">
        <f>IF(Table2[[#This Row],[Recession]]=0,ROUNDDOWN((L358+100)/Table2[[#This Row],[Price]],3)+K358,K358)</f>
        <v>305.36299999999966</v>
      </c>
      <c r="L359" s="6">
        <f>L358+100-((Table2[[#This Row],[Investor B Shares]]-K358)*Table2[[#This Row],[Price]])</f>
        <v>7.3220000075508551E-2</v>
      </c>
      <c r="M359" s="12">
        <f>ROUNDDOWN((100+N358)/Table2[[#This Row],[Price]],3)+M358</f>
        <v>304.36899999999986</v>
      </c>
      <c r="N359" s="6">
        <f>N358+100-((Table2[[#This Row],[Investor C Shares]]-M358)*Table2[[#This Row],[Price]])</f>
        <v>0.33932000006727492</v>
      </c>
    </row>
    <row r="360" spans="1:14" x14ac:dyDescent="0.55000000000000004">
      <c r="A360" s="1">
        <v>44896</v>
      </c>
      <c r="B360">
        <v>382.43</v>
      </c>
      <c r="C360">
        <v>408.77</v>
      </c>
      <c r="D360">
        <v>410.49</v>
      </c>
      <c r="E360">
        <v>374.77</v>
      </c>
      <c r="F360" t="s">
        <v>33</v>
      </c>
      <c r="G360" s="2">
        <v>-6.1899999999999997E-2</v>
      </c>
      <c r="H360">
        <f>VLOOKUP(Table2[[#This Row],[Date]],Monthly[],2)</f>
        <v>0</v>
      </c>
      <c r="I360">
        <f>IF(SUM(H357:H360)=0,ROUNDDOWN((J359+100)/Table2[[#This Row],[Price]],3)+I359,I359)</f>
        <v>304.41300000000007</v>
      </c>
      <c r="J360" s="6">
        <f>J359+100-(Table2[[#This Row],[Price]]*(Table2[[#This Row],[Investor A Shares]]-I359))</f>
        <v>0.19346999999811487</v>
      </c>
      <c r="K360">
        <f>IF(Table2[[#This Row],[Recession]]=0,ROUNDDOWN((L359+100)/Table2[[#This Row],[Price]],3)+K359,K359)</f>
        <v>305.62399999999968</v>
      </c>
      <c r="L360" s="6">
        <f>L359+100-((Table2[[#This Row],[Investor B Shares]]-K359)*Table2[[#This Row],[Price]])</f>
        <v>0.2589900000662908</v>
      </c>
      <c r="M360" s="12">
        <f>ROUNDDOWN((100+N359)/Table2[[#This Row],[Price]],3)+M359</f>
        <v>304.63099999999986</v>
      </c>
      <c r="N360" s="6">
        <f>N359+100-((Table2[[#This Row],[Investor C Shares]]-M359)*Table2[[#This Row],[Price]])</f>
        <v>0.14266000006709589</v>
      </c>
    </row>
    <row r="361" spans="1:14" x14ac:dyDescent="0.55000000000000004">
      <c r="A361" s="1">
        <v>44927</v>
      </c>
      <c r="B361">
        <v>406.48</v>
      </c>
      <c r="C361">
        <v>384.37</v>
      </c>
      <c r="D361">
        <v>408.16</v>
      </c>
      <c r="E361">
        <v>377.83</v>
      </c>
      <c r="F361" t="s">
        <v>32</v>
      </c>
      <c r="G361" s="2">
        <v>6.2899999999999998E-2</v>
      </c>
      <c r="H361">
        <f>VLOOKUP(Table2[[#This Row],[Date]],Monthly[],2)</f>
        <v>0</v>
      </c>
      <c r="I361">
        <f>IF(SUM(H358:H361)=0,ROUNDDOWN((J360+100)/Table2[[#This Row],[Price]],3)+I360,I360)</f>
        <v>304.65900000000005</v>
      </c>
      <c r="J361" s="6">
        <f>J360+100-(Table2[[#This Row],[Price]]*(Table2[[#This Row],[Investor A Shares]]-I360))</f>
        <v>0.19939000000587725</v>
      </c>
      <c r="K361">
        <f>IF(Table2[[#This Row],[Recession]]=0,ROUNDDOWN((L360+100)/Table2[[#This Row],[Price]],3)+K360,K360)</f>
        <v>305.86999999999966</v>
      </c>
      <c r="L361" s="6">
        <f>L360+100-((Table2[[#This Row],[Investor B Shares]]-K360)*Table2[[#This Row],[Price]])</f>
        <v>0.26491000007405319</v>
      </c>
      <c r="M361" s="12">
        <f>ROUNDDOWN((100+N360)/Table2[[#This Row],[Price]],3)+M360</f>
        <v>304.87699999999984</v>
      </c>
      <c r="N361" s="6">
        <f>N360+100-((Table2[[#This Row],[Investor C Shares]]-M360)*Table2[[#This Row],[Price]])</f>
        <v>0.14858000007485828</v>
      </c>
    </row>
    <row r="362" spans="1:14" x14ac:dyDescent="0.55000000000000004">
      <c r="A362" s="1">
        <v>44958</v>
      </c>
      <c r="B362">
        <v>396.26</v>
      </c>
      <c r="C362">
        <v>405.21</v>
      </c>
      <c r="D362">
        <v>418.31</v>
      </c>
      <c r="E362">
        <v>393.64</v>
      </c>
      <c r="F362" t="s">
        <v>31</v>
      </c>
      <c r="G362" s="2">
        <v>-2.5100000000000001E-2</v>
      </c>
      <c r="H362">
        <f>VLOOKUP(Table2[[#This Row],[Date]],Monthly[],2)</f>
        <v>0</v>
      </c>
      <c r="I362">
        <f>IF(SUM(H359:H362)=0,ROUNDDOWN((J361+100)/Table2[[#This Row],[Price]],3)+I361,I361)</f>
        <v>304.91100000000006</v>
      </c>
      <c r="J362" s="6">
        <f>J361+100-(Table2[[#This Row],[Price]]*(Table2[[#This Row],[Investor A Shares]]-I361))</f>
        <v>0.34187000000208911</v>
      </c>
      <c r="K362">
        <f>IF(Table2[[#This Row],[Recession]]=0,ROUNDDOWN((L361+100)/Table2[[#This Row],[Price]],3)+K361,K361)</f>
        <v>306.12299999999965</v>
      </c>
      <c r="L362" s="6">
        <f>L361+100-((Table2[[#This Row],[Investor B Shares]]-K361)*Table2[[#This Row],[Price]])</f>
        <v>1.1130000079646152E-2</v>
      </c>
      <c r="M362" s="12">
        <f>ROUNDDOWN((100+N361)/Table2[[#This Row],[Price]],3)+M361</f>
        <v>305.12899999999985</v>
      </c>
      <c r="N362" s="6">
        <f>N361+100-((Table2[[#This Row],[Investor C Shares]]-M361)*Table2[[#This Row],[Price]])</f>
        <v>0.29106000007107014</v>
      </c>
    </row>
    <row r="363" spans="1:14" x14ac:dyDescent="0.55000000000000004">
      <c r="A363" s="1">
        <v>44986</v>
      </c>
      <c r="B363">
        <v>409.39</v>
      </c>
      <c r="C363">
        <v>395.41</v>
      </c>
      <c r="D363">
        <v>409.7</v>
      </c>
      <c r="E363">
        <v>380.65</v>
      </c>
      <c r="F363" t="s">
        <v>30</v>
      </c>
      <c r="G363" s="2">
        <v>3.3099999999999997E-2</v>
      </c>
      <c r="H363">
        <f>VLOOKUP(Table2[[#This Row],[Date]],Monthly[],2)</f>
        <v>0</v>
      </c>
      <c r="I363">
        <f>IF(SUM(H360:H363)=0,ROUNDDOWN((J362+100)/Table2[[#This Row],[Price]],3)+I362,I362)</f>
        <v>305.15600000000006</v>
      </c>
      <c r="J363" s="6">
        <f>J362+100-(Table2[[#This Row],[Price]]*(Table2[[#This Row],[Investor A Shares]]-I362))</f>
        <v>4.1320000000226287E-2</v>
      </c>
      <c r="K363">
        <f>IF(Table2[[#This Row],[Recession]]=0,ROUNDDOWN((L362+100)/Table2[[#This Row],[Price]],3)+K362,K362)</f>
        <v>306.36699999999968</v>
      </c>
      <c r="L363" s="6">
        <f>L362+100-((Table2[[#This Row],[Investor B Shares]]-K362)*Table2[[#This Row],[Price]])</f>
        <v>0.11997000006810765</v>
      </c>
      <c r="M363" s="12">
        <f>ROUNDDOWN((100+N362)/Table2[[#This Row],[Price]],3)+M362</f>
        <v>305.37299999999988</v>
      </c>
      <c r="N363" s="6">
        <f>N362+100-((Table2[[#This Row],[Investor C Shares]]-M362)*Table2[[#This Row],[Price]])</f>
        <v>0.39990000005953164</v>
      </c>
    </row>
    <row r="364" spans="1:14" x14ac:dyDescent="0.55000000000000004">
      <c r="A364" s="1">
        <v>45017</v>
      </c>
      <c r="B364">
        <v>415.93</v>
      </c>
      <c r="C364">
        <v>408.85</v>
      </c>
      <c r="D364">
        <v>415.94</v>
      </c>
      <c r="E364">
        <v>403.78</v>
      </c>
      <c r="F364" t="s">
        <v>29</v>
      </c>
      <c r="G364" s="2">
        <v>1.6E-2</v>
      </c>
      <c r="H364">
        <f>VLOOKUP(Table2[[#This Row],[Date]],Monthly[],2)</f>
        <v>0</v>
      </c>
      <c r="I364">
        <f>IF(SUM(H361:H364)=0,ROUNDDOWN((J363+100)/Table2[[#This Row],[Price]],3)+I363,I363)</f>
        <v>305.39600000000007</v>
      </c>
      <c r="J364" s="6">
        <f>J363+100-(Table2[[#This Row],[Price]]*(Table2[[#This Row],[Investor A Shares]]-I363))</f>
        <v>0.21811999999644627</v>
      </c>
      <c r="K364">
        <f>IF(Table2[[#This Row],[Recession]]=0,ROUNDDOWN((L363+100)/Table2[[#This Row],[Price]],3)+K363,K363)</f>
        <v>306.60699999999969</v>
      </c>
      <c r="L364" s="6">
        <f>L363+100-((Table2[[#This Row],[Investor B Shares]]-K363)*Table2[[#This Row],[Price]])</f>
        <v>0.29677000006432763</v>
      </c>
      <c r="M364" s="12">
        <f>ROUNDDOWN((100+N363)/Table2[[#This Row],[Price]],3)+M363</f>
        <v>305.61399999999986</v>
      </c>
      <c r="N364" s="6">
        <f>N363+100-((Table2[[#This Row],[Investor C Shares]]-M363)*Table2[[#This Row],[Price]])</f>
        <v>0.16077000006558251</v>
      </c>
    </row>
    <row r="365" spans="1:14" x14ac:dyDescent="0.55000000000000004">
      <c r="A365" s="1">
        <v>45047</v>
      </c>
      <c r="B365">
        <v>417.85</v>
      </c>
      <c r="C365">
        <v>415.47</v>
      </c>
      <c r="D365">
        <v>422.58</v>
      </c>
      <c r="E365">
        <v>403.74</v>
      </c>
      <c r="F365" t="s">
        <v>28</v>
      </c>
      <c r="G365" s="2">
        <v>4.5999999999999999E-3</v>
      </c>
      <c r="H365">
        <f>VLOOKUP(Table2[[#This Row],[Date]],Monthly[],2)</f>
        <v>0</v>
      </c>
      <c r="I365">
        <f>IF(SUM(H362:H365)=0,ROUNDDOWN((J364+100)/Table2[[#This Row],[Price]],3)+I364,I364)</f>
        <v>305.63500000000005</v>
      </c>
      <c r="J365" s="6">
        <f>J364+100-(Table2[[#This Row],[Price]]*(Table2[[#This Row],[Investor A Shares]]-I364))</f>
        <v>0.35197000000651713</v>
      </c>
      <c r="K365">
        <f>IF(Table2[[#This Row],[Recession]]=0,ROUNDDOWN((L364+100)/Table2[[#This Row],[Price]],3)+K364,K364)</f>
        <v>306.8469999999997</v>
      </c>
      <c r="L365" s="6">
        <f>L364+100-((Table2[[#This Row],[Investor B Shares]]-K364)*Table2[[#This Row],[Price]])</f>
        <v>1.2770000060527309E-2</v>
      </c>
      <c r="M365" s="12">
        <f>ROUNDDOWN((100+N364)/Table2[[#This Row],[Price]],3)+M364</f>
        <v>305.85299999999984</v>
      </c>
      <c r="N365" s="6">
        <f>N364+100-((Table2[[#This Row],[Investor C Shares]]-M364)*Table2[[#This Row],[Price]])</f>
        <v>0.29462000007565337</v>
      </c>
    </row>
    <row r="366" spans="1:14" x14ac:dyDescent="0.55000000000000004">
      <c r="A366" s="1">
        <v>45078</v>
      </c>
      <c r="B366">
        <v>443.28</v>
      </c>
      <c r="C366">
        <v>418.09</v>
      </c>
      <c r="D366">
        <v>444.3</v>
      </c>
      <c r="E366">
        <v>416.79</v>
      </c>
      <c r="F366" t="s">
        <v>27</v>
      </c>
      <c r="G366" s="2">
        <v>6.0900000000000003E-2</v>
      </c>
      <c r="H366">
        <f>VLOOKUP(Table2[[#This Row],[Date]],Monthly[],2)</f>
        <v>0</v>
      </c>
      <c r="I366">
        <f>IF(SUM(H363:H366)=0,ROUNDDOWN((J365+100)/Table2[[#This Row],[Price]],3)+I365,I365)</f>
        <v>305.86100000000005</v>
      </c>
      <c r="J366" s="6">
        <f>J365+100-(Table2[[#This Row],[Price]]*(Table2[[#This Row],[Investor A Shares]]-I365))</f>
        <v>0.17069000000692824</v>
      </c>
      <c r="K366">
        <f>IF(Table2[[#This Row],[Recession]]=0,ROUNDDOWN((L365+100)/Table2[[#This Row],[Price]],3)+K365,K365)</f>
        <v>307.07199999999972</v>
      </c>
      <c r="L366" s="6">
        <f>L365+100-((Table2[[#This Row],[Investor B Shares]]-K365)*Table2[[#This Row],[Price]])</f>
        <v>0.27477000005045227</v>
      </c>
      <c r="M366" s="12">
        <f>ROUNDDOWN((100+N365)/Table2[[#This Row],[Price]],3)+M365</f>
        <v>306.07899999999984</v>
      </c>
      <c r="N366" s="6">
        <f>N365+100-((Table2[[#This Row],[Investor C Shares]]-M365)*Table2[[#This Row],[Price]])</f>
        <v>0.11334000007606448</v>
      </c>
    </row>
    <row r="367" spans="1:14" x14ac:dyDescent="0.55000000000000004">
      <c r="A367" s="1">
        <v>45108</v>
      </c>
      <c r="B367">
        <v>457.79</v>
      </c>
      <c r="C367">
        <v>442.92</v>
      </c>
      <c r="D367">
        <v>459.44</v>
      </c>
      <c r="E367">
        <v>437.06</v>
      </c>
      <c r="F367" t="s">
        <v>26</v>
      </c>
      <c r="G367" s="2">
        <v>3.27E-2</v>
      </c>
      <c r="H367">
        <f>VLOOKUP(Table2[[#This Row],[Date]],Monthly[],2)</f>
        <v>0</v>
      </c>
      <c r="I367">
        <f>IF(SUM(H364:H367)=0,ROUNDDOWN((J366+100)/Table2[[#This Row],[Price]],3)+I366,I366)</f>
        <v>306.07900000000006</v>
      </c>
      <c r="J367" s="6">
        <f>J366+100-(Table2[[#This Row],[Price]]*(Table2[[#This Row],[Investor A Shares]]-I366))</f>
        <v>0.37246999999879904</v>
      </c>
      <c r="K367">
        <f>IF(Table2[[#This Row],[Recession]]=0,ROUNDDOWN((L366+100)/Table2[[#This Row],[Price]],3)+K366,K366)</f>
        <v>307.29099999999971</v>
      </c>
      <c r="L367" s="6">
        <f>L366+100-((Table2[[#This Row],[Investor B Shares]]-K366)*Table2[[#This Row],[Price]])</f>
        <v>1.8760000053148929E-2</v>
      </c>
      <c r="M367" s="12">
        <f>ROUNDDOWN((100+N366)/Table2[[#This Row],[Price]],3)+M366</f>
        <v>306.29699999999985</v>
      </c>
      <c r="N367" s="6">
        <f>N366+100-((Table2[[#This Row],[Investor C Shares]]-M366)*Table2[[#This Row],[Price]])</f>
        <v>0.31512000006793528</v>
      </c>
    </row>
    <row r="368" spans="1:14" x14ac:dyDescent="0.55000000000000004">
      <c r="A368" s="1">
        <v>45139</v>
      </c>
      <c r="B368">
        <v>450.35</v>
      </c>
      <c r="C368">
        <v>456.27</v>
      </c>
      <c r="D368">
        <v>457.25</v>
      </c>
      <c r="E368">
        <v>433.01</v>
      </c>
      <c r="F368" t="s">
        <v>25</v>
      </c>
      <c r="G368" s="2">
        <v>-1.6299999999999999E-2</v>
      </c>
      <c r="H368">
        <f>VLOOKUP(Table2[[#This Row],[Date]],Monthly[],2)</f>
        <v>0</v>
      </c>
      <c r="I368">
        <f>IF(SUM(H365:H368)=0,ROUNDDOWN((J367+100)/Table2[[#This Row],[Price]],3)+I367,I367)</f>
        <v>306.30100000000004</v>
      </c>
      <c r="J368" s="6">
        <f>J367+100-(Table2[[#This Row],[Price]]*(Table2[[#This Row],[Investor A Shares]]-I367))</f>
        <v>0.39477000000781004</v>
      </c>
      <c r="K368">
        <f>IF(Table2[[#This Row],[Recession]]=0,ROUNDDOWN((L367+100)/Table2[[#This Row],[Price]],3)+K367,K367)</f>
        <v>307.51299999999969</v>
      </c>
      <c r="L368" s="6">
        <f>L367+100-((Table2[[#This Row],[Investor B Shares]]-K367)*Table2[[#This Row],[Price]])</f>
        <v>4.1060000062159929E-2</v>
      </c>
      <c r="M368" s="12">
        <f>ROUNDDOWN((100+N367)/Table2[[#This Row],[Price]],3)+M367</f>
        <v>306.51899999999983</v>
      </c>
      <c r="N368" s="6">
        <f>N367+100-((Table2[[#This Row],[Investor C Shares]]-M367)*Table2[[#This Row],[Price]])</f>
        <v>0.33742000007694628</v>
      </c>
    </row>
    <row r="369" spans="1:14" x14ac:dyDescent="0.55000000000000004">
      <c r="A369" s="1">
        <v>45170</v>
      </c>
      <c r="B369">
        <v>427.48</v>
      </c>
      <c r="C369">
        <v>453.17</v>
      </c>
      <c r="D369">
        <v>453.67</v>
      </c>
      <c r="E369">
        <v>422.29</v>
      </c>
      <c r="F369" t="s">
        <v>18</v>
      </c>
      <c r="G369" s="2">
        <v>-5.0799999999999998E-2</v>
      </c>
      <c r="H369">
        <f>VLOOKUP(Table2[[#This Row],[Date]],Monthly[],2)</f>
        <v>0</v>
      </c>
      <c r="I369">
        <f>IF(SUM(H366:H369)=0,ROUNDDOWN((J368+100)/Table2[[#This Row],[Price]],3)+I368,I368)</f>
        <v>306.53500000000003</v>
      </c>
      <c r="J369" s="6">
        <f>J368+100-(Table2[[#This Row],[Price]]*(Table2[[#This Row],[Investor A Shares]]-I368))</f>
        <v>0.36445000001616279</v>
      </c>
      <c r="K369">
        <f>IF(Table2[[#This Row],[Recession]]=0,ROUNDDOWN((L368+100)/Table2[[#This Row],[Price]],3)+K368,K368)</f>
        <v>307.74699999999967</v>
      </c>
      <c r="L369" s="6">
        <f>L368+100-((Table2[[#This Row],[Investor B Shares]]-K368)*Table2[[#This Row],[Price]])</f>
        <v>1.0740000070512679E-2</v>
      </c>
      <c r="M369" s="12">
        <f>ROUNDDOWN((100+N368)/Table2[[#This Row],[Price]],3)+M368</f>
        <v>306.75299999999982</v>
      </c>
      <c r="N369" s="6">
        <f>N368+100-((Table2[[#This Row],[Investor C Shares]]-M368)*Table2[[#This Row],[Price]])</f>
        <v>0.30710000008529903</v>
      </c>
    </row>
    <row r="370" spans="1:14" x14ac:dyDescent="0.55000000000000004">
      <c r="A370" s="1">
        <v>45200</v>
      </c>
      <c r="B370">
        <v>418.2</v>
      </c>
      <c r="C370">
        <v>426.62</v>
      </c>
      <c r="D370">
        <v>438.14</v>
      </c>
      <c r="E370">
        <v>409.21</v>
      </c>
      <c r="F370" t="s">
        <v>24</v>
      </c>
      <c r="G370" s="2">
        <v>-2.1700000000000001E-2</v>
      </c>
      <c r="H370">
        <f>VLOOKUP(Table2[[#This Row],[Date]],Monthly[],2)</f>
        <v>0</v>
      </c>
      <c r="I370">
        <f>IF(SUM(H367:H370)=0,ROUNDDOWN((J369+100)/Table2[[#This Row],[Price]],3)+I369,I369)</f>
        <v>306.774</v>
      </c>
      <c r="J370" s="6">
        <f>J369+100-(Table2[[#This Row],[Price]]*(Table2[[#This Row],[Investor A Shares]]-I369))</f>
        <v>0.41465000002624208</v>
      </c>
      <c r="K370">
        <f>IF(Table2[[#This Row],[Recession]]=0,ROUNDDOWN((L369+100)/Table2[[#This Row],[Price]],3)+K369,K369)</f>
        <v>307.98599999999965</v>
      </c>
      <c r="L370" s="6">
        <f>L369+100-((Table2[[#This Row],[Investor B Shares]]-K369)*Table2[[#This Row],[Price]])</f>
        <v>6.0940000080591972E-2</v>
      </c>
      <c r="M370" s="12">
        <f>ROUNDDOWN((100+N369)/Table2[[#This Row],[Price]],3)+M369</f>
        <v>306.99199999999979</v>
      </c>
      <c r="N370" s="6">
        <f>N369+100-((Table2[[#This Row],[Investor C Shares]]-M369)*Table2[[#This Row],[Price]])</f>
        <v>0.35730000009537832</v>
      </c>
    </row>
    <row r="371" spans="1:14" x14ac:dyDescent="0.55000000000000004">
      <c r="A371" s="1">
        <v>45231</v>
      </c>
      <c r="B371">
        <v>456.4</v>
      </c>
      <c r="C371">
        <v>419.2</v>
      </c>
      <c r="D371">
        <v>458.32</v>
      </c>
      <c r="E371">
        <v>418.65</v>
      </c>
      <c r="F371" t="s">
        <v>23</v>
      </c>
      <c r="G371" s="2">
        <v>9.1300000000000006E-2</v>
      </c>
      <c r="H371">
        <f>VLOOKUP(Table2[[#This Row],[Date]],Monthly[],2)</f>
        <v>0</v>
      </c>
      <c r="I371">
        <f>IF(SUM(H368:H371)=0,ROUNDDOWN((J370+100)/Table2[[#This Row],[Price]],3)+I370,I370)</f>
        <v>306.99400000000003</v>
      </c>
      <c r="J371" s="6">
        <f>J370+100-(Table2[[#This Row],[Price]]*(Table2[[#This Row],[Investor A Shares]]-I370))</f>
        <v>6.6500000137921234E-3</v>
      </c>
      <c r="K371">
        <f>IF(Table2[[#This Row],[Recession]]=0,ROUNDDOWN((L370+100)/Table2[[#This Row],[Price]],3)+K370,K370)</f>
        <v>308.20499999999964</v>
      </c>
      <c r="L371" s="6">
        <f>L370+100-((Table2[[#This Row],[Investor B Shares]]-K370)*Table2[[#This Row],[Price]])</f>
        <v>0.10934000008329292</v>
      </c>
      <c r="M371" s="12">
        <f>ROUNDDOWN((100+N370)/Table2[[#This Row],[Price]],3)+M370</f>
        <v>307.21099999999979</v>
      </c>
      <c r="N371" s="6">
        <f>N370+100-((Table2[[#This Row],[Investor C Shares]]-M370)*Table2[[#This Row],[Price]])</f>
        <v>0.40570000009807927</v>
      </c>
    </row>
    <row r="372" spans="1:14" x14ac:dyDescent="0.55000000000000004">
      <c r="A372" s="1">
        <v>45261</v>
      </c>
      <c r="B372">
        <v>475.31</v>
      </c>
      <c r="C372">
        <v>455.77</v>
      </c>
      <c r="D372">
        <v>477.55</v>
      </c>
      <c r="E372">
        <v>454.31</v>
      </c>
      <c r="F372" t="s">
        <v>22</v>
      </c>
      <c r="G372" s="2">
        <v>4.1399999999999999E-2</v>
      </c>
      <c r="H372">
        <f>VLOOKUP(Table2[[#This Row],[Date]],Monthly[],2)</f>
        <v>0</v>
      </c>
      <c r="I372">
        <f>IF(SUM(H369:H372)=0,ROUNDDOWN((J371+100)/Table2[[#This Row],[Price]],3)+I371,I371)</f>
        <v>307.20400000000001</v>
      </c>
      <c r="J372" s="6">
        <f>J371+100-(Table2[[#This Row],[Price]]*(Table2[[#This Row],[Investor A Shares]]-I371))</f>
        <v>0.1915500000235113</v>
      </c>
      <c r="K372">
        <f>IF(Table2[[#This Row],[Recession]]=0,ROUNDDOWN((L371+100)/Table2[[#This Row],[Price]],3)+K371,K371)</f>
        <v>308.41499999999962</v>
      </c>
      <c r="L372" s="6">
        <f>L371+100-((Table2[[#This Row],[Investor B Shares]]-K371)*Table2[[#This Row],[Price]])</f>
        <v>0.2942400000930121</v>
      </c>
      <c r="M372" s="12">
        <f>ROUNDDOWN((100+N371)/Table2[[#This Row],[Price]],3)+M371</f>
        <v>307.4219999999998</v>
      </c>
      <c r="N372" s="6">
        <f>N371+100-((Table2[[#This Row],[Investor C Shares]]-M371)*Table2[[#This Row],[Price]])</f>
        <v>0.11529000009203116</v>
      </c>
    </row>
    <row r="373" spans="1:14" x14ac:dyDescent="0.55000000000000004">
      <c r="A373" s="1">
        <v>45292</v>
      </c>
      <c r="B373">
        <v>482.88</v>
      </c>
      <c r="C373">
        <v>472.16</v>
      </c>
      <c r="D373">
        <v>491.62</v>
      </c>
      <c r="E373">
        <v>466.43</v>
      </c>
      <c r="F373" t="s">
        <v>21</v>
      </c>
      <c r="G373" s="2">
        <v>1.5900000000000001E-2</v>
      </c>
      <c r="H373">
        <f>VLOOKUP(Table2[[#This Row],[Date]],Monthly[],2)</f>
        <v>0</v>
      </c>
      <c r="I373">
        <f>IF(SUM(H370:H373)=0,ROUNDDOWN((J372+100)/Table2[[#This Row],[Price]],3)+I372,I372)</f>
        <v>307.411</v>
      </c>
      <c r="J373" s="6">
        <f>J372+100-(Table2[[#This Row],[Price]]*(Table2[[#This Row],[Investor A Shares]]-I372))</f>
        <v>0.23539000002658383</v>
      </c>
      <c r="K373">
        <f>IF(Table2[[#This Row],[Recession]]=0,ROUNDDOWN((L372+100)/Table2[[#This Row],[Price]],3)+K372,K372)</f>
        <v>308.62199999999962</v>
      </c>
      <c r="L373" s="6">
        <f>L372+100-((Table2[[#This Row],[Investor B Shares]]-K372)*Table2[[#This Row],[Price]])</f>
        <v>0.33808000009608463</v>
      </c>
      <c r="M373" s="12">
        <f>ROUNDDOWN((100+N372)/Table2[[#This Row],[Price]],3)+M372</f>
        <v>307.62899999999979</v>
      </c>
      <c r="N373" s="6">
        <f>N372+100-((Table2[[#This Row],[Investor C Shares]]-M372)*Table2[[#This Row],[Price]])</f>
        <v>0.1591300000951037</v>
      </c>
    </row>
    <row r="374" spans="1:14" x14ac:dyDescent="0.55000000000000004">
      <c r="A374" s="1">
        <v>45323</v>
      </c>
      <c r="B374">
        <v>508.08</v>
      </c>
      <c r="C374">
        <v>484.63</v>
      </c>
      <c r="D374">
        <v>510.13</v>
      </c>
      <c r="E374">
        <v>483.8</v>
      </c>
      <c r="F374" t="s">
        <v>20</v>
      </c>
      <c r="G374" s="2">
        <v>5.2200000000000003E-2</v>
      </c>
      <c r="H374">
        <f>VLOOKUP(Table2[[#This Row],[Date]],Monthly[],2)</f>
        <v>0</v>
      </c>
      <c r="I374">
        <f>IF(SUM(H371:H374)=0,ROUNDDOWN((J373+100)/Table2[[#This Row],[Price]],3)+I373,I373)</f>
        <v>307.608</v>
      </c>
      <c r="J374" s="6">
        <f>J373+100-(Table2[[#This Row],[Price]]*(Table2[[#This Row],[Investor A Shares]]-I373))</f>
        <v>0.14363000002519755</v>
      </c>
      <c r="K374">
        <f>IF(Table2[[#This Row],[Recession]]=0,ROUNDDOWN((L373+100)/Table2[[#This Row],[Price]],3)+K373,K373)</f>
        <v>308.81899999999962</v>
      </c>
      <c r="L374" s="6">
        <f>L373+100-((Table2[[#This Row],[Investor B Shares]]-K373)*Table2[[#This Row],[Price]])</f>
        <v>0.24632000009469834</v>
      </c>
      <c r="M374" s="12">
        <f>ROUNDDOWN((100+N373)/Table2[[#This Row],[Price]],3)+M373</f>
        <v>307.82599999999979</v>
      </c>
      <c r="N374" s="6">
        <f>N373+100-((Table2[[#This Row],[Investor C Shares]]-M373)*Table2[[#This Row],[Price]])</f>
        <v>6.7370000093717408E-2</v>
      </c>
    </row>
    <row r="375" spans="1:14" x14ac:dyDescent="0.55000000000000004">
      <c r="A375" s="1">
        <v>45352</v>
      </c>
      <c r="B375">
        <v>523.07000000000005</v>
      </c>
      <c r="C375">
        <v>508.98</v>
      </c>
      <c r="D375">
        <v>524.61</v>
      </c>
      <c r="E375">
        <v>504.91</v>
      </c>
      <c r="F375" t="s">
        <v>19</v>
      </c>
      <c r="G375" s="2">
        <v>2.9499999999999998E-2</v>
      </c>
      <c r="H375">
        <f>VLOOKUP(Table2[[#This Row],[Date]],Monthly[],2)</f>
        <v>0</v>
      </c>
      <c r="I375">
        <f>IF(SUM(H372:H375)=0,ROUNDDOWN((J374+100)/Table2[[#This Row],[Price]],3)+I374,I374)</f>
        <v>307.79899999999998</v>
      </c>
      <c r="J375" s="6">
        <f>J374+100-(Table2[[#This Row],[Price]]*(Table2[[#This Row],[Investor A Shares]]-I374))</f>
        <v>0.23726000003874503</v>
      </c>
      <c r="K375">
        <f>IF(Table2[[#This Row],[Recession]]=0,ROUNDDOWN((L374+100)/Table2[[#This Row],[Price]],3)+K374,K374)</f>
        <v>309.00999999999959</v>
      </c>
      <c r="L375" s="6">
        <f>L374+100-((Table2[[#This Row],[Investor B Shares]]-K374)*Table2[[#This Row],[Price]])</f>
        <v>0.33995000010824583</v>
      </c>
      <c r="M375" s="12">
        <f>ROUNDDOWN((100+N374)/Table2[[#This Row],[Price]],3)+M374</f>
        <v>308.01699999999977</v>
      </c>
      <c r="N375" s="6">
        <f>N374+100-((Table2[[#This Row],[Investor C Shares]]-M374)*Table2[[#This Row],[Price]])</f>
        <v>0.1610000001072649</v>
      </c>
    </row>
    <row r="376" spans="1:14" x14ac:dyDescent="0.55000000000000004">
      <c r="A376" s="1">
        <v>45383</v>
      </c>
      <c r="B376">
        <v>501.98</v>
      </c>
      <c r="C376">
        <v>523.83000000000004</v>
      </c>
      <c r="D376">
        <v>524.38</v>
      </c>
      <c r="E376">
        <v>493.86</v>
      </c>
      <c r="F376" t="s">
        <v>18</v>
      </c>
      <c r="G376" s="2">
        <v>-4.0300000000000002E-2</v>
      </c>
      <c r="H376">
        <f>VLOOKUP(Table2[[#This Row],[Date]],Monthly[],2)</f>
        <v>0</v>
      </c>
      <c r="I376">
        <f>IF(SUM(H373:H376)=0,ROUNDDOWN((J375+100)/Table2[[#This Row],[Price]],3)+I375,I375)</f>
        <v>307.99799999999999</v>
      </c>
      <c r="J376" s="6">
        <f>J375+100-(Table2[[#This Row],[Price]]*(Table2[[#This Row],[Investor A Shares]]-I375))</f>
        <v>0.34324000003257993</v>
      </c>
      <c r="K376">
        <f>IF(Table2[[#This Row],[Recession]]=0,ROUNDDOWN((L375+100)/Table2[[#This Row],[Price]],3)+K375,K375)</f>
        <v>309.20899999999961</v>
      </c>
      <c r="L376" s="6">
        <f>L375+100-((Table2[[#This Row],[Investor B Shares]]-K375)*Table2[[#This Row],[Price]])</f>
        <v>0.44593000010208073</v>
      </c>
      <c r="M376" s="12">
        <f>ROUNDDOWN((100+N375)/Table2[[#This Row],[Price]],3)+M375</f>
        <v>308.21599999999978</v>
      </c>
      <c r="N376" s="6">
        <f>N375+100-((Table2[[#This Row],[Investor C Shares]]-M375)*Table2[[#This Row],[Price]])</f>
        <v>0.26698000010109979</v>
      </c>
    </row>
    <row r="377" spans="1:14" x14ac:dyDescent="0.55000000000000004">
      <c r="A377" s="1">
        <v>45413</v>
      </c>
      <c r="B377">
        <v>527.37</v>
      </c>
      <c r="C377">
        <v>501.38</v>
      </c>
      <c r="D377">
        <v>533.07000000000005</v>
      </c>
      <c r="E377">
        <v>499.55</v>
      </c>
      <c r="F377" t="s">
        <v>17</v>
      </c>
      <c r="G377" s="2">
        <v>5.0599999999999999E-2</v>
      </c>
      <c r="H377">
        <f>VLOOKUP(Table2[[#This Row],[Date]],Monthly[],2)</f>
        <v>0</v>
      </c>
      <c r="I377">
        <f>IF(SUM(H374:H377)=0,ROUNDDOWN((J376+100)/Table2[[#This Row],[Price]],3)+I376,I376)</f>
        <v>308.18799999999999</v>
      </c>
      <c r="J377" s="6">
        <f>J376+100-(Table2[[#This Row],[Price]]*(Table2[[#This Row],[Investor A Shares]]-I376))</f>
        <v>0.14294000003377505</v>
      </c>
      <c r="K377">
        <f>IF(Table2[[#This Row],[Recession]]=0,ROUNDDOWN((L376+100)/Table2[[#This Row],[Price]],3)+K376,K376)</f>
        <v>309.3989999999996</v>
      </c>
      <c r="L377" s="6">
        <f>L376+100-((Table2[[#This Row],[Investor B Shares]]-K376)*Table2[[#This Row],[Price]])</f>
        <v>0.24563000010327585</v>
      </c>
      <c r="M377" s="12">
        <f>ROUNDDOWN((100+N376)/Table2[[#This Row],[Price]],3)+M376</f>
        <v>308.40599999999978</v>
      </c>
      <c r="N377" s="6">
        <f>N376+100-((Table2[[#This Row],[Investor C Shares]]-M376)*Table2[[#This Row],[Price]])</f>
        <v>6.6680000102294912E-2</v>
      </c>
    </row>
    <row r="378" spans="1:14" x14ac:dyDescent="0.55000000000000004">
      <c r="A378" s="1">
        <v>45444</v>
      </c>
      <c r="B378">
        <v>544.22</v>
      </c>
      <c r="C378">
        <v>529.02</v>
      </c>
      <c r="D378">
        <v>550.28</v>
      </c>
      <c r="E378">
        <v>522.6</v>
      </c>
      <c r="F378" t="s">
        <v>16</v>
      </c>
      <c r="G378" s="2">
        <v>3.2000000000000001E-2</v>
      </c>
      <c r="H378">
        <f>VLOOKUP(Table2[[#This Row],[Date]],Monthly[],2)</f>
        <v>0</v>
      </c>
      <c r="I378">
        <f>IF(SUM(H375:H378)=0,ROUNDDOWN((J377+100)/Table2[[#This Row],[Price]],3)+I377,I377)</f>
        <v>308.37200000000001</v>
      </c>
      <c r="J378" s="6">
        <f>J377+100-(Table2[[#This Row],[Price]]*(Table2[[#This Row],[Investor A Shares]]-I377))</f>
        <v>6.4600000196577412E-3</v>
      </c>
      <c r="K378">
        <f>IF(Table2[[#This Row],[Recession]]=0,ROUNDDOWN((L377+100)/Table2[[#This Row],[Price]],3)+K377,K377)</f>
        <v>309.58299999999963</v>
      </c>
      <c r="L378" s="6">
        <f>L377+100-((Table2[[#This Row],[Investor B Shares]]-K377)*Table2[[#This Row],[Price]])</f>
        <v>0.10915000008915854</v>
      </c>
      <c r="M378" s="12">
        <f>ROUNDDOWN((100+N377)/Table2[[#This Row],[Price]],3)+M377</f>
        <v>308.58899999999977</v>
      </c>
      <c r="N378" s="6">
        <f>N377+100-((Table2[[#This Row],[Investor C Shares]]-M377)*Table2[[#This Row],[Price]])</f>
        <v>0.47442000010624952</v>
      </c>
    </row>
    <row r="379" spans="1:14" x14ac:dyDescent="0.55000000000000004">
      <c r="A379" s="1">
        <v>45474</v>
      </c>
      <c r="B379">
        <v>550.80999999999995</v>
      </c>
      <c r="C379">
        <v>545.63</v>
      </c>
      <c r="D379">
        <v>565.16</v>
      </c>
      <c r="E379">
        <v>537.45000000000005</v>
      </c>
      <c r="F379" t="s">
        <v>15</v>
      </c>
      <c r="G379" s="2">
        <v>1.21E-2</v>
      </c>
      <c r="H379">
        <f>VLOOKUP(Table2[[#This Row],[Date]],Monthly[],2)</f>
        <v>0</v>
      </c>
      <c r="I379">
        <f>IF(SUM(H376:H379)=0,ROUNDDOWN((J378+100)/Table2[[#This Row],[Price]],3)+I378,I378)</f>
        <v>308.553</v>
      </c>
      <c r="J379" s="6">
        <f>J378+100-(Table2[[#This Row],[Price]]*(Table2[[#This Row],[Investor A Shares]]-I378))</f>
        <v>0.30985000002893059</v>
      </c>
      <c r="K379">
        <f>IF(Table2[[#This Row],[Recession]]=0,ROUNDDOWN((L378+100)/Table2[[#This Row],[Price]],3)+K378,K378)</f>
        <v>309.76399999999961</v>
      </c>
      <c r="L379" s="6">
        <f>L378+100-((Table2[[#This Row],[Investor B Shares]]-K378)*Table2[[#This Row],[Price]])</f>
        <v>0.41254000009843139</v>
      </c>
      <c r="M379" s="12">
        <f>ROUNDDOWN((100+N378)/Table2[[#This Row],[Price]],3)+M378</f>
        <v>308.77099999999979</v>
      </c>
      <c r="N379" s="6">
        <f>N378+100-((Table2[[#This Row],[Investor C Shares]]-M378)*Table2[[#This Row],[Price]])</f>
        <v>0.22700000009724874</v>
      </c>
    </row>
    <row r="380" spans="1:14" x14ac:dyDescent="0.55000000000000004">
      <c r="A380" s="1">
        <v>45505</v>
      </c>
      <c r="B380">
        <v>563.67999999999995</v>
      </c>
      <c r="C380">
        <v>552.57000000000005</v>
      </c>
      <c r="D380">
        <v>564.20000000000005</v>
      </c>
      <c r="E380">
        <v>510.27</v>
      </c>
      <c r="F380" t="s">
        <v>14</v>
      </c>
      <c r="G380" s="2">
        <v>2.3400000000000001E-2</v>
      </c>
      <c r="H380">
        <f>VLOOKUP(Table2[[#This Row],[Date]],Monthly[],2)</f>
        <v>0</v>
      </c>
      <c r="I380">
        <f>IF(SUM(H377:H380)=0,ROUNDDOWN((J379+100)/Table2[[#This Row],[Price]],3)+I379,I379)</f>
        <v>308.73</v>
      </c>
      <c r="J380" s="6">
        <f>J379+100-(Table2[[#This Row],[Price]]*(Table2[[#This Row],[Investor A Shares]]-I379))</f>
        <v>0.53849000001714842</v>
      </c>
      <c r="K380">
        <f>IF(Table2[[#This Row],[Recession]]=0,ROUNDDOWN((L379+100)/Table2[[#This Row],[Price]],3)+K379,K379)</f>
        <v>309.94199999999961</v>
      </c>
      <c r="L380" s="6">
        <f>L379+100-((Table2[[#This Row],[Investor B Shares]]-K379)*Table2[[#This Row],[Price]])</f>
        <v>7.7500000099973931E-2</v>
      </c>
      <c r="M380" s="12">
        <f>ROUNDDOWN((100+N379)/Table2[[#This Row],[Price]],3)+M379</f>
        <v>308.94799999999981</v>
      </c>
      <c r="N380" s="6">
        <f>N379+100-((Table2[[#This Row],[Investor C Shares]]-M379)*Table2[[#This Row],[Price]])</f>
        <v>0.45564000008546657</v>
      </c>
    </row>
    <row r="381" spans="1:14" x14ac:dyDescent="0.55000000000000004">
      <c r="A381" s="1">
        <v>45536</v>
      </c>
      <c r="B381">
        <v>573.76</v>
      </c>
      <c r="C381">
        <v>560.47</v>
      </c>
      <c r="D381">
        <v>574.71</v>
      </c>
      <c r="E381">
        <v>539.44000000000005</v>
      </c>
      <c r="F381" t="s">
        <v>13</v>
      </c>
      <c r="G381" s="2">
        <v>1.7899999999999999E-2</v>
      </c>
      <c r="H381">
        <f>VLOOKUP(Table2[[#This Row],[Date]],Monthly[],2)</f>
        <v>0</v>
      </c>
      <c r="I381">
        <f>IF(SUM(H378:H381)=0,ROUNDDOWN((J380+100)/Table2[[#This Row],[Price]],3)+I380,I380)</f>
        <v>308.90500000000003</v>
      </c>
      <c r="J381" s="6">
        <f>J380+100-(Table2[[#This Row],[Price]]*(Table2[[#This Row],[Investor A Shares]]-I380))</f>
        <v>0.13049000001062439</v>
      </c>
      <c r="K381">
        <f>IF(Table2[[#This Row],[Recession]]=0,ROUNDDOWN((L380+100)/Table2[[#This Row],[Price]],3)+K380,K380)</f>
        <v>310.11599999999959</v>
      </c>
      <c r="L381" s="6">
        <f>L380+100-((Table2[[#This Row],[Investor B Shares]]-K380)*Table2[[#This Row],[Price]])</f>
        <v>0.2432600001124996</v>
      </c>
      <c r="M381" s="12">
        <f>ROUNDDOWN((100+N380)/Table2[[#This Row],[Price]],3)+M380</f>
        <v>309.12299999999982</v>
      </c>
      <c r="N381" s="6">
        <f>N380+100-((Table2[[#This Row],[Investor C Shares]]-M380)*Table2[[#This Row],[Price]])</f>
        <v>4.7640000078942535E-2</v>
      </c>
    </row>
    <row r="382" spans="1:14" x14ac:dyDescent="0.55000000000000004">
      <c r="A382" s="1">
        <v>45566</v>
      </c>
      <c r="B382">
        <v>568.64</v>
      </c>
      <c r="C382">
        <v>573.4</v>
      </c>
      <c r="D382">
        <v>586.12</v>
      </c>
      <c r="E382">
        <v>565.27</v>
      </c>
      <c r="F382" t="s">
        <v>12</v>
      </c>
      <c r="G382" s="2">
        <v>-8.8999999999999999E-3</v>
      </c>
      <c r="H382">
        <f>VLOOKUP(Table2[[#This Row],[Date]],Monthly[],2)</f>
        <v>0</v>
      </c>
      <c r="I382">
        <f>IF(SUM(H379:H382)=0,ROUNDDOWN((J381+100)/Table2[[#This Row],[Price]],3)+I381,I381)</f>
        <v>309.08100000000002</v>
      </c>
      <c r="J382" s="6">
        <f>J381+100-(Table2[[#This Row],[Price]]*(Table2[[#This Row],[Investor A Shares]]-I381))</f>
        <v>4.9850000017613638E-2</v>
      </c>
      <c r="K382">
        <f>IF(Table2[[#This Row],[Recession]]=0,ROUNDDOWN((L381+100)/Table2[[#This Row],[Price]],3)+K381,K381)</f>
        <v>310.29199999999958</v>
      </c>
      <c r="L382" s="6">
        <f>L381+100-((Table2[[#This Row],[Investor B Shares]]-K381)*Table2[[#This Row],[Price]])</f>
        <v>0.16262000011948885</v>
      </c>
      <c r="M382" s="12">
        <f>ROUNDDOWN((100+N381)/Table2[[#This Row],[Price]],3)+M381</f>
        <v>309.29799999999983</v>
      </c>
      <c r="N382" s="6">
        <f>N381+100-((Table2[[#This Row],[Investor C Shares]]-M381)*Table2[[#This Row],[Price]])</f>
        <v>0.53564000007247614</v>
      </c>
    </row>
    <row r="383" spans="1:14" x14ac:dyDescent="0.55000000000000004">
      <c r="A383" s="1">
        <v>45597</v>
      </c>
      <c r="B383">
        <v>602.54999999999995</v>
      </c>
      <c r="C383">
        <v>571.32000000000005</v>
      </c>
      <c r="D383">
        <v>603.35</v>
      </c>
      <c r="E383">
        <v>567.89</v>
      </c>
      <c r="F383" t="s">
        <v>11</v>
      </c>
      <c r="G383" s="2">
        <v>5.96E-2</v>
      </c>
      <c r="H383">
        <f>VLOOKUP(Table2[[#This Row],[Date]],Monthly[],2)</f>
        <v>0</v>
      </c>
      <c r="I383">
        <f>IF(SUM(H380:H383)=0,ROUNDDOWN((J382+100)/Table2[[#This Row],[Price]],3)+I382,I382)</f>
        <v>309.24700000000001</v>
      </c>
      <c r="J383" s="6">
        <f>J382+100-(Table2[[#This Row],[Price]]*(Table2[[#This Row],[Investor A Shares]]-I382))</f>
        <v>2.6550000019540221E-2</v>
      </c>
      <c r="K383">
        <f>IF(Table2[[#This Row],[Recession]]=0,ROUNDDOWN((L382+100)/Table2[[#This Row],[Price]],3)+K382,K382)</f>
        <v>310.45799999999957</v>
      </c>
      <c r="L383" s="6">
        <f>L382+100-((Table2[[#This Row],[Investor B Shares]]-K382)*Table2[[#This Row],[Price]])</f>
        <v>0.13932000012141543</v>
      </c>
      <c r="M383" s="12">
        <f>ROUNDDOWN((100+N382)/Table2[[#This Row],[Price]],3)+M382</f>
        <v>309.46399999999983</v>
      </c>
      <c r="N383" s="6">
        <f>N382+100-((Table2[[#This Row],[Investor C Shares]]-M382)*Table2[[#This Row],[Price]])</f>
        <v>0.51234000007440272</v>
      </c>
    </row>
    <row r="384" spans="1:14" x14ac:dyDescent="0.55000000000000004">
      <c r="A384" s="1">
        <v>45627</v>
      </c>
      <c r="B384">
        <v>586.08000000000004</v>
      </c>
      <c r="C384">
        <v>602.97</v>
      </c>
      <c r="D384">
        <v>609.07000000000005</v>
      </c>
      <c r="E384">
        <v>580.91</v>
      </c>
      <c r="F384" t="s">
        <v>10</v>
      </c>
      <c r="G384" s="2">
        <v>-2.7300000000000001E-2</v>
      </c>
      <c r="H384">
        <f>VLOOKUP(Table2[[#This Row],[Date]],Monthly[],2)</f>
        <v>0</v>
      </c>
      <c r="I384">
        <f>IF(SUM(H381:H384)=0,ROUNDDOWN((J383+100)/Table2[[#This Row],[Price]],3)+I383,I383)</f>
        <v>309.41700000000003</v>
      </c>
      <c r="J384" s="6">
        <f>J383+100-(Table2[[#This Row],[Price]]*(Table2[[#This Row],[Investor A Shares]]-I383))</f>
        <v>0.39295000001020242</v>
      </c>
      <c r="K384">
        <f>IF(Table2[[#This Row],[Recession]]=0,ROUNDDOWN((L383+100)/Table2[[#This Row],[Price]],3)+K383,K383)</f>
        <v>310.62799999999959</v>
      </c>
      <c r="L384" s="6">
        <f>L383+100-((Table2[[#This Row],[Investor B Shares]]-K383)*Table2[[#This Row],[Price]])</f>
        <v>0.50572000011207763</v>
      </c>
      <c r="M384" s="12">
        <f>ROUNDDOWN((100+N383)/Table2[[#This Row],[Price]],3)+M383</f>
        <v>309.63499999999982</v>
      </c>
      <c r="N384" s="6">
        <f>N383+100-((Table2[[#This Row],[Investor C Shares]]-M383)*Table2[[#This Row],[Price]])</f>
        <v>0.29266000007892501</v>
      </c>
    </row>
    <row r="385" spans="1:14" x14ac:dyDescent="0.55000000000000004">
      <c r="A385" s="1">
        <v>45658</v>
      </c>
      <c r="B385">
        <v>601.82000000000005</v>
      </c>
      <c r="C385">
        <v>589.39</v>
      </c>
      <c r="D385">
        <v>610.78</v>
      </c>
      <c r="E385">
        <v>575.35</v>
      </c>
      <c r="F385" t="s">
        <v>9</v>
      </c>
      <c r="G385" s="2">
        <v>2.69E-2</v>
      </c>
      <c r="H385">
        <f>VLOOKUP(Table2[[#This Row],[Date]],Monthly[],2)</f>
        <v>0</v>
      </c>
      <c r="I385">
        <f>IF(SUM(H382:H385)=0,ROUNDDOWN((J384+100)/Table2[[#This Row],[Price]],3)+I384,I384)</f>
        <v>309.58300000000003</v>
      </c>
      <c r="J385" s="6">
        <f>J384+100-(Table2[[#This Row],[Price]]*(Table2[[#This Row],[Investor A Shares]]-I384))</f>
        <v>0.49083000001211019</v>
      </c>
      <c r="K385">
        <f>IF(Table2[[#This Row],[Recession]]=0,ROUNDDOWN((L384+100)/Table2[[#This Row],[Price]],3)+K384,K384)</f>
        <v>310.79499999999956</v>
      </c>
      <c r="L385" s="6">
        <f>L384+100-((Table2[[#This Row],[Investor B Shares]]-K384)*Table2[[#This Row],[Price]])</f>
        <v>1.7800001282211042E-3</v>
      </c>
      <c r="M385" s="12">
        <f>ROUNDDOWN((100+N384)/Table2[[#This Row],[Price]],3)+M384</f>
        <v>309.80099999999982</v>
      </c>
      <c r="N385" s="6">
        <f>N384+100-((Table2[[#This Row],[Investor C Shares]]-M384)*Table2[[#This Row],[Price]])</f>
        <v>0.39054000008083278</v>
      </c>
    </row>
    <row r="386" spans="1:14" x14ac:dyDescent="0.55000000000000004">
      <c r="A386" s="1">
        <v>45689</v>
      </c>
      <c r="B386">
        <v>594.17999999999995</v>
      </c>
      <c r="C386">
        <v>592.66999999999996</v>
      </c>
      <c r="D386">
        <v>613.23</v>
      </c>
      <c r="E386">
        <v>582.44000000000005</v>
      </c>
      <c r="F386" t="s">
        <v>8</v>
      </c>
      <c r="G386" s="2">
        <v>-1.2699999999999999E-2</v>
      </c>
      <c r="H386">
        <f>VLOOKUP(Table2[[#This Row],[Date]],Monthly[],2)</f>
        <v>0</v>
      </c>
      <c r="I386">
        <f>IF(SUM(H383:H386)=0,ROUNDDOWN((J385+100)/Table2[[#This Row],[Price]],3)+I385,I385)</f>
        <v>309.75200000000001</v>
      </c>
      <c r="J386" s="6">
        <f>J385+100-(Table2[[#This Row],[Price]]*(Table2[[#This Row],[Investor A Shares]]-I385))</f>
        <v>7.4410000022382405E-2</v>
      </c>
      <c r="K386">
        <f>IF(Table2[[#This Row],[Recession]]=0,ROUNDDOWN((L385+100)/Table2[[#This Row],[Price]],3)+K385,K385)</f>
        <v>310.96299999999957</v>
      </c>
      <c r="L386" s="6">
        <f>L385+100-((Table2[[#This Row],[Investor B Shares]]-K385)*Table2[[#This Row],[Price]])</f>
        <v>0.17954000012444737</v>
      </c>
      <c r="M386" s="12">
        <f>ROUNDDOWN((100+N385)/Table2[[#This Row],[Price]],3)+M385</f>
        <v>309.96899999999982</v>
      </c>
      <c r="N386" s="6">
        <f>N385+100-((Table2[[#This Row],[Investor C Shares]]-M385)*Table2[[#This Row],[Price]])</f>
        <v>0.56830000007705905</v>
      </c>
    </row>
    <row r="387" spans="1:14" x14ac:dyDescent="0.55000000000000004">
      <c r="A387" s="1">
        <v>45717</v>
      </c>
      <c r="B387">
        <v>560.44000000000005</v>
      </c>
      <c r="C387">
        <v>596.17999999999995</v>
      </c>
      <c r="D387">
        <v>597.29</v>
      </c>
      <c r="E387">
        <v>560.16</v>
      </c>
      <c r="F387" t="s">
        <v>7</v>
      </c>
      <c r="G387" s="2">
        <v>-5.6800000000000003E-2</v>
      </c>
      <c r="H387">
        <f>VLOOKUP(Table2[[#This Row],[Date]],Monthly[],2)</f>
        <v>0</v>
      </c>
      <c r="I387">
        <f>IF(SUM(H384:H387)=0,ROUNDDOWN((J386+100)/Table2[[#This Row],[Price]],3)+I386,I386)</f>
        <v>309.93</v>
      </c>
      <c r="J387" s="6">
        <f>J386+100-(Table2[[#This Row],[Price]]*(Table2[[#This Row],[Investor A Shares]]-I386))</f>
        <v>0.3160900000239053</v>
      </c>
      <c r="K387">
        <f>IF(Table2[[#This Row],[Recession]]=0,ROUNDDOWN((L386+100)/Table2[[#This Row],[Price]],3)+K386,K386)</f>
        <v>311.14099999999956</v>
      </c>
      <c r="L387" s="6">
        <f>L386+100-((Table2[[#This Row],[Investor B Shares]]-K386)*Table2[[#This Row],[Price]])</f>
        <v>0.42122000012597027</v>
      </c>
      <c r="M387" s="12">
        <f>ROUNDDOWN((100+N386)/Table2[[#This Row],[Price]],3)+M386</f>
        <v>310.1479999999998</v>
      </c>
      <c r="N387" s="6">
        <f>N386+100-((Table2[[#This Row],[Investor C Shares]]-M386)*Table2[[#This Row],[Price]])</f>
        <v>0.24954000009182664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DC8B2-0D4B-4250-A8B6-C41C78CA2A30}">
  <dimension ref="A1:B387"/>
  <sheetViews>
    <sheetView topLeftCell="A98" workbookViewId="0"/>
  </sheetViews>
  <sheetFormatPr defaultRowHeight="14.4" x14ac:dyDescent="0.55000000000000004"/>
  <cols>
    <col min="1" max="1" width="17.578125" bestFit="1" customWidth="1"/>
    <col min="2" max="2" width="8.89453125" bestFit="1" customWidth="1"/>
  </cols>
  <sheetData>
    <row r="1" spans="1:2" x14ac:dyDescent="0.55000000000000004">
      <c r="A1" t="s">
        <v>322</v>
      </c>
      <c r="B1" t="s">
        <v>323</v>
      </c>
    </row>
    <row r="2" spans="1:2" x14ac:dyDescent="0.55000000000000004">
      <c r="A2" s="1">
        <v>33970</v>
      </c>
      <c r="B2">
        <v>0</v>
      </c>
    </row>
    <row r="3" spans="1:2" x14ac:dyDescent="0.55000000000000004">
      <c r="A3" s="1">
        <v>34001</v>
      </c>
      <c r="B3">
        <v>0</v>
      </c>
    </row>
    <row r="4" spans="1:2" x14ac:dyDescent="0.55000000000000004">
      <c r="A4" s="1">
        <v>34029</v>
      </c>
      <c r="B4">
        <v>0</v>
      </c>
    </row>
    <row r="5" spans="1:2" x14ac:dyDescent="0.55000000000000004">
      <c r="A5" s="1">
        <v>34060</v>
      </c>
      <c r="B5">
        <v>0</v>
      </c>
    </row>
    <row r="6" spans="1:2" x14ac:dyDescent="0.55000000000000004">
      <c r="A6" s="1">
        <v>34090</v>
      </c>
      <c r="B6">
        <v>0</v>
      </c>
    </row>
    <row r="7" spans="1:2" x14ac:dyDescent="0.55000000000000004">
      <c r="A7" s="1">
        <v>34121</v>
      </c>
      <c r="B7">
        <v>0</v>
      </c>
    </row>
    <row r="8" spans="1:2" x14ac:dyDescent="0.55000000000000004">
      <c r="A8" s="1">
        <v>34151</v>
      </c>
      <c r="B8">
        <v>0</v>
      </c>
    </row>
    <row r="9" spans="1:2" x14ac:dyDescent="0.55000000000000004">
      <c r="A9" s="1">
        <v>34182</v>
      </c>
      <c r="B9">
        <v>0</v>
      </c>
    </row>
    <row r="10" spans="1:2" x14ac:dyDescent="0.55000000000000004">
      <c r="A10" s="1">
        <v>34213</v>
      </c>
      <c r="B10">
        <v>0</v>
      </c>
    </row>
    <row r="11" spans="1:2" x14ac:dyDescent="0.55000000000000004">
      <c r="A11" s="1">
        <v>34243</v>
      </c>
      <c r="B11">
        <v>0</v>
      </c>
    </row>
    <row r="12" spans="1:2" x14ac:dyDescent="0.55000000000000004">
      <c r="A12" s="1">
        <v>34274</v>
      </c>
      <c r="B12">
        <v>0</v>
      </c>
    </row>
    <row r="13" spans="1:2" x14ac:dyDescent="0.55000000000000004">
      <c r="A13" s="1">
        <v>34304</v>
      </c>
      <c r="B13">
        <v>0</v>
      </c>
    </row>
    <row r="14" spans="1:2" x14ac:dyDescent="0.55000000000000004">
      <c r="A14" s="1">
        <v>34335</v>
      </c>
      <c r="B14">
        <v>0</v>
      </c>
    </row>
    <row r="15" spans="1:2" x14ac:dyDescent="0.55000000000000004">
      <c r="A15" s="1">
        <v>34366</v>
      </c>
      <c r="B15">
        <v>0</v>
      </c>
    </row>
    <row r="16" spans="1:2" x14ac:dyDescent="0.55000000000000004">
      <c r="A16" s="1">
        <v>34394</v>
      </c>
      <c r="B16">
        <v>0</v>
      </c>
    </row>
    <row r="17" spans="1:2" x14ac:dyDescent="0.55000000000000004">
      <c r="A17" s="1">
        <v>34425</v>
      </c>
      <c r="B17">
        <v>0</v>
      </c>
    </row>
    <row r="18" spans="1:2" x14ac:dyDescent="0.55000000000000004">
      <c r="A18" s="1">
        <v>34455</v>
      </c>
      <c r="B18">
        <v>0</v>
      </c>
    </row>
    <row r="19" spans="1:2" x14ac:dyDescent="0.55000000000000004">
      <c r="A19" s="1">
        <v>34486</v>
      </c>
      <c r="B19">
        <v>0</v>
      </c>
    </row>
    <row r="20" spans="1:2" x14ac:dyDescent="0.55000000000000004">
      <c r="A20" s="1">
        <v>34516</v>
      </c>
      <c r="B20">
        <v>0</v>
      </c>
    </row>
    <row r="21" spans="1:2" x14ac:dyDescent="0.55000000000000004">
      <c r="A21" s="1">
        <v>34547</v>
      </c>
      <c r="B21">
        <v>0</v>
      </c>
    </row>
    <row r="22" spans="1:2" x14ac:dyDescent="0.55000000000000004">
      <c r="A22" s="1">
        <v>34578</v>
      </c>
      <c r="B22">
        <v>0</v>
      </c>
    </row>
    <row r="23" spans="1:2" x14ac:dyDescent="0.55000000000000004">
      <c r="A23" s="1">
        <v>34608</v>
      </c>
      <c r="B23">
        <v>0</v>
      </c>
    </row>
    <row r="24" spans="1:2" x14ac:dyDescent="0.55000000000000004">
      <c r="A24" s="1">
        <v>34639</v>
      </c>
      <c r="B24">
        <v>0</v>
      </c>
    </row>
    <row r="25" spans="1:2" x14ac:dyDescent="0.55000000000000004">
      <c r="A25" s="1">
        <v>34669</v>
      </c>
      <c r="B25">
        <v>0</v>
      </c>
    </row>
    <row r="26" spans="1:2" x14ac:dyDescent="0.55000000000000004">
      <c r="A26" s="1">
        <v>34700</v>
      </c>
      <c r="B26">
        <v>0</v>
      </c>
    </row>
    <row r="27" spans="1:2" x14ac:dyDescent="0.55000000000000004">
      <c r="A27" s="1">
        <v>34731</v>
      </c>
      <c r="B27">
        <v>0</v>
      </c>
    </row>
    <row r="28" spans="1:2" x14ac:dyDescent="0.55000000000000004">
      <c r="A28" s="1">
        <v>34759</v>
      </c>
      <c r="B28">
        <v>0</v>
      </c>
    </row>
    <row r="29" spans="1:2" x14ac:dyDescent="0.55000000000000004">
      <c r="A29" s="1">
        <v>34790</v>
      </c>
      <c r="B29">
        <v>0</v>
      </c>
    </row>
    <row r="30" spans="1:2" x14ac:dyDescent="0.55000000000000004">
      <c r="A30" s="1">
        <v>34820</v>
      </c>
      <c r="B30">
        <v>0</v>
      </c>
    </row>
    <row r="31" spans="1:2" x14ac:dyDescent="0.55000000000000004">
      <c r="A31" s="1">
        <v>34851</v>
      </c>
      <c r="B31">
        <v>0</v>
      </c>
    </row>
    <row r="32" spans="1:2" x14ac:dyDescent="0.55000000000000004">
      <c r="A32" s="1">
        <v>34881</v>
      </c>
      <c r="B32">
        <v>0</v>
      </c>
    </row>
    <row r="33" spans="1:2" x14ac:dyDescent="0.55000000000000004">
      <c r="A33" s="1">
        <v>34912</v>
      </c>
      <c r="B33">
        <v>0</v>
      </c>
    </row>
    <row r="34" spans="1:2" x14ac:dyDescent="0.55000000000000004">
      <c r="A34" s="1">
        <v>34943</v>
      </c>
      <c r="B34">
        <v>0</v>
      </c>
    </row>
    <row r="35" spans="1:2" x14ac:dyDescent="0.55000000000000004">
      <c r="A35" s="1">
        <v>34973</v>
      </c>
      <c r="B35">
        <v>0</v>
      </c>
    </row>
    <row r="36" spans="1:2" x14ac:dyDescent="0.55000000000000004">
      <c r="A36" s="1">
        <v>35004</v>
      </c>
      <c r="B36">
        <v>0</v>
      </c>
    </row>
    <row r="37" spans="1:2" x14ac:dyDescent="0.55000000000000004">
      <c r="A37" s="1">
        <v>35034</v>
      </c>
      <c r="B37">
        <v>0</v>
      </c>
    </row>
    <row r="38" spans="1:2" x14ac:dyDescent="0.55000000000000004">
      <c r="A38" s="1">
        <v>35065</v>
      </c>
      <c r="B38">
        <v>0</v>
      </c>
    </row>
    <row r="39" spans="1:2" x14ac:dyDescent="0.55000000000000004">
      <c r="A39" s="1">
        <v>35096</v>
      </c>
      <c r="B39">
        <v>0</v>
      </c>
    </row>
    <row r="40" spans="1:2" x14ac:dyDescent="0.55000000000000004">
      <c r="A40" s="1">
        <v>35125</v>
      </c>
      <c r="B40">
        <v>0</v>
      </c>
    </row>
    <row r="41" spans="1:2" x14ac:dyDescent="0.55000000000000004">
      <c r="A41" s="1">
        <v>35156</v>
      </c>
      <c r="B41">
        <v>0</v>
      </c>
    </row>
    <row r="42" spans="1:2" x14ac:dyDescent="0.55000000000000004">
      <c r="A42" s="1">
        <v>35186</v>
      </c>
      <c r="B42">
        <v>0</v>
      </c>
    </row>
    <row r="43" spans="1:2" x14ac:dyDescent="0.55000000000000004">
      <c r="A43" s="1">
        <v>35217</v>
      </c>
      <c r="B43">
        <v>0</v>
      </c>
    </row>
    <row r="44" spans="1:2" x14ac:dyDescent="0.55000000000000004">
      <c r="A44" s="1">
        <v>35247</v>
      </c>
      <c r="B44">
        <v>0</v>
      </c>
    </row>
    <row r="45" spans="1:2" x14ac:dyDescent="0.55000000000000004">
      <c r="A45" s="1">
        <v>35278</v>
      </c>
      <c r="B45">
        <v>0</v>
      </c>
    </row>
    <row r="46" spans="1:2" x14ac:dyDescent="0.55000000000000004">
      <c r="A46" s="1">
        <v>35309</v>
      </c>
      <c r="B46">
        <v>0</v>
      </c>
    </row>
    <row r="47" spans="1:2" x14ac:dyDescent="0.55000000000000004">
      <c r="A47" s="1">
        <v>35339</v>
      </c>
      <c r="B47">
        <v>0</v>
      </c>
    </row>
    <row r="48" spans="1:2" x14ac:dyDescent="0.55000000000000004">
      <c r="A48" s="1">
        <v>35370</v>
      </c>
      <c r="B48">
        <v>0</v>
      </c>
    </row>
    <row r="49" spans="1:2" x14ac:dyDescent="0.55000000000000004">
      <c r="A49" s="1">
        <v>35400</v>
      </c>
      <c r="B49">
        <v>0</v>
      </c>
    </row>
    <row r="50" spans="1:2" x14ac:dyDescent="0.55000000000000004">
      <c r="A50" s="1">
        <v>35431</v>
      </c>
      <c r="B50">
        <v>0</v>
      </c>
    </row>
    <row r="51" spans="1:2" x14ac:dyDescent="0.55000000000000004">
      <c r="A51" s="1">
        <v>35462</v>
      </c>
      <c r="B51">
        <v>0</v>
      </c>
    </row>
    <row r="52" spans="1:2" x14ac:dyDescent="0.55000000000000004">
      <c r="A52" s="1">
        <v>35490</v>
      </c>
      <c r="B52">
        <v>0</v>
      </c>
    </row>
    <row r="53" spans="1:2" x14ac:dyDescent="0.55000000000000004">
      <c r="A53" s="1">
        <v>35521</v>
      </c>
      <c r="B53">
        <v>0</v>
      </c>
    </row>
    <row r="54" spans="1:2" x14ac:dyDescent="0.55000000000000004">
      <c r="A54" s="1">
        <v>35551</v>
      </c>
      <c r="B54">
        <v>0</v>
      </c>
    </row>
    <row r="55" spans="1:2" x14ac:dyDescent="0.55000000000000004">
      <c r="A55" s="1">
        <v>35582</v>
      </c>
      <c r="B55">
        <v>0</v>
      </c>
    </row>
    <row r="56" spans="1:2" x14ac:dyDescent="0.55000000000000004">
      <c r="A56" s="1">
        <v>35612</v>
      </c>
      <c r="B56">
        <v>0</v>
      </c>
    </row>
    <row r="57" spans="1:2" x14ac:dyDescent="0.55000000000000004">
      <c r="A57" s="1">
        <v>35643</v>
      </c>
      <c r="B57">
        <v>0</v>
      </c>
    </row>
    <row r="58" spans="1:2" x14ac:dyDescent="0.55000000000000004">
      <c r="A58" s="1">
        <v>35674</v>
      </c>
      <c r="B58">
        <v>0</v>
      </c>
    </row>
    <row r="59" spans="1:2" x14ac:dyDescent="0.55000000000000004">
      <c r="A59" s="1">
        <v>35704</v>
      </c>
      <c r="B59">
        <v>0</v>
      </c>
    </row>
    <row r="60" spans="1:2" x14ac:dyDescent="0.55000000000000004">
      <c r="A60" s="1">
        <v>35735</v>
      </c>
      <c r="B60">
        <v>0</v>
      </c>
    </row>
    <row r="61" spans="1:2" x14ac:dyDescent="0.55000000000000004">
      <c r="A61" s="1">
        <v>35765</v>
      </c>
      <c r="B61">
        <v>0</v>
      </c>
    </row>
    <row r="62" spans="1:2" x14ac:dyDescent="0.55000000000000004">
      <c r="A62" s="1">
        <v>35796</v>
      </c>
      <c r="B62">
        <v>0</v>
      </c>
    </row>
    <row r="63" spans="1:2" x14ac:dyDescent="0.55000000000000004">
      <c r="A63" s="1">
        <v>35827</v>
      </c>
      <c r="B63">
        <v>0</v>
      </c>
    </row>
    <row r="64" spans="1:2" x14ac:dyDescent="0.55000000000000004">
      <c r="A64" s="1">
        <v>35855</v>
      </c>
      <c r="B64">
        <v>0</v>
      </c>
    </row>
    <row r="65" spans="1:2" x14ac:dyDescent="0.55000000000000004">
      <c r="A65" s="1">
        <v>35886</v>
      </c>
      <c r="B65">
        <v>0</v>
      </c>
    </row>
    <row r="66" spans="1:2" x14ac:dyDescent="0.55000000000000004">
      <c r="A66" s="1">
        <v>35916</v>
      </c>
      <c r="B66">
        <v>0</v>
      </c>
    </row>
    <row r="67" spans="1:2" x14ac:dyDescent="0.55000000000000004">
      <c r="A67" s="1">
        <v>35947</v>
      </c>
      <c r="B67">
        <v>0</v>
      </c>
    </row>
    <row r="68" spans="1:2" x14ac:dyDescent="0.55000000000000004">
      <c r="A68" s="1">
        <v>35977</v>
      </c>
      <c r="B68">
        <v>0</v>
      </c>
    </row>
    <row r="69" spans="1:2" x14ac:dyDescent="0.55000000000000004">
      <c r="A69" s="1">
        <v>36008</v>
      </c>
      <c r="B69">
        <v>0</v>
      </c>
    </row>
    <row r="70" spans="1:2" x14ac:dyDescent="0.55000000000000004">
      <c r="A70" s="1">
        <v>36039</v>
      </c>
      <c r="B70">
        <v>0</v>
      </c>
    </row>
    <row r="71" spans="1:2" x14ac:dyDescent="0.55000000000000004">
      <c r="A71" s="1">
        <v>36069</v>
      </c>
      <c r="B71">
        <v>0</v>
      </c>
    </row>
    <row r="72" spans="1:2" x14ac:dyDescent="0.55000000000000004">
      <c r="A72" s="1">
        <v>36100</v>
      </c>
      <c r="B72">
        <v>0</v>
      </c>
    </row>
    <row r="73" spans="1:2" x14ac:dyDescent="0.55000000000000004">
      <c r="A73" s="1">
        <v>36130</v>
      </c>
      <c r="B73">
        <v>0</v>
      </c>
    </row>
    <row r="74" spans="1:2" x14ac:dyDescent="0.55000000000000004">
      <c r="A74" s="1">
        <v>36161</v>
      </c>
      <c r="B74">
        <v>0</v>
      </c>
    </row>
    <row r="75" spans="1:2" x14ac:dyDescent="0.55000000000000004">
      <c r="A75" s="1">
        <v>36192</v>
      </c>
      <c r="B75">
        <v>0</v>
      </c>
    </row>
    <row r="76" spans="1:2" x14ac:dyDescent="0.55000000000000004">
      <c r="A76" s="1">
        <v>36220</v>
      </c>
      <c r="B76">
        <v>0</v>
      </c>
    </row>
    <row r="77" spans="1:2" x14ac:dyDescent="0.55000000000000004">
      <c r="A77" s="1">
        <v>36251</v>
      </c>
      <c r="B77">
        <v>0</v>
      </c>
    </row>
    <row r="78" spans="1:2" x14ac:dyDescent="0.55000000000000004">
      <c r="A78" s="1">
        <v>36281</v>
      </c>
      <c r="B78">
        <v>0</v>
      </c>
    </row>
    <row r="79" spans="1:2" x14ac:dyDescent="0.55000000000000004">
      <c r="A79" s="1">
        <v>36312</v>
      </c>
      <c r="B79">
        <v>0</v>
      </c>
    </row>
    <row r="80" spans="1:2" x14ac:dyDescent="0.55000000000000004">
      <c r="A80" s="1">
        <v>36342</v>
      </c>
      <c r="B80">
        <v>0</v>
      </c>
    </row>
    <row r="81" spans="1:2" x14ac:dyDescent="0.55000000000000004">
      <c r="A81" s="1">
        <v>36373</v>
      </c>
      <c r="B81">
        <v>0</v>
      </c>
    </row>
    <row r="82" spans="1:2" x14ac:dyDescent="0.55000000000000004">
      <c r="A82" s="1">
        <v>36404</v>
      </c>
      <c r="B82">
        <v>0</v>
      </c>
    </row>
    <row r="83" spans="1:2" x14ac:dyDescent="0.55000000000000004">
      <c r="A83" s="1">
        <v>36434</v>
      </c>
      <c r="B83">
        <v>0</v>
      </c>
    </row>
    <row r="84" spans="1:2" x14ac:dyDescent="0.55000000000000004">
      <c r="A84" s="1">
        <v>36465</v>
      </c>
      <c r="B84">
        <v>0</v>
      </c>
    </row>
    <row r="85" spans="1:2" x14ac:dyDescent="0.55000000000000004">
      <c r="A85" s="1">
        <v>36495</v>
      </c>
      <c r="B85">
        <v>0</v>
      </c>
    </row>
    <row r="86" spans="1:2" x14ac:dyDescent="0.55000000000000004">
      <c r="A86" s="1">
        <v>36526</v>
      </c>
      <c r="B86">
        <v>0</v>
      </c>
    </row>
    <row r="87" spans="1:2" x14ac:dyDescent="0.55000000000000004">
      <c r="A87" s="1">
        <v>36557</v>
      </c>
      <c r="B87">
        <v>0</v>
      </c>
    </row>
    <row r="88" spans="1:2" x14ac:dyDescent="0.55000000000000004">
      <c r="A88" s="1">
        <v>36586</v>
      </c>
      <c r="B88">
        <v>0</v>
      </c>
    </row>
    <row r="89" spans="1:2" x14ac:dyDescent="0.55000000000000004">
      <c r="A89" s="1">
        <v>36617</v>
      </c>
      <c r="B89">
        <v>0</v>
      </c>
    </row>
    <row r="90" spans="1:2" x14ac:dyDescent="0.55000000000000004">
      <c r="A90" s="1">
        <v>36647</v>
      </c>
      <c r="B90">
        <v>0</v>
      </c>
    </row>
    <row r="91" spans="1:2" x14ac:dyDescent="0.55000000000000004">
      <c r="A91" s="1">
        <v>36678</v>
      </c>
      <c r="B91">
        <v>0</v>
      </c>
    </row>
    <row r="92" spans="1:2" x14ac:dyDescent="0.55000000000000004">
      <c r="A92" s="1">
        <v>36708</v>
      </c>
      <c r="B92">
        <v>0</v>
      </c>
    </row>
    <row r="93" spans="1:2" x14ac:dyDescent="0.55000000000000004">
      <c r="A93" s="1">
        <v>36739</v>
      </c>
      <c r="B93">
        <v>0</v>
      </c>
    </row>
    <row r="94" spans="1:2" x14ac:dyDescent="0.55000000000000004">
      <c r="A94" s="1">
        <v>36770</v>
      </c>
      <c r="B94">
        <v>0</v>
      </c>
    </row>
    <row r="95" spans="1:2" x14ac:dyDescent="0.55000000000000004">
      <c r="A95" s="1">
        <v>36800</v>
      </c>
      <c r="B95">
        <v>0</v>
      </c>
    </row>
    <row r="96" spans="1:2" x14ac:dyDescent="0.55000000000000004">
      <c r="A96" s="1">
        <v>36831</v>
      </c>
      <c r="B96">
        <v>0</v>
      </c>
    </row>
    <row r="97" spans="1:2" x14ac:dyDescent="0.55000000000000004">
      <c r="A97" s="1">
        <v>36861</v>
      </c>
      <c r="B97">
        <v>0</v>
      </c>
    </row>
    <row r="98" spans="1:2" x14ac:dyDescent="0.55000000000000004">
      <c r="A98" s="1">
        <v>36892</v>
      </c>
      <c r="B98">
        <v>0</v>
      </c>
    </row>
    <row r="99" spans="1:2" x14ac:dyDescent="0.55000000000000004">
      <c r="A99" s="1">
        <v>36923</v>
      </c>
      <c r="B99">
        <v>0</v>
      </c>
    </row>
    <row r="100" spans="1:2" x14ac:dyDescent="0.55000000000000004">
      <c r="A100" s="1">
        <v>36951</v>
      </c>
      <c r="B100">
        <v>0</v>
      </c>
    </row>
    <row r="101" spans="1:2" x14ac:dyDescent="0.55000000000000004">
      <c r="A101" s="1">
        <v>36982</v>
      </c>
      <c r="B101">
        <v>1</v>
      </c>
    </row>
    <row r="102" spans="1:2" x14ac:dyDescent="0.55000000000000004">
      <c r="A102" s="1">
        <v>37012</v>
      </c>
      <c r="B102">
        <v>1</v>
      </c>
    </row>
    <row r="103" spans="1:2" x14ac:dyDescent="0.55000000000000004">
      <c r="A103" s="1">
        <v>37043</v>
      </c>
      <c r="B103">
        <v>1</v>
      </c>
    </row>
    <row r="104" spans="1:2" x14ac:dyDescent="0.55000000000000004">
      <c r="A104" s="1">
        <v>37073</v>
      </c>
      <c r="B104">
        <v>1</v>
      </c>
    </row>
    <row r="105" spans="1:2" x14ac:dyDescent="0.55000000000000004">
      <c r="A105" s="1">
        <v>37104</v>
      </c>
      <c r="B105">
        <v>1</v>
      </c>
    </row>
    <row r="106" spans="1:2" x14ac:dyDescent="0.55000000000000004">
      <c r="A106" s="1">
        <v>37135</v>
      </c>
      <c r="B106">
        <v>1</v>
      </c>
    </row>
    <row r="107" spans="1:2" x14ac:dyDescent="0.55000000000000004">
      <c r="A107" s="1">
        <v>37165</v>
      </c>
      <c r="B107">
        <v>1</v>
      </c>
    </row>
    <row r="108" spans="1:2" x14ac:dyDescent="0.55000000000000004">
      <c r="A108" s="1">
        <v>37196</v>
      </c>
      <c r="B108">
        <v>1</v>
      </c>
    </row>
    <row r="109" spans="1:2" x14ac:dyDescent="0.55000000000000004">
      <c r="A109" s="1">
        <v>37226</v>
      </c>
      <c r="B109">
        <v>0</v>
      </c>
    </row>
    <row r="110" spans="1:2" x14ac:dyDescent="0.55000000000000004">
      <c r="A110" s="1">
        <v>37257</v>
      </c>
      <c r="B110">
        <v>0</v>
      </c>
    </row>
    <row r="111" spans="1:2" x14ac:dyDescent="0.55000000000000004">
      <c r="A111" s="1">
        <v>37288</v>
      </c>
      <c r="B111">
        <v>0</v>
      </c>
    </row>
    <row r="112" spans="1:2" x14ac:dyDescent="0.55000000000000004">
      <c r="A112" s="1">
        <v>37316</v>
      </c>
      <c r="B112">
        <v>0</v>
      </c>
    </row>
    <row r="113" spans="1:2" x14ac:dyDescent="0.55000000000000004">
      <c r="A113" s="1">
        <v>37347</v>
      </c>
      <c r="B113">
        <v>0</v>
      </c>
    </row>
    <row r="114" spans="1:2" x14ac:dyDescent="0.55000000000000004">
      <c r="A114" s="1">
        <v>37377</v>
      </c>
      <c r="B114">
        <v>0</v>
      </c>
    </row>
    <row r="115" spans="1:2" x14ac:dyDescent="0.55000000000000004">
      <c r="A115" s="1">
        <v>37408</v>
      </c>
      <c r="B115">
        <v>0</v>
      </c>
    </row>
    <row r="116" spans="1:2" x14ac:dyDescent="0.55000000000000004">
      <c r="A116" s="1">
        <v>37438</v>
      </c>
      <c r="B116">
        <v>0</v>
      </c>
    </row>
    <row r="117" spans="1:2" x14ac:dyDescent="0.55000000000000004">
      <c r="A117" s="1">
        <v>37469</v>
      </c>
      <c r="B117">
        <v>0</v>
      </c>
    </row>
    <row r="118" spans="1:2" x14ac:dyDescent="0.55000000000000004">
      <c r="A118" s="1">
        <v>37500</v>
      </c>
      <c r="B118">
        <v>0</v>
      </c>
    </row>
    <row r="119" spans="1:2" x14ac:dyDescent="0.55000000000000004">
      <c r="A119" s="1">
        <v>37530</v>
      </c>
      <c r="B119">
        <v>0</v>
      </c>
    </row>
    <row r="120" spans="1:2" x14ac:dyDescent="0.55000000000000004">
      <c r="A120" s="1">
        <v>37561</v>
      </c>
      <c r="B120">
        <v>0</v>
      </c>
    </row>
    <row r="121" spans="1:2" x14ac:dyDescent="0.55000000000000004">
      <c r="A121" s="1">
        <v>37591</v>
      </c>
      <c r="B121">
        <v>0</v>
      </c>
    </row>
    <row r="122" spans="1:2" x14ac:dyDescent="0.55000000000000004">
      <c r="A122" s="1">
        <v>37622</v>
      </c>
      <c r="B122">
        <v>0</v>
      </c>
    </row>
    <row r="123" spans="1:2" x14ac:dyDescent="0.55000000000000004">
      <c r="A123" s="1">
        <v>37653</v>
      </c>
      <c r="B123">
        <v>0</v>
      </c>
    </row>
    <row r="124" spans="1:2" x14ac:dyDescent="0.55000000000000004">
      <c r="A124" s="1">
        <v>37681</v>
      </c>
      <c r="B124">
        <v>0</v>
      </c>
    </row>
    <row r="125" spans="1:2" x14ac:dyDescent="0.55000000000000004">
      <c r="A125" s="1">
        <v>37712</v>
      </c>
      <c r="B125">
        <v>0</v>
      </c>
    </row>
    <row r="126" spans="1:2" x14ac:dyDescent="0.55000000000000004">
      <c r="A126" s="1">
        <v>37742</v>
      </c>
      <c r="B126">
        <v>0</v>
      </c>
    </row>
    <row r="127" spans="1:2" x14ac:dyDescent="0.55000000000000004">
      <c r="A127" s="1">
        <v>37773</v>
      </c>
      <c r="B127">
        <v>0</v>
      </c>
    </row>
    <row r="128" spans="1:2" x14ac:dyDescent="0.55000000000000004">
      <c r="A128" s="1">
        <v>37803</v>
      </c>
      <c r="B128">
        <v>0</v>
      </c>
    </row>
    <row r="129" spans="1:2" x14ac:dyDescent="0.55000000000000004">
      <c r="A129" s="1">
        <v>37834</v>
      </c>
      <c r="B129">
        <v>0</v>
      </c>
    </row>
    <row r="130" spans="1:2" x14ac:dyDescent="0.55000000000000004">
      <c r="A130" s="1">
        <v>37865</v>
      </c>
      <c r="B130">
        <v>0</v>
      </c>
    </row>
    <row r="131" spans="1:2" x14ac:dyDescent="0.55000000000000004">
      <c r="A131" s="1">
        <v>37895</v>
      </c>
      <c r="B131">
        <v>0</v>
      </c>
    </row>
    <row r="132" spans="1:2" x14ac:dyDescent="0.55000000000000004">
      <c r="A132" s="1">
        <v>37926</v>
      </c>
      <c r="B132">
        <v>0</v>
      </c>
    </row>
    <row r="133" spans="1:2" x14ac:dyDescent="0.55000000000000004">
      <c r="A133" s="1">
        <v>37956</v>
      </c>
      <c r="B133">
        <v>0</v>
      </c>
    </row>
    <row r="134" spans="1:2" x14ac:dyDescent="0.55000000000000004">
      <c r="A134" s="1">
        <v>37987</v>
      </c>
      <c r="B134">
        <v>0</v>
      </c>
    </row>
    <row r="135" spans="1:2" x14ac:dyDescent="0.55000000000000004">
      <c r="A135" s="1">
        <v>38018</v>
      </c>
      <c r="B135">
        <v>0</v>
      </c>
    </row>
    <row r="136" spans="1:2" x14ac:dyDescent="0.55000000000000004">
      <c r="A136" s="1">
        <v>38047</v>
      </c>
      <c r="B136">
        <v>0</v>
      </c>
    </row>
    <row r="137" spans="1:2" x14ac:dyDescent="0.55000000000000004">
      <c r="A137" s="1">
        <v>38078</v>
      </c>
      <c r="B137">
        <v>0</v>
      </c>
    </row>
    <row r="138" spans="1:2" x14ac:dyDescent="0.55000000000000004">
      <c r="A138" s="1">
        <v>38108</v>
      </c>
      <c r="B138">
        <v>0</v>
      </c>
    </row>
    <row r="139" spans="1:2" x14ac:dyDescent="0.55000000000000004">
      <c r="A139" s="1">
        <v>38139</v>
      </c>
      <c r="B139">
        <v>0</v>
      </c>
    </row>
    <row r="140" spans="1:2" x14ac:dyDescent="0.55000000000000004">
      <c r="A140" s="1">
        <v>38169</v>
      </c>
      <c r="B140">
        <v>0</v>
      </c>
    </row>
    <row r="141" spans="1:2" x14ac:dyDescent="0.55000000000000004">
      <c r="A141" s="1">
        <v>38200</v>
      </c>
      <c r="B141">
        <v>0</v>
      </c>
    </row>
    <row r="142" spans="1:2" x14ac:dyDescent="0.55000000000000004">
      <c r="A142" s="1">
        <v>38231</v>
      </c>
      <c r="B142">
        <v>0</v>
      </c>
    </row>
    <row r="143" spans="1:2" x14ac:dyDescent="0.55000000000000004">
      <c r="A143" s="1">
        <v>38261</v>
      </c>
      <c r="B143">
        <v>0</v>
      </c>
    </row>
    <row r="144" spans="1:2" x14ac:dyDescent="0.55000000000000004">
      <c r="A144" s="1">
        <v>38292</v>
      </c>
      <c r="B144">
        <v>0</v>
      </c>
    </row>
    <row r="145" spans="1:2" x14ac:dyDescent="0.55000000000000004">
      <c r="A145" s="1">
        <v>38322</v>
      </c>
      <c r="B145">
        <v>0</v>
      </c>
    </row>
    <row r="146" spans="1:2" x14ac:dyDescent="0.55000000000000004">
      <c r="A146" s="1">
        <v>38353</v>
      </c>
      <c r="B146">
        <v>0</v>
      </c>
    </row>
    <row r="147" spans="1:2" x14ac:dyDescent="0.55000000000000004">
      <c r="A147" s="1">
        <v>38384</v>
      </c>
      <c r="B147">
        <v>0</v>
      </c>
    </row>
    <row r="148" spans="1:2" x14ac:dyDescent="0.55000000000000004">
      <c r="A148" s="1">
        <v>38412</v>
      </c>
      <c r="B148">
        <v>0</v>
      </c>
    </row>
    <row r="149" spans="1:2" x14ac:dyDescent="0.55000000000000004">
      <c r="A149" s="1">
        <v>38443</v>
      </c>
      <c r="B149">
        <v>0</v>
      </c>
    </row>
    <row r="150" spans="1:2" x14ac:dyDescent="0.55000000000000004">
      <c r="A150" s="1">
        <v>38473</v>
      </c>
      <c r="B150">
        <v>0</v>
      </c>
    </row>
    <row r="151" spans="1:2" x14ac:dyDescent="0.55000000000000004">
      <c r="A151" s="1">
        <v>38504</v>
      </c>
      <c r="B151">
        <v>0</v>
      </c>
    </row>
    <row r="152" spans="1:2" x14ac:dyDescent="0.55000000000000004">
      <c r="A152" s="1">
        <v>38534</v>
      </c>
      <c r="B152">
        <v>0</v>
      </c>
    </row>
    <row r="153" spans="1:2" x14ac:dyDescent="0.55000000000000004">
      <c r="A153" s="1">
        <v>38565</v>
      </c>
      <c r="B153">
        <v>0</v>
      </c>
    </row>
    <row r="154" spans="1:2" x14ac:dyDescent="0.55000000000000004">
      <c r="A154" s="1">
        <v>38596</v>
      </c>
      <c r="B154">
        <v>0</v>
      </c>
    </row>
    <row r="155" spans="1:2" x14ac:dyDescent="0.55000000000000004">
      <c r="A155" s="1">
        <v>38626</v>
      </c>
      <c r="B155">
        <v>0</v>
      </c>
    </row>
    <row r="156" spans="1:2" x14ac:dyDescent="0.55000000000000004">
      <c r="A156" s="1">
        <v>38657</v>
      </c>
      <c r="B156">
        <v>0</v>
      </c>
    </row>
    <row r="157" spans="1:2" x14ac:dyDescent="0.55000000000000004">
      <c r="A157" s="1">
        <v>38687</v>
      </c>
      <c r="B157">
        <v>0</v>
      </c>
    </row>
    <row r="158" spans="1:2" x14ac:dyDescent="0.55000000000000004">
      <c r="A158" s="1">
        <v>38718</v>
      </c>
      <c r="B158">
        <v>0</v>
      </c>
    </row>
    <row r="159" spans="1:2" x14ac:dyDescent="0.55000000000000004">
      <c r="A159" s="1">
        <v>38749</v>
      </c>
      <c r="B159">
        <v>0</v>
      </c>
    </row>
    <row r="160" spans="1:2" x14ac:dyDescent="0.55000000000000004">
      <c r="A160" s="1">
        <v>38777</v>
      </c>
      <c r="B160">
        <v>0</v>
      </c>
    </row>
    <row r="161" spans="1:2" x14ac:dyDescent="0.55000000000000004">
      <c r="A161" s="1">
        <v>38808</v>
      </c>
      <c r="B161">
        <v>0</v>
      </c>
    </row>
    <row r="162" spans="1:2" x14ac:dyDescent="0.55000000000000004">
      <c r="A162" s="1">
        <v>38838</v>
      </c>
      <c r="B162">
        <v>0</v>
      </c>
    </row>
    <row r="163" spans="1:2" x14ac:dyDescent="0.55000000000000004">
      <c r="A163" s="1">
        <v>38869</v>
      </c>
      <c r="B163">
        <v>0</v>
      </c>
    </row>
    <row r="164" spans="1:2" x14ac:dyDescent="0.55000000000000004">
      <c r="A164" s="1">
        <v>38899</v>
      </c>
      <c r="B164">
        <v>0</v>
      </c>
    </row>
    <row r="165" spans="1:2" x14ac:dyDescent="0.55000000000000004">
      <c r="A165" s="1">
        <v>38930</v>
      </c>
      <c r="B165">
        <v>0</v>
      </c>
    </row>
    <row r="166" spans="1:2" x14ac:dyDescent="0.55000000000000004">
      <c r="A166" s="1">
        <v>38961</v>
      </c>
      <c r="B166">
        <v>0</v>
      </c>
    </row>
    <row r="167" spans="1:2" x14ac:dyDescent="0.55000000000000004">
      <c r="A167" s="1">
        <v>38991</v>
      </c>
      <c r="B167">
        <v>0</v>
      </c>
    </row>
    <row r="168" spans="1:2" x14ac:dyDescent="0.55000000000000004">
      <c r="A168" s="1">
        <v>39022</v>
      </c>
      <c r="B168">
        <v>0</v>
      </c>
    </row>
    <row r="169" spans="1:2" x14ac:dyDescent="0.55000000000000004">
      <c r="A169" s="1">
        <v>39052</v>
      </c>
      <c r="B169">
        <v>0</v>
      </c>
    </row>
    <row r="170" spans="1:2" x14ac:dyDescent="0.55000000000000004">
      <c r="A170" s="1">
        <v>39083</v>
      </c>
      <c r="B170">
        <v>0</v>
      </c>
    </row>
    <row r="171" spans="1:2" x14ac:dyDescent="0.55000000000000004">
      <c r="A171" s="1">
        <v>39114</v>
      </c>
      <c r="B171">
        <v>0</v>
      </c>
    </row>
    <row r="172" spans="1:2" x14ac:dyDescent="0.55000000000000004">
      <c r="A172" s="1">
        <v>39142</v>
      </c>
      <c r="B172">
        <v>0</v>
      </c>
    </row>
    <row r="173" spans="1:2" x14ac:dyDescent="0.55000000000000004">
      <c r="A173" s="1">
        <v>39173</v>
      </c>
      <c r="B173">
        <v>0</v>
      </c>
    </row>
    <row r="174" spans="1:2" x14ac:dyDescent="0.55000000000000004">
      <c r="A174" s="1">
        <v>39203</v>
      </c>
      <c r="B174">
        <v>0</v>
      </c>
    </row>
    <row r="175" spans="1:2" x14ac:dyDescent="0.55000000000000004">
      <c r="A175" s="1">
        <v>39234</v>
      </c>
      <c r="B175">
        <v>0</v>
      </c>
    </row>
    <row r="176" spans="1:2" x14ac:dyDescent="0.55000000000000004">
      <c r="A176" s="1">
        <v>39264</v>
      </c>
      <c r="B176">
        <v>0</v>
      </c>
    </row>
    <row r="177" spans="1:2" x14ac:dyDescent="0.55000000000000004">
      <c r="A177" s="1">
        <v>39295</v>
      </c>
      <c r="B177">
        <v>0</v>
      </c>
    </row>
    <row r="178" spans="1:2" x14ac:dyDescent="0.55000000000000004">
      <c r="A178" s="1">
        <v>39326</v>
      </c>
      <c r="B178">
        <v>0</v>
      </c>
    </row>
    <row r="179" spans="1:2" x14ac:dyDescent="0.55000000000000004">
      <c r="A179" s="1">
        <v>39356</v>
      </c>
      <c r="B179">
        <v>0</v>
      </c>
    </row>
    <row r="180" spans="1:2" x14ac:dyDescent="0.55000000000000004">
      <c r="A180" s="1">
        <v>39387</v>
      </c>
      <c r="B180">
        <v>0</v>
      </c>
    </row>
    <row r="181" spans="1:2" x14ac:dyDescent="0.55000000000000004">
      <c r="A181" s="1">
        <v>39417</v>
      </c>
      <c r="B181">
        <v>0</v>
      </c>
    </row>
    <row r="182" spans="1:2" x14ac:dyDescent="0.55000000000000004">
      <c r="A182" s="1">
        <v>39448</v>
      </c>
      <c r="B182">
        <v>1</v>
      </c>
    </row>
    <row r="183" spans="1:2" x14ac:dyDescent="0.55000000000000004">
      <c r="A183" s="1">
        <v>39479</v>
      </c>
      <c r="B183">
        <v>1</v>
      </c>
    </row>
    <row r="184" spans="1:2" x14ac:dyDescent="0.55000000000000004">
      <c r="A184" s="1">
        <v>39508</v>
      </c>
      <c r="B184">
        <v>1</v>
      </c>
    </row>
    <row r="185" spans="1:2" x14ac:dyDescent="0.55000000000000004">
      <c r="A185" s="1">
        <v>39539</v>
      </c>
      <c r="B185">
        <v>1</v>
      </c>
    </row>
    <row r="186" spans="1:2" x14ac:dyDescent="0.55000000000000004">
      <c r="A186" s="1">
        <v>39569</v>
      </c>
      <c r="B186">
        <v>1</v>
      </c>
    </row>
    <row r="187" spans="1:2" x14ac:dyDescent="0.55000000000000004">
      <c r="A187" s="1">
        <v>39600</v>
      </c>
      <c r="B187">
        <v>1</v>
      </c>
    </row>
    <row r="188" spans="1:2" x14ac:dyDescent="0.55000000000000004">
      <c r="A188" s="1">
        <v>39630</v>
      </c>
      <c r="B188">
        <v>1</v>
      </c>
    </row>
    <row r="189" spans="1:2" x14ac:dyDescent="0.55000000000000004">
      <c r="A189" s="1">
        <v>39661</v>
      </c>
      <c r="B189">
        <v>1</v>
      </c>
    </row>
    <row r="190" spans="1:2" x14ac:dyDescent="0.55000000000000004">
      <c r="A190" s="1">
        <v>39692</v>
      </c>
      <c r="B190">
        <v>1</v>
      </c>
    </row>
    <row r="191" spans="1:2" x14ac:dyDescent="0.55000000000000004">
      <c r="A191" s="1">
        <v>39722</v>
      </c>
      <c r="B191">
        <v>1</v>
      </c>
    </row>
    <row r="192" spans="1:2" x14ac:dyDescent="0.55000000000000004">
      <c r="A192" s="1">
        <v>39753</v>
      </c>
      <c r="B192">
        <v>1</v>
      </c>
    </row>
    <row r="193" spans="1:2" x14ac:dyDescent="0.55000000000000004">
      <c r="A193" s="1">
        <v>39783</v>
      </c>
      <c r="B193">
        <v>1</v>
      </c>
    </row>
    <row r="194" spans="1:2" x14ac:dyDescent="0.55000000000000004">
      <c r="A194" s="1">
        <v>39814</v>
      </c>
      <c r="B194">
        <v>1</v>
      </c>
    </row>
    <row r="195" spans="1:2" x14ac:dyDescent="0.55000000000000004">
      <c r="A195" s="1">
        <v>39845</v>
      </c>
      <c r="B195">
        <v>1</v>
      </c>
    </row>
    <row r="196" spans="1:2" x14ac:dyDescent="0.55000000000000004">
      <c r="A196" s="1">
        <v>39873</v>
      </c>
      <c r="B196">
        <v>1</v>
      </c>
    </row>
    <row r="197" spans="1:2" x14ac:dyDescent="0.55000000000000004">
      <c r="A197" s="1">
        <v>39904</v>
      </c>
      <c r="B197">
        <v>1</v>
      </c>
    </row>
    <row r="198" spans="1:2" x14ac:dyDescent="0.55000000000000004">
      <c r="A198" s="1">
        <v>39934</v>
      </c>
      <c r="B198">
        <v>1</v>
      </c>
    </row>
    <row r="199" spans="1:2" x14ac:dyDescent="0.55000000000000004">
      <c r="A199" s="1">
        <v>39965</v>
      </c>
      <c r="B199">
        <v>1</v>
      </c>
    </row>
    <row r="200" spans="1:2" x14ac:dyDescent="0.55000000000000004">
      <c r="A200" s="1">
        <v>39995</v>
      </c>
      <c r="B200">
        <v>0</v>
      </c>
    </row>
    <row r="201" spans="1:2" x14ac:dyDescent="0.55000000000000004">
      <c r="A201" s="1">
        <v>40026</v>
      </c>
      <c r="B201">
        <v>0</v>
      </c>
    </row>
    <row r="202" spans="1:2" x14ac:dyDescent="0.55000000000000004">
      <c r="A202" s="1">
        <v>40057</v>
      </c>
      <c r="B202">
        <v>0</v>
      </c>
    </row>
    <row r="203" spans="1:2" x14ac:dyDescent="0.55000000000000004">
      <c r="A203" s="1">
        <v>40087</v>
      </c>
      <c r="B203">
        <v>0</v>
      </c>
    </row>
    <row r="204" spans="1:2" x14ac:dyDescent="0.55000000000000004">
      <c r="A204" s="1">
        <v>40118</v>
      </c>
      <c r="B204">
        <v>0</v>
      </c>
    </row>
    <row r="205" spans="1:2" x14ac:dyDescent="0.55000000000000004">
      <c r="A205" s="1">
        <v>40148</v>
      </c>
      <c r="B205">
        <v>0</v>
      </c>
    </row>
    <row r="206" spans="1:2" x14ac:dyDescent="0.55000000000000004">
      <c r="A206" s="1">
        <v>40179</v>
      </c>
      <c r="B206">
        <v>0</v>
      </c>
    </row>
    <row r="207" spans="1:2" x14ac:dyDescent="0.55000000000000004">
      <c r="A207" s="1">
        <v>40210</v>
      </c>
      <c r="B207">
        <v>0</v>
      </c>
    </row>
    <row r="208" spans="1:2" x14ac:dyDescent="0.55000000000000004">
      <c r="A208" s="1">
        <v>40238</v>
      </c>
      <c r="B208">
        <v>0</v>
      </c>
    </row>
    <row r="209" spans="1:2" x14ac:dyDescent="0.55000000000000004">
      <c r="A209" s="1">
        <v>40269</v>
      </c>
      <c r="B209">
        <v>0</v>
      </c>
    </row>
    <row r="210" spans="1:2" x14ac:dyDescent="0.55000000000000004">
      <c r="A210" s="1">
        <v>40299</v>
      </c>
      <c r="B210">
        <v>0</v>
      </c>
    </row>
    <row r="211" spans="1:2" x14ac:dyDescent="0.55000000000000004">
      <c r="A211" s="1">
        <v>40330</v>
      </c>
      <c r="B211">
        <v>0</v>
      </c>
    </row>
    <row r="212" spans="1:2" x14ac:dyDescent="0.55000000000000004">
      <c r="A212" s="1">
        <v>40360</v>
      </c>
      <c r="B212">
        <v>0</v>
      </c>
    </row>
    <row r="213" spans="1:2" x14ac:dyDescent="0.55000000000000004">
      <c r="A213" s="1">
        <v>40391</v>
      </c>
      <c r="B213">
        <v>0</v>
      </c>
    </row>
    <row r="214" spans="1:2" x14ac:dyDescent="0.55000000000000004">
      <c r="A214" s="1">
        <v>40422</v>
      </c>
      <c r="B214">
        <v>0</v>
      </c>
    </row>
    <row r="215" spans="1:2" x14ac:dyDescent="0.55000000000000004">
      <c r="A215" s="1">
        <v>40452</v>
      </c>
      <c r="B215">
        <v>0</v>
      </c>
    </row>
    <row r="216" spans="1:2" x14ac:dyDescent="0.55000000000000004">
      <c r="A216" s="1">
        <v>40483</v>
      </c>
      <c r="B216">
        <v>0</v>
      </c>
    </row>
    <row r="217" spans="1:2" x14ac:dyDescent="0.55000000000000004">
      <c r="A217" s="1">
        <v>40513</v>
      </c>
      <c r="B217">
        <v>0</v>
      </c>
    </row>
    <row r="218" spans="1:2" x14ac:dyDescent="0.55000000000000004">
      <c r="A218" s="1">
        <v>40544</v>
      </c>
      <c r="B218">
        <v>0</v>
      </c>
    </row>
    <row r="219" spans="1:2" x14ac:dyDescent="0.55000000000000004">
      <c r="A219" s="1">
        <v>40575</v>
      </c>
      <c r="B219">
        <v>0</v>
      </c>
    </row>
    <row r="220" spans="1:2" x14ac:dyDescent="0.55000000000000004">
      <c r="A220" s="1">
        <v>40603</v>
      </c>
      <c r="B220">
        <v>0</v>
      </c>
    </row>
    <row r="221" spans="1:2" x14ac:dyDescent="0.55000000000000004">
      <c r="A221" s="1">
        <v>40634</v>
      </c>
      <c r="B221">
        <v>0</v>
      </c>
    </row>
    <row r="222" spans="1:2" x14ac:dyDescent="0.55000000000000004">
      <c r="A222" s="1">
        <v>40664</v>
      </c>
      <c r="B222">
        <v>0</v>
      </c>
    </row>
    <row r="223" spans="1:2" x14ac:dyDescent="0.55000000000000004">
      <c r="A223" s="1">
        <v>40695</v>
      </c>
      <c r="B223">
        <v>0</v>
      </c>
    </row>
    <row r="224" spans="1:2" x14ac:dyDescent="0.55000000000000004">
      <c r="A224" s="1">
        <v>40725</v>
      </c>
      <c r="B224">
        <v>0</v>
      </c>
    </row>
    <row r="225" spans="1:2" x14ac:dyDescent="0.55000000000000004">
      <c r="A225" s="1">
        <v>40756</v>
      </c>
      <c r="B225">
        <v>0</v>
      </c>
    </row>
    <row r="226" spans="1:2" x14ac:dyDescent="0.55000000000000004">
      <c r="A226" s="1">
        <v>40787</v>
      </c>
      <c r="B226">
        <v>0</v>
      </c>
    </row>
    <row r="227" spans="1:2" x14ac:dyDescent="0.55000000000000004">
      <c r="A227" s="1">
        <v>40817</v>
      </c>
      <c r="B227">
        <v>0</v>
      </c>
    </row>
    <row r="228" spans="1:2" x14ac:dyDescent="0.55000000000000004">
      <c r="A228" s="1">
        <v>40848</v>
      </c>
      <c r="B228">
        <v>0</v>
      </c>
    </row>
    <row r="229" spans="1:2" x14ac:dyDescent="0.55000000000000004">
      <c r="A229" s="1">
        <v>40878</v>
      </c>
      <c r="B229">
        <v>0</v>
      </c>
    </row>
    <row r="230" spans="1:2" x14ac:dyDescent="0.55000000000000004">
      <c r="A230" s="1">
        <v>40909</v>
      </c>
      <c r="B230">
        <v>0</v>
      </c>
    </row>
    <row r="231" spans="1:2" x14ac:dyDescent="0.55000000000000004">
      <c r="A231" s="1">
        <v>40940</v>
      </c>
      <c r="B231">
        <v>0</v>
      </c>
    </row>
    <row r="232" spans="1:2" x14ac:dyDescent="0.55000000000000004">
      <c r="A232" s="1">
        <v>40969</v>
      </c>
      <c r="B232">
        <v>0</v>
      </c>
    </row>
    <row r="233" spans="1:2" x14ac:dyDescent="0.55000000000000004">
      <c r="A233" s="1">
        <v>41000</v>
      </c>
      <c r="B233">
        <v>0</v>
      </c>
    </row>
    <row r="234" spans="1:2" x14ac:dyDescent="0.55000000000000004">
      <c r="A234" s="1">
        <v>41030</v>
      </c>
      <c r="B234">
        <v>0</v>
      </c>
    </row>
    <row r="235" spans="1:2" x14ac:dyDescent="0.55000000000000004">
      <c r="A235" s="1">
        <v>41061</v>
      </c>
      <c r="B235">
        <v>0</v>
      </c>
    </row>
    <row r="236" spans="1:2" x14ac:dyDescent="0.55000000000000004">
      <c r="A236" s="1">
        <v>41091</v>
      </c>
      <c r="B236">
        <v>0</v>
      </c>
    </row>
    <row r="237" spans="1:2" x14ac:dyDescent="0.55000000000000004">
      <c r="A237" s="1">
        <v>41122</v>
      </c>
      <c r="B237">
        <v>0</v>
      </c>
    </row>
    <row r="238" spans="1:2" x14ac:dyDescent="0.55000000000000004">
      <c r="A238" s="1">
        <v>41153</v>
      </c>
      <c r="B238">
        <v>0</v>
      </c>
    </row>
    <row r="239" spans="1:2" x14ac:dyDescent="0.55000000000000004">
      <c r="A239" s="1">
        <v>41183</v>
      </c>
      <c r="B239">
        <v>0</v>
      </c>
    </row>
    <row r="240" spans="1:2" x14ac:dyDescent="0.55000000000000004">
      <c r="A240" s="1">
        <v>41214</v>
      </c>
      <c r="B240">
        <v>0</v>
      </c>
    </row>
    <row r="241" spans="1:2" x14ac:dyDescent="0.55000000000000004">
      <c r="A241" s="1">
        <v>41244</v>
      </c>
      <c r="B241">
        <v>0</v>
      </c>
    </row>
    <row r="242" spans="1:2" x14ac:dyDescent="0.55000000000000004">
      <c r="A242" s="1">
        <v>41275</v>
      </c>
      <c r="B242">
        <v>0</v>
      </c>
    </row>
    <row r="243" spans="1:2" x14ac:dyDescent="0.55000000000000004">
      <c r="A243" s="1">
        <v>41306</v>
      </c>
      <c r="B243">
        <v>0</v>
      </c>
    </row>
    <row r="244" spans="1:2" x14ac:dyDescent="0.55000000000000004">
      <c r="A244" s="1">
        <v>41334</v>
      </c>
      <c r="B244">
        <v>0</v>
      </c>
    </row>
    <row r="245" spans="1:2" x14ac:dyDescent="0.55000000000000004">
      <c r="A245" s="1">
        <v>41365</v>
      </c>
      <c r="B245">
        <v>0</v>
      </c>
    </row>
    <row r="246" spans="1:2" x14ac:dyDescent="0.55000000000000004">
      <c r="A246" s="1">
        <v>41395</v>
      </c>
      <c r="B246">
        <v>0</v>
      </c>
    </row>
    <row r="247" spans="1:2" x14ac:dyDescent="0.55000000000000004">
      <c r="A247" s="1">
        <v>41426</v>
      </c>
      <c r="B247">
        <v>0</v>
      </c>
    </row>
    <row r="248" spans="1:2" x14ac:dyDescent="0.55000000000000004">
      <c r="A248" s="1">
        <v>41456</v>
      </c>
      <c r="B248">
        <v>0</v>
      </c>
    </row>
    <row r="249" spans="1:2" x14ac:dyDescent="0.55000000000000004">
      <c r="A249" s="1">
        <v>41487</v>
      </c>
      <c r="B249">
        <v>0</v>
      </c>
    </row>
    <row r="250" spans="1:2" x14ac:dyDescent="0.55000000000000004">
      <c r="A250" s="1">
        <v>41518</v>
      </c>
      <c r="B250">
        <v>0</v>
      </c>
    </row>
    <row r="251" spans="1:2" x14ac:dyDescent="0.55000000000000004">
      <c r="A251" s="1">
        <v>41548</v>
      </c>
      <c r="B251">
        <v>0</v>
      </c>
    </row>
    <row r="252" spans="1:2" x14ac:dyDescent="0.55000000000000004">
      <c r="A252" s="1">
        <v>41579</v>
      </c>
      <c r="B252">
        <v>0</v>
      </c>
    </row>
    <row r="253" spans="1:2" x14ac:dyDescent="0.55000000000000004">
      <c r="A253" s="1">
        <v>41609</v>
      </c>
      <c r="B253">
        <v>0</v>
      </c>
    </row>
    <row r="254" spans="1:2" x14ac:dyDescent="0.55000000000000004">
      <c r="A254" s="1">
        <v>41640</v>
      </c>
      <c r="B254">
        <v>0</v>
      </c>
    </row>
    <row r="255" spans="1:2" x14ac:dyDescent="0.55000000000000004">
      <c r="A255" s="1">
        <v>41671</v>
      </c>
      <c r="B255">
        <v>0</v>
      </c>
    </row>
    <row r="256" spans="1:2" x14ac:dyDescent="0.55000000000000004">
      <c r="A256" s="1">
        <v>41699</v>
      </c>
      <c r="B256">
        <v>0</v>
      </c>
    </row>
    <row r="257" spans="1:2" x14ac:dyDescent="0.55000000000000004">
      <c r="A257" s="1">
        <v>41730</v>
      </c>
      <c r="B257">
        <v>0</v>
      </c>
    </row>
    <row r="258" spans="1:2" x14ac:dyDescent="0.55000000000000004">
      <c r="A258" s="1">
        <v>41760</v>
      </c>
      <c r="B258">
        <v>0</v>
      </c>
    </row>
    <row r="259" spans="1:2" x14ac:dyDescent="0.55000000000000004">
      <c r="A259" s="1">
        <v>41791</v>
      </c>
      <c r="B259">
        <v>0</v>
      </c>
    </row>
    <row r="260" spans="1:2" x14ac:dyDescent="0.55000000000000004">
      <c r="A260" s="1">
        <v>41821</v>
      </c>
      <c r="B260">
        <v>0</v>
      </c>
    </row>
    <row r="261" spans="1:2" x14ac:dyDescent="0.55000000000000004">
      <c r="A261" s="1">
        <v>41852</v>
      </c>
      <c r="B261">
        <v>0</v>
      </c>
    </row>
    <row r="262" spans="1:2" x14ac:dyDescent="0.55000000000000004">
      <c r="A262" s="1">
        <v>41883</v>
      </c>
      <c r="B262">
        <v>0</v>
      </c>
    </row>
    <row r="263" spans="1:2" x14ac:dyDescent="0.55000000000000004">
      <c r="A263" s="1">
        <v>41913</v>
      </c>
      <c r="B263">
        <v>0</v>
      </c>
    </row>
    <row r="264" spans="1:2" x14ac:dyDescent="0.55000000000000004">
      <c r="A264" s="1">
        <v>41944</v>
      </c>
      <c r="B264">
        <v>0</v>
      </c>
    </row>
    <row r="265" spans="1:2" x14ac:dyDescent="0.55000000000000004">
      <c r="A265" s="1">
        <v>41974</v>
      </c>
      <c r="B265">
        <v>0</v>
      </c>
    </row>
    <row r="266" spans="1:2" x14ac:dyDescent="0.55000000000000004">
      <c r="A266" s="1">
        <v>42005</v>
      </c>
      <c r="B266">
        <v>0</v>
      </c>
    </row>
    <row r="267" spans="1:2" x14ac:dyDescent="0.55000000000000004">
      <c r="A267" s="1">
        <v>42036</v>
      </c>
      <c r="B267">
        <v>0</v>
      </c>
    </row>
    <row r="268" spans="1:2" x14ac:dyDescent="0.55000000000000004">
      <c r="A268" s="1">
        <v>42064</v>
      </c>
      <c r="B268">
        <v>0</v>
      </c>
    </row>
    <row r="269" spans="1:2" x14ac:dyDescent="0.55000000000000004">
      <c r="A269" s="1">
        <v>42095</v>
      </c>
      <c r="B269">
        <v>0</v>
      </c>
    </row>
    <row r="270" spans="1:2" x14ac:dyDescent="0.55000000000000004">
      <c r="A270" s="1">
        <v>42125</v>
      </c>
      <c r="B270">
        <v>0</v>
      </c>
    </row>
    <row r="271" spans="1:2" x14ac:dyDescent="0.55000000000000004">
      <c r="A271" s="1">
        <v>42156</v>
      </c>
      <c r="B271">
        <v>0</v>
      </c>
    </row>
    <row r="272" spans="1:2" x14ac:dyDescent="0.55000000000000004">
      <c r="A272" s="1">
        <v>42186</v>
      </c>
      <c r="B272">
        <v>0</v>
      </c>
    </row>
    <row r="273" spans="1:2" x14ac:dyDescent="0.55000000000000004">
      <c r="A273" s="1">
        <v>42217</v>
      </c>
      <c r="B273">
        <v>0</v>
      </c>
    </row>
    <row r="274" spans="1:2" x14ac:dyDescent="0.55000000000000004">
      <c r="A274" s="1">
        <v>42248</v>
      </c>
      <c r="B274">
        <v>0</v>
      </c>
    </row>
    <row r="275" spans="1:2" x14ac:dyDescent="0.55000000000000004">
      <c r="A275" s="1">
        <v>42278</v>
      </c>
      <c r="B275">
        <v>0</v>
      </c>
    </row>
    <row r="276" spans="1:2" x14ac:dyDescent="0.55000000000000004">
      <c r="A276" s="1">
        <v>42309</v>
      </c>
      <c r="B276">
        <v>0</v>
      </c>
    </row>
    <row r="277" spans="1:2" x14ac:dyDescent="0.55000000000000004">
      <c r="A277" s="1">
        <v>42339</v>
      </c>
      <c r="B277">
        <v>0</v>
      </c>
    </row>
    <row r="278" spans="1:2" x14ac:dyDescent="0.55000000000000004">
      <c r="A278" s="1">
        <v>42370</v>
      </c>
      <c r="B278">
        <v>0</v>
      </c>
    </row>
    <row r="279" spans="1:2" x14ac:dyDescent="0.55000000000000004">
      <c r="A279" s="1">
        <v>42401</v>
      </c>
      <c r="B279">
        <v>0</v>
      </c>
    </row>
    <row r="280" spans="1:2" x14ac:dyDescent="0.55000000000000004">
      <c r="A280" s="1">
        <v>42430</v>
      </c>
      <c r="B280">
        <v>0</v>
      </c>
    </row>
    <row r="281" spans="1:2" x14ac:dyDescent="0.55000000000000004">
      <c r="A281" s="1">
        <v>42461</v>
      </c>
      <c r="B281">
        <v>0</v>
      </c>
    </row>
    <row r="282" spans="1:2" x14ac:dyDescent="0.55000000000000004">
      <c r="A282" s="1">
        <v>42491</v>
      </c>
      <c r="B282">
        <v>0</v>
      </c>
    </row>
    <row r="283" spans="1:2" x14ac:dyDescent="0.55000000000000004">
      <c r="A283" s="1">
        <v>42522</v>
      </c>
      <c r="B283">
        <v>0</v>
      </c>
    </row>
    <row r="284" spans="1:2" x14ac:dyDescent="0.55000000000000004">
      <c r="A284" s="1">
        <v>42552</v>
      </c>
      <c r="B284">
        <v>0</v>
      </c>
    </row>
    <row r="285" spans="1:2" x14ac:dyDescent="0.55000000000000004">
      <c r="A285" s="1">
        <v>42583</v>
      </c>
      <c r="B285">
        <v>0</v>
      </c>
    </row>
    <row r="286" spans="1:2" x14ac:dyDescent="0.55000000000000004">
      <c r="A286" s="1">
        <v>42614</v>
      </c>
      <c r="B286">
        <v>0</v>
      </c>
    </row>
    <row r="287" spans="1:2" x14ac:dyDescent="0.55000000000000004">
      <c r="A287" s="1">
        <v>42644</v>
      </c>
      <c r="B287">
        <v>0</v>
      </c>
    </row>
    <row r="288" spans="1:2" x14ac:dyDescent="0.55000000000000004">
      <c r="A288" s="1">
        <v>42675</v>
      </c>
      <c r="B288">
        <v>0</v>
      </c>
    </row>
    <row r="289" spans="1:2" x14ac:dyDescent="0.55000000000000004">
      <c r="A289" s="1">
        <v>42705</v>
      </c>
      <c r="B289">
        <v>0</v>
      </c>
    </row>
    <row r="290" spans="1:2" x14ac:dyDescent="0.55000000000000004">
      <c r="A290" s="1">
        <v>42736</v>
      </c>
      <c r="B290">
        <v>0</v>
      </c>
    </row>
    <row r="291" spans="1:2" x14ac:dyDescent="0.55000000000000004">
      <c r="A291" s="1">
        <v>42767</v>
      </c>
      <c r="B291">
        <v>0</v>
      </c>
    </row>
    <row r="292" spans="1:2" x14ac:dyDescent="0.55000000000000004">
      <c r="A292" s="1">
        <v>42795</v>
      </c>
      <c r="B292">
        <v>0</v>
      </c>
    </row>
    <row r="293" spans="1:2" x14ac:dyDescent="0.55000000000000004">
      <c r="A293" s="1">
        <v>42826</v>
      </c>
      <c r="B293">
        <v>0</v>
      </c>
    </row>
    <row r="294" spans="1:2" x14ac:dyDescent="0.55000000000000004">
      <c r="A294" s="1">
        <v>42856</v>
      </c>
      <c r="B294">
        <v>0</v>
      </c>
    </row>
    <row r="295" spans="1:2" x14ac:dyDescent="0.55000000000000004">
      <c r="A295" s="1">
        <v>42887</v>
      </c>
      <c r="B295">
        <v>0</v>
      </c>
    </row>
    <row r="296" spans="1:2" x14ac:dyDescent="0.55000000000000004">
      <c r="A296" s="1">
        <v>42917</v>
      </c>
      <c r="B296">
        <v>0</v>
      </c>
    </row>
    <row r="297" spans="1:2" x14ac:dyDescent="0.55000000000000004">
      <c r="A297" s="1">
        <v>42948</v>
      </c>
      <c r="B297">
        <v>0</v>
      </c>
    </row>
    <row r="298" spans="1:2" x14ac:dyDescent="0.55000000000000004">
      <c r="A298" s="1">
        <v>42979</v>
      </c>
      <c r="B298">
        <v>0</v>
      </c>
    </row>
    <row r="299" spans="1:2" x14ac:dyDescent="0.55000000000000004">
      <c r="A299" s="1">
        <v>43009</v>
      </c>
      <c r="B299">
        <v>0</v>
      </c>
    </row>
    <row r="300" spans="1:2" x14ac:dyDescent="0.55000000000000004">
      <c r="A300" s="1">
        <v>43040</v>
      </c>
      <c r="B300">
        <v>0</v>
      </c>
    </row>
    <row r="301" spans="1:2" x14ac:dyDescent="0.55000000000000004">
      <c r="A301" s="1">
        <v>43070</v>
      </c>
      <c r="B301">
        <v>0</v>
      </c>
    </row>
    <row r="302" spans="1:2" x14ac:dyDescent="0.55000000000000004">
      <c r="A302" s="1">
        <v>43101</v>
      </c>
      <c r="B302">
        <v>0</v>
      </c>
    </row>
    <row r="303" spans="1:2" x14ac:dyDescent="0.55000000000000004">
      <c r="A303" s="1">
        <v>43132</v>
      </c>
      <c r="B303">
        <v>0</v>
      </c>
    </row>
    <row r="304" spans="1:2" x14ac:dyDescent="0.55000000000000004">
      <c r="A304" s="1">
        <v>43160</v>
      </c>
      <c r="B304">
        <v>0</v>
      </c>
    </row>
    <row r="305" spans="1:2" x14ac:dyDescent="0.55000000000000004">
      <c r="A305" s="1">
        <v>43191</v>
      </c>
      <c r="B305">
        <v>0</v>
      </c>
    </row>
    <row r="306" spans="1:2" x14ac:dyDescent="0.55000000000000004">
      <c r="A306" s="1">
        <v>43221</v>
      </c>
      <c r="B306">
        <v>0</v>
      </c>
    </row>
    <row r="307" spans="1:2" x14ac:dyDescent="0.55000000000000004">
      <c r="A307" s="1">
        <v>43252</v>
      </c>
      <c r="B307">
        <v>0</v>
      </c>
    </row>
    <row r="308" spans="1:2" x14ac:dyDescent="0.55000000000000004">
      <c r="A308" s="1">
        <v>43282</v>
      </c>
      <c r="B308">
        <v>0</v>
      </c>
    </row>
    <row r="309" spans="1:2" x14ac:dyDescent="0.55000000000000004">
      <c r="A309" s="1">
        <v>43313</v>
      </c>
      <c r="B309">
        <v>0</v>
      </c>
    </row>
    <row r="310" spans="1:2" x14ac:dyDescent="0.55000000000000004">
      <c r="A310" s="1">
        <v>43344</v>
      </c>
      <c r="B310">
        <v>0</v>
      </c>
    </row>
    <row r="311" spans="1:2" x14ac:dyDescent="0.55000000000000004">
      <c r="A311" s="1">
        <v>43374</v>
      </c>
      <c r="B311">
        <v>0</v>
      </c>
    </row>
    <row r="312" spans="1:2" x14ac:dyDescent="0.55000000000000004">
      <c r="A312" s="1">
        <v>43405</v>
      </c>
      <c r="B312">
        <v>0</v>
      </c>
    </row>
    <row r="313" spans="1:2" x14ac:dyDescent="0.55000000000000004">
      <c r="A313" s="1">
        <v>43435</v>
      </c>
      <c r="B313">
        <v>0</v>
      </c>
    </row>
    <row r="314" spans="1:2" x14ac:dyDescent="0.55000000000000004">
      <c r="A314" s="1">
        <v>43466</v>
      </c>
      <c r="B314">
        <v>0</v>
      </c>
    </row>
    <row r="315" spans="1:2" x14ac:dyDescent="0.55000000000000004">
      <c r="A315" s="1">
        <v>43497</v>
      </c>
      <c r="B315">
        <v>0</v>
      </c>
    </row>
    <row r="316" spans="1:2" x14ac:dyDescent="0.55000000000000004">
      <c r="A316" s="1">
        <v>43525</v>
      </c>
      <c r="B316">
        <v>0</v>
      </c>
    </row>
    <row r="317" spans="1:2" x14ac:dyDescent="0.55000000000000004">
      <c r="A317" s="1">
        <v>43556</v>
      </c>
      <c r="B317">
        <v>0</v>
      </c>
    </row>
    <row r="318" spans="1:2" x14ac:dyDescent="0.55000000000000004">
      <c r="A318" s="1">
        <v>43586</v>
      </c>
      <c r="B318">
        <v>0</v>
      </c>
    </row>
    <row r="319" spans="1:2" x14ac:dyDescent="0.55000000000000004">
      <c r="A319" s="1">
        <v>43617</v>
      </c>
      <c r="B319">
        <v>0</v>
      </c>
    </row>
    <row r="320" spans="1:2" x14ac:dyDescent="0.55000000000000004">
      <c r="A320" s="1">
        <v>43647</v>
      </c>
      <c r="B320">
        <v>0</v>
      </c>
    </row>
    <row r="321" spans="1:2" x14ac:dyDescent="0.55000000000000004">
      <c r="A321" s="1">
        <v>43678</v>
      </c>
      <c r="B321">
        <v>0</v>
      </c>
    </row>
    <row r="322" spans="1:2" x14ac:dyDescent="0.55000000000000004">
      <c r="A322" s="1">
        <v>43709</v>
      </c>
      <c r="B322">
        <v>0</v>
      </c>
    </row>
    <row r="323" spans="1:2" x14ac:dyDescent="0.55000000000000004">
      <c r="A323" s="1">
        <v>43739</v>
      </c>
      <c r="B323">
        <v>0</v>
      </c>
    </row>
    <row r="324" spans="1:2" x14ac:dyDescent="0.55000000000000004">
      <c r="A324" s="1">
        <v>43770</v>
      </c>
      <c r="B324">
        <v>0</v>
      </c>
    </row>
    <row r="325" spans="1:2" x14ac:dyDescent="0.55000000000000004">
      <c r="A325" s="1">
        <v>43800</v>
      </c>
      <c r="B325">
        <v>0</v>
      </c>
    </row>
    <row r="326" spans="1:2" x14ac:dyDescent="0.55000000000000004">
      <c r="A326" s="1">
        <v>43831</v>
      </c>
      <c r="B326">
        <v>0</v>
      </c>
    </row>
    <row r="327" spans="1:2" x14ac:dyDescent="0.55000000000000004">
      <c r="A327" s="1">
        <v>43862</v>
      </c>
      <c r="B327">
        <v>0</v>
      </c>
    </row>
    <row r="328" spans="1:2" x14ac:dyDescent="0.55000000000000004">
      <c r="A328" s="1">
        <v>43891</v>
      </c>
      <c r="B328">
        <v>1</v>
      </c>
    </row>
    <row r="329" spans="1:2" x14ac:dyDescent="0.55000000000000004">
      <c r="A329" s="1">
        <v>43922</v>
      </c>
      <c r="B329">
        <v>1</v>
      </c>
    </row>
    <row r="330" spans="1:2" x14ac:dyDescent="0.55000000000000004">
      <c r="A330" s="1">
        <v>43952</v>
      </c>
      <c r="B330">
        <v>0</v>
      </c>
    </row>
    <row r="331" spans="1:2" x14ac:dyDescent="0.55000000000000004">
      <c r="A331" s="1">
        <v>43983</v>
      </c>
      <c r="B331">
        <v>0</v>
      </c>
    </row>
    <row r="332" spans="1:2" x14ac:dyDescent="0.55000000000000004">
      <c r="A332" s="1">
        <v>44013</v>
      </c>
      <c r="B332">
        <v>0</v>
      </c>
    </row>
    <row r="333" spans="1:2" x14ac:dyDescent="0.55000000000000004">
      <c r="A333" s="1">
        <v>44044</v>
      </c>
      <c r="B333">
        <v>0</v>
      </c>
    </row>
    <row r="334" spans="1:2" x14ac:dyDescent="0.55000000000000004">
      <c r="A334" s="1">
        <v>44075</v>
      </c>
      <c r="B334">
        <v>0</v>
      </c>
    </row>
    <row r="335" spans="1:2" x14ac:dyDescent="0.55000000000000004">
      <c r="A335" s="1">
        <v>44105</v>
      </c>
      <c r="B335">
        <v>0</v>
      </c>
    </row>
    <row r="336" spans="1:2" x14ac:dyDescent="0.55000000000000004">
      <c r="A336" s="1">
        <v>44136</v>
      </c>
      <c r="B336">
        <v>0</v>
      </c>
    </row>
    <row r="337" spans="1:2" x14ac:dyDescent="0.55000000000000004">
      <c r="A337" s="1">
        <v>44166</v>
      </c>
      <c r="B337">
        <v>0</v>
      </c>
    </row>
    <row r="338" spans="1:2" x14ac:dyDescent="0.55000000000000004">
      <c r="A338" s="1">
        <v>44197</v>
      </c>
      <c r="B338">
        <v>0</v>
      </c>
    </row>
    <row r="339" spans="1:2" x14ac:dyDescent="0.55000000000000004">
      <c r="A339" s="1">
        <v>44228</v>
      </c>
      <c r="B339">
        <v>0</v>
      </c>
    </row>
    <row r="340" spans="1:2" x14ac:dyDescent="0.55000000000000004">
      <c r="A340" s="1">
        <v>44256</v>
      </c>
      <c r="B340">
        <v>0</v>
      </c>
    </row>
    <row r="341" spans="1:2" x14ac:dyDescent="0.55000000000000004">
      <c r="A341" s="1">
        <v>44287</v>
      </c>
      <c r="B341">
        <v>0</v>
      </c>
    </row>
    <row r="342" spans="1:2" x14ac:dyDescent="0.55000000000000004">
      <c r="A342" s="1">
        <v>44317</v>
      </c>
      <c r="B342">
        <v>0</v>
      </c>
    </row>
    <row r="343" spans="1:2" x14ac:dyDescent="0.55000000000000004">
      <c r="A343" s="1">
        <v>44348</v>
      </c>
      <c r="B343">
        <v>0</v>
      </c>
    </row>
    <row r="344" spans="1:2" x14ac:dyDescent="0.55000000000000004">
      <c r="A344" s="1">
        <v>44378</v>
      </c>
      <c r="B344">
        <v>0</v>
      </c>
    </row>
    <row r="345" spans="1:2" x14ac:dyDescent="0.55000000000000004">
      <c r="A345" s="1">
        <v>44409</v>
      </c>
      <c r="B345">
        <v>0</v>
      </c>
    </row>
    <row r="346" spans="1:2" x14ac:dyDescent="0.55000000000000004">
      <c r="A346" s="1">
        <v>44440</v>
      </c>
      <c r="B346">
        <v>0</v>
      </c>
    </row>
    <row r="347" spans="1:2" x14ac:dyDescent="0.55000000000000004">
      <c r="A347" s="1">
        <v>44470</v>
      </c>
      <c r="B347">
        <v>0</v>
      </c>
    </row>
    <row r="348" spans="1:2" x14ac:dyDescent="0.55000000000000004">
      <c r="A348" s="1">
        <v>44501</v>
      </c>
      <c r="B348">
        <v>0</v>
      </c>
    </row>
    <row r="349" spans="1:2" x14ac:dyDescent="0.55000000000000004">
      <c r="A349" s="1">
        <v>44531</v>
      </c>
      <c r="B349">
        <v>0</v>
      </c>
    </row>
    <row r="350" spans="1:2" x14ac:dyDescent="0.55000000000000004">
      <c r="A350" s="1">
        <v>44562</v>
      </c>
      <c r="B350">
        <v>0</v>
      </c>
    </row>
    <row r="351" spans="1:2" x14ac:dyDescent="0.55000000000000004">
      <c r="A351" s="1">
        <v>44593</v>
      </c>
      <c r="B351">
        <v>0</v>
      </c>
    </row>
    <row r="352" spans="1:2" x14ac:dyDescent="0.55000000000000004">
      <c r="A352" s="1">
        <v>44621</v>
      </c>
      <c r="B352">
        <v>0</v>
      </c>
    </row>
    <row r="353" spans="1:2" x14ac:dyDescent="0.55000000000000004">
      <c r="A353" s="1">
        <v>44652</v>
      </c>
      <c r="B353">
        <v>0</v>
      </c>
    </row>
    <row r="354" spans="1:2" x14ac:dyDescent="0.55000000000000004">
      <c r="A354" s="1">
        <v>44682</v>
      </c>
      <c r="B354">
        <v>0</v>
      </c>
    </row>
    <row r="355" spans="1:2" x14ac:dyDescent="0.55000000000000004">
      <c r="A355" s="1">
        <v>44713</v>
      </c>
      <c r="B355">
        <v>0</v>
      </c>
    </row>
    <row r="356" spans="1:2" x14ac:dyDescent="0.55000000000000004">
      <c r="A356" s="1">
        <v>44743</v>
      </c>
      <c r="B356">
        <v>0</v>
      </c>
    </row>
    <row r="357" spans="1:2" x14ac:dyDescent="0.55000000000000004">
      <c r="A357" s="1">
        <v>44774</v>
      </c>
      <c r="B357">
        <v>0</v>
      </c>
    </row>
    <row r="358" spans="1:2" x14ac:dyDescent="0.55000000000000004">
      <c r="A358" s="1">
        <v>44805</v>
      </c>
      <c r="B358">
        <v>0</v>
      </c>
    </row>
    <row r="359" spans="1:2" x14ac:dyDescent="0.55000000000000004">
      <c r="A359" s="1">
        <v>44835</v>
      </c>
      <c r="B359">
        <v>0</v>
      </c>
    </row>
    <row r="360" spans="1:2" x14ac:dyDescent="0.55000000000000004">
      <c r="A360" s="1">
        <v>44866</v>
      </c>
      <c r="B360">
        <v>0</v>
      </c>
    </row>
    <row r="361" spans="1:2" x14ac:dyDescent="0.55000000000000004">
      <c r="A361" s="1">
        <v>44896</v>
      </c>
      <c r="B361">
        <v>0</v>
      </c>
    </row>
    <row r="362" spans="1:2" x14ac:dyDescent="0.55000000000000004">
      <c r="A362" s="1">
        <v>44927</v>
      </c>
      <c r="B362">
        <v>0</v>
      </c>
    </row>
    <row r="363" spans="1:2" x14ac:dyDescent="0.55000000000000004">
      <c r="A363" s="1">
        <v>44958</v>
      </c>
      <c r="B363">
        <v>0</v>
      </c>
    </row>
    <row r="364" spans="1:2" x14ac:dyDescent="0.55000000000000004">
      <c r="A364" s="1">
        <v>44986</v>
      </c>
      <c r="B364">
        <v>0</v>
      </c>
    </row>
    <row r="365" spans="1:2" x14ac:dyDescent="0.55000000000000004">
      <c r="A365" s="1">
        <v>45017</v>
      </c>
      <c r="B365">
        <v>0</v>
      </c>
    </row>
    <row r="366" spans="1:2" x14ac:dyDescent="0.55000000000000004">
      <c r="A366" s="1">
        <v>45047</v>
      </c>
      <c r="B366">
        <v>0</v>
      </c>
    </row>
    <row r="367" spans="1:2" x14ac:dyDescent="0.55000000000000004">
      <c r="A367" s="1">
        <v>45078</v>
      </c>
      <c r="B367">
        <v>0</v>
      </c>
    </row>
    <row r="368" spans="1:2" x14ac:dyDescent="0.55000000000000004">
      <c r="A368" s="1">
        <v>45108</v>
      </c>
      <c r="B368">
        <v>0</v>
      </c>
    </row>
    <row r="369" spans="1:2" x14ac:dyDescent="0.55000000000000004">
      <c r="A369" s="1">
        <v>45139</v>
      </c>
      <c r="B369">
        <v>0</v>
      </c>
    </row>
    <row r="370" spans="1:2" x14ac:dyDescent="0.55000000000000004">
      <c r="A370" s="1">
        <v>45170</v>
      </c>
      <c r="B370">
        <v>0</v>
      </c>
    </row>
    <row r="371" spans="1:2" x14ac:dyDescent="0.55000000000000004">
      <c r="A371" s="1">
        <v>45200</v>
      </c>
      <c r="B371">
        <v>0</v>
      </c>
    </row>
    <row r="372" spans="1:2" x14ac:dyDescent="0.55000000000000004">
      <c r="A372" s="1">
        <v>45231</v>
      </c>
      <c r="B372">
        <v>0</v>
      </c>
    </row>
    <row r="373" spans="1:2" x14ac:dyDescent="0.55000000000000004">
      <c r="A373" s="1">
        <v>45261</v>
      </c>
      <c r="B373">
        <v>0</v>
      </c>
    </row>
    <row r="374" spans="1:2" x14ac:dyDescent="0.55000000000000004">
      <c r="A374" s="1">
        <v>45292</v>
      </c>
      <c r="B374">
        <v>0</v>
      </c>
    </row>
    <row r="375" spans="1:2" x14ac:dyDescent="0.55000000000000004">
      <c r="A375" s="1">
        <v>45323</v>
      </c>
      <c r="B375">
        <v>0</v>
      </c>
    </row>
    <row r="376" spans="1:2" x14ac:dyDescent="0.55000000000000004">
      <c r="A376" s="1">
        <v>45352</v>
      </c>
      <c r="B376">
        <v>0</v>
      </c>
    </row>
    <row r="377" spans="1:2" x14ac:dyDescent="0.55000000000000004">
      <c r="A377" s="1">
        <v>45383</v>
      </c>
      <c r="B377">
        <v>0</v>
      </c>
    </row>
    <row r="378" spans="1:2" x14ac:dyDescent="0.55000000000000004">
      <c r="A378" s="1">
        <v>45413</v>
      </c>
      <c r="B378">
        <v>0</v>
      </c>
    </row>
    <row r="379" spans="1:2" x14ac:dyDescent="0.55000000000000004">
      <c r="A379" s="1">
        <v>45444</v>
      </c>
      <c r="B379">
        <v>0</v>
      </c>
    </row>
    <row r="380" spans="1:2" x14ac:dyDescent="0.55000000000000004">
      <c r="A380" s="1">
        <v>45474</v>
      </c>
      <c r="B380">
        <v>0</v>
      </c>
    </row>
    <row r="381" spans="1:2" x14ac:dyDescent="0.55000000000000004">
      <c r="A381" s="1">
        <v>45505</v>
      </c>
      <c r="B381">
        <v>0</v>
      </c>
    </row>
    <row r="382" spans="1:2" x14ac:dyDescent="0.55000000000000004">
      <c r="A382" s="1">
        <v>45536</v>
      </c>
      <c r="B382">
        <v>0</v>
      </c>
    </row>
    <row r="383" spans="1:2" x14ac:dyDescent="0.55000000000000004">
      <c r="A383" s="1">
        <v>45566</v>
      </c>
      <c r="B383">
        <v>0</v>
      </c>
    </row>
    <row r="384" spans="1:2" x14ac:dyDescent="0.55000000000000004">
      <c r="A384" s="1">
        <v>45597</v>
      </c>
      <c r="B384">
        <v>0</v>
      </c>
    </row>
    <row r="385" spans="1:2" x14ac:dyDescent="0.55000000000000004">
      <c r="A385" s="1">
        <v>45627</v>
      </c>
      <c r="B385">
        <v>0</v>
      </c>
    </row>
    <row r="386" spans="1:2" x14ac:dyDescent="0.55000000000000004">
      <c r="A386" s="1">
        <v>45658</v>
      </c>
      <c r="B386">
        <v>0</v>
      </c>
    </row>
    <row r="387" spans="1:2" x14ac:dyDescent="0.55000000000000004">
      <c r="A387" s="1">
        <v>45689</v>
      </c>
      <c r="B387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s E A A B Q S w M E F A A C A A g A J G J q W h t D 5 p e k A A A A 9 g A A A B I A H A B D b 2 5 m a W c v U G F j a 2 F n Z S 5 4 b W w g o h g A K K A U A A A A A A A A A A A A A A A A A A A A A A A A A A A A h Y 9 B D o I w F E S v Q r q n L Y i J I Z 8 S w 1 Y S E x P j l p Q K j f A x t F j u 5 s I j e Q U x i r p z O W / e Y u Z + v U E 6 t o 1 3 U b 3 R H S Y k o J x 4 C m V X a q w S M t i j v y K p g G 0 h T 0 W l v E l G E 4 + m T E h t 7 T l m z D l H 3 Y J 2 f c V C z g N 2 y D c 7 W a u 2 I B 9 Z / 5 d 9 j c Y W K B U R s H + N E S E N I k 4 j v q Q c 2 A w h 1 / g V w m n v s / 2 B k A 2 N H X o l F P r Z G t g c g b 0 / i A d Q S w M E F A A C A A g A J G J q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R i a l r / W V l S N Q E A A N g B A A A T A B w A R m 9 y b X V s Y X M v U 2 V j d G l v b j E u b S C i G A A o o B Q A A A A A A A A A A A A A A A A A A A A A A A A A A A B t k W 9 r w j A Q x t 8 X + h 1 C 9 q a F W N T 9 A S d 9 M a p j M g b D K n t h R d L 2 t h b T Z C T p p p R + 9 1 2 1 b A w M g S T 3 H M / 9 7 m I g s 6 W S J D 6 f o 6 n r u I 4 p u I a c v C h p C 3 E k I R F g X Y f g i l W t M 8 D I / J C B C N 6 U 3 q d K 7 b 3 H U k A Q Y T 5 I a z w a 3 S d r A 9 o k K U g J y U x 9 S 6 F 4 b p J 1 v J x H Z D S Z X A + G I 9 z E K j I e j m 8 H w z G + g o M w B + o z I m s h G L G 6 B p + d C / c s u 7 g A s F j / D N J s F h a q k P Y q Z c + l z E N 6 S q L b d j P j l m 9 7 h y v 6 q l W l L D b 2 B D x H O o o + K 5 4 i e a / 0 c e 9 f M U Y 2 v f w g R J x x w b U J O 7 S t / + s c F V x + o P H q + A l / r i v N p X l X u o q U q C v Z i c a 7 g M G a h q o U 5 / X F u z / Y 5 d w C x f Y x n 3 T 3 l p G G n i a H 0 Y W 0 d z d B 5 9 W 2 v u u U 8 i L D 9 A d Q S w E C L Q A U A A I A C A A k Y m p a G 0 P m l 6 Q A A A D 2 A A A A E g A A A A A A A A A A A A A A A A A A A A A A Q 2 9 u Z m l n L 1 B h Y 2 t h Z 2 U u e G 1 s U E s B A i 0 A F A A C A A g A J G J q W g / K 6 a u k A A A A 6 Q A A A B M A A A A A A A A A A A A A A A A A 8 A A A A F t D b 2 5 0 Z W 5 0 X 1 R 5 c G V z X S 5 4 b W x Q S w E C L Q A U A A I A C A A k Y m p a / 1 l Z U j U B A A D Y A Q A A E w A A A A A A A A A A A A A A A A D h A Q A A R m 9 y b X V s Y X M v U 2 V j d G l v b j E u b V B L B Q Y A A A A A A w A D A M I A A A B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2 C Q A A A A A A A N Q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b 2 5 0 a G x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l h N j Q 3 N W Y t M z B m M y 0 0 Z W I 3 L T k 1 O T M t N G E y N T Y 1 N z I 2 N j R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v b n R o b H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w V D E 4 O j E 3 O j A 5 L j E w O D Y w N z Z a I i A v P j x F b n R y e S B U e X B l P S J G a W x s Q 2 9 s d W 1 u V H l w Z X M i I F Z h b H V l P S J z Q 1 F N P S I g L z 4 8 R W 5 0 c n k g V H l w Z T 0 i R m l s b E N v b H V t b k 5 h b W V z I i B W Y W x 1 Z T 0 i c 1 s m c X V v d D t v Y n N l c n Z h d G l v b l 9 k Y X R l J n F 1 b 3 Q 7 L C Z x d W 9 0 O 1 V T U k V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u d G h s e S 9 B d X R v U m V t b 3 Z l Z E N v b H V t b n M x L n t v Y n N l c n Z h d G l v b l 9 k Y X R l L D B 9 J n F 1 b 3 Q 7 L C Z x d W 9 0 O 1 N l Y 3 R p b 2 4 x L 0 1 v b n R o b H k v Q X V 0 b 1 J l b W 9 2 Z W R D b 2 x 1 b W 5 z M S 5 7 V V N S R U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W 9 u d G h s e S 9 B d X R v U m V t b 3 Z l Z E N v b H V t b n M x L n t v Y n N l c n Z h d G l v b l 9 k Y X R l L D B 9 J n F 1 b 3 Q 7 L C Z x d W 9 0 O 1 N l Y 3 R p b 2 4 x L 0 1 v b n R o b H k v Q X V 0 b 1 J l b W 9 2 Z W R D b 2 x 1 b W 5 z M S 5 7 V V N S R U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v b n R o b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s e S 9 N b 2 5 0 a G x 5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s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G x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X 5 n x 3 V A 2 B F u 5 L R R F z I U 3 Q A A A A A A g A A A A A A E G Y A A A A B A A A g A A A A B Y 8 6 T N a v F f b 0 j t P Y d G v U J 7 p / H s 6 + i Z p S m n Z 8 8 n T u 3 F c A A A A A D o A A A A A C A A A g A A A A 8 5 Q 1 H i n w l R n P C f C b O A W S D R 3 X y 6 2 L F 8 A r o A 8 5 n r B / h T J Q A A A A + Z 5 Y C p G 7 c 2 f 9 7 k J 7 Y G b L 1 j H n / W j x D y O + U F 5 U E N h 9 D z N j A s N v 4 Y o l I 5 h J Z 1 D r R 9 H b z R o g p E a z C u n K c c v w p U q B i a m c K y x E y E m P 5 5 I J G W W q o c J A A A A A g y K a F N x E 8 a H e l v w y Y q N S Q y r m q V F E 1 4 1 T n f F / B l 8 3 Y D o 0 h d N 7 d W K 1 s g m j B 2 s o Q u y K h V K 2 r o X F b Z F B l 5 9 s X I l A S A = = < / D a t a M a s h u p > 
</file>

<file path=customXml/itemProps1.xml><?xml version="1.0" encoding="utf-8"?>
<ds:datastoreItem xmlns:ds="http://schemas.openxmlformats.org/officeDocument/2006/customXml" ds:itemID="{81DBAF19-05DB-4B13-A364-0A4A05081C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SPY Historical Data 1993-02-01 </vt:lpstr>
      <vt:lpstr>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 Steem</dc:creator>
  <cp:lastModifiedBy>Bennet Steem</cp:lastModifiedBy>
  <dcterms:created xsi:type="dcterms:W3CDTF">2025-03-10T18:16:30Z</dcterms:created>
  <dcterms:modified xsi:type="dcterms:W3CDTF">2025-03-10T21:31:48Z</dcterms:modified>
</cp:coreProperties>
</file>