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ar Parameters" sheetId="1" r:id="rId4"/>
    <sheet state="visible" name="Gantt Chart" sheetId="2" r:id="rId5"/>
  </sheets>
  <definedNames>
    <definedName hidden="1" localSheetId="1" name="_xlnm._FilterDatabase">'Gantt Chart'!$A$1:$C$11</definedName>
  </definedNames>
  <calcPr/>
</workbook>
</file>

<file path=xl/sharedStrings.xml><?xml version="1.0" encoding="utf-8"?>
<sst xmlns="http://schemas.openxmlformats.org/spreadsheetml/2006/main" count="102" uniqueCount="39">
  <si>
    <t>Plan A</t>
  </si>
  <si>
    <t>Gear Name</t>
  </si>
  <si>
    <t>Type of Gear</t>
  </si>
  <si>
    <t>Connection to Preceding Gear</t>
  </si>
  <si>
    <t>Pitch Diameter (mm), D</t>
  </si>
  <si>
    <t>Module (mm/tooth), m</t>
  </si>
  <si>
    <t>Number of Teeth, z</t>
  </si>
  <si>
    <t>Type</t>
  </si>
  <si>
    <t>Name</t>
  </si>
  <si>
    <t>Facewidth (mm)</t>
  </si>
  <si>
    <t>Recommended Module:</t>
  </si>
  <si>
    <t>A</t>
  </si>
  <si>
    <t>Spur</t>
  </si>
  <si>
    <t>N/A</t>
  </si>
  <si>
    <t>B</t>
  </si>
  <si>
    <t>mesh</t>
  </si>
  <si>
    <t>C</t>
  </si>
  <si>
    <t>axial</t>
  </si>
  <si>
    <t>D</t>
  </si>
  <si>
    <t>E</t>
  </si>
  <si>
    <t>F</t>
  </si>
  <si>
    <t>G1</t>
  </si>
  <si>
    <t>G2</t>
  </si>
  <si>
    <t>Gear Ratio</t>
  </si>
  <si>
    <t>Desired Gear Ratio</t>
  </si>
  <si>
    <t>Plan B</t>
  </si>
  <si>
    <t>Task</t>
  </si>
  <si>
    <t>Start Date</t>
  </si>
  <si>
    <t>End Date</t>
  </si>
  <si>
    <t>Duration</t>
  </si>
  <si>
    <t>Milestone 0</t>
  </si>
  <si>
    <t>Hand-drawn Sketches &amp; Calculation</t>
  </si>
  <si>
    <t>Documentation of Milestone 1</t>
  </si>
  <si>
    <t>Group Meeting</t>
  </si>
  <si>
    <t>Solid Modelling &amp; Print Gears</t>
  </si>
  <si>
    <t>Print and Assembly</t>
  </si>
  <si>
    <t>Documentation of Milestone 2</t>
  </si>
  <si>
    <t>File Submissions and Interview</t>
  </si>
  <si>
    <t>Peer 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</si>
</sst>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7">
    <font>
      <sz val="11.0"/>
      <color theme="1"/>
      <name val="Arial"/>
    </font>
    <font>
      <color theme="1"/>
      <name val="Arial"/>
    </font>
    <font>
      <color theme="1"/>
      <name val="Calibri"/>
    </font>
    <font/>
    <font>
      <name val="Arial"/>
    </font>
    <font>
      <sz val="11.0"/>
      <color theme="1"/>
      <name val="Calibri"/>
    </font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Font="1"/>
    <xf borderId="0" fillId="0" fontId="5" numFmtId="14" xfId="0" applyFont="1" applyNumberFormat="1"/>
    <xf borderId="0" fillId="0" fontId="6" numFmtId="0" xfId="0" applyFon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'Gantt Chart'!$B$1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'Gantt Chart'!$A$2:$A$11</c:f>
            </c:strRef>
          </c:cat>
          <c:val>
            <c:numRef>
              <c:f>'Gantt Chart'!$B$2:$B$11</c:f>
              <c:numCache/>
            </c:numRef>
          </c:val>
        </c:ser>
        <c:ser>
          <c:idx val="1"/>
          <c:order val="1"/>
          <c:tx>
            <c:strRef>
              <c:f>'Gantt Chart'!$D$1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'Gantt Chart'!$A$2:$A$11</c:f>
            </c:strRef>
          </c:cat>
          <c:val>
            <c:numRef>
              <c:f>'Gantt Chart'!$D$2:$D$11</c:f>
              <c:numCache/>
            </c:numRef>
          </c:val>
        </c:ser>
        <c:overlap val="100"/>
        <c:axId val="490572360"/>
        <c:axId val="951879696"/>
      </c:barChart>
      <c:catAx>
        <c:axId val="4905723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1879696"/>
      </c:catAx>
      <c:valAx>
        <c:axId val="951879696"/>
        <c:scaling>
          <c:orientation val="minMax"/>
          <c:max val="43929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0572360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12</xdr:row>
      <xdr:rowOff>123825</xdr:rowOff>
    </xdr:from>
    <xdr:ext cx="8286750" cy="4076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5.5"/>
    <col customWidth="1" min="3" max="3" width="25.0"/>
    <col customWidth="1" min="4" max="4" width="14.63"/>
    <col customWidth="1" min="5" max="5" width="22.88"/>
    <col customWidth="1" min="6" max="6" width="22.75"/>
    <col customWidth="1" min="7" max="7" width="22.88"/>
    <col customWidth="1" min="8" max="8" width="12.75"/>
    <col customWidth="1" min="9" max="9" width="18.5"/>
    <col customWidth="1" min="10" max="27" width="7.63"/>
  </cols>
  <sheetData>
    <row r="1" ht="14.25" customHeight="1">
      <c r="A1" s="1" t="s">
        <v>0</v>
      </c>
    </row>
    <row r="2" ht="14.25" customHeight="1">
      <c r="A2" s="2" t="s">
        <v>1</v>
      </c>
      <c r="B2" s="2" t="s">
        <v>2</v>
      </c>
      <c r="C2" s="2" t="s">
        <v>3</v>
      </c>
      <c r="E2" s="2" t="s">
        <v>4</v>
      </c>
      <c r="F2" s="2" t="s">
        <v>5</v>
      </c>
      <c r="G2" s="2" t="s">
        <v>6</v>
      </c>
    </row>
    <row r="3" ht="14.25" customHeight="1">
      <c r="C3" s="2" t="s">
        <v>7</v>
      </c>
      <c r="D3" s="2" t="s">
        <v>8</v>
      </c>
      <c r="H3" s="3" t="s">
        <v>9</v>
      </c>
      <c r="I3" s="4" t="s">
        <v>10</v>
      </c>
    </row>
    <row r="4" ht="14.25" customHeight="1">
      <c r="A4" s="1" t="s">
        <v>11</v>
      </c>
      <c r="B4" s="1" t="s">
        <v>12</v>
      </c>
      <c r="C4" s="1" t="s">
        <v>13</v>
      </c>
      <c r="D4" s="1" t="s">
        <v>13</v>
      </c>
      <c r="E4" s="1">
        <f t="shared" ref="E4:E11" si="1">F4*G4</f>
        <v>17.76</v>
      </c>
      <c r="F4" s="1">
        <v>1.48</v>
      </c>
      <c r="G4" s="1">
        <v>12.0</v>
      </c>
      <c r="H4" s="3">
        <v>13.0</v>
      </c>
    </row>
    <row r="5" ht="14.25" customHeight="1">
      <c r="A5" s="1" t="s">
        <v>14</v>
      </c>
      <c r="B5" s="1" t="s">
        <v>12</v>
      </c>
      <c r="C5" s="1" t="s">
        <v>15</v>
      </c>
      <c r="D5" s="1" t="s">
        <v>11</v>
      </c>
      <c r="E5" s="1">
        <f t="shared" si="1"/>
        <v>37</v>
      </c>
      <c r="F5" s="1">
        <v>1.48</v>
      </c>
      <c r="G5" s="1">
        <v>25.0</v>
      </c>
      <c r="H5" s="3">
        <v>13.0</v>
      </c>
    </row>
    <row r="6" ht="14.25" customHeight="1">
      <c r="A6" s="1" t="s">
        <v>16</v>
      </c>
      <c r="B6" s="1" t="s">
        <v>12</v>
      </c>
      <c r="C6" s="1" t="s">
        <v>17</v>
      </c>
      <c r="D6" s="1" t="s">
        <v>14</v>
      </c>
      <c r="E6" s="1">
        <f t="shared" si="1"/>
        <v>16.8</v>
      </c>
      <c r="F6" s="1">
        <v>1.4</v>
      </c>
      <c r="G6" s="1">
        <v>12.0</v>
      </c>
      <c r="H6" s="3">
        <v>13.0</v>
      </c>
    </row>
    <row r="7" ht="14.25" customHeight="1">
      <c r="A7" s="1" t="s">
        <v>18</v>
      </c>
      <c r="B7" s="1" t="s">
        <v>12</v>
      </c>
      <c r="C7" s="1" t="s">
        <v>15</v>
      </c>
      <c r="D7" s="1" t="s">
        <v>16</v>
      </c>
      <c r="E7" s="1">
        <f t="shared" si="1"/>
        <v>33.6</v>
      </c>
      <c r="F7" s="1">
        <v>1.4</v>
      </c>
      <c r="G7" s="1">
        <v>24.0</v>
      </c>
      <c r="H7" s="3">
        <v>13.0</v>
      </c>
    </row>
    <row r="8" ht="14.25" customHeight="1">
      <c r="A8" s="1" t="s">
        <v>19</v>
      </c>
      <c r="B8" s="1" t="s">
        <v>12</v>
      </c>
      <c r="C8" s="1" t="s">
        <v>17</v>
      </c>
      <c r="D8" s="1" t="s">
        <v>18</v>
      </c>
      <c r="E8" s="1">
        <f t="shared" si="1"/>
        <v>18.27522936</v>
      </c>
      <c r="F8" s="1">
        <f t="shared" ref="F8:F11" si="2">166/109</f>
        <v>1.52293578</v>
      </c>
      <c r="G8" s="1">
        <v>12.0</v>
      </c>
      <c r="H8" s="3">
        <v>15.675</v>
      </c>
      <c r="I8" s="4">
        <v>1.523</v>
      </c>
    </row>
    <row r="9" ht="14.25" customHeight="1">
      <c r="A9" s="1" t="s">
        <v>20</v>
      </c>
      <c r="B9" s="1" t="s">
        <v>12</v>
      </c>
      <c r="C9" s="1" t="s">
        <v>15</v>
      </c>
      <c r="D9" s="1" t="s">
        <v>19</v>
      </c>
      <c r="E9" s="1">
        <f t="shared" si="1"/>
        <v>24.36697248</v>
      </c>
      <c r="F9" s="1">
        <f t="shared" si="2"/>
        <v>1.52293578</v>
      </c>
      <c r="G9" s="1">
        <v>16.0</v>
      </c>
      <c r="H9" s="3">
        <v>5.0</v>
      </c>
      <c r="I9" s="4">
        <v>1.523</v>
      </c>
    </row>
    <row r="10" ht="14.25" customHeight="1">
      <c r="A10" s="1" t="s">
        <v>21</v>
      </c>
      <c r="B10" s="1" t="s">
        <v>12</v>
      </c>
      <c r="C10" s="1" t="s">
        <v>15</v>
      </c>
      <c r="D10" s="1" t="s">
        <v>20</v>
      </c>
      <c r="E10" s="1">
        <f t="shared" si="1"/>
        <v>31.98165138</v>
      </c>
      <c r="F10" s="1">
        <f t="shared" si="2"/>
        <v>1.52293578</v>
      </c>
      <c r="G10" s="1">
        <v>21.0</v>
      </c>
      <c r="H10" s="3">
        <v>5.0</v>
      </c>
      <c r="I10" s="4">
        <v>1.523</v>
      </c>
    </row>
    <row r="11" ht="14.25" customHeight="1">
      <c r="A11" s="5" t="s">
        <v>22</v>
      </c>
      <c r="B11" s="1" t="s">
        <v>12</v>
      </c>
      <c r="C11" s="1" t="s">
        <v>15</v>
      </c>
      <c r="D11" s="1" t="s">
        <v>19</v>
      </c>
      <c r="E11" s="1">
        <f t="shared" si="1"/>
        <v>31.98165138</v>
      </c>
      <c r="F11" s="1">
        <f t="shared" si="2"/>
        <v>1.52293578</v>
      </c>
      <c r="G11" s="1">
        <v>21.0</v>
      </c>
      <c r="H11" s="3">
        <v>5.0</v>
      </c>
      <c r="I11" s="4">
        <v>1.523</v>
      </c>
    </row>
    <row r="12" ht="14.25" customHeight="1">
      <c r="F12" s="1" t="s">
        <v>23</v>
      </c>
      <c r="G12" s="6">
        <f>G5/G4*G7/G6*G10/G8</f>
        <v>7.291666667</v>
      </c>
    </row>
    <row r="13" ht="14.25" customHeight="1">
      <c r="A13" s="1"/>
      <c r="F13" s="3" t="s">
        <v>24</v>
      </c>
      <c r="G13" s="6">
        <f>109/15</f>
        <v>7.266666667</v>
      </c>
    </row>
    <row r="14" ht="14.25" customHeight="1">
      <c r="A14" s="1" t="s">
        <v>25</v>
      </c>
    </row>
    <row r="15" ht="14.25" customHeight="1">
      <c r="A15" s="2" t="s">
        <v>1</v>
      </c>
      <c r="B15" s="2" t="s">
        <v>2</v>
      </c>
      <c r="C15" s="2" t="s">
        <v>3</v>
      </c>
      <c r="E15" s="2" t="s">
        <v>4</v>
      </c>
      <c r="F15" s="2" t="s">
        <v>5</v>
      </c>
      <c r="G15" s="2" t="s">
        <v>6</v>
      </c>
    </row>
    <row r="16" ht="14.25" customHeight="1">
      <c r="C16" s="2" t="s">
        <v>7</v>
      </c>
      <c r="D16" s="2" t="s">
        <v>8</v>
      </c>
    </row>
    <row r="17" ht="14.25" customHeight="1">
      <c r="A17" s="1" t="s">
        <v>11</v>
      </c>
      <c r="B17" s="1" t="s">
        <v>12</v>
      </c>
      <c r="C17" s="1" t="s">
        <v>13</v>
      </c>
      <c r="D17" s="1" t="s">
        <v>13</v>
      </c>
      <c r="E17" s="1">
        <f t="shared" ref="E17:E24" si="3">F17*G17</f>
        <v>18.10909091</v>
      </c>
      <c r="F17" s="1">
        <f t="shared" ref="F17:F24" si="4">83/55</f>
        <v>1.509090909</v>
      </c>
      <c r="G17" s="1">
        <v>12.0</v>
      </c>
    </row>
    <row r="18" ht="14.25" customHeight="1">
      <c r="A18" s="1" t="s">
        <v>14</v>
      </c>
      <c r="B18" s="1" t="s">
        <v>12</v>
      </c>
      <c r="C18" s="1" t="s">
        <v>15</v>
      </c>
      <c r="D18" s="1" t="s">
        <v>11</v>
      </c>
      <c r="E18" s="1">
        <f t="shared" si="3"/>
        <v>36.21818182</v>
      </c>
      <c r="F18" s="1">
        <f t="shared" si="4"/>
        <v>1.509090909</v>
      </c>
      <c r="G18" s="1">
        <v>24.0</v>
      </c>
    </row>
    <row r="19" ht="14.25" customHeight="1">
      <c r="A19" s="1" t="s">
        <v>16</v>
      </c>
      <c r="B19" s="1" t="s">
        <v>12</v>
      </c>
      <c r="C19" s="1" t="s">
        <v>17</v>
      </c>
      <c r="D19" s="1" t="s">
        <v>14</v>
      </c>
      <c r="E19" s="1">
        <f t="shared" si="3"/>
        <v>18.10909091</v>
      </c>
      <c r="F19" s="1">
        <f t="shared" si="4"/>
        <v>1.509090909</v>
      </c>
      <c r="G19" s="1">
        <v>12.0</v>
      </c>
    </row>
    <row r="20" ht="14.25" customHeight="1">
      <c r="A20" s="1" t="s">
        <v>18</v>
      </c>
      <c r="B20" s="1" t="s">
        <v>12</v>
      </c>
      <c r="C20" s="1" t="s">
        <v>15</v>
      </c>
      <c r="D20" s="1" t="s">
        <v>16</v>
      </c>
      <c r="E20" s="1">
        <f t="shared" si="3"/>
        <v>37.72727273</v>
      </c>
      <c r="F20" s="1">
        <f t="shared" si="4"/>
        <v>1.509090909</v>
      </c>
      <c r="G20" s="1">
        <v>25.0</v>
      </c>
    </row>
    <row r="21" ht="14.25" customHeight="1">
      <c r="A21" s="1" t="s">
        <v>19</v>
      </c>
      <c r="B21" s="1" t="s">
        <v>12</v>
      </c>
      <c r="C21" s="1" t="s">
        <v>17</v>
      </c>
      <c r="D21" s="1" t="s">
        <v>18</v>
      </c>
      <c r="E21" s="1">
        <f t="shared" si="3"/>
        <v>18.10909091</v>
      </c>
      <c r="F21" s="1">
        <f t="shared" si="4"/>
        <v>1.509090909</v>
      </c>
      <c r="G21" s="1">
        <v>12.0</v>
      </c>
    </row>
    <row r="22" ht="14.25" customHeight="1">
      <c r="A22" s="1" t="s">
        <v>20</v>
      </c>
      <c r="B22" s="1" t="s">
        <v>12</v>
      </c>
      <c r="C22" s="1" t="s">
        <v>15</v>
      </c>
      <c r="D22" s="1" t="s">
        <v>19</v>
      </c>
      <c r="E22" s="1">
        <f t="shared" si="3"/>
        <v>21.12727273</v>
      </c>
      <c r="F22" s="1">
        <f t="shared" si="4"/>
        <v>1.509090909</v>
      </c>
      <c r="G22" s="1">
        <v>14.0</v>
      </c>
    </row>
    <row r="23" ht="14.25" customHeight="1">
      <c r="A23" s="1" t="s">
        <v>21</v>
      </c>
      <c r="B23" s="1" t="s">
        <v>12</v>
      </c>
      <c r="C23" s="1" t="s">
        <v>15</v>
      </c>
      <c r="D23" s="1" t="s">
        <v>20</v>
      </c>
      <c r="E23" s="1">
        <f t="shared" si="3"/>
        <v>31.69090909</v>
      </c>
      <c r="F23" s="1">
        <f t="shared" si="4"/>
        <v>1.509090909</v>
      </c>
      <c r="G23" s="1">
        <v>21.0</v>
      </c>
    </row>
    <row r="24" ht="14.25" customHeight="1">
      <c r="A24" s="1" t="s">
        <v>22</v>
      </c>
      <c r="B24" s="1" t="s">
        <v>12</v>
      </c>
      <c r="C24" s="1" t="s">
        <v>15</v>
      </c>
      <c r="D24" s="1" t="s">
        <v>19</v>
      </c>
      <c r="E24" s="1">
        <f t="shared" si="3"/>
        <v>31.69090909</v>
      </c>
      <c r="F24" s="1">
        <f t="shared" si="4"/>
        <v>1.509090909</v>
      </c>
      <c r="G24" s="1">
        <v>21.0</v>
      </c>
    </row>
    <row r="25" ht="14.25" customHeight="1">
      <c r="F25" s="1" t="s">
        <v>23</v>
      </c>
      <c r="G25" s="6">
        <f>G18/G17*G20/G19*G23/G21</f>
        <v>7.291666667</v>
      </c>
    </row>
    <row r="26" ht="14.25" customHeight="1">
      <c r="F26" s="3" t="s">
        <v>24</v>
      </c>
      <c r="G26" s="6">
        <f>109/15</f>
        <v>7.266666667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12">
    <mergeCell ref="B15:B16"/>
    <mergeCell ref="C15:D15"/>
    <mergeCell ref="E15:E16"/>
    <mergeCell ref="F15:F16"/>
    <mergeCell ref="A2:A3"/>
    <mergeCell ref="B2:B3"/>
    <mergeCell ref="C2:D2"/>
    <mergeCell ref="E2:E3"/>
    <mergeCell ref="F2:F3"/>
    <mergeCell ref="G2:G3"/>
    <mergeCell ref="A15:A16"/>
    <mergeCell ref="G15:G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9.63"/>
    <col customWidth="1" min="3" max="3" width="8.75"/>
    <col customWidth="1" min="4" max="4" width="12.25"/>
    <col customWidth="1" min="5" max="5" width="8.75"/>
    <col customWidth="1" min="6" max="26" width="7.63"/>
  </cols>
  <sheetData>
    <row r="1" ht="14.25" customHeight="1">
      <c r="A1" s="6" t="s">
        <v>26</v>
      </c>
      <c r="B1" s="6" t="s">
        <v>27</v>
      </c>
      <c r="C1" s="6" t="s">
        <v>28</v>
      </c>
      <c r="D1" s="6" t="s">
        <v>29</v>
      </c>
    </row>
    <row r="2" ht="14.25" customHeight="1">
      <c r="A2" s="7" t="s">
        <v>30</v>
      </c>
      <c r="B2" s="8">
        <f>DATE(2020,2,7)</f>
        <v>43868</v>
      </c>
      <c r="C2" s="8">
        <f>DATE(2020,2,14)</f>
        <v>43875</v>
      </c>
      <c r="D2" s="7">
        <v>7.0</v>
      </c>
      <c r="E2" s="8"/>
    </row>
    <row r="3" ht="14.25" customHeight="1">
      <c r="A3" s="7" t="s">
        <v>31</v>
      </c>
      <c r="B3" s="8">
        <f>DATE(2020,2,14)</f>
        <v>43875</v>
      </c>
      <c r="C3" s="8">
        <f>DATE(2020,2,24)</f>
        <v>43885</v>
      </c>
      <c r="D3" s="7">
        <f t="shared" ref="D3:D11" si="1">C3-B3</f>
        <v>10</v>
      </c>
    </row>
    <row r="4" ht="14.25" customHeight="1">
      <c r="A4" s="7" t="s">
        <v>32</v>
      </c>
      <c r="B4" s="8">
        <f>DATE(2020,2,24)</f>
        <v>43885</v>
      </c>
      <c r="C4" s="8">
        <f>DATE(2020,2,28)</f>
        <v>43889</v>
      </c>
      <c r="D4" s="7">
        <f t="shared" si="1"/>
        <v>4</v>
      </c>
    </row>
    <row r="5" ht="14.25" customHeight="1">
      <c r="A5" s="9" t="s">
        <v>33</v>
      </c>
      <c r="B5" s="8">
        <f t="shared" ref="B5:B6" si="2">DATE(2020,2,28)</f>
        <v>43889</v>
      </c>
      <c r="C5" s="8">
        <f>DATE(2020,2,29)</f>
        <v>43890</v>
      </c>
      <c r="D5" s="7">
        <f t="shared" si="1"/>
        <v>1</v>
      </c>
      <c r="G5" s="7"/>
      <c r="H5" s="7"/>
    </row>
    <row r="6" ht="14.25" customHeight="1">
      <c r="A6" s="7" t="s">
        <v>34</v>
      </c>
      <c r="B6" s="8">
        <f t="shared" si="2"/>
        <v>43889</v>
      </c>
      <c r="C6" s="8">
        <f>DATE(2020,3,8)</f>
        <v>43898</v>
      </c>
      <c r="D6" s="7">
        <f t="shared" si="1"/>
        <v>9</v>
      </c>
    </row>
    <row r="7" ht="14.25" customHeight="1">
      <c r="A7" s="9" t="s">
        <v>33</v>
      </c>
      <c r="B7" s="8">
        <f t="shared" ref="B7:B9" si="3">DATE(2020,3,8)</f>
        <v>43898</v>
      </c>
      <c r="C7" s="8">
        <f>DATE(2020,3,9)</f>
        <v>43899</v>
      </c>
      <c r="D7" s="7">
        <f t="shared" si="1"/>
        <v>1</v>
      </c>
    </row>
    <row r="8" ht="14.25" customHeight="1">
      <c r="A8" s="7" t="s">
        <v>35</v>
      </c>
      <c r="B8" s="8">
        <f t="shared" si="3"/>
        <v>43898</v>
      </c>
      <c r="C8" s="8">
        <f>DATE(2020,3,30)</f>
        <v>43920</v>
      </c>
      <c r="D8" s="7">
        <f t="shared" si="1"/>
        <v>22</v>
      </c>
    </row>
    <row r="9" ht="14.25" customHeight="1">
      <c r="A9" s="7" t="s">
        <v>36</v>
      </c>
      <c r="B9" s="8">
        <f t="shared" si="3"/>
        <v>43898</v>
      </c>
      <c r="C9" s="8">
        <f>DATE(2020,3,13)</f>
        <v>43903</v>
      </c>
      <c r="D9" s="7">
        <f t="shared" si="1"/>
        <v>5</v>
      </c>
    </row>
    <row r="10" ht="14.25" customHeight="1">
      <c r="A10" s="7" t="s">
        <v>37</v>
      </c>
      <c r="B10" s="8">
        <f>DATE(2020,3,30)</f>
        <v>43920</v>
      </c>
      <c r="C10" s="8">
        <f>DATE(2020,4,7)</f>
        <v>43928</v>
      </c>
      <c r="D10" s="7">
        <f t="shared" si="1"/>
        <v>8</v>
      </c>
    </row>
    <row r="11" ht="14.25" customHeight="1">
      <c r="A11" s="7" t="s">
        <v>38</v>
      </c>
      <c r="B11" s="8">
        <f>DATE(2020,4,1)</f>
        <v>43922</v>
      </c>
      <c r="C11" s="8">
        <f>DATE(2020,4,8)</f>
        <v>43929</v>
      </c>
      <c r="D11" s="7">
        <f t="shared" si="1"/>
        <v>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B23" s="10"/>
      <c r="C23" s="10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1"/>
  <printOptions/>
  <pageMargins bottom="0.75" footer="0.0" header="0.0" left="0.7" right="0.7" top="0.75"/>
  <pageSetup orientation="portrait"/>
  <drawing r:id="rId1"/>
</worksheet>
</file>