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andy/Desktop/Junuralism/hw3/"/>
    </mc:Choice>
  </mc:AlternateContent>
  <bookViews>
    <workbookView xWindow="80" yWindow="460" windowWidth="28720" windowHeight="14660"/>
  </bookViews>
  <sheets>
    <sheet name="供需統計" sheetId="4" r:id="rId1"/>
  </sheets>
  <definedNames>
    <definedName name="pp">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4" i="4" l="1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J3" i="4"/>
  <c r="I24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F3" i="4"/>
  <c r="G3" i="4"/>
  <c r="H3" i="4"/>
  <c r="I3" i="4"/>
  <c r="C3" i="4"/>
  <c r="D3" i="4"/>
  <c r="B3" i="4"/>
  <c r="E3" i="4"/>
  <c r="K3" i="4"/>
  <c r="E4" i="4"/>
  <c r="K4" i="4"/>
  <c r="E5" i="4"/>
  <c r="K5" i="4"/>
  <c r="E6" i="4"/>
  <c r="K6" i="4"/>
  <c r="E7" i="4"/>
  <c r="K7" i="4"/>
  <c r="E8" i="4"/>
  <c r="K8" i="4"/>
  <c r="E9" i="4"/>
  <c r="K9" i="4"/>
  <c r="E10" i="4"/>
  <c r="K10" i="4"/>
  <c r="E11" i="4"/>
  <c r="K11" i="4"/>
  <c r="E12" i="4"/>
  <c r="K12" i="4"/>
  <c r="E13" i="4"/>
  <c r="K13" i="4"/>
  <c r="E14" i="4"/>
  <c r="K14" i="4"/>
  <c r="E15" i="4"/>
  <c r="K15" i="4"/>
  <c r="E16" i="4"/>
  <c r="K16" i="4"/>
  <c r="E17" i="4"/>
  <c r="K17" i="4"/>
  <c r="E18" i="4"/>
  <c r="K18" i="4"/>
  <c r="E19" i="4"/>
  <c r="K19" i="4"/>
  <c r="E20" i="4"/>
  <c r="K20" i="4"/>
  <c r="E21" i="4"/>
  <c r="K21" i="4"/>
  <c r="E22" i="4"/>
  <c r="K22" i="4"/>
  <c r="E23" i="4"/>
  <c r="K23" i="4"/>
  <c r="E24" i="4"/>
  <c r="K24" i="4"/>
  <c r="E25" i="4"/>
  <c r="I25" i="4"/>
  <c r="K25" i="4"/>
</calcChain>
</file>

<file path=xl/sharedStrings.xml><?xml version="1.0" encoding="utf-8"?>
<sst xmlns="http://schemas.openxmlformats.org/spreadsheetml/2006/main" count="35" uniqueCount="35">
  <si>
    <t>(103.12.31)</t>
    <phoneticPr fontId="3" type="noConversion"/>
  </si>
  <si>
    <t xml:space="preserve">New Taipei City </t>
  </si>
  <si>
    <t>Taiwan</t>
    <phoneticPr fontId="1" type="noConversion"/>
  </si>
  <si>
    <t xml:space="preserve">Taipei City </t>
    <phoneticPr fontId="1" type="noConversion"/>
  </si>
  <si>
    <t>Taoyuan City</t>
    <phoneticPr fontId="1" type="noConversion"/>
  </si>
  <si>
    <t>Taichung City</t>
    <phoneticPr fontId="1" type="noConversion"/>
  </si>
  <si>
    <t xml:space="preserve">Tainan City </t>
    <phoneticPr fontId="1" type="noConversion"/>
  </si>
  <si>
    <t>Kaohsiung City</t>
    <phoneticPr fontId="1" type="noConversion"/>
  </si>
  <si>
    <t xml:space="preserve">Yilan County </t>
    <phoneticPr fontId="1" type="noConversion"/>
  </si>
  <si>
    <t>Hsinchu County</t>
    <phoneticPr fontId="1" type="noConversion"/>
  </si>
  <si>
    <t>Miaoli County</t>
    <phoneticPr fontId="1" type="noConversion"/>
  </si>
  <si>
    <t xml:space="preserve">Changhua County  </t>
    <phoneticPr fontId="1" type="noConversion"/>
  </si>
  <si>
    <t>Nantou County</t>
    <phoneticPr fontId="1" type="noConversion"/>
  </si>
  <si>
    <t>Yunlin County</t>
    <phoneticPr fontId="1" type="noConversion"/>
  </si>
  <si>
    <t xml:space="preserve">Chiayi County  </t>
    <phoneticPr fontId="1" type="noConversion"/>
  </si>
  <si>
    <t>Pingtung County</t>
    <phoneticPr fontId="1" type="noConversion"/>
  </si>
  <si>
    <t>Taitung County</t>
    <phoneticPr fontId="1" type="noConversion"/>
  </si>
  <si>
    <t>Hualien County</t>
    <phoneticPr fontId="1" type="noConversion"/>
  </si>
  <si>
    <t>Penghu County</t>
    <phoneticPr fontId="1" type="noConversion"/>
  </si>
  <si>
    <t>Keelung City</t>
    <phoneticPr fontId="1" type="noConversion"/>
  </si>
  <si>
    <t>Hsinchu City</t>
    <phoneticPr fontId="1" type="noConversion"/>
  </si>
  <si>
    <t>Chiayi City</t>
    <phoneticPr fontId="1" type="noConversion"/>
  </si>
  <si>
    <t>Kinmen County</t>
    <phoneticPr fontId="1" type="noConversion"/>
  </si>
  <si>
    <t>Lienchiang County</t>
    <phoneticPr fontId="1" type="noConversion"/>
  </si>
  <si>
    <t>103年12月底</t>
    <phoneticPr fontId="3" type="noConversion"/>
  </si>
  <si>
    <t>Area</t>
    <phoneticPr fontId="1" type="noConversion"/>
  </si>
  <si>
    <t>Population</t>
    <phoneticPr fontId="1" type="noConversion"/>
  </si>
  <si>
    <t>Aged Population</t>
    <phoneticPr fontId="1" type="noConversion"/>
  </si>
  <si>
    <t>Proportion of Aged Population</t>
    <phoneticPr fontId="1" type="noConversion"/>
  </si>
  <si>
    <t>Disabled Aged Population</t>
    <phoneticPr fontId="1" type="noConversion"/>
  </si>
  <si>
    <t>Longterm Care Facilities Beds</t>
    <phoneticPr fontId="1" type="noConversion"/>
  </si>
  <si>
    <t>Nursing Home Beds</t>
    <phoneticPr fontId="1" type="noConversion"/>
  </si>
  <si>
    <t>Veterans Home Beds</t>
    <phoneticPr fontId="1" type="noConversion"/>
  </si>
  <si>
    <t>Total Beds</t>
    <phoneticPr fontId="1" type="noConversion"/>
  </si>
  <si>
    <t>Disabled Aged Beds of every millon people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</si>
</sst>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_-* #,##0.00_-;\-* #,##0.00_-;_-* &quot;-&quot;??_-;_-@_-"/>
    <numFmt numFmtId="185" formatCode="0.000_);[Red]\(0.000\)"/>
    <numFmt numFmtId="186" formatCode="0.00_);[Red]\(0.00\)"/>
    <numFmt numFmtId="187" formatCode="0_);[Red]\(0\)"/>
    <numFmt numFmtId="188" formatCode="0.0_);[Red]\(0.0\)"/>
  </numFmts>
  <fonts count="6" x14ac:knownFonts="1">
    <font>
      <sz val="9"/>
      <name val="Times New Roman"/>
      <family val="1"/>
    </font>
    <font>
      <sz val="9"/>
      <name val="Times New Roman"/>
      <family val="1"/>
    </font>
    <font>
      <sz val="12"/>
      <name val="新細明體"/>
      <family val="1"/>
      <charset val="136"/>
    </font>
    <font>
      <sz val="9"/>
      <name val="細明體"/>
      <family val="3"/>
      <charset val="136"/>
    </font>
    <font>
      <sz val="11"/>
      <color theme="1"/>
      <name val="新細明體"/>
      <family val="3"/>
      <charset val="136"/>
      <scheme val="minor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>
      <alignment vertical="center"/>
    </xf>
  </cellStyleXfs>
  <cellXfs count="18">
    <xf numFmtId="0" fontId="0" fillId="0" borderId="0" xfId="0"/>
    <xf numFmtId="185" fontId="4" fillId="0" borderId="1" xfId="0" applyNumberFormat="1" applyFont="1" applyFill="1" applyBorder="1" applyAlignment="1">
      <alignment horizontal="left" vertical="center" wrapText="1"/>
    </xf>
    <xf numFmtId="187" fontId="4" fillId="0" borderId="1" xfId="0" applyNumberFormat="1" applyFont="1" applyFill="1" applyBorder="1" applyAlignment="1">
      <alignment horizontal="left" vertical="center" wrapText="1"/>
    </xf>
    <xf numFmtId="188" fontId="4" fillId="0" borderId="1" xfId="0" applyNumberFormat="1" applyFont="1" applyFill="1" applyBorder="1" applyAlignment="1">
      <alignment horizontal="left" vertical="center" wrapText="1"/>
    </xf>
    <xf numFmtId="185" fontId="4" fillId="0" borderId="0" xfId="0" applyNumberFormat="1" applyFont="1" applyFill="1" applyBorder="1" applyAlignment="1">
      <alignment horizontal="left" vertical="center"/>
    </xf>
    <xf numFmtId="186" fontId="4" fillId="0" borderId="0" xfId="0" applyNumberFormat="1" applyFont="1" applyAlignment="1">
      <alignment horizontal="left"/>
    </xf>
    <xf numFmtId="186" fontId="4" fillId="0" borderId="1" xfId="0" applyNumberFormat="1" applyFont="1" applyFill="1" applyBorder="1" applyAlignment="1">
      <alignment horizontal="left" vertical="center" wrapText="1"/>
    </xf>
    <xf numFmtId="186" fontId="4" fillId="0" borderId="1" xfId="0" applyNumberFormat="1" applyFont="1" applyFill="1" applyBorder="1" applyAlignment="1">
      <alignment horizontal="left" vertical="center"/>
    </xf>
    <xf numFmtId="188" fontId="4" fillId="0" borderId="1" xfId="0" applyNumberFormat="1" applyFont="1" applyBorder="1" applyAlignment="1">
      <alignment horizontal="left" vertical="center"/>
    </xf>
    <xf numFmtId="187" fontId="4" fillId="0" borderId="1" xfId="0" applyNumberFormat="1" applyFont="1" applyBorder="1" applyAlignment="1">
      <alignment horizontal="left" vertical="center"/>
    </xf>
    <xf numFmtId="187" fontId="4" fillId="0" borderId="1" xfId="2" applyNumberFormat="1" applyFont="1" applyBorder="1" applyAlignment="1">
      <alignment horizontal="left"/>
    </xf>
    <xf numFmtId="187" fontId="4" fillId="0" borderId="1" xfId="2" applyNumberFormat="1" applyFont="1" applyBorder="1" applyAlignment="1">
      <alignment horizontal="left" vertical="center"/>
    </xf>
    <xf numFmtId="187" fontId="4" fillId="0" borderId="1" xfId="1" applyNumberFormat="1" applyFont="1" applyBorder="1" applyAlignment="1">
      <alignment horizontal="left" vertical="center" wrapText="1"/>
    </xf>
    <xf numFmtId="187" fontId="4" fillId="0" borderId="1" xfId="0" applyNumberFormat="1" applyFont="1" applyFill="1" applyBorder="1" applyAlignment="1">
      <alignment horizontal="left" vertical="center"/>
    </xf>
    <xf numFmtId="187" fontId="4" fillId="2" borderId="1" xfId="0" applyNumberFormat="1" applyFont="1" applyFill="1" applyBorder="1" applyAlignment="1">
      <alignment horizontal="left" vertical="center"/>
    </xf>
    <xf numFmtId="0" fontId="5" fillId="0" borderId="0" xfId="0" applyFont="1" applyAlignment="1">
      <alignment horizontal="left"/>
    </xf>
    <xf numFmtId="185" fontId="4" fillId="0" borderId="1" xfId="1" applyNumberFormat="1" applyFont="1" applyBorder="1" applyAlignment="1" applyProtection="1">
      <alignment horizontal="left" vertical="center"/>
    </xf>
    <xf numFmtId="188" fontId="4" fillId="0" borderId="0" xfId="0" applyNumberFormat="1" applyFont="1" applyAlignment="1">
      <alignment horizontal="left"/>
    </xf>
  </cellXfs>
  <cellStyles count="3">
    <cellStyle name="一般" xfId="0" builtinId="0"/>
    <cellStyle name="一般_92.10外籍與大陸配偶證件別及國籍別" xfId="2"/>
    <cellStyle name="逗號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topLeftCell="A2" zoomScale="120" zoomScaleNormal="120" zoomScalePageLayoutView="120" workbookViewId="0">
      <selection activeCell="H9" sqref="H9"/>
    </sheetView>
  </sheetViews>
  <sheetFormatPr baseColWidth="10" defaultColWidth="9" defaultRowHeight="14" x14ac:dyDescent="0.15"/>
  <cols>
    <col min="1" max="1" width="19.3984375" style="5" customWidth="1"/>
    <col min="2" max="2" width="16" style="5" customWidth="1"/>
    <col min="3" max="3" width="15.796875" style="5" bestFit="1" customWidth="1"/>
    <col min="4" max="4" width="14" style="5" customWidth="1"/>
    <col min="5" max="5" width="14.59765625" style="5" customWidth="1"/>
    <col min="6" max="6" width="14.796875" style="5" customWidth="1"/>
    <col min="7" max="7" width="11.3984375" style="5" customWidth="1"/>
    <col min="8" max="8" width="9.3984375" style="5" customWidth="1"/>
    <col min="9" max="9" width="12.19921875" style="5" customWidth="1"/>
    <col min="10" max="10" width="14" style="17" customWidth="1"/>
    <col min="11" max="11" width="14.3984375" style="5" hidden="1" customWidth="1"/>
    <col min="12" max="14" width="9" style="5"/>
    <col min="15" max="15" width="14" style="5" customWidth="1"/>
    <col min="16" max="16384" width="9" style="5"/>
  </cols>
  <sheetData>
    <row r="1" spans="1:17" ht="12" hidden="1" customHeight="1" x14ac:dyDescent="0.15">
      <c r="A1" s="5" t="s">
        <v>24</v>
      </c>
      <c r="B1" s="5" t="s">
        <v>0</v>
      </c>
    </row>
    <row r="2" spans="1:17" s="4" customFormat="1" ht="46" customHeight="1" x14ac:dyDescent="0.15">
      <c r="A2" s="1" t="s">
        <v>25</v>
      </c>
      <c r="B2" s="2" t="s">
        <v>26</v>
      </c>
      <c r="C2" s="2" t="s">
        <v>27</v>
      </c>
      <c r="D2" s="2" t="s">
        <v>29</v>
      </c>
      <c r="E2" s="1" t="s">
        <v>28</v>
      </c>
      <c r="F2" s="1" t="s">
        <v>30</v>
      </c>
      <c r="G2" s="2" t="s">
        <v>31</v>
      </c>
      <c r="H2" s="2" t="s">
        <v>32</v>
      </c>
      <c r="I2" s="3" t="s">
        <v>33</v>
      </c>
      <c r="J2" s="3" t="s">
        <v>34</v>
      </c>
      <c r="N2" s="15"/>
      <c r="O2" s="15"/>
      <c r="P2" s="15"/>
      <c r="Q2" s="15"/>
    </row>
    <row r="3" spans="1:17" x14ac:dyDescent="0.15">
      <c r="A3" s="6" t="s">
        <v>2</v>
      </c>
      <c r="B3" s="9">
        <f>SUM(B4:B25)</f>
        <v>23433753</v>
      </c>
      <c r="C3" s="9">
        <f>SUM(C4:C25)</f>
        <v>2808690</v>
      </c>
      <c r="D3" s="9">
        <f>C3*0.127</f>
        <v>356703.63</v>
      </c>
      <c r="E3" s="16">
        <f>C3/B3</f>
        <v>0.11985660171462932</v>
      </c>
      <c r="F3" s="12">
        <f>SUM(F4:F25)</f>
        <v>59280</v>
      </c>
      <c r="G3" s="9">
        <f>SUM(G4:G25)</f>
        <v>35334</v>
      </c>
      <c r="H3" s="9">
        <f>SUM(H4:H25)</f>
        <v>8200</v>
      </c>
      <c r="I3" s="9">
        <f>F3+G3+H3</f>
        <v>102814</v>
      </c>
      <c r="J3" s="8">
        <f>I3*10000/D3</f>
        <v>2882.3368015626866</v>
      </c>
      <c r="K3" s="5" t="e">
        <f>#REF!+#REF!</f>
        <v>#REF!</v>
      </c>
      <c r="N3" s="15"/>
      <c r="O3" s="15"/>
      <c r="P3" s="15"/>
      <c r="Q3" s="15"/>
    </row>
    <row r="4" spans="1:17" x14ac:dyDescent="0.15">
      <c r="A4" s="7" t="s">
        <v>1</v>
      </c>
      <c r="B4" s="9">
        <v>3966818</v>
      </c>
      <c r="C4" s="9">
        <v>400545</v>
      </c>
      <c r="D4" s="9">
        <f t="shared" ref="D4:D25" si="0">C4*0.127</f>
        <v>50869.215000000004</v>
      </c>
      <c r="E4" s="16">
        <f>C4/B4</f>
        <v>0.10097387881168231</v>
      </c>
      <c r="F4" s="12">
        <v>10733</v>
      </c>
      <c r="G4" s="9">
        <v>5695</v>
      </c>
      <c r="H4" s="13">
        <v>909</v>
      </c>
      <c r="I4" s="9">
        <f>F4+G4+H4</f>
        <v>17337</v>
      </c>
      <c r="J4" s="8">
        <f t="shared" ref="J4:J25" si="1">I4*10000/D4</f>
        <v>3408.151668941618</v>
      </c>
      <c r="K4" s="5" t="e">
        <f>#REF!+#REF!</f>
        <v>#REF!</v>
      </c>
      <c r="N4" s="15"/>
      <c r="O4" s="15"/>
      <c r="P4" s="15"/>
      <c r="Q4" s="15"/>
    </row>
    <row r="5" spans="1:17" x14ac:dyDescent="0.15">
      <c r="A5" s="7" t="s">
        <v>3</v>
      </c>
      <c r="B5" s="9">
        <v>2702315</v>
      </c>
      <c r="C5" s="9">
        <v>380527</v>
      </c>
      <c r="D5" s="9">
        <f t="shared" si="0"/>
        <v>48326.929000000004</v>
      </c>
      <c r="E5" s="16">
        <f>C5/B5</f>
        <v>0.14081518993899675</v>
      </c>
      <c r="F5" s="12">
        <v>5680</v>
      </c>
      <c r="G5" s="2">
        <v>1286</v>
      </c>
      <c r="H5" s="13"/>
      <c r="I5" s="9">
        <f>F5+G5+H5</f>
        <v>6966</v>
      </c>
      <c r="J5" s="8">
        <f t="shared" si="1"/>
        <v>1441.4323740703655</v>
      </c>
      <c r="K5" s="5" t="e">
        <f>#REF!+#REF!</f>
        <v>#REF!</v>
      </c>
      <c r="N5" s="15"/>
      <c r="O5" s="15"/>
      <c r="P5" s="15"/>
      <c r="Q5" s="15"/>
    </row>
    <row r="6" spans="1:17" x14ac:dyDescent="0.15">
      <c r="A6" s="6" t="s">
        <v>4</v>
      </c>
      <c r="B6" s="9">
        <v>2719835</v>
      </c>
      <c r="C6" s="9">
        <v>266370</v>
      </c>
      <c r="D6" s="9">
        <f t="shared" si="0"/>
        <v>33828.99</v>
      </c>
      <c r="E6" s="16">
        <f>C6/B6</f>
        <v>9.7936088034752108E-2</v>
      </c>
      <c r="F6" s="12">
        <v>4176</v>
      </c>
      <c r="G6" s="2">
        <v>5313</v>
      </c>
      <c r="H6" s="13"/>
      <c r="I6" s="9">
        <f>F6+G6+H6</f>
        <v>9489</v>
      </c>
      <c r="J6" s="8">
        <f t="shared" si="1"/>
        <v>2804.9906308169416</v>
      </c>
      <c r="K6" s="5" t="e">
        <f>#REF!+#REF!</f>
        <v>#REF!</v>
      </c>
      <c r="N6" s="15"/>
      <c r="O6" s="15"/>
      <c r="P6" s="15"/>
      <c r="Q6" s="15"/>
    </row>
    <row r="7" spans="1:17" x14ac:dyDescent="0.15">
      <c r="A7" s="6" t="s">
        <v>5</v>
      </c>
      <c r="B7" s="9">
        <v>1884284</v>
      </c>
      <c r="C7" s="9">
        <v>237732</v>
      </c>
      <c r="D7" s="9">
        <f t="shared" si="0"/>
        <v>30191.964</v>
      </c>
      <c r="E7" s="16">
        <f>C7/B7</f>
        <v>0.12616569476788</v>
      </c>
      <c r="F7" s="12">
        <v>5554</v>
      </c>
      <c r="G7" s="2">
        <v>4472</v>
      </c>
      <c r="H7" s="13">
        <v>1059</v>
      </c>
      <c r="I7" s="9">
        <f>F7+G7+H7</f>
        <v>11085</v>
      </c>
      <c r="J7" s="8">
        <f t="shared" si="1"/>
        <v>3671.5067625279362</v>
      </c>
      <c r="K7" s="5" t="e">
        <f>#REF!+#REF!</f>
        <v>#REF!</v>
      </c>
      <c r="N7" s="15"/>
      <c r="O7" s="15"/>
      <c r="P7" s="15"/>
      <c r="Q7" s="15"/>
    </row>
    <row r="8" spans="1:17" x14ac:dyDescent="0.15">
      <c r="A8" s="6" t="s">
        <v>6</v>
      </c>
      <c r="B8" s="9">
        <v>2778992</v>
      </c>
      <c r="C8" s="9">
        <v>332089</v>
      </c>
      <c r="D8" s="9">
        <f t="shared" si="0"/>
        <v>42175.303</v>
      </c>
      <c r="E8" s="16">
        <f>C8/B8</f>
        <v>0.11949980424556818</v>
      </c>
      <c r="F8" s="12">
        <v>7342</v>
      </c>
      <c r="G8" s="2">
        <v>4015</v>
      </c>
      <c r="H8" s="13">
        <v>1340</v>
      </c>
      <c r="I8" s="9">
        <f>F8+G8+H8</f>
        <v>12697</v>
      </c>
      <c r="J8" s="8">
        <f t="shared" si="1"/>
        <v>3010.5296457502627</v>
      </c>
      <c r="K8" s="5" t="e">
        <f>#REF!+#REF!</f>
        <v>#REF!</v>
      </c>
      <c r="N8" s="15"/>
      <c r="O8" s="15"/>
      <c r="P8" s="15"/>
      <c r="Q8" s="15"/>
    </row>
    <row r="9" spans="1:17" x14ac:dyDescent="0.15">
      <c r="A9" s="6" t="s">
        <v>7</v>
      </c>
      <c r="B9" s="10">
        <v>458777</v>
      </c>
      <c r="C9" s="10">
        <v>63438</v>
      </c>
      <c r="D9" s="9">
        <f t="shared" si="0"/>
        <v>8056.6260000000002</v>
      </c>
      <c r="E9" s="16">
        <f>C9/B9</f>
        <v>0.13827633033042197</v>
      </c>
      <c r="F9" s="12">
        <v>2299</v>
      </c>
      <c r="G9" s="2">
        <v>510</v>
      </c>
      <c r="H9" s="13"/>
      <c r="I9" s="9">
        <f>F9+G9+H9</f>
        <v>2809</v>
      </c>
      <c r="J9" s="8">
        <f t="shared" si="1"/>
        <v>3486.5711775624186</v>
      </c>
      <c r="K9" s="5" t="e">
        <f>#REF!+#REF!</f>
        <v>#REF!</v>
      </c>
      <c r="N9" s="15"/>
      <c r="O9" s="15"/>
      <c r="P9" s="15"/>
      <c r="Q9" s="15"/>
    </row>
    <row r="10" spans="1:17" x14ac:dyDescent="0.15">
      <c r="A10" s="6" t="s">
        <v>8</v>
      </c>
      <c r="B10" s="9">
        <v>2058328</v>
      </c>
      <c r="C10" s="9">
        <v>191590</v>
      </c>
      <c r="D10" s="9">
        <f t="shared" si="0"/>
        <v>24331.93</v>
      </c>
      <c r="E10" s="16">
        <f>C10/B10</f>
        <v>9.3080403123311742E-2</v>
      </c>
      <c r="F10" s="12">
        <v>3329</v>
      </c>
      <c r="G10" s="2">
        <v>2635</v>
      </c>
      <c r="H10" s="13">
        <v>1570</v>
      </c>
      <c r="I10" s="9">
        <f>F10+G10+H10</f>
        <v>7534</v>
      </c>
      <c r="J10" s="8">
        <f t="shared" si="1"/>
        <v>3096.3429534771799</v>
      </c>
      <c r="K10" s="5" t="e">
        <f>#REF!+#REF!</f>
        <v>#REF!</v>
      </c>
      <c r="N10" s="15"/>
      <c r="O10" s="15"/>
      <c r="P10" s="15"/>
      <c r="Q10" s="15"/>
    </row>
    <row r="11" spans="1:17" x14ac:dyDescent="0.15">
      <c r="A11" s="6" t="s">
        <v>9</v>
      </c>
      <c r="B11" s="9">
        <v>537630</v>
      </c>
      <c r="C11" s="10">
        <v>60322</v>
      </c>
      <c r="D11" s="9">
        <f t="shared" si="0"/>
        <v>7660.8940000000002</v>
      </c>
      <c r="E11" s="16">
        <f>C11/B11</f>
        <v>0.11219984003868831</v>
      </c>
      <c r="F11" s="12">
        <v>1115</v>
      </c>
      <c r="G11" s="13">
        <v>884</v>
      </c>
      <c r="H11" s="13"/>
      <c r="I11" s="9">
        <f>F11+G11+H11</f>
        <v>1999</v>
      </c>
      <c r="J11" s="8">
        <f t="shared" si="1"/>
        <v>2609.356035992666</v>
      </c>
      <c r="K11" s="5" t="e">
        <f>#REF!+#REF!</f>
        <v>#REF!</v>
      </c>
      <c r="N11" s="15"/>
      <c r="O11" s="15"/>
      <c r="P11" s="15"/>
      <c r="Q11" s="15"/>
    </row>
    <row r="12" spans="1:17" x14ac:dyDescent="0.15">
      <c r="A12" s="6" t="s">
        <v>10</v>
      </c>
      <c r="B12" s="9">
        <v>567132</v>
      </c>
      <c r="C12" s="10">
        <v>78805</v>
      </c>
      <c r="D12" s="9">
        <f t="shared" si="0"/>
        <v>10008.235000000001</v>
      </c>
      <c r="E12" s="16">
        <f>C12/B12</f>
        <v>0.1389535416798911</v>
      </c>
      <c r="F12" s="12">
        <v>1179</v>
      </c>
      <c r="G12" s="13">
        <v>658</v>
      </c>
      <c r="H12" s="13"/>
      <c r="I12" s="9">
        <f>F12+G12+H12</f>
        <v>1837</v>
      </c>
      <c r="J12" s="8">
        <f t="shared" si="1"/>
        <v>1835.4884752406392</v>
      </c>
      <c r="K12" s="5" t="e">
        <f>#REF!+#REF!</f>
        <v>#REF!</v>
      </c>
      <c r="N12" s="15"/>
      <c r="O12" s="15"/>
      <c r="P12" s="15"/>
      <c r="Q12" s="15"/>
    </row>
    <row r="13" spans="1:17" x14ac:dyDescent="0.15">
      <c r="A13" s="6" t="s">
        <v>11</v>
      </c>
      <c r="B13" s="9">
        <v>1291474</v>
      </c>
      <c r="C13" s="10">
        <v>170602</v>
      </c>
      <c r="D13" s="9">
        <f t="shared" si="0"/>
        <v>21666.454000000002</v>
      </c>
      <c r="E13" s="16">
        <f>C13/B13</f>
        <v>0.13209867175026366</v>
      </c>
      <c r="F13" s="12">
        <v>3622</v>
      </c>
      <c r="G13" s="2">
        <v>2635</v>
      </c>
      <c r="H13" s="13">
        <v>873</v>
      </c>
      <c r="I13" s="9">
        <f>F13+G13+H13</f>
        <v>7130</v>
      </c>
      <c r="J13" s="8">
        <f t="shared" si="1"/>
        <v>3290.8015312519528</v>
      </c>
      <c r="K13" s="5" t="e">
        <f>#REF!+#REF!</f>
        <v>#REF!</v>
      </c>
      <c r="N13" s="15"/>
      <c r="O13" s="15"/>
      <c r="P13" s="15"/>
      <c r="Q13" s="15"/>
    </row>
    <row r="14" spans="1:17" x14ac:dyDescent="0.15">
      <c r="A14" s="6" t="s">
        <v>12</v>
      </c>
      <c r="B14" s="9">
        <v>514315</v>
      </c>
      <c r="C14" s="10">
        <v>75641</v>
      </c>
      <c r="D14" s="9">
        <f t="shared" si="0"/>
        <v>9606.4069999999992</v>
      </c>
      <c r="E14" s="16">
        <f>C14/B14</f>
        <v>0.14707134732605504</v>
      </c>
      <c r="F14" s="12">
        <v>1497</v>
      </c>
      <c r="G14" s="2">
        <v>1189</v>
      </c>
      <c r="H14" s="13"/>
      <c r="I14" s="9">
        <f>F14+G14+H14</f>
        <v>2686</v>
      </c>
      <c r="J14" s="8">
        <f t="shared" si="1"/>
        <v>2796.0505941503416</v>
      </c>
      <c r="K14" s="5" t="e">
        <f>#REF!+#REF!</f>
        <v>#REF!</v>
      </c>
      <c r="N14" s="15"/>
      <c r="O14" s="15"/>
      <c r="P14" s="15"/>
      <c r="Q14" s="15"/>
    </row>
    <row r="15" spans="1:17" x14ac:dyDescent="0.15">
      <c r="A15" s="6" t="s">
        <v>13</v>
      </c>
      <c r="B15" s="9">
        <v>705356</v>
      </c>
      <c r="C15" s="10">
        <v>113535</v>
      </c>
      <c r="D15" s="9">
        <f t="shared" si="0"/>
        <v>14418.945</v>
      </c>
      <c r="E15" s="16">
        <f>C15/B15</f>
        <v>0.16096127345624053</v>
      </c>
      <c r="F15" s="12">
        <v>1894</v>
      </c>
      <c r="G15" s="2">
        <v>742</v>
      </c>
      <c r="H15" s="13">
        <v>411</v>
      </c>
      <c r="I15" s="9">
        <f>F15+G15+H15</f>
        <v>3047</v>
      </c>
      <c r="J15" s="8">
        <f t="shared" si="1"/>
        <v>2113.1920539262755</v>
      </c>
      <c r="K15" s="5" t="e">
        <f>#REF!+#REF!</f>
        <v>#REF!</v>
      </c>
      <c r="N15" s="15"/>
      <c r="O15" s="15"/>
      <c r="P15" s="15"/>
      <c r="Q15" s="15"/>
    </row>
    <row r="16" spans="1:17" x14ac:dyDescent="0.15">
      <c r="A16" s="6" t="s">
        <v>14</v>
      </c>
      <c r="B16" s="9">
        <v>524783</v>
      </c>
      <c r="C16" s="10">
        <v>88395</v>
      </c>
      <c r="D16" s="9">
        <f t="shared" si="0"/>
        <v>11226.165000000001</v>
      </c>
      <c r="E16" s="16">
        <f>C16/B16</f>
        <v>0.16844105087245587</v>
      </c>
      <c r="F16" s="12">
        <v>1226</v>
      </c>
      <c r="G16" s="2">
        <v>1047</v>
      </c>
      <c r="H16" s="13"/>
      <c r="I16" s="9">
        <f>F16+G16+H16</f>
        <v>2273</v>
      </c>
      <c r="J16" s="8">
        <f t="shared" si="1"/>
        <v>2024.7341812631471</v>
      </c>
      <c r="K16" s="5" t="e">
        <f>#REF!+#REF!</f>
        <v>#REF!</v>
      </c>
      <c r="N16" s="15"/>
      <c r="O16" s="15"/>
      <c r="P16" s="15"/>
      <c r="Q16" s="15"/>
    </row>
    <row r="17" spans="1:17" x14ac:dyDescent="0.15">
      <c r="A17" s="6" t="s">
        <v>15</v>
      </c>
      <c r="B17" s="9">
        <v>847917</v>
      </c>
      <c r="C17" s="9">
        <v>118340</v>
      </c>
      <c r="D17" s="9">
        <f t="shared" si="0"/>
        <v>15029.18</v>
      </c>
      <c r="E17" s="16">
        <f>C17/B17</f>
        <v>0.13956554709953922</v>
      </c>
      <c r="F17" s="12">
        <v>3392</v>
      </c>
      <c r="G17" s="2">
        <v>1503</v>
      </c>
      <c r="H17" s="13">
        <v>516</v>
      </c>
      <c r="I17" s="9">
        <f>F17+G17+H17</f>
        <v>5411</v>
      </c>
      <c r="J17" s="8">
        <f t="shared" si="1"/>
        <v>3600.3294923608605</v>
      </c>
      <c r="K17" s="5" t="e">
        <f>#REF!+#REF!</f>
        <v>#REF!</v>
      </c>
      <c r="N17" s="15"/>
      <c r="O17" s="15"/>
      <c r="P17" s="15"/>
      <c r="Q17" s="15"/>
    </row>
    <row r="18" spans="1:17" x14ac:dyDescent="0.15">
      <c r="A18" s="6" t="s">
        <v>16</v>
      </c>
      <c r="B18" s="9">
        <v>224470</v>
      </c>
      <c r="C18" s="9">
        <v>31477</v>
      </c>
      <c r="D18" s="9">
        <f t="shared" si="0"/>
        <v>3997.5790000000002</v>
      </c>
      <c r="E18" s="16">
        <f>C18/B18</f>
        <v>0.14022809284091414</v>
      </c>
      <c r="F18" s="12">
        <v>728</v>
      </c>
      <c r="G18" s="2">
        <v>311</v>
      </c>
      <c r="H18" s="13">
        <v>448</v>
      </c>
      <c r="I18" s="9">
        <f>F18+G18+H18</f>
        <v>1487</v>
      </c>
      <c r="J18" s="8">
        <f t="shared" si="1"/>
        <v>3719.7513795224559</v>
      </c>
      <c r="K18" s="5" t="e">
        <f>#REF!+#REF!</f>
        <v>#REF!</v>
      </c>
      <c r="N18" s="15"/>
      <c r="O18" s="15"/>
      <c r="P18" s="15"/>
      <c r="Q18" s="15"/>
    </row>
    <row r="19" spans="1:17" x14ac:dyDescent="0.15">
      <c r="A19" s="6" t="s">
        <v>17</v>
      </c>
      <c r="B19" s="9">
        <v>333392</v>
      </c>
      <c r="C19" s="9">
        <v>45216</v>
      </c>
      <c r="D19" s="9">
        <f t="shared" si="0"/>
        <v>5742.4319999999998</v>
      </c>
      <c r="E19" s="16">
        <f>C19/B19</f>
        <v>0.13562413015309305</v>
      </c>
      <c r="F19" s="12">
        <v>1134</v>
      </c>
      <c r="G19" s="2">
        <v>318</v>
      </c>
      <c r="H19" s="13">
        <v>500</v>
      </c>
      <c r="I19" s="9">
        <f>F19+G19+H19</f>
        <v>1952</v>
      </c>
      <c r="J19" s="8">
        <f t="shared" si="1"/>
        <v>3399.2566215847223</v>
      </c>
      <c r="K19" s="5" t="e">
        <f>#REF!+#REF!</f>
        <v>#REF!</v>
      </c>
      <c r="N19" s="15"/>
      <c r="O19" s="15"/>
      <c r="P19" s="15"/>
      <c r="Q19" s="15"/>
    </row>
    <row r="20" spans="1:17" x14ac:dyDescent="0.15">
      <c r="A20" s="6" t="s">
        <v>18</v>
      </c>
      <c r="B20" s="9">
        <v>101758</v>
      </c>
      <c r="C20" s="9">
        <v>14715</v>
      </c>
      <c r="D20" s="9">
        <f t="shared" si="0"/>
        <v>1868.8050000000001</v>
      </c>
      <c r="E20" s="16">
        <f>C20/B20</f>
        <v>0.14460779496452367</v>
      </c>
      <c r="F20" s="12">
        <v>155</v>
      </c>
      <c r="G20" s="2">
        <v>139</v>
      </c>
      <c r="H20" s="13"/>
      <c r="I20" s="9">
        <f>F20+G20+H20</f>
        <v>294</v>
      </c>
      <c r="J20" s="8">
        <f t="shared" si="1"/>
        <v>1573.1978456821337</v>
      </c>
      <c r="K20" s="5" t="e">
        <f>#REF!+#REF!</f>
        <v>#REF!</v>
      </c>
      <c r="N20" s="15"/>
      <c r="O20" s="15"/>
      <c r="P20" s="15"/>
      <c r="Q20" s="15"/>
    </row>
    <row r="21" spans="1:17" x14ac:dyDescent="0.15">
      <c r="A21" s="6" t="s">
        <v>19</v>
      </c>
      <c r="B21" s="9">
        <v>373077</v>
      </c>
      <c r="C21" s="9">
        <v>46818</v>
      </c>
      <c r="D21" s="9">
        <f t="shared" si="0"/>
        <v>5945.8860000000004</v>
      </c>
      <c r="E21" s="16">
        <f>C21/B21</f>
        <v>0.12549152051721227</v>
      </c>
      <c r="F21" s="12">
        <v>1892</v>
      </c>
      <c r="G21" s="2">
        <v>505</v>
      </c>
      <c r="H21" s="13"/>
      <c r="I21" s="9">
        <f>F21+G21+H21</f>
        <v>2397</v>
      </c>
      <c r="J21" s="8">
        <f t="shared" si="1"/>
        <v>4031.3588252448835</v>
      </c>
      <c r="K21" s="5" t="e">
        <f>#REF!+#REF!</f>
        <v>#REF!</v>
      </c>
      <c r="N21" s="15"/>
      <c r="O21" s="15"/>
      <c r="P21" s="15"/>
      <c r="Q21" s="15"/>
    </row>
    <row r="22" spans="1:17" x14ac:dyDescent="0.15">
      <c r="A22" s="6" t="s">
        <v>20</v>
      </c>
      <c r="B22" s="9">
        <v>431988</v>
      </c>
      <c r="C22" s="9">
        <v>43721</v>
      </c>
      <c r="D22" s="9">
        <f t="shared" si="0"/>
        <v>5552.567</v>
      </c>
      <c r="E22" s="16">
        <f>C22/B22</f>
        <v>0.10120882987490393</v>
      </c>
      <c r="F22" s="12">
        <v>574</v>
      </c>
      <c r="G22" s="13">
        <v>246</v>
      </c>
      <c r="H22" s="13">
        <v>574</v>
      </c>
      <c r="I22" s="9">
        <f>F22+G22+H22</f>
        <v>1394</v>
      </c>
      <c r="J22" s="8">
        <f t="shared" si="1"/>
        <v>2510.5505255497142</v>
      </c>
      <c r="K22" s="5" t="e">
        <f>#REF!+#REF!</f>
        <v>#REF!</v>
      </c>
      <c r="N22" s="15"/>
      <c r="O22" s="15"/>
      <c r="P22" s="15"/>
      <c r="Q22" s="15"/>
    </row>
    <row r="23" spans="1:17" x14ac:dyDescent="0.15">
      <c r="A23" s="6" t="s">
        <v>21</v>
      </c>
      <c r="B23" s="10">
        <v>270883</v>
      </c>
      <c r="C23" s="10">
        <v>33336</v>
      </c>
      <c r="D23" s="9">
        <f t="shared" si="0"/>
        <v>4233.6720000000005</v>
      </c>
      <c r="E23" s="16">
        <f>C23/B23</f>
        <v>0.1230642011495738</v>
      </c>
      <c r="F23" s="12">
        <v>1431</v>
      </c>
      <c r="G23" s="2">
        <v>1226</v>
      </c>
      <c r="H23" s="9"/>
      <c r="I23" s="9">
        <f>F23+G23+H23</f>
        <v>2657</v>
      </c>
      <c r="J23" s="8">
        <f t="shared" si="1"/>
        <v>6275.87588268529</v>
      </c>
      <c r="K23" s="5" t="e">
        <f>#REF!+#REF!</f>
        <v>#REF!</v>
      </c>
      <c r="N23" s="15"/>
      <c r="O23" s="15"/>
      <c r="P23" s="15"/>
      <c r="Q23" s="15"/>
    </row>
    <row r="24" spans="1:17" x14ac:dyDescent="0.15">
      <c r="A24" s="6" t="s">
        <v>22</v>
      </c>
      <c r="B24" s="10">
        <v>127723</v>
      </c>
      <c r="C24" s="10">
        <v>14292</v>
      </c>
      <c r="D24" s="9">
        <f t="shared" si="0"/>
        <v>1815.0840000000001</v>
      </c>
      <c r="E24" s="16">
        <f>C24/B24</f>
        <v>0.11189840514237843</v>
      </c>
      <c r="F24" s="12">
        <v>294</v>
      </c>
      <c r="G24" s="14">
        <v>0</v>
      </c>
      <c r="H24" s="9"/>
      <c r="I24" s="9">
        <f>F24+G24+H24</f>
        <v>294</v>
      </c>
      <c r="J24" s="8">
        <f t="shared" si="1"/>
        <v>1619.7597466563529</v>
      </c>
      <c r="K24" s="5" t="e">
        <f>#REF!+#REF!</f>
        <v>#REF!</v>
      </c>
      <c r="N24" s="15"/>
      <c r="O24" s="15"/>
      <c r="P24" s="15"/>
      <c r="Q24" s="15"/>
    </row>
    <row r="25" spans="1:17" x14ac:dyDescent="0.15">
      <c r="A25" s="6" t="s">
        <v>23</v>
      </c>
      <c r="B25" s="11">
        <v>12506</v>
      </c>
      <c r="C25" s="11">
        <v>1184</v>
      </c>
      <c r="D25" s="9">
        <f t="shared" si="0"/>
        <v>150.36799999999999</v>
      </c>
      <c r="E25" s="16">
        <f>C25/B25</f>
        <v>9.4674556213017749E-2</v>
      </c>
      <c r="F25" s="12">
        <v>34</v>
      </c>
      <c r="G25" s="14">
        <v>5</v>
      </c>
      <c r="H25" s="9"/>
      <c r="I25" s="9">
        <f>F25+G25+H25</f>
        <v>39</v>
      </c>
      <c r="J25" s="8">
        <f t="shared" si="1"/>
        <v>2593.6369440306448</v>
      </c>
      <c r="K25" s="5" t="e">
        <f>#REF!+#REF!</f>
        <v>#REF!</v>
      </c>
      <c r="N25" s="15"/>
      <c r="O25" s="15"/>
      <c r="P25" s="15"/>
      <c r="Q25" s="15"/>
    </row>
    <row r="26" spans="1:17" x14ac:dyDescent="0.15">
      <c r="N26" s="15"/>
      <c r="O26" s="15"/>
      <c r="P26" s="15"/>
      <c r="Q26" s="15"/>
    </row>
    <row r="27" spans="1:17" x14ac:dyDescent="0.15">
      <c r="N27" s="15"/>
      <c r="O27" s="15"/>
      <c r="P27" s="15"/>
      <c r="Q27" s="15"/>
    </row>
  </sheetData>
  <phoneticPr fontId="3" type="noConversion"/>
  <pageMargins left="0" right="0" top="0" bottom="0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供需統計</vt:lpstr>
    </vt:vector>
  </TitlesOfParts>
  <Company>金諄資訊(股)公司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金諄資訊(股)公司</dc:creator>
  <cp:lastModifiedBy>Microsoft Office 使用者</cp:lastModifiedBy>
  <cp:lastPrinted>2014-12-24T03:51:14Z</cp:lastPrinted>
  <dcterms:created xsi:type="dcterms:W3CDTF">2001-02-06T07:45:53Z</dcterms:created>
  <dcterms:modified xsi:type="dcterms:W3CDTF">2017-04-27T11:56:23Z</dcterms:modified>
</cp:coreProperties>
</file>