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dy/Desktop/Junuralism/hw3/"/>
    </mc:Choice>
  </mc:AlternateContent>
  <bookViews>
    <workbookView xWindow="80" yWindow="460" windowWidth="24780" windowHeight="12960"/>
  </bookViews>
  <sheets>
    <sheet name="機構資源分布表" sheetId="3" r:id="rId1"/>
    <sheet name="機構數排序" sheetId="7" state="hidden" r:id="rId2"/>
  </sheets>
  <definedNames>
    <definedName name="pp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4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H3" i="3"/>
  <c r="F3" i="3"/>
  <c r="C3" i="3"/>
  <c r="B3" i="3"/>
  <c r="D3" i="3"/>
  <c r="G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J16" i="3"/>
  <c r="I17" i="3"/>
  <c r="I18" i="3"/>
  <c r="I19" i="3"/>
  <c r="I20" i="3"/>
  <c r="J20" i="3"/>
  <c r="I21" i="3"/>
  <c r="I22" i="3"/>
  <c r="I23" i="3"/>
  <c r="I24" i="3"/>
  <c r="J24" i="3"/>
  <c r="I25" i="3"/>
  <c r="J23" i="3"/>
  <c r="J19" i="3"/>
  <c r="J15" i="3"/>
  <c r="J7" i="3"/>
  <c r="J10" i="3"/>
  <c r="J14" i="3"/>
  <c r="I3" i="3"/>
  <c r="J18" i="3"/>
  <c r="J25" i="3"/>
  <c r="J21" i="3"/>
  <c r="J17" i="3"/>
  <c r="J13" i="3"/>
  <c r="J5" i="3"/>
  <c r="J6" i="3"/>
  <c r="J12" i="3"/>
  <c r="J8" i="3"/>
  <c r="J22" i="3"/>
  <c r="J3" i="3"/>
  <c r="J4" i="3"/>
  <c r="J9" i="3"/>
  <c r="J11" i="3"/>
</calcChain>
</file>

<file path=xl/sharedStrings.xml><?xml version="1.0" encoding="utf-8"?>
<sst xmlns="http://schemas.openxmlformats.org/spreadsheetml/2006/main" count="56" uniqueCount="56">
  <si>
    <t>金門縣</t>
  </si>
  <si>
    <t>桃園縣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</si>
  <si>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</si>
  <si>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</si>
  <si>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</si>
  <si>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</si>
  <si>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</si>
  <si>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</si>
  <si>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</si>
  <si>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</si>
  <si>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澎湖縣</t>
  </si>
  <si>
    <t>基隆市</t>
  </si>
  <si>
    <t>新竹市</t>
  </si>
  <si>
    <t>嘉義市</t>
  </si>
  <si>
    <t>新北市</t>
  </si>
  <si>
    <t>臺北市</t>
  </si>
  <si>
    <t>臺中市</t>
  </si>
  <si>
    <t>臺南市</t>
  </si>
  <si>
    <t>高雄市</t>
  </si>
  <si>
    <t>宜蘭縣</t>
  </si>
  <si>
    <t>臺東縣</t>
  </si>
  <si>
    <t>連江縣</t>
  </si>
  <si>
    <t>(104.12.31)</t>
    <phoneticPr fontId="3" type="noConversion"/>
  </si>
  <si>
    <t>Taiwan</t>
    <phoneticPr fontId="1" type="noConversion"/>
  </si>
  <si>
    <t xml:space="preserve">New Taipei City </t>
  </si>
  <si>
    <t xml:space="preserve">Taipei City </t>
    <phoneticPr fontId="1" type="noConversion"/>
  </si>
  <si>
    <t>Taoyuan City</t>
    <phoneticPr fontId="1" type="noConversion"/>
  </si>
  <si>
    <t>Taichung City</t>
    <phoneticPr fontId="1" type="noConversion"/>
  </si>
  <si>
    <t xml:space="preserve">Tainan City </t>
    <phoneticPr fontId="1" type="noConversion"/>
  </si>
  <si>
    <t>Kaohsiung City</t>
    <phoneticPr fontId="1" type="noConversion"/>
  </si>
  <si>
    <t xml:space="preserve">Yilan County </t>
    <phoneticPr fontId="1" type="noConversion"/>
  </si>
  <si>
    <t>Hsinchu County</t>
    <phoneticPr fontId="1" type="noConversion"/>
  </si>
  <si>
    <t>Miaoli County</t>
    <phoneticPr fontId="1" type="noConversion"/>
  </si>
  <si>
    <t xml:space="preserve">Changhua County  </t>
    <phoneticPr fontId="1" type="noConversion"/>
  </si>
  <si>
    <t>Nantou County</t>
    <phoneticPr fontId="1" type="noConversion"/>
  </si>
  <si>
    <t>Yunlin County</t>
    <phoneticPr fontId="1" type="noConversion"/>
  </si>
  <si>
    <t xml:space="preserve">Chiayi County  </t>
    <phoneticPr fontId="1" type="noConversion"/>
  </si>
  <si>
    <t>Pingtung County</t>
    <phoneticPr fontId="1" type="noConversion"/>
  </si>
  <si>
    <t>Taitung County</t>
    <phoneticPr fontId="1" type="noConversion"/>
  </si>
  <si>
    <t>Hualien County</t>
    <phoneticPr fontId="1" type="noConversion"/>
  </si>
  <si>
    <t>Penghu County</t>
    <phoneticPr fontId="1" type="noConversion"/>
  </si>
  <si>
    <t>Keelung City</t>
    <phoneticPr fontId="1" type="noConversion"/>
  </si>
  <si>
    <t>Hsinchu City</t>
    <phoneticPr fontId="1" type="noConversion"/>
  </si>
  <si>
    <t>Chiayi City</t>
    <phoneticPr fontId="1" type="noConversion"/>
  </si>
  <si>
    <t>Kinmen County</t>
    <phoneticPr fontId="1" type="noConversion"/>
  </si>
  <si>
    <t>Lienchiang County</t>
    <phoneticPr fontId="1" type="noConversion"/>
  </si>
  <si>
    <t>Proportion of Aged Population</t>
    <phoneticPr fontId="1" type="noConversion"/>
  </si>
  <si>
    <t>Disabled Aged Population</t>
    <phoneticPr fontId="1" type="noConversion"/>
  </si>
  <si>
    <t>Longterm Care Facilities Beds</t>
    <phoneticPr fontId="1" type="noConversion"/>
  </si>
  <si>
    <t>Total Beds</t>
    <phoneticPr fontId="1" type="noConversion"/>
  </si>
  <si>
    <t>Disabled Aged Beds of every millon people</t>
    <phoneticPr fontId="1" type="noConversion"/>
  </si>
  <si>
    <t>Area</t>
    <phoneticPr fontId="1" type="noConversion"/>
  </si>
  <si>
    <t>Population</t>
    <phoneticPr fontId="1" type="noConversion"/>
  </si>
  <si>
    <t>Aged Population</t>
    <phoneticPr fontId="1" type="noConversion"/>
  </si>
  <si>
    <t>Nursing Home Beds</t>
    <phoneticPr fontId="1" type="noConversion"/>
  </si>
  <si>
    <t>Veterans Home Beds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</si>
</sst>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.00_-;\-* #,##0.00_-;_-* &quot;-&quot;??_-;_-@_-"/>
    <numFmt numFmtId="177" formatCode="##,##0"/>
    <numFmt numFmtId="183" formatCode="0.000_);[Red]\(0.000\)"/>
    <numFmt numFmtId="184" formatCode="0_);[Red]\(0\)"/>
    <numFmt numFmtId="185" formatCode="0.0_);[Red]\(0.0\)"/>
    <numFmt numFmtId="186" formatCode="0.00_);[Red]\(0.00\)"/>
  </numFmts>
  <fonts count="15" x14ac:knownFonts="1">
    <font>
      <sz val="9"/>
      <name val="Times New Roman"/>
      <family val="1"/>
    </font>
    <font>
      <sz val="9"/>
      <name val="Times New Roman"/>
      <family val="1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4"/>
      <color rgb="FFFF0000"/>
      <name val="標楷體"/>
      <family val="4"/>
      <charset val="136"/>
    </font>
    <font>
      <sz val="14"/>
      <color theme="7"/>
      <name val="標楷體"/>
      <family val="4"/>
      <charset val="136"/>
    </font>
    <font>
      <sz val="14"/>
      <color theme="9" tint="-0.249977111117893"/>
      <name val="標楷體"/>
      <family val="4"/>
      <charset val="136"/>
    </font>
    <font>
      <b/>
      <sz val="11"/>
      <name val="新細明體"/>
      <family val="3"/>
      <charset val="136"/>
      <scheme val="minor"/>
    </font>
    <font>
      <b/>
      <sz val="11"/>
      <color rgb="FF000000"/>
      <name val="新細明體"/>
      <family val="3"/>
      <charset val="136"/>
      <scheme val="minor"/>
    </font>
    <font>
      <sz val="11"/>
      <name val="新細明體"/>
      <family val="3"/>
      <charset val="136"/>
      <scheme val="minor"/>
    </font>
    <font>
      <sz val="11"/>
      <color rgb="FF000000"/>
      <name val="新細明體"/>
      <family val="3"/>
      <charset val="136"/>
      <scheme val="minor"/>
    </font>
    <font>
      <b/>
      <sz val="11"/>
      <color theme="1"/>
      <name val="新細明體"/>
      <family val="3"/>
      <charset val="136"/>
      <scheme val="minor"/>
    </font>
    <font>
      <sz val="11"/>
      <color theme="1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2" fillId="0" borderId="0">
      <alignment vertical="center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4" fillId="0" borderId="1" xfId="0" applyFont="1" applyBorder="1"/>
    <xf numFmtId="177" fontId="4" fillId="0" borderId="1" xfId="3" applyNumberFormat="1" applyFont="1" applyBorder="1" applyAlignment="1">
      <alignment horizontal="right" vertical="center" wrapText="1"/>
    </xf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183" fontId="11" fillId="0" borderId="1" xfId="0" applyNumberFormat="1" applyFont="1" applyFill="1" applyBorder="1" applyAlignment="1">
      <alignment horizontal="left" vertical="center" wrapText="1"/>
    </xf>
    <xf numFmtId="184" fontId="11" fillId="0" borderId="1" xfId="0" applyNumberFormat="1" applyFont="1" applyFill="1" applyBorder="1" applyAlignment="1">
      <alignment horizontal="left" vertical="center" wrapText="1"/>
    </xf>
    <xf numFmtId="184" fontId="12" fillId="0" borderId="1" xfId="0" applyNumberFormat="1" applyFont="1" applyFill="1" applyBorder="1" applyAlignment="1">
      <alignment horizontal="left" vertical="center" wrapText="1"/>
    </xf>
    <xf numFmtId="185" fontId="11" fillId="0" borderId="1" xfId="0" applyNumberFormat="1" applyFont="1" applyFill="1" applyBorder="1" applyAlignment="1">
      <alignment horizontal="left" vertical="center" wrapText="1"/>
    </xf>
    <xf numFmtId="186" fontId="11" fillId="0" borderId="1" xfId="0" applyNumberFormat="1" applyFont="1" applyFill="1" applyBorder="1" applyAlignment="1">
      <alignment horizontal="left" vertical="center" wrapText="1"/>
    </xf>
    <xf numFmtId="186" fontId="12" fillId="0" borderId="0" xfId="0" applyNumberFormat="1" applyFont="1" applyFill="1" applyBorder="1" applyAlignment="1">
      <alignment horizontal="left" vertical="center"/>
    </xf>
    <xf numFmtId="186" fontId="9" fillId="0" borderId="1" xfId="0" applyNumberFormat="1" applyFont="1" applyFill="1" applyBorder="1" applyAlignment="1">
      <alignment vertical="center" wrapText="1"/>
    </xf>
    <xf numFmtId="186" fontId="10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vertical="center" wrapText="1"/>
    </xf>
    <xf numFmtId="186" fontId="11" fillId="0" borderId="1" xfId="0" applyNumberFormat="1" applyFont="1" applyBorder="1"/>
    <xf numFmtId="184" fontId="11" fillId="0" borderId="1" xfId="0" applyNumberFormat="1" applyFont="1" applyBorder="1"/>
    <xf numFmtId="183" fontId="11" fillId="0" borderId="1" xfId="0" applyNumberFormat="1" applyFont="1" applyBorder="1"/>
    <xf numFmtId="184" fontId="11" fillId="0" borderId="1" xfId="3" applyNumberFormat="1" applyFont="1" applyBorder="1"/>
    <xf numFmtId="185" fontId="11" fillId="0" borderId="1" xfId="0" applyNumberFormat="1" applyFont="1" applyBorder="1"/>
    <xf numFmtId="186" fontId="11" fillId="0" borderId="0" xfId="0" applyNumberFormat="1" applyFont="1"/>
    <xf numFmtId="184" fontId="9" fillId="0" borderId="1" xfId="2" applyNumberFormat="1" applyFont="1" applyBorder="1" applyAlignment="1"/>
    <xf numFmtId="183" fontId="10" fillId="0" borderId="1" xfId="3" applyNumberFormat="1" applyFont="1" applyBorder="1" applyAlignment="1" applyProtection="1">
      <alignment horizontal="right" vertical="center"/>
    </xf>
    <xf numFmtId="184" fontId="9" fillId="0" borderId="1" xfId="3" applyNumberFormat="1" applyFont="1" applyFill="1" applyBorder="1" applyAlignment="1">
      <alignment horizontal="right" vertical="center" wrapText="1"/>
    </xf>
    <xf numFmtId="184" fontId="10" fillId="0" borderId="1" xfId="0" applyNumberFormat="1" applyFont="1" applyFill="1" applyBorder="1" applyAlignment="1">
      <alignment vertical="center"/>
    </xf>
    <xf numFmtId="184" fontId="10" fillId="2" borderId="1" xfId="0" applyNumberFormat="1" applyFont="1" applyFill="1" applyBorder="1" applyAlignment="1">
      <alignment horizontal="right" vertical="center"/>
    </xf>
    <xf numFmtId="184" fontId="10" fillId="0" borderId="1" xfId="0" applyNumberFormat="1" applyFont="1" applyBorder="1" applyAlignment="1">
      <alignment horizontal="center" vertical="center"/>
    </xf>
    <xf numFmtId="185" fontId="10" fillId="0" borderId="1" xfId="0" applyNumberFormat="1" applyFont="1" applyBorder="1" applyAlignment="1">
      <alignment horizontal="center" vertical="center"/>
    </xf>
    <xf numFmtId="184" fontId="10" fillId="0" borderId="1" xfId="3" applyNumberFormat="1" applyFont="1" applyBorder="1" applyAlignment="1" applyProtection="1">
      <alignment horizontal="right" vertical="center"/>
    </xf>
    <xf numFmtId="184" fontId="9" fillId="0" borderId="1" xfId="7" applyNumberFormat="1" applyFont="1" applyBorder="1" applyAlignment="1">
      <alignment horizontal="right" vertical="center" wrapText="1"/>
    </xf>
    <xf numFmtId="184" fontId="13" fillId="2" borderId="1" xfId="3" applyNumberFormat="1" applyFont="1" applyFill="1" applyBorder="1" applyAlignment="1">
      <alignment horizontal="right" vertical="center" wrapText="1"/>
    </xf>
    <xf numFmtId="184" fontId="9" fillId="0" borderId="1" xfId="0" applyNumberFormat="1" applyFont="1" applyFill="1" applyBorder="1" applyAlignment="1">
      <alignment horizontal="right" vertical="center"/>
    </xf>
    <xf numFmtId="184" fontId="11" fillId="0" borderId="1" xfId="2" applyNumberFormat="1" applyFont="1" applyBorder="1" applyAlignment="1"/>
    <xf numFmtId="183" fontId="12" fillId="0" borderId="1" xfId="3" applyNumberFormat="1" applyFont="1" applyBorder="1" applyAlignment="1" applyProtection="1">
      <alignment horizontal="right" vertical="center"/>
    </xf>
    <xf numFmtId="184" fontId="11" fillId="0" borderId="1" xfId="7" applyNumberFormat="1" applyFont="1" applyBorder="1" applyAlignment="1">
      <alignment horizontal="right" vertical="center" wrapText="1"/>
    </xf>
    <xf numFmtId="184" fontId="14" fillId="2" borderId="1" xfId="3" applyNumberFormat="1" applyFont="1" applyFill="1" applyBorder="1" applyAlignment="1">
      <alignment horizontal="right" vertical="center" wrapText="1"/>
    </xf>
    <xf numFmtId="184" fontId="11" fillId="0" borderId="1" xfId="0" applyNumberFormat="1" applyFont="1" applyFill="1" applyBorder="1" applyAlignment="1">
      <alignment horizontal="right" vertical="center"/>
    </xf>
    <xf numFmtId="184" fontId="12" fillId="0" borderId="1" xfId="0" applyNumberFormat="1" applyFont="1" applyBorder="1" applyAlignment="1">
      <alignment horizontal="center" vertical="center"/>
    </xf>
    <xf numFmtId="185" fontId="12" fillId="0" borderId="1" xfId="0" applyNumberFormat="1" applyFont="1" applyBorder="1" applyAlignment="1">
      <alignment horizontal="center" vertical="center"/>
    </xf>
    <xf numFmtId="184" fontId="11" fillId="0" borderId="1" xfId="2" applyNumberFormat="1" applyFont="1" applyBorder="1" applyAlignment="1">
      <alignment vertical="center"/>
    </xf>
    <xf numFmtId="184" fontId="11" fillId="0" borderId="0" xfId="0" applyNumberFormat="1" applyFont="1"/>
    <xf numFmtId="183" fontId="11" fillId="0" borderId="0" xfId="0" applyNumberFormat="1" applyFont="1"/>
    <xf numFmtId="184" fontId="11" fillId="0" borderId="0" xfId="3" applyNumberFormat="1" applyFont="1"/>
    <xf numFmtId="185" fontId="11" fillId="0" borderId="0" xfId="0" applyNumberFormat="1" applyFont="1"/>
  </cellXfs>
  <cellStyles count="9">
    <cellStyle name="一般" xfId="0" builtinId="0"/>
    <cellStyle name="一般 2" xfId="1"/>
    <cellStyle name="一般_92.10外籍與大陸配偶證件別及國籍別" xfId="2"/>
    <cellStyle name="千分位 2" xfId="4"/>
    <cellStyle name="千分位 3" xfId="5"/>
    <cellStyle name="千分位 4" xfId="6"/>
    <cellStyle name="千分位 5" xfId="7"/>
    <cellStyle name="逗號" xfId="3" builtinId="3"/>
    <cellStyle name="超連結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30" zoomScaleNormal="130" zoomScalePageLayoutView="130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baseColWidth="10" defaultColWidth="9" defaultRowHeight="14" x14ac:dyDescent="0.15"/>
  <cols>
    <col min="1" max="1" width="19.3984375" style="20" customWidth="1"/>
    <col min="2" max="3" width="14.796875" style="40" customWidth="1"/>
    <col min="4" max="4" width="11.59765625" style="41" bestFit="1" customWidth="1"/>
    <col min="5" max="5" width="14.3984375" style="42" bestFit="1" customWidth="1"/>
    <col min="6" max="6" width="10.59765625" style="40" customWidth="1"/>
    <col min="7" max="7" width="11.59765625" style="40" bestFit="1" customWidth="1"/>
    <col min="8" max="8" width="10" style="40" bestFit="1" customWidth="1"/>
    <col min="9" max="9" width="13.3984375" style="40" bestFit="1" customWidth="1"/>
    <col min="10" max="10" width="14.19921875" style="43" customWidth="1"/>
    <col min="11" max="16384" width="9" style="20"/>
  </cols>
  <sheetData>
    <row r="1" spans="1:10" ht="12" hidden="1" customHeight="1" x14ac:dyDescent="0.15">
      <c r="A1" s="15" t="s">
        <v>22</v>
      </c>
      <c r="B1" s="16"/>
      <c r="C1" s="16"/>
      <c r="D1" s="17"/>
      <c r="E1" s="18"/>
      <c r="F1" s="16"/>
      <c r="G1" s="16"/>
      <c r="H1" s="16"/>
      <c r="I1" s="16"/>
      <c r="J1" s="19"/>
    </row>
    <row r="2" spans="1:10" s="11" customFormat="1" ht="46" customHeight="1" x14ac:dyDescent="0.15">
      <c r="A2" s="10" t="s">
        <v>51</v>
      </c>
      <c r="B2" s="7" t="s">
        <v>52</v>
      </c>
      <c r="C2" s="7" t="s">
        <v>53</v>
      </c>
      <c r="D2" s="6" t="s">
        <v>46</v>
      </c>
      <c r="E2" s="7" t="s">
        <v>47</v>
      </c>
      <c r="F2" s="7" t="s">
        <v>48</v>
      </c>
      <c r="G2" s="8" t="s">
        <v>54</v>
      </c>
      <c r="H2" s="7" t="s">
        <v>55</v>
      </c>
      <c r="I2" s="7" t="s">
        <v>49</v>
      </c>
      <c r="J2" s="9" t="s">
        <v>50</v>
      </c>
    </row>
    <row r="3" spans="1:10" x14ac:dyDescent="0.15">
      <c r="A3" s="12" t="s">
        <v>23</v>
      </c>
      <c r="B3" s="21">
        <f>SUM(B4:B25)</f>
        <v>23492074</v>
      </c>
      <c r="C3" s="21">
        <f>SUM(C4:C25)</f>
        <v>2938579</v>
      </c>
      <c r="D3" s="22">
        <f>C3/B3</f>
        <v>0.1250881041835642</v>
      </c>
      <c r="E3" s="23">
        <f>SUM(E4:E25)</f>
        <v>481926.95600000006</v>
      </c>
      <c r="F3" s="23">
        <f>SUM(F4:F25)</f>
        <v>59869</v>
      </c>
      <c r="G3" s="24">
        <f>SUM(G4:G25)</f>
        <v>37032</v>
      </c>
      <c r="H3" s="25">
        <f>SUM(H4:H25)</f>
        <v>7841</v>
      </c>
      <c r="I3" s="26">
        <f>F3+G3+H3</f>
        <v>104742</v>
      </c>
      <c r="J3" s="27">
        <f>I3/E3*10000</f>
        <v>2173.3999041962697</v>
      </c>
    </row>
    <row r="4" spans="1:10" x14ac:dyDescent="0.15">
      <c r="A4" s="13" t="s">
        <v>24</v>
      </c>
      <c r="B4" s="21">
        <v>3970644</v>
      </c>
      <c r="C4" s="21">
        <v>429175</v>
      </c>
      <c r="D4" s="22">
        <f t="shared" ref="D4:D25" si="0">C4/B4</f>
        <v>0.10808700049664488</v>
      </c>
      <c r="E4" s="28">
        <f>C4*0.164</f>
        <v>70384.7</v>
      </c>
      <c r="F4" s="29">
        <v>11006</v>
      </c>
      <c r="G4" s="30">
        <v>6052</v>
      </c>
      <c r="H4" s="31">
        <v>803</v>
      </c>
      <c r="I4" s="26">
        <f>F4+G4+H4</f>
        <v>17861</v>
      </c>
      <c r="J4" s="27">
        <f>I4/E4*10000</f>
        <v>2537.625364603387</v>
      </c>
    </row>
    <row r="5" spans="1:10" x14ac:dyDescent="0.15">
      <c r="A5" s="13" t="s">
        <v>25</v>
      </c>
      <c r="B5" s="21">
        <v>2704810</v>
      </c>
      <c r="C5" s="21">
        <v>399182</v>
      </c>
      <c r="D5" s="22">
        <f t="shared" si="0"/>
        <v>0.14758227010399991</v>
      </c>
      <c r="E5" s="28">
        <f t="shared" ref="E5:E25" si="1">C5*0.164</f>
        <v>65465.848000000005</v>
      </c>
      <c r="F5" s="29">
        <v>5673</v>
      </c>
      <c r="G5" s="30">
        <v>1246</v>
      </c>
      <c r="H5" s="31">
        <v>0</v>
      </c>
      <c r="I5" s="26">
        <f>F5+G5+H5</f>
        <v>6919</v>
      </c>
      <c r="J5" s="27">
        <f>I5/E5*10000</f>
        <v>1056.8869435556687</v>
      </c>
    </row>
    <row r="6" spans="1:10" x14ac:dyDescent="0.15">
      <c r="A6" s="12" t="s">
        <v>26</v>
      </c>
      <c r="B6" s="21">
        <v>2105780</v>
      </c>
      <c r="C6" s="21">
        <v>203630</v>
      </c>
      <c r="D6" s="22">
        <f t="shared" si="0"/>
        <v>9.670051002478891E-2</v>
      </c>
      <c r="E6" s="28">
        <f t="shared" si="1"/>
        <v>33395.32</v>
      </c>
      <c r="F6" s="29">
        <v>3464</v>
      </c>
      <c r="G6" s="30">
        <v>2787</v>
      </c>
      <c r="H6" s="31">
        <v>1448</v>
      </c>
      <c r="I6" s="26">
        <f>F6+G6+H6</f>
        <v>7699</v>
      </c>
      <c r="J6" s="27">
        <f>I6/E6*10000</f>
        <v>2305.4128542562253</v>
      </c>
    </row>
    <row r="7" spans="1:10" x14ac:dyDescent="0.15">
      <c r="A7" s="12" t="s">
        <v>27</v>
      </c>
      <c r="B7" s="21">
        <v>2744445</v>
      </c>
      <c r="C7" s="21">
        <v>282316</v>
      </c>
      <c r="D7" s="22">
        <f t="shared" si="0"/>
        <v>0.10286815731413819</v>
      </c>
      <c r="E7" s="28">
        <f t="shared" si="1"/>
        <v>46299.824000000001</v>
      </c>
      <c r="F7" s="29">
        <v>4176</v>
      </c>
      <c r="G7" s="30">
        <v>5675</v>
      </c>
      <c r="H7" s="31">
        <v>0</v>
      </c>
      <c r="I7" s="26">
        <f>F7+G7+H7</f>
        <v>9851</v>
      </c>
      <c r="J7" s="27">
        <f>I7/E7*10000</f>
        <v>2127.6538761788811</v>
      </c>
    </row>
    <row r="8" spans="1:10" x14ac:dyDescent="0.15">
      <c r="A8" s="12" t="s">
        <v>28</v>
      </c>
      <c r="B8" s="21">
        <v>1885541</v>
      </c>
      <c r="C8" s="21">
        <v>246794</v>
      </c>
      <c r="D8" s="22">
        <f t="shared" si="0"/>
        <v>0.13088763384089766</v>
      </c>
      <c r="E8" s="28">
        <f t="shared" si="1"/>
        <v>40474.216</v>
      </c>
      <c r="F8" s="29">
        <v>5487</v>
      </c>
      <c r="G8" s="30">
        <v>4548</v>
      </c>
      <c r="H8" s="31">
        <v>1055</v>
      </c>
      <c r="I8" s="26">
        <f>F8+G8+H8</f>
        <v>11090</v>
      </c>
      <c r="J8" s="27">
        <f>I8/E8*10000</f>
        <v>2740.0160141458946</v>
      </c>
    </row>
    <row r="9" spans="1:10" x14ac:dyDescent="0.15">
      <c r="A9" s="12" t="s">
        <v>29</v>
      </c>
      <c r="B9" s="21">
        <v>2778918</v>
      </c>
      <c r="C9" s="21">
        <v>350448</v>
      </c>
      <c r="D9" s="22">
        <f t="shared" si="0"/>
        <v>0.12610951456646075</v>
      </c>
      <c r="E9" s="28">
        <f t="shared" si="1"/>
        <v>57473.472000000002</v>
      </c>
      <c r="F9" s="29">
        <v>7579</v>
      </c>
      <c r="G9" s="30">
        <v>4338</v>
      </c>
      <c r="H9" s="31">
        <v>1324</v>
      </c>
      <c r="I9" s="26">
        <f>F9+G9+H9</f>
        <v>13241</v>
      </c>
      <c r="J9" s="27">
        <f>I9/E9*10000</f>
        <v>2303.8455028434682</v>
      </c>
    </row>
    <row r="10" spans="1:10" x14ac:dyDescent="0.15">
      <c r="A10" s="14" t="s">
        <v>30</v>
      </c>
      <c r="B10" s="32">
        <v>458117</v>
      </c>
      <c r="C10" s="32">
        <v>65178</v>
      </c>
      <c r="D10" s="33">
        <f t="shared" si="0"/>
        <v>0.14227369864030368</v>
      </c>
      <c r="E10" s="28">
        <f t="shared" si="1"/>
        <v>10689.192000000001</v>
      </c>
      <c r="F10" s="34">
        <v>2361</v>
      </c>
      <c r="G10" s="35">
        <v>473</v>
      </c>
      <c r="H10" s="36">
        <v>0</v>
      </c>
      <c r="I10" s="37">
        <f>F10+G10+H10</f>
        <v>2834</v>
      </c>
      <c r="J10" s="38">
        <f>I10/E10*10000</f>
        <v>2651.2761675531692</v>
      </c>
    </row>
    <row r="11" spans="1:10" x14ac:dyDescent="0.15">
      <c r="A11" s="14" t="s">
        <v>31</v>
      </c>
      <c r="B11" s="32">
        <v>542042</v>
      </c>
      <c r="C11" s="32">
        <v>61960</v>
      </c>
      <c r="D11" s="33">
        <f t="shared" si="0"/>
        <v>0.11430848532032573</v>
      </c>
      <c r="E11" s="28">
        <f t="shared" si="1"/>
        <v>10161.44</v>
      </c>
      <c r="F11" s="34">
        <v>1190</v>
      </c>
      <c r="G11" s="35">
        <v>976</v>
      </c>
      <c r="H11" s="36">
        <v>0</v>
      </c>
      <c r="I11" s="37">
        <f>F11+G11+H11</f>
        <v>2166</v>
      </c>
      <c r="J11" s="38">
        <f>I11/E11*10000</f>
        <v>2131.5876489946304</v>
      </c>
    </row>
    <row r="12" spans="1:10" x14ac:dyDescent="0.15">
      <c r="A12" s="14" t="s">
        <v>32</v>
      </c>
      <c r="B12" s="32">
        <v>563912</v>
      </c>
      <c r="C12" s="32">
        <v>80544</v>
      </c>
      <c r="D12" s="33">
        <f t="shared" si="0"/>
        <v>0.1428307962944573</v>
      </c>
      <c r="E12" s="28">
        <f t="shared" si="1"/>
        <v>13209.216</v>
      </c>
      <c r="F12" s="34">
        <v>1084</v>
      </c>
      <c r="G12" s="35">
        <v>619</v>
      </c>
      <c r="H12" s="36">
        <v>0</v>
      </c>
      <c r="I12" s="37">
        <f>F12+G12+H12</f>
        <v>1703</v>
      </c>
      <c r="J12" s="38">
        <f>I12/E12*10000</f>
        <v>1289.2513832766456</v>
      </c>
    </row>
    <row r="13" spans="1:10" x14ac:dyDescent="0.15">
      <c r="A13" s="14" t="s">
        <v>33</v>
      </c>
      <c r="B13" s="32">
        <v>1289072</v>
      </c>
      <c r="C13" s="32">
        <v>175785</v>
      </c>
      <c r="D13" s="33">
        <f t="shared" si="0"/>
        <v>0.136365540481835</v>
      </c>
      <c r="E13" s="28">
        <f t="shared" si="1"/>
        <v>28828.74</v>
      </c>
      <c r="F13" s="34">
        <v>3498</v>
      </c>
      <c r="G13" s="35">
        <v>2848</v>
      </c>
      <c r="H13" s="36">
        <v>840</v>
      </c>
      <c r="I13" s="37">
        <f>F13+G13+H13</f>
        <v>7186</v>
      </c>
      <c r="J13" s="38">
        <f>I13/E13*10000</f>
        <v>2492.6514304822199</v>
      </c>
    </row>
    <row r="14" spans="1:10" x14ac:dyDescent="0.15">
      <c r="A14" s="14" t="s">
        <v>34</v>
      </c>
      <c r="B14" s="32">
        <v>509490</v>
      </c>
      <c r="C14" s="32">
        <v>77509</v>
      </c>
      <c r="D14" s="33">
        <f t="shared" si="0"/>
        <v>0.15213056193448352</v>
      </c>
      <c r="E14" s="28">
        <f t="shared" si="1"/>
        <v>12711.476000000001</v>
      </c>
      <c r="F14" s="34">
        <v>1537</v>
      </c>
      <c r="G14" s="35">
        <v>1229</v>
      </c>
      <c r="H14" s="36">
        <v>0</v>
      </c>
      <c r="I14" s="37">
        <f>F14+G14+H14</f>
        <v>2766</v>
      </c>
      <c r="J14" s="38">
        <f>I14/E14*10000</f>
        <v>2175.9864865417676</v>
      </c>
    </row>
    <row r="15" spans="1:10" x14ac:dyDescent="0.15">
      <c r="A15" s="14" t="s">
        <v>35</v>
      </c>
      <c r="B15" s="32">
        <v>699633</v>
      </c>
      <c r="C15" s="32">
        <v>115214</v>
      </c>
      <c r="D15" s="33">
        <f t="shared" si="0"/>
        <v>0.1646777667720076</v>
      </c>
      <c r="E15" s="28">
        <f t="shared" si="1"/>
        <v>18895.096000000001</v>
      </c>
      <c r="F15" s="34">
        <v>1908</v>
      </c>
      <c r="G15" s="35">
        <v>742</v>
      </c>
      <c r="H15" s="36">
        <v>401</v>
      </c>
      <c r="I15" s="37">
        <f>F15+G15+H15</f>
        <v>3051</v>
      </c>
      <c r="J15" s="38">
        <f>I15/E15*10000</f>
        <v>1614.7046831622342</v>
      </c>
    </row>
    <row r="16" spans="1:10" x14ac:dyDescent="0.15">
      <c r="A16" s="14" t="s">
        <v>36</v>
      </c>
      <c r="B16" s="32">
        <v>519839</v>
      </c>
      <c r="C16" s="32">
        <v>89843</v>
      </c>
      <c r="D16" s="33">
        <f t="shared" si="0"/>
        <v>0.17282851036570937</v>
      </c>
      <c r="E16" s="28">
        <f t="shared" si="1"/>
        <v>14734.252</v>
      </c>
      <c r="F16" s="34">
        <v>1226</v>
      </c>
      <c r="G16" s="35">
        <v>1049</v>
      </c>
      <c r="H16" s="36">
        <v>0</v>
      </c>
      <c r="I16" s="37">
        <f>F16+G16+H16</f>
        <v>2275</v>
      </c>
      <c r="J16" s="38">
        <f>I16/E16*10000</f>
        <v>1544.0213727849912</v>
      </c>
    </row>
    <row r="17" spans="1:10" x14ac:dyDescent="0.15">
      <c r="A17" s="14" t="s">
        <v>37</v>
      </c>
      <c r="B17" s="32">
        <v>841253</v>
      </c>
      <c r="C17" s="32">
        <v>121896</v>
      </c>
      <c r="D17" s="33">
        <f t="shared" si="0"/>
        <v>0.14489814597986575</v>
      </c>
      <c r="E17" s="28">
        <f t="shared" si="1"/>
        <v>19990.944</v>
      </c>
      <c r="F17" s="34">
        <v>3394</v>
      </c>
      <c r="G17" s="35">
        <v>1557</v>
      </c>
      <c r="H17" s="36">
        <v>468</v>
      </c>
      <c r="I17" s="37">
        <f>F17+G17+H17</f>
        <v>5419</v>
      </c>
      <c r="J17" s="38">
        <f>I17/E17*10000</f>
        <v>2710.7274173745873</v>
      </c>
    </row>
    <row r="18" spans="1:10" x14ac:dyDescent="0.15">
      <c r="A18" s="14" t="s">
        <v>38</v>
      </c>
      <c r="B18" s="32">
        <v>222452</v>
      </c>
      <c r="C18" s="32">
        <v>32084</v>
      </c>
      <c r="D18" s="33">
        <f t="shared" si="0"/>
        <v>0.14422886735115889</v>
      </c>
      <c r="E18" s="28">
        <f t="shared" si="1"/>
        <v>5261.7759999999998</v>
      </c>
      <c r="F18" s="34">
        <v>730</v>
      </c>
      <c r="G18" s="35">
        <v>311</v>
      </c>
      <c r="H18" s="36">
        <v>448</v>
      </c>
      <c r="I18" s="37">
        <f>F18+G18+H18</f>
        <v>1489</v>
      </c>
      <c r="J18" s="38">
        <f>I18/E18*10000</f>
        <v>2829.8430035790193</v>
      </c>
    </row>
    <row r="19" spans="1:10" x14ac:dyDescent="0.15">
      <c r="A19" s="14" t="s">
        <v>39</v>
      </c>
      <c r="B19" s="32">
        <v>331945</v>
      </c>
      <c r="C19" s="32">
        <v>46701</v>
      </c>
      <c r="D19" s="33">
        <f t="shared" si="0"/>
        <v>0.14068896955820995</v>
      </c>
      <c r="E19" s="28">
        <f t="shared" si="1"/>
        <v>7658.9639999999999</v>
      </c>
      <c r="F19" s="34">
        <v>1183</v>
      </c>
      <c r="G19" s="35">
        <v>404</v>
      </c>
      <c r="H19" s="36">
        <v>480</v>
      </c>
      <c r="I19" s="37">
        <f>F19+G19+H19</f>
        <v>2067</v>
      </c>
      <c r="J19" s="38">
        <f>I19/E19*10000</f>
        <v>2698.7984275680105</v>
      </c>
    </row>
    <row r="20" spans="1:10" x14ac:dyDescent="0.15">
      <c r="A20" s="14" t="s">
        <v>40</v>
      </c>
      <c r="B20" s="32">
        <v>102304</v>
      </c>
      <c r="C20" s="32">
        <v>15108</v>
      </c>
      <c r="D20" s="33">
        <f t="shared" si="0"/>
        <v>0.14767751016578043</v>
      </c>
      <c r="E20" s="28">
        <f t="shared" si="1"/>
        <v>2477.712</v>
      </c>
      <c r="F20" s="34">
        <v>155</v>
      </c>
      <c r="G20" s="35">
        <v>139</v>
      </c>
      <c r="H20" s="36">
        <v>0</v>
      </c>
      <c r="I20" s="37">
        <f>F20+G20+H20</f>
        <v>294</v>
      </c>
      <c r="J20" s="38">
        <f>I20/E20*10000</f>
        <v>1186.5785854045992</v>
      </c>
    </row>
    <row r="21" spans="1:10" x14ac:dyDescent="0.15">
      <c r="A21" s="14" t="s">
        <v>41</v>
      </c>
      <c r="B21" s="32">
        <v>372105</v>
      </c>
      <c r="C21" s="32">
        <v>49134</v>
      </c>
      <c r="D21" s="33">
        <f t="shared" si="0"/>
        <v>0.13204337485387188</v>
      </c>
      <c r="E21" s="28">
        <f t="shared" si="1"/>
        <v>8057.9760000000006</v>
      </c>
      <c r="F21" s="34">
        <v>1904</v>
      </c>
      <c r="G21" s="35">
        <v>505</v>
      </c>
      <c r="H21" s="36">
        <v>0</v>
      </c>
      <c r="I21" s="37">
        <f>F21+G21+H21</f>
        <v>2409</v>
      </c>
      <c r="J21" s="38">
        <f>I21/E21*10000</f>
        <v>2989.5844812642777</v>
      </c>
    </row>
    <row r="22" spans="1:10" x14ac:dyDescent="0.15">
      <c r="A22" s="14" t="s">
        <v>42</v>
      </c>
      <c r="B22" s="32">
        <v>434060</v>
      </c>
      <c r="C22" s="32">
        <v>45572</v>
      </c>
      <c r="D22" s="33">
        <f t="shared" si="0"/>
        <v>0.10499009353545592</v>
      </c>
      <c r="E22" s="28">
        <f t="shared" si="1"/>
        <v>7473.808</v>
      </c>
      <c r="F22" s="34">
        <v>574</v>
      </c>
      <c r="G22" s="35">
        <v>267</v>
      </c>
      <c r="H22" s="36">
        <v>574</v>
      </c>
      <c r="I22" s="37">
        <f>F22+G22+H22</f>
        <v>1415</v>
      </c>
      <c r="J22" s="38">
        <f>I22/E22*10000</f>
        <v>1893.2785000631538</v>
      </c>
    </row>
    <row r="23" spans="1:10" x14ac:dyDescent="0.15">
      <c r="A23" s="14" t="s">
        <v>43</v>
      </c>
      <c r="B23" s="32">
        <v>270366</v>
      </c>
      <c r="C23" s="32">
        <v>34434</v>
      </c>
      <c r="D23" s="33">
        <f t="shared" si="0"/>
        <v>0.12736068884401144</v>
      </c>
      <c r="E23" s="28">
        <f t="shared" si="1"/>
        <v>5647.1760000000004</v>
      </c>
      <c r="F23" s="34">
        <v>1412</v>
      </c>
      <c r="G23" s="35">
        <v>1262</v>
      </c>
      <c r="H23" s="36">
        <v>0</v>
      </c>
      <c r="I23" s="37">
        <f>F23+G23+H23</f>
        <v>2674</v>
      </c>
      <c r="J23" s="38">
        <f>I23/E23*10000</f>
        <v>4735.1100797991776</v>
      </c>
    </row>
    <row r="24" spans="1:10" x14ac:dyDescent="0.15">
      <c r="A24" s="14" t="s">
        <v>44</v>
      </c>
      <c r="B24" s="32">
        <v>132799</v>
      </c>
      <c r="C24" s="32">
        <v>14841</v>
      </c>
      <c r="D24" s="33">
        <f t="shared" si="0"/>
        <v>0.11175535960361148</v>
      </c>
      <c r="E24" s="28">
        <f t="shared" si="1"/>
        <v>2433.924</v>
      </c>
      <c r="F24" s="34">
        <v>294</v>
      </c>
      <c r="G24" s="35">
        <v>0</v>
      </c>
      <c r="H24" s="36">
        <v>0</v>
      </c>
      <c r="I24" s="37">
        <f>F24+G24+H24</f>
        <v>294</v>
      </c>
      <c r="J24" s="38">
        <f>I24/E24*10000</f>
        <v>1207.925966464031</v>
      </c>
    </row>
    <row r="25" spans="1:10" x14ac:dyDescent="0.15">
      <c r="A25" s="14" t="s">
        <v>45</v>
      </c>
      <c r="B25" s="39">
        <v>12547</v>
      </c>
      <c r="C25" s="39">
        <v>1231</v>
      </c>
      <c r="D25" s="33">
        <f t="shared" si="0"/>
        <v>9.811110225551925E-2</v>
      </c>
      <c r="E25" s="28">
        <f t="shared" si="1"/>
        <v>201.88400000000001</v>
      </c>
      <c r="F25" s="34">
        <v>34</v>
      </c>
      <c r="G25" s="35">
        <v>5</v>
      </c>
      <c r="H25" s="36">
        <v>0</v>
      </c>
      <c r="I25" s="37">
        <f>F25+G25+H25</f>
        <v>39</v>
      </c>
      <c r="J25" s="38">
        <f>I25/E25*10000</f>
        <v>1931.802421192368</v>
      </c>
    </row>
  </sheetData>
  <phoneticPr fontId="3" type="noConversion"/>
  <pageMargins left="0.25" right="0.25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G9" sqref="G9"/>
    </sheetView>
  </sheetViews>
  <sheetFormatPr baseColWidth="10" defaultColWidth="9" defaultRowHeight="12" x14ac:dyDescent="0.15"/>
  <cols>
    <col min="1" max="2" width="12" customWidth="1"/>
  </cols>
  <sheetData>
    <row r="2" spans="1:2" ht="20" x14ac:dyDescent="0.25">
      <c r="A2" s="3" t="s">
        <v>14</v>
      </c>
      <c r="B2" s="2">
        <v>207</v>
      </c>
    </row>
    <row r="3" spans="1:2" ht="20" x14ac:dyDescent="0.25">
      <c r="A3" s="4" t="s">
        <v>18</v>
      </c>
      <c r="B3" s="2">
        <v>141</v>
      </c>
    </row>
    <row r="4" spans="1:2" ht="20" x14ac:dyDescent="0.25">
      <c r="A4" s="3" t="s">
        <v>15</v>
      </c>
      <c r="B4" s="2">
        <v>112</v>
      </c>
    </row>
    <row r="5" spans="1:2" ht="20" x14ac:dyDescent="0.25">
      <c r="A5" s="4" t="s">
        <v>17</v>
      </c>
      <c r="B5" s="2">
        <v>112</v>
      </c>
    </row>
    <row r="6" spans="1:2" ht="20" x14ac:dyDescent="0.25">
      <c r="A6" s="5" t="s">
        <v>16</v>
      </c>
      <c r="B6" s="2">
        <v>64</v>
      </c>
    </row>
    <row r="7" spans="1:2" ht="20" x14ac:dyDescent="0.25">
      <c r="A7" s="4" t="s">
        <v>8</v>
      </c>
      <c r="B7" s="2">
        <v>58</v>
      </c>
    </row>
    <row r="8" spans="1:2" ht="20" x14ac:dyDescent="0.25">
      <c r="A8" s="3" t="s">
        <v>1</v>
      </c>
      <c r="B8" s="2">
        <v>58</v>
      </c>
    </row>
    <row r="9" spans="1:2" ht="20" x14ac:dyDescent="0.25">
      <c r="A9" s="5" t="s">
        <v>4</v>
      </c>
      <c r="B9" s="2">
        <v>56</v>
      </c>
    </row>
    <row r="10" spans="1:2" ht="20" x14ac:dyDescent="0.25">
      <c r="A10" s="1" t="s">
        <v>19</v>
      </c>
      <c r="B10" s="2">
        <v>39</v>
      </c>
    </row>
    <row r="11" spans="1:2" ht="20" x14ac:dyDescent="0.25">
      <c r="A11" s="1" t="s">
        <v>6</v>
      </c>
      <c r="B11" s="2">
        <v>36</v>
      </c>
    </row>
    <row r="12" spans="1:2" ht="20" x14ac:dyDescent="0.25">
      <c r="A12" s="1" t="s">
        <v>11</v>
      </c>
      <c r="B12" s="2">
        <v>30</v>
      </c>
    </row>
    <row r="13" spans="1:2" ht="20" x14ac:dyDescent="0.25">
      <c r="A13" s="1" t="s">
        <v>7</v>
      </c>
      <c r="B13" s="2">
        <v>25</v>
      </c>
    </row>
    <row r="14" spans="1:2" ht="20" x14ac:dyDescent="0.25">
      <c r="A14" s="1" t="s">
        <v>2</v>
      </c>
      <c r="B14" s="2">
        <v>19</v>
      </c>
    </row>
    <row r="15" spans="1:2" ht="20" x14ac:dyDescent="0.25">
      <c r="A15" s="1" t="s">
        <v>13</v>
      </c>
      <c r="B15" s="2">
        <v>18</v>
      </c>
    </row>
    <row r="16" spans="1:2" ht="20" x14ac:dyDescent="0.25">
      <c r="A16" s="1" t="s">
        <v>5</v>
      </c>
      <c r="B16" s="2">
        <v>17</v>
      </c>
    </row>
    <row r="17" spans="1:2" ht="20" x14ac:dyDescent="0.25">
      <c r="A17" s="1" t="s">
        <v>3</v>
      </c>
      <c r="B17" s="2">
        <v>17</v>
      </c>
    </row>
    <row r="18" spans="1:2" ht="20" x14ac:dyDescent="0.25">
      <c r="A18" s="1" t="s">
        <v>9</v>
      </c>
      <c r="B18" s="2">
        <v>14</v>
      </c>
    </row>
    <row r="19" spans="1:2" ht="20" x14ac:dyDescent="0.25">
      <c r="A19" s="1" t="s">
        <v>20</v>
      </c>
      <c r="B19" s="2">
        <v>13</v>
      </c>
    </row>
    <row r="20" spans="1:2" ht="20" x14ac:dyDescent="0.25">
      <c r="A20" s="1" t="s">
        <v>12</v>
      </c>
      <c r="B20" s="2">
        <v>11</v>
      </c>
    </row>
    <row r="21" spans="1:2" ht="20" x14ac:dyDescent="0.25">
      <c r="A21" s="1" t="s">
        <v>10</v>
      </c>
      <c r="B21" s="2">
        <v>3</v>
      </c>
    </row>
    <row r="22" spans="1:2" ht="20" x14ac:dyDescent="0.25">
      <c r="A22" s="1" t="s">
        <v>0</v>
      </c>
      <c r="B22" s="2">
        <v>2</v>
      </c>
    </row>
    <row r="23" spans="1:2" ht="20" x14ac:dyDescent="0.25">
      <c r="A23" s="1" t="s">
        <v>21</v>
      </c>
      <c r="B23" s="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機構資源分布表</vt:lpstr>
      <vt:lpstr>機構數排序</vt:lpstr>
    </vt:vector>
  </TitlesOfParts>
  <Company>金諄資訊(股)公司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林宜慶</dc:creator>
  <cp:lastModifiedBy>Microsoft Office 使用者</cp:lastModifiedBy>
  <cp:lastPrinted>2016-04-06T08:44:56Z</cp:lastPrinted>
  <dcterms:created xsi:type="dcterms:W3CDTF">2001-02-06T07:45:53Z</dcterms:created>
  <dcterms:modified xsi:type="dcterms:W3CDTF">2017-04-27T11:04:45Z</dcterms:modified>
</cp:coreProperties>
</file>