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pp\OneDrive\桌面\Alice\實習\inline\"/>
    </mc:Choice>
  </mc:AlternateContent>
  <xr:revisionPtr revIDLastSave="46" documentId="8_{059874AC-3768-4DC1-A1AA-653B4E4331F2}" xr6:coauthVersionLast="36" xr6:coauthVersionMax="36" xr10:uidLastSave="{164E6C1D-AD26-41E5-B840-12709851728C}"/>
  <bookViews>
    <workbookView xWindow="0" yWindow="0" windowWidth="19200" windowHeight="6880" activeTab="2" xr2:uid="{EB113244-6FB8-478C-8D2D-06B99B646C31}"/>
  </bookViews>
  <sheets>
    <sheet name="invoice_data" sheetId="4" r:id="rId1"/>
    <sheet name="bank_statement" sheetId="3" r:id="rId2"/>
    <sheet name="buyer_info" sheetId="5" r:id="rId3"/>
    <sheet name="銀行對帳紀錄" sheetId="1" r:id="rId4"/>
  </sheets>
  <definedNames>
    <definedName name="_xlnm._FilterDatabase" localSheetId="3" hidden="1">銀行對帳紀錄!$E$1:$E$8</definedName>
    <definedName name="_xlnm.Extract" localSheetId="3">銀行對帳紀錄!$H$1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2" i="3"/>
  <c r="A3" i="3" l="1"/>
  <c r="H3" i="3" s="1"/>
  <c r="A2" i="3"/>
  <c r="G2" i="3" l="1"/>
  <c r="H2" i="3"/>
  <c r="F3" i="3"/>
  <c r="C2" i="3"/>
  <c r="D2" i="3"/>
  <c r="D3" i="3"/>
  <c r="F2" i="3"/>
  <c r="E2" i="3"/>
  <c r="E3" i="3"/>
  <c r="G3" i="3"/>
  <c r="C3" i="3"/>
  <c r="I3" i="3" l="1"/>
  <c r="I2" i="3"/>
</calcChain>
</file>

<file path=xl/sharedStrings.xml><?xml version="1.0" encoding="utf-8"?>
<sst xmlns="http://schemas.openxmlformats.org/spreadsheetml/2006/main" count="48" uniqueCount="24">
  <si>
    <t>日期</t>
    <phoneticPr fontId="1" type="noConversion"/>
  </si>
  <si>
    <t>摘要</t>
    <phoneticPr fontId="1" type="noConversion"/>
  </si>
  <si>
    <t>支出金額</t>
    <phoneticPr fontId="1" type="noConversion"/>
  </si>
  <si>
    <t>存入金額</t>
    <phoneticPr fontId="1" type="noConversion"/>
  </si>
  <si>
    <t>轉出/入帳號</t>
    <phoneticPr fontId="1" type="noConversion"/>
  </si>
  <si>
    <t>轉帳存入</t>
    <phoneticPr fontId="1" type="noConversion"/>
  </si>
  <si>
    <t>買方帳號</t>
    <phoneticPr fontId="1" type="noConversion"/>
  </si>
  <si>
    <t>00288818****9671</t>
    <phoneticPr fontId="1" type="noConversion"/>
  </si>
  <si>
    <t>00288818****9672</t>
    <phoneticPr fontId="1" type="noConversion"/>
  </si>
  <si>
    <t>總存入金額</t>
    <phoneticPr fontId="1" type="noConversion"/>
  </si>
  <si>
    <t>總筆數</t>
    <phoneticPr fontId="1" type="noConversion"/>
  </si>
  <si>
    <t>買方統一編號</t>
  </si>
  <si>
    <t>買方名稱</t>
  </si>
  <si>
    <t>總開立發票數</t>
  </si>
  <si>
    <t>總開立金額</t>
  </si>
  <si>
    <t>買方信箱</t>
    <phoneticPr fontId="1" type="noConversion"/>
  </si>
  <si>
    <t>星X國際有限公司板橋店</t>
  </si>
  <si>
    <t>72821126</t>
  </si>
  <si>
    <t>chopper870907@gmail.com</t>
    <phoneticPr fontId="1" type="noConversion"/>
  </si>
  <si>
    <t>老X香實業有限公司</t>
  </si>
  <si>
    <t>54345001</t>
  </si>
  <si>
    <t>慕X諾國際股份有限公司</t>
  </si>
  <si>
    <t>50906000</t>
  </si>
  <si>
    <t>00288818****9673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</si>
</sst>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D17D-CA99-4717-8679-95C4F918CE63}">
  <dimension ref="A1:J4"/>
  <sheetViews>
    <sheetView workbookViewId="0">
      <selection activeCell="B17" sqref="B17"/>
    </sheetView>
  </sheetViews>
  <sheetFormatPr defaultRowHeight="17" x14ac:dyDescent="0.4"/>
  <cols>
    <col min="1" max="1" width="18.453125" customWidth="1"/>
    <col min="2" max="2" width="16.7265625" customWidth="1"/>
    <col min="9" max="9" width="14.7265625" customWidth="1"/>
    <col min="10" max="10" width="12.7265625" customWidth="1"/>
  </cols>
  <sheetData>
    <row r="1" spans="1:10" x14ac:dyDescent="0.4">
      <c r="A1" s="6" t="s">
        <v>11</v>
      </c>
      <c r="B1" s="7" t="s">
        <v>12</v>
      </c>
      <c r="C1" s="2">
        <v>43709</v>
      </c>
      <c r="D1" s="2">
        <v>43739</v>
      </c>
      <c r="E1" s="2">
        <v>43770</v>
      </c>
      <c r="F1" s="2">
        <v>43800</v>
      </c>
      <c r="G1" s="2">
        <v>43831</v>
      </c>
      <c r="H1" s="2">
        <v>43862</v>
      </c>
      <c r="I1" s="7" t="s">
        <v>13</v>
      </c>
      <c r="J1" s="3" t="s">
        <v>14</v>
      </c>
    </row>
    <row r="2" spans="1:10" x14ac:dyDescent="0.4">
      <c r="A2" s="8" t="s">
        <v>17</v>
      </c>
      <c r="B2" t="s">
        <v>16</v>
      </c>
      <c r="C2">
        <v>1800</v>
      </c>
      <c r="D2">
        <v>1800</v>
      </c>
      <c r="E2">
        <v>1800</v>
      </c>
      <c r="F2">
        <v>1800</v>
      </c>
      <c r="G2">
        <v>1800</v>
      </c>
      <c r="H2">
        <v>0</v>
      </c>
      <c r="I2">
        <v>5</v>
      </c>
      <c r="J2">
        <v>9000</v>
      </c>
    </row>
    <row r="3" spans="1:10" x14ac:dyDescent="0.4">
      <c r="A3" s="8" t="s">
        <v>20</v>
      </c>
      <c r="B3" t="s">
        <v>19</v>
      </c>
      <c r="C3">
        <v>4503</v>
      </c>
      <c r="D3">
        <v>0</v>
      </c>
      <c r="E3">
        <v>0</v>
      </c>
      <c r="F3">
        <v>3437</v>
      </c>
      <c r="G3">
        <v>0</v>
      </c>
      <c r="H3">
        <v>3892</v>
      </c>
      <c r="I3">
        <v>3</v>
      </c>
      <c r="J3">
        <v>11832</v>
      </c>
    </row>
    <row r="4" spans="1:10" x14ac:dyDescent="0.4">
      <c r="A4" s="8" t="s">
        <v>22</v>
      </c>
      <c r="B4" t="s">
        <v>21</v>
      </c>
      <c r="C4">
        <v>0</v>
      </c>
      <c r="D4">
        <v>0</v>
      </c>
      <c r="E4">
        <v>0</v>
      </c>
      <c r="F4">
        <v>0</v>
      </c>
      <c r="G4">
        <v>3600</v>
      </c>
      <c r="H4">
        <v>3600</v>
      </c>
      <c r="I4">
        <v>4</v>
      </c>
      <c r="J4">
        <v>7200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F0DDA-82FB-4E01-9E4D-70E276994BF2}">
  <dimension ref="A1:I3"/>
  <sheetViews>
    <sheetView workbookViewId="0">
      <selection activeCell="I4" sqref="I4"/>
    </sheetView>
  </sheetViews>
  <sheetFormatPr defaultRowHeight="17" x14ac:dyDescent="0.4"/>
  <cols>
    <col min="1" max="1" width="19.26953125" customWidth="1"/>
    <col min="7" max="7" width="9.36328125" customWidth="1"/>
    <col min="8" max="8" width="9.08984375" customWidth="1"/>
    <col min="9" max="9" width="12.54296875" customWidth="1"/>
  </cols>
  <sheetData>
    <row r="1" spans="1:9" x14ac:dyDescent="0.4">
      <c r="A1" s="4" t="s">
        <v>6</v>
      </c>
      <c r="B1" s="2">
        <v>43709</v>
      </c>
      <c r="C1" s="2">
        <v>43739</v>
      </c>
      <c r="D1" s="2">
        <v>43770</v>
      </c>
      <c r="E1" s="2">
        <v>43800</v>
      </c>
      <c r="F1" s="2">
        <v>43831</v>
      </c>
      <c r="G1" s="2">
        <v>43862</v>
      </c>
      <c r="H1" s="4" t="s">
        <v>10</v>
      </c>
      <c r="I1" s="3" t="s">
        <v>9</v>
      </c>
    </row>
    <row r="2" spans="1:9" x14ac:dyDescent="0.4">
      <c r="A2" t="str">
        <f>銀行對帳紀錄!$E$2</f>
        <v>00288818****9671</v>
      </c>
      <c r="B2">
        <f>SUMIFS(銀行對帳紀錄!$D$2:$D$8,銀行對帳紀錄!$E$2:$E$8,bank_statement!$A2,銀行對帳紀錄!$A$2:$A$8,"&gt;="&amp;bank_statement!B$1,銀行對帳紀錄!$A$2:$A$8,"&lt;="&amp;EOMONTH(bank_statement!B$1,0))</f>
        <v>0</v>
      </c>
      <c r="C2">
        <f>SUMIFS(銀行對帳紀錄!$D$2:$D$8,銀行對帳紀錄!$E$2:$E$8,bank_statement!$A2,銀行對帳紀錄!$A$2:$A$8,"&gt;="&amp;bank_statement!C$1,銀行對帳紀錄!$A$2:$A$8,"&lt;="&amp;EOMONTH(bank_statement!C$1,0))</f>
        <v>1800</v>
      </c>
      <c r="D2">
        <f>SUMIFS(銀行對帳紀錄!$D$2:$D$8,銀行對帳紀錄!$E$2:$E$8,bank_statement!$A2,銀行對帳紀錄!$A$2:$A$8,"&gt;="&amp;bank_statement!D$1,銀行對帳紀錄!$A$2:$A$8,"&lt;="&amp;EOMONTH(bank_statement!D$1,0))</f>
        <v>1800</v>
      </c>
      <c r="E2">
        <f>SUMIFS(銀行對帳紀錄!$D$2:$D$8,銀行對帳紀錄!$E$2:$E$8,bank_statement!$A2,銀行對帳紀錄!$A$2:$A$8,"&gt;="&amp;bank_statement!E$1,銀行對帳紀錄!$A$2:$A$8,"&lt;="&amp;EOMONTH(bank_statement!E$1,0))</f>
        <v>1800</v>
      </c>
      <c r="F2">
        <f>SUMIFS(銀行對帳紀錄!$D$2:$D$8,銀行對帳紀錄!$E$2:$E$8,bank_statement!$A2,銀行對帳紀錄!$A$2:$A$8,"&gt;="&amp;bank_statement!F$1,銀行對帳紀錄!$A$2:$A$8,"&lt;="&amp;EOMONTH(bank_statement!F$1,0))</f>
        <v>1800</v>
      </c>
      <c r="G2">
        <f>SUMIFS(銀行對帳紀錄!$D$2:$D$8,銀行對帳紀錄!$E$2:$E$8,bank_statement!$A2,銀行對帳紀錄!$A$2:$A$8,"&gt;="&amp;bank_statement!G$1,銀行對帳紀錄!$A$2:$A$8,"&lt;="&amp;EOMONTH(bank_statement!G$1,0))</f>
        <v>1800</v>
      </c>
      <c r="H2">
        <f>COUNTIFS(銀行對帳紀錄!$E$2:$E$8,bank_statement!$A2)</f>
        <v>5</v>
      </c>
      <c r="I2">
        <f>SUM(C2:G2)</f>
        <v>9000</v>
      </c>
    </row>
    <row r="3" spans="1:9" x14ac:dyDescent="0.4">
      <c r="A3" t="str">
        <f>銀行對帳紀錄!$E$4</f>
        <v>00288818****9672</v>
      </c>
      <c r="B3">
        <f>SUMIFS(銀行對帳紀錄!$D$2:$D$8,銀行對帳紀錄!$E$2:$E$8,bank_statement!$A3,銀行對帳紀錄!$A$2:$A$8,"&gt;="&amp;bank_statement!B$1,銀行對帳紀錄!$A$2:$A$8,"&lt;="&amp;EOMONTH(bank_statement!B$1,0))</f>
        <v>0</v>
      </c>
      <c r="C3">
        <f>SUMIFS(銀行對帳紀錄!$D$2:$D$8,銀行對帳紀錄!$E$2:$E$8,bank_statement!$A3,銀行對帳紀錄!$A$2:$A$8,"&gt;="&amp;bank_statement!C$1,銀行對帳紀錄!$A$2:$A$8,"&lt;="&amp;EOMONTH(bank_statement!C$1,0))</f>
        <v>0</v>
      </c>
      <c r="D3">
        <f>SUMIFS(銀行對帳紀錄!$D$2:$D$8,銀行對帳紀錄!$E$2:$E$8,bank_statement!$A3,銀行對帳紀錄!$A$2:$A$8,"&gt;="&amp;bank_statement!D$1,銀行對帳紀錄!$A$2:$A$8,"&lt;="&amp;EOMONTH(bank_statement!D$1,0))</f>
        <v>4503</v>
      </c>
      <c r="E3">
        <f>SUMIFS(銀行對帳紀錄!$D$2:$D$8,銀行對帳紀錄!$E$2:$E$8,bank_statement!$A3,銀行對帳紀錄!$A$2:$A$8,"&gt;="&amp;bank_statement!E$1,銀行對帳紀錄!$A$2:$A$8,"&lt;="&amp;EOMONTH(bank_statement!E$1,0))</f>
        <v>0</v>
      </c>
      <c r="F3">
        <f>SUMIFS(銀行對帳紀錄!$D$2:$D$8,銀行對帳紀錄!$E$2:$E$8,bank_statement!$A3,銀行對帳紀錄!$A$2:$A$8,"&gt;="&amp;bank_statement!F$1,銀行對帳紀錄!$A$2:$A$8,"&lt;="&amp;EOMONTH(bank_statement!F$1,0))</f>
        <v>3437</v>
      </c>
      <c r="G3">
        <f>SUMIFS(銀行對帳紀錄!$D$2:$D$8,銀行對帳紀錄!$E$2:$E$8,bank_statement!$A3,銀行對帳紀錄!$A$2:$A$8,"&gt;="&amp;bank_statement!G$1,銀行對帳紀錄!$A$2:$A$8,"&lt;="&amp;EOMONTH(bank_statement!G$1,0))</f>
        <v>0</v>
      </c>
      <c r="H3">
        <f>COUNTIFS(銀行對帳紀錄!$E$2:$E$8,bank_statement!$A3)</f>
        <v>2</v>
      </c>
      <c r="I3">
        <f>SUM(C3:G3)</f>
        <v>7940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A181-89B0-4B53-A330-C6B737F41E22}">
  <dimension ref="A1:D5"/>
  <sheetViews>
    <sheetView tabSelected="1" workbookViewId="0">
      <selection activeCell="J17" sqref="J17"/>
    </sheetView>
  </sheetViews>
  <sheetFormatPr defaultRowHeight="17" x14ac:dyDescent="0.4"/>
  <sheetData>
    <row r="1" spans="1:4" x14ac:dyDescent="0.4">
      <c r="A1" s="4" t="s">
        <v>12</v>
      </c>
      <c r="B1" s="4" t="s">
        <v>11</v>
      </c>
      <c r="C1" s="4" t="s">
        <v>6</v>
      </c>
      <c r="D1" s="4" t="s">
        <v>15</v>
      </c>
    </row>
    <row r="2" spans="1:4" x14ac:dyDescent="0.4">
      <c r="A2" t="s">
        <v>16</v>
      </c>
      <c r="B2" t="s">
        <v>17</v>
      </c>
      <c r="C2" t="s">
        <v>7</v>
      </c>
      <c r="D2" s="5" t="s">
        <v>18</v>
      </c>
    </row>
    <row r="3" spans="1:4" x14ac:dyDescent="0.4">
      <c r="A3" t="s">
        <v>19</v>
      </c>
      <c r="B3" t="s">
        <v>20</v>
      </c>
      <c r="C3" t="s">
        <v>8</v>
      </c>
      <c r="D3" s="5" t="s">
        <v>18</v>
      </c>
    </row>
    <row r="4" spans="1:4" x14ac:dyDescent="0.4">
      <c r="A4" t="s">
        <v>21</v>
      </c>
      <c r="B4" t="s">
        <v>22</v>
      </c>
      <c r="C4" t="s">
        <v>23</v>
      </c>
      <c r="D4" s="5" t="s">
        <v>18</v>
      </c>
    </row>
    <row r="5" spans="1:4" x14ac:dyDescent="0.4">
      <c r="D5" s="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719C7-086E-4A51-8609-873A02FC8BE5}">
  <dimension ref="A1:E8"/>
  <sheetViews>
    <sheetView workbookViewId="0">
      <selection activeCell="G4" sqref="G4"/>
    </sheetView>
  </sheetViews>
  <sheetFormatPr defaultRowHeight="17" x14ac:dyDescent="0.4"/>
  <cols>
    <col min="1" max="1" width="12.7265625" customWidth="1"/>
    <col min="2" max="2" width="10.81640625" customWidth="1"/>
    <col min="3" max="3" width="10.54296875" customWidth="1"/>
    <col min="4" max="4" width="11.08984375" customWidth="1"/>
    <col min="5" max="5" width="17.1796875" customWidth="1"/>
    <col min="8" max="10" width="8.7265625" customWidth="1"/>
  </cols>
  <sheetData>
    <row r="1" spans="1:5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4">
      <c r="A2" s="1">
        <v>43753</v>
      </c>
      <c r="B2" t="s">
        <v>5</v>
      </c>
      <c r="D2">
        <v>1800</v>
      </c>
      <c r="E2" t="s">
        <v>7</v>
      </c>
    </row>
    <row r="3" spans="1:5" x14ac:dyDescent="0.4">
      <c r="A3" s="1">
        <v>43784</v>
      </c>
      <c r="B3" t="s">
        <v>5</v>
      </c>
      <c r="D3">
        <v>1800</v>
      </c>
      <c r="E3" t="s">
        <v>7</v>
      </c>
    </row>
    <row r="4" spans="1:5" x14ac:dyDescent="0.4">
      <c r="A4" s="1">
        <v>43784</v>
      </c>
      <c r="B4" t="s">
        <v>5</v>
      </c>
      <c r="D4">
        <v>4503</v>
      </c>
      <c r="E4" t="s">
        <v>8</v>
      </c>
    </row>
    <row r="5" spans="1:5" x14ac:dyDescent="0.4">
      <c r="A5" s="1">
        <v>43814</v>
      </c>
      <c r="B5" t="s">
        <v>5</v>
      </c>
      <c r="D5">
        <v>1800</v>
      </c>
      <c r="E5" t="s">
        <v>7</v>
      </c>
    </row>
    <row r="6" spans="1:5" x14ac:dyDescent="0.4">
      <c r="A6" s="1">
        <v>43845</v>
      </c>
      <c r="B6" t="s">
        <v>5</v>
      </c>
      <c r="D6">
        <v>1800</v>
      </c>
      <c r="E6" t="s">
        <v>7</v>
      </c>
    </row>
    <row r="7" spans="1:5" x14ac:dyDescent="0.4">
      <c r="A7" s="1">
        <v>43845</v>
      </c>
      <c r="B7" t="s">
        <v>5</v>
      </c>
      <c r="D7">
        <v>3437</v>
      </c>
      <c r="E7" t="s">
        <v>8</v>
      </c>
    </row>
    <row r="8" spans="1:5" x14ac:dyDescent="0.4">
      <c r="A8" s="1">
        <v>43876</v>
      </c>
      <c r="B8" t="s">
        <v>5</v>
      </c>
      <c r="D8">
        <v>1800</v>
      </c>
      <c r="E8" t="s">
        <v>7</v>
      </c>
    </row>
  </sheetData>
  <dataConsolidate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1</vt:i4>
      </vt:variant>
    </vt:vector>
  </HeadingPairs>
  <TitlesOfParts>
    <vt:vector size="5" baseType="lpstr">
      <vt:lpstr>invoice_data</vt:lpstr>
      <vt:lpstr>bank_statement</vt:lpstr>
      <vt:lpstr>buyer_info</vt:lpstr>
      <vt:lpstr>銀行對帳紀錄</vt:lpstr>
      <vt:lpstr>銀行對帳紀錄!Extract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chopp</dc:creator>
  <cp:lastModifiedBy>chopp</cp:lastModifiedBy>
  <dcterms:created xsi:type="dcterms:W3CDTF">2021-01-23T05:53:01Z</dcterms:created>
  <dcterms:modified xsi:type="dcterms:W3CDTF">2021-01-24T10:45:17Z</dcterms:modified>
</cp:coreProperties>
</file>