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三大營養素比例" sheetId="1" r:id="rId4"/>
    <sheet state="visible" name="Meal pattern" sheetId="2" r:id="rId5"/>
    <sheet state="visible" name="營養素分析" sheetId="3" r:id="rId6"/>
    <sheet state="visible" name="早餐  菜單+成本" sheetId="4" r:id="rId7"/>
    <sheet state="visible" name="早點  菜單+成本" sheetId="5" r:id="rId8"/>
    <sheet state="visible" name="午餐  菜單+成本" sheetId="6" r:id="rId9"/>
    <sheet state="visible" name="午點  菜單+成本" sheetId="7" r:id="rId10"/>
    <sheet state="visible" name="晚餐  菜單+成本" sheetId="8" r:id="rId11"/>
    <sheet state="visible" name="晚點  菜單+成本" sheetId="9" r:id="rId12"/>
  </sheets>
  <definedNames/>
  <calcPr/>
</workbook>
</file>

<file path=xl/sharedStrings.xml><?xml version="1.0" encoding="utf-8"?>
<sst xmlns="http://schemas.openxmlformats.org/spreadsheetml/2006/main" count="551" uniqueCount="124">
  <si>
    <t>總熱量</t>
  </si>
  <si>
    <t>1400大卡</t>
  </si>
  <si>
    <t xml:space="preserve">百分比 </t>
  </si>
  <si>
    <t>熱量（kcal）</t>
  </si>
  <si>
    <t xml:space="preserve"> 重量（g）</t>
  </si>
  <si>
    <t>醣類</t>
  </si>
  <si>
    <t>脂質</t>
  </si>
  <si>
    <t>蛋白質</t>
  </si>
  <si>
    <t>早餐</t>
  </si>
  <si>
    <t>早點</t>
  </si>
  <si>
    <t>午餐</t>
  </si>
  <si>
    <t>午點</t>
  </si>
  <si>
    <t>晚餐</t>
  </si>
  <si>
    <t>晚點</t>
  </si>
  <si>
    <t>總價</t>
  </si>
  <si>
    <t>預估價格</t>
  </si>
  <si>
    <t>實際價格</t>
  </si>
  <si>
    <t>食物類別</t>
  </si>
  <si>
    <t>份數
(Ex)</t>
  </si>
  <si>
    <t>醣類
(g)</t>
  </si>
  <si>
    <t>蛋白
質(g)</t>
  </si>
  <si>
    <t xml:space="preserve">脂質
(g)
</t>
  </si>
  <si>
    <t>熱量
(kcal)</t>
  </si>
  <si>
    <t>餐次</t>
  </si>
  <si>
    <t>剩餘</t>
  </si>
  <si>
    <t>奶類</t>
  </si>
  <si>
    <t>全脂</t>
  </si>
  <si>
    <t>-</t>
  </si>
  <si>
    <t>低脂</t>
  </si>
  <si>
    <t>蔬菜類</t>
  </si>
  <si>
    <t>水果類</t>
  </si>
  <si>
    <t>全榖雜糧類</t>
  </si>
  <si>
    <t>豆魚蛋 肉類</t>
  </si>
  <si>
    <t>高脂</t>
  </si>
  <si>
    <t>中脂</t>
  </si>
  <si>
    <t>油脂與種子堅果類</t>
  </si>
  <si>
    <t>精製糖</t>
  </si>
  <si>
    <t>總計</t>
  </si>
  <si>
    <r>
      <rPr>
        <rFont val="Arial"/>
        <b/>
        <color rgb="FF4A86E8"/>
        <sz val="22.0"/>
      </rPr>
      <t>改變</t>
    </r>
    <r>
      <rPr>
        <rFont val="Arial"/>
        <b/>
        <color rgb="FFFF0000"/>
        <sz val="22.0"/>
      </rPr>
      <t>份數</t>
    </r>
    <r>
      <rPr>
        <rFont val="Arial"/>
        <b/>
        <color rgb="FF4A86E8"/>
        <sz val="22.0"/>
      </rPr>
      <t>和</t>
    </r>
    <r>
      <rPr>
        <rFont val="Arial"/>
        <b/>
        <color rgb="FFFF0000"/>
        <sz val="22.0"/>
      </rPr>
      <t>餐次</t>
    </r>
    <r>
      <rPr>
        <rFont val="Arial"/>
        <b/>
        <color rgb="FF4A86E8"/>
        <sz val="22.0"/>
      </rPr>
      <t>就好 其他的都寫好函式了</t>
    </r>
  </si>
  <si>
    <t>(一)營養素分析</t>
  </si>
  <si>
    <t>DRIs(%)以年齡層 19-30歲，運動強度中度的女性計算</t>
  </si>
  <si>
    <t>項目</t>
  </si>
  <si>
    <t>熱量 
(kcal)</t>
  </si>
  <si>
    <t>粗蛋白 
(g)</t>
  </si>
  <si>
    <t>粗脂肪 
(g)</t>
  </si>
  <si>
    <t>總碳水化合物 
(g)</t>
  </si>
  <si>
    <t>糖質總量 
(g)</t>
  </si>
  <si>
    <t>水分 
(g)</t>
  </si>
  <si>
    <t>膽固醇 
(mg)</t>
  </si>
  <si>
    <t>膳食纖維 
(g)</t>
  </si>
  <si>
    <t>修正版菜單</t>
  </si>
  <si>
    <t>佔 DRIs (%)</t>
  </si>
  <si>
    <t>(二)礦物質分析</t>
  </si>
  <si>
    <t>鈉
(mg)</t>
  </si>
  <si>
    <t>鈣
(mg)</t>
  </si>
  <si>
    <t>磷
(mg)</t>
  </si>
  <si>
    <t>鎂
(mg)</t>
  </si>
  <si>
    <t>鐵
(mg)</t>
  </si>
  <si>
    <t>鋅
(mg)</t>
  </si>
  <si>
    <t>碘
(ug)</t>
  </si>
  <si>
    <t>硒
(ug)</t>
  </si>
  <si>
    <t>氟
(ug)</t>
  </si>
  <si>
    <t>(三)維生素分析</t>
  </si>
  <si>
    <t>視網醇 
當量 (RE) (μg)</t>
  </si>
  <si>
    <t>維生素 E 
(mg)</t>
  </si>
  <si>
    <t>維生素 C
(mg)</t>
  </si>
  <si>
    <t>維生素 B1
(mg</t>
  </si>
  <si>
    <t>維生素 B2
(mg)</t>
  </si>
  <si>
    <t>菸鹼素
(mg)</t>
  </si>
  <si>
    <t>維生素 B6
(mg)</t>
  </si>
  <si>
    <t>維生素 B12 
(ug)</t>
  </si>
  <si>
    <t>葉酸 
(ug)</t>
  </si>
  <si>
    <t>分配到的
份數</t>
  </si>
  <si>
    <t>奶全</t>
  </si>
  <si>
    <t>奶低</t>
  </si>
  <si>
    <t>蔬菜</t>
  </si>
  <si>
    <t>水果</t>
  </si>
  <si>
    <t>全雜</t>
  </si>
  <si>
    <t>豆高</t>
  </si>
  <si>
    <t>豆中</t>
  </si>
  <si>
    <t>豆低</t>
  </si>
  <si>
    <t>堅果</t>
  </si>
  <si>
    <t>糖</t>
  </si>
  <si>
    <t>餐別</t>
  </si>
  <si>
    <t>菜名</t>
  </si>
  <si>
    <t>材料名稱</t>
  </si>
  <si>
    <t>食物成分表類別</t>
  </si>
  <si>
    <t>食物代換表類別</t>
  </si>
  <si>
    <t>EX</t>
  </si>
  <si>
    <t>可食重量 (g)</t>
  </si>
  <si>
    <t>作法</t>
  </si>
  <si>
    <t>熱量(kcal)</t>
  </si>
  <si>
    <t>粗蛋白(g)</t>
  </si>
  <si>
    <t>粗脂肪(g)</t>
  </si>
  <si>
    <t>總碳水化合物(g)</t>
  </si>
  <si>
    <t>糖質總量(g)</t>
  </si>
  <si>
    <t>水分(g)</t>
  </si>
  <si>
    <t>膽固醇(mg)</t>
  </si>
  <si>
    <t>膳食纖維(g)</t>
  </si>
  <si>
    <t>食材名稱</t>
  </si>
  <si>
    <t>可食重量
(g)</t>
  </si>
  <si>
    <t>採買重量
(g)</t>
  </si>
  <si>
    <t>預估單價
(元/公斤)</t>
  </si>
  <si>
    <t>預估價格
(元)</t>
  </si>
  <si>
    <t>實際單價
(元/公斤)</t>
  </si>
  <si>
    <t>實際價格
(元)</t>
  </si>
  <si>
    <t>鈉(mg)</t>
  </si>
  <si>
    <t>鈣(mg)</t>
  </si>
  <si>
    <t>磷(mg)</t>
  </si>
  <si>
    <t>鎂(mg)</t>
  </si>
  <si>
    <t>鐵(mg)</t>
  </si>
  <si>
    <t>鋅(mg)</t>
  </si>
  <si>
    <t>碘(ug)</t>
  </si>
  <si>
    <t>硒(ug)</t>
  </si>
  <si>
    <t>氟(ug)</t>
  </si>
  <si>
    <t>視網醇(ug)</t>
  </si>
  <si>
    <t>維生素E總量(mg)</t>
  </si>
  <si>
    <t>維生素C(mg)</t>
  </si>
  <si>
    <t>維生素B1(mg)</t>
  </si>
  <si>
    <t>維生素B2(mg)</t>
  </si>
  <si>
    <t>菸鹼素(mg)</t>
  </si>
  <si>
    <t>維生素B6(mg)</t>
  </si>
  <si>
    <t>維生素B12(ug)</t>
  </si>
  <si>
    <t>葉酸(ug)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</si>
</sst>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22.0"/>
      <color rgb="FF4A86E8"/>
      <name val="Arial"/>
      <scheme val="minor"/>
    </font>
    <font>
      <b/>
      <sz val="13.0"/>
      <color theme="1"/>
      <name val="Arial"/>
      <scheme val="minor"/>
    </font>
    <font>
      <b/>
      <sz val="15.0"/>
      <color theme="1"/>
      <name val="Arial"/>
      <scheme val="minor"/>
    </font>
    <font>
      <b/>
      <sz val="12.0"/>
      <color theme="1"/>
      <name val="Arial"/>
      <scheme val="minor"/>
    </font>
    <font>
      <color rgb="FFFFFFFF"/>
      <name val="Inherit"/>
    </font>
    <font>
      <sz val="9.0"/>
      <color rgb="FF000000"/>
      <name val="&quot;Google Sans Mono&quot;"/>
    </font>
    <font>
      <sz val="9.0"/>
      <color rgb="FF008000"/>
      <name val="&quot;Google Sans Mono&quot;"/>
    </font>
    <font>
      <sz val="9.0"/>
      <color rgb="FFF7981D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9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readingOrder="0" vertical="center"/>
    </xf>
    <xf borderId="7" fillId="3" fontId="1" numFmtId="0" xfId="0" applyAlignment="1" applyBorder="1" applyFill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11" fillId="0" fontId="2" numFmtId="0" xfId="0" applyBorder="1" applyFont="1"/>
    <xf borderId="13" fillId="2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0" fillId="4" fontId="1" numFmtId="2" xfId="0" applyFont="1" applyNumberFormat="1"/>
    <xf borderId="8" fillId="0" fontId="2" numFmtId="0" xfId="0" applyBorder="1" applyFont="1"/>
    <xf borderId="9" fillId="0" fontId="2" numFmtId="0" xfId="0" applyBorder="1" applyFont="1"/>
    <xf borderId="13" fillId="0" fontId="1" numFmtId="0" xfId="0" applyAlignment="1" applyBorder="1" applyFont="1">
      <alignment horizontal="center" readingOrder="0" vertical="center"/>
    </xf>
    <xf borderId="11" fillId="3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4" fillId="3" fontId="1" numFmtId="0" xfId="0" applyAlignment="1" applyBorder="1" applyFont="1">
      <alignment horizontal="center" vertical="center"/>
    </xf>
    <xf borderId="0" fillId="5" fontId="3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0" fillId="6" fontId="6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7" fontId="4" numFmtId="0" xfId="0" applyAlignment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8" fontId="8" numFmtId="0" xfId="0" applyAlignment="1" applyFill="1" applyFont="1">
      <alignment horizontal="center" vertical="center"/>
    </xf>
    <xf borderId="0" fillId="8" fontId="9" numFmtId="0" xfId="0" applyAlignment="1" applyFont="1">
      <alignment horizontal="center" readingOrder="0" vertical="center"/>
    </xf>
    <xf borderId="0" fillId="8" fontId="1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5"/>
      <c r="K1" s="5"/>
      <c r="L1" s="5"/>
    </row>
    <row r="2">
      <c r="A2" s="6"/>
      <c r="B2" s="1" t="s">
        <v>2</v>
      </c>
      <c r="C2" s="1" t="s">
        <v>3</v>
      </c>
      <c r="D2" s="1" t="s">
        <v>4</v>
      </c>
      <c r="E2" s="5"/>
      <c r="F2" s="5"/>
      <c r="G2" s="5"/>
      <c r="H2" s="5"/>
      <c r="I2" s="5"/>
      <c r="J2" s="5"/>
      <c r="K2" s="5"/>
      <c r="L2" s="5"/>
    </row>
    <row r="3">
      <c r="A3" s="7" t="s">
        <v>5</v>
      </c>
      <c r="B3" s="8">
        <v>0.5</v>
      </c>
      <c r="C3" s="6">
        <f>VALUE(SUBSTITUTE(B1,"大卡",""))*VALUE(LEFT(B3,LEN(B3)-1))/100</f>
        <v>700</v>
      </c>
      <c r="D3" s="9">
        <f>C3/4</f>
        <v>175</v>
      </c>
      <c r="E3" s="5"/>
      <c r="F3" s="5"/>
      <c r="G3" s="5"/>
      <c r="H3" s="5"/>
      <c r="I3" s="5"/>
      <c r="J3" s="5"/>
      <c r="K3" s="5"/>
      <c r="L3" s="5"/>
    </row>
    <row r="4">
      <c r="A4" s="7" t="s">
        <v>6</v>
      </c>
      <c r="B4" s="8">
        <v>0.3</v>
      </c>
      <c r="C4" s="6">
        <f>VALUE(SUBSTITUTE(B1,"大卡",""))*VALUE(LEFT(B4,LEN(B4)-1))/100</f>
        <v>420</v>
      </c>
      <c r="D4" s="9">
        <f>C4/9</f>
        <v>46.66666667</v>
      </c>
      <c r="E4" s="5"/>
      <c r="F4" s="5"/>
      <c r="G4" s="5"/>
      <c r="H4" s="5"/>
      <c r="I4" s="5"/>
      <c r="J4" s="5"/>
      <c r="K4" s="5"/>
      <c r="L4" s="5"/>
    </row>
    <row r="5">
      <c r="A5" s="7" t="s">
        <v>7</v>
      </c>
      <c r="B5" s="8">
        <v>0.2</v>
      </c>
      <c r="C5" s="6">
        <f>VALUE(SUBSTITUTE(B1,"大卡",""))*VALUE(LEFT(B5,LEN(B5)-1))/100</f>
        <v>280</v>
      </c>
      <c r="D5" s="9">
        <f>C5/4</f>
        <v>70</v>
      </c>
      <c r="E5" s="5"/>
      <c r="F5" s="5"/>
      <c r="G5" s="5"/>
      <c r="H5" s="5"/>
      <c r="I5" s="5"/>
      <c r="J5" s="5"/>
      <c r="K5" s="5"/>
      <c r="L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A8" s="10"/>
      <c r="B8" s="11" t="s">
        <v>8</v>
      </c>
      <c r="C8" s="11" t="s">
        <v>9</v>
      </c>
      <c r="D8" s="11" t="s">
        <v>10</v>
      </c>
      <c r="E8" s="11" t="s">
        <v>11</v>
      </c>
      <c r="F8" s="11" t="s">
        <v>12</v>
      </c>
      <c r="G8" s="11" t="s">
        <v>13</v>
      </c>
      <c r="H8" s="12" t="s">
        <v>14</v>
      </c>
      <c r="I8" s="5"/>
      <c r="J8" s="5"/>
      <c r="K8" s="5"/>
      <c r="L8" s="5"/>
    </row>
    <row r="9">
      <c r="A9" s="13" t="s">
        <v>15</v>
      </c>
      <c r="B9" s="5"/>
      <c r="C9" s="5"/>
      <c r="D9" s="5"/>
      <c r="E9" s="5"/>
      <c r="F9" s="5"/>
      <c r="G9" s="5"/>
      <c r="H9" s="14"/>
      <c r="I9" s="5"/>
      <c r="J9" s="5"/>
      <c r="K9" s="5"/>
      <c r="L9" s="5"/>
    </row>
    <row r="10">
      <c r="A10" s="15" t="s">
        <v>16</v>
      </c>
      <c r="B10" s="16"/>
      <c r="C10" s="16"/>
      <c r="D10" s="16"/>
      <c r="E10" s="16"/>
      <c r="F10" s="16"/>
      <c r="G10" s="16"/>
      <c r="H10" s="17"/>
      <c r="I10" s="5"/>
      <c r="J10" s="5"/>
      <c r="K10" s="5"/>
      <c r="L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mergeCells count="1">
    <mergeCell ref="B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8.0"/>
    <col customWidth="1" min="5" max="7" width="8.75"/>
    <col customWidth="1" min="8" max="13" width="7.0"/>
  </cols>
  <sheetData>
    <row r="1">
      <c r="A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9" t="s">
        <v>23</v>
      </c>
      <c r="I1" s="3"/>
      <c r="J1" s="3"/>
      <c r="K1" s="3"/>
      <c r="L1" s="3"/>
      <c r="M1" s="4"/>
      <c r="N1" s="20" t="s">
        <v>24</v>
      </c>
    </row>
    <row r="2">
      <c r="A2" s="21"/>
      <c r="B2" s="21"/>
      <c r="C2" s="21"/>
      <c r="D2" s="21"/>
      <c r="E2" s="21"/>
      <c r="F2" s="21"/>
      <c r="G2" s="21"/>
      <c r="H2" s="22" t="s">
        <v>8</v>
      </c>
      <c r="I2" s="22" t="s">
        <v>9</v>
      </c>
      <c r="J2" s="22" t="s">
        <v>10</v>
      </c>
      <c r="K2" s="22" t="s">
        <v>11</v>
      </c>
      <c r="L2" s="22" t="s">
        <v>12</v>
      </c>
      <c r="M2" s="22" t="s">
        <v>13</v>
      </c>
    </row>
    <row r="3">
      <c r="A3" s="13" t="s">
        <v>25</v>
      </c>
      <c r="B3" s="23" t="s">
        <v>26</v>
      </c>
      <c r="C3" s="24" t="s">
        <v>27</v>
      </c>
      <c r="D3" s="25" t="str">
        <f>IF(ISNUMBER(C3), C3*12, "-")
</f>
        <v>-</v>
      </c>
      <c r="E3" s="25" t="str">
        <f t="shared" ref="E3:E4" si="1">IF(ISNUMBER(C3), C3*8, "-")</f>
        <v>-</v>
      </c>
      <c r="F3" s="25" t="str">
        <f>IF(ISNUMBER(C3), C3*8, "-")</f>
        <v>-</v>
      </c>
      <c r="G3" s="26" t="str">
        <f>IF(ISNUMBER(C3), C3*150, "-")</f>
        <v>-</v>
      </c>
      <c r="H3" s="22" t="s">
        <v>27</v>
      </c>
      <c r="I3" s="22" t="s">
        <v>27</v>
      </c>
      <c r="J3" s="22" t="s">
        <v>27</v>
      </c>
      <c r="K3" s="22" t="s">
        <v>27</v>
      </c>
      <c r="L3" s="22" t="s">
        <v>27</v>
      </c>
      <c r="M3" s="22" t="s">
        <v>27</v>
      </c>
      <c r="N3" s="27">
        <f t="shared" ref="N3:N12" si="2">IF(ISNUMBER(C3), C3, 0)-(IF(ISNUMBER(H3), H3, 0)
+ IF(ISNUMBER(I3), I3, 0)
+ IF(ISNUMBER(J3), J3, 0)
+ IF(ISNUMBER(K3), K3, 0)
+ IF(ISNUMBER(L3), L3, 0)
+ IF(ISNUMBER(M3), M3, 0)
)</f>
        <v>0</v>
      </c>
    </row>
    <row r="4">
      <c r="A4" s="28"/>
      <c r="B4" s="23" t="s">
        <v>28</v>
      </c>
      <c r="C4" s="24" t="s">
        <v>27</v>
      </c>
      <c r="D4" s="25" t="str">
        <f>IF(ISNUMBER(C4), C4*8, "-")</f>
        <v>-</v>
      </c>
      <c r="E4" s="25" t="str">
        <f t="shared" si="1"/>
        <v>-</v>
      </c>
      <c r="F4" s="25" t="str">
        <f>IF(ISNUMBER(C4), C4*4, "-")</f>
        <v>-</v>
      </c>
      <c r="G4" s="26" t="str">
        <f>IF(ISNUMBER(C4), C4*120, "-")</f>
        <v>-</v>
      </c>
      <c r="H4" s="22" t="s">
        <v>27</v>
      </c>
      <c r="I4" s="22" t="s">
        <v>27</v>
      </c>
      <c r="J4" s="22" t="s">
        <v>27</v>
      </c>
      <c r="K4" s="22" t="s">
        <v>27</v>
      </c>
      <c r="L4" s="22" t="s">
        <v>27</v>
      </c>
      <c r="M4" s="22" t="s">
        <v>27</v>
      </c>
      <c r="N4" s="27">
        <f t="shared" si="2"/>
        <v>0</v>
      </c>
    </row>
    <row r="5">
      <c r="A5" s="13" t="s">
        <v>29</v>
      </c>
      <c r="B5" s="29"/>
      <c r="C5" s="24">
        <v>3.5</v>
      </c>
      <c r="D5" s="25">
        <f>IF(ISNUMBER(C5), C5*5, "-")
</f>
        <v>17.5</v>
      </c>
      <c r="E5" s="25">
        <f>IF(ISNUMBER(C5), C5*1, "-")</f>
        <v>3.5</v>
      </c>
      <c r="F5" s="30" t="s">
        <v>27</v>
      </c>
      <c r="G5" s="26">
        <f>IF(ISNUMBER(C5), C5*25, "-")</f>
        <v>87.5</v>
      </c>
      <c r="H5" s="22">
        <v>1.0</v>
      </c>
      <c r="I5" s="22">
        <v>1.0</v>
      </c>
      <c r="J5" s="22">
        <v>1.5</v>
      </c>
      <c r="K5" s="22" t="s">
        <v>27</v>
      </c>
      <c r="L5" s="22" t="s">
        <v>27</v>
      </c>
      <c r="M5" s="22" t="s">
        <v>27</v>
      </c>
      <c r="N5" s="27">
        <f t="shared" si="2"/>
        <v>0</v>
      </c>
    </row>
    <row r="6">
      <c r="A6" s="13" t="s">
        <v>30</v>
      </c>
      <c r="B6" s="29"/>
      <c r="C6" s="24">
        <v>1.0</v>
      </c>
      <c r="D6" s="25">
        <f t="shared" ref="D6:D7" si="3">IF(ISNUMBER(C6), C6*15, "-")
</f>
        <v>15</v>
      </c>
      <c r="E6" s="30" t="s">
        <v>27</v>
      </c>
      <c r="F6" s="30" t="s">
        <v>27</v>
      </c>
      <c r="G6" s="26">
        <f>IF(ISNUMBER(C6), C6*60, "-")</f>
        <v>60</v>
      </c>
      <c r="H6" s="22" t="s">
        <v>27</v>
      </c>
      <c r="I6" s="22">
        <v>1.0</v>
      </c>
      <c r="J6" s="22" t="s">
        <v>27</v>
      </c>
      <c r="K6" s="22" t="s">
        <v>27</v>
      </c>
      <c r="L6" s="22" t="s">
        <v>27</v>
      </c>
      <c r="M6" s="22" t="s">
        <v>27</v>
      </c>
      <c r="N6" s="27">
        <f t="shared" si="2"/>
        <v>0</v>
      </c>
    </row>
    <row r="7">
      <c r="A7" s="13" t="s">
        <v>31</v>
      </c>
      <c r="B7" s="29"/>
      <c r="C7" s="24">
        <v>9.5</v>
      </c>
      <c r="D7" s="25">
        <f t="shared" si="3"/>
        <v>142.5</v>
      </c>
      <c r="E7" s="25">
        <f>IF(ISNUMBER(C7), C7*2, "-")</f>
        <v>19</v>
      </c>
      <c r="F7" s="30" t="s">
        <v>27</v>
      </c>
      <c r="G7" s="26">
        <f>IF(ISNUMBER(C7), C7*70, "-")</f>
        <v>665</v>
      </c>
      <c r="H7" s="22">
        <v>2.5</v>
      </c>
      <c r="I7" s="22">
        <v>2.0</v>
      </c>
      <c r="J7" s="22">
        <v>4.0</v>
      </c>
      <c r="K7" s="22" t="s">
        <v>27</v>
      </c>
      <c r="L7" s="22" t="s">
        <v>27</v>
      </c>
      <c r="M7" s="22">
        <v>1.0</v>
      </c>
      <c r="N7" s="27">
        <f t="shared" si="2"/>
        <v>0</v>
      </c>
    </row>
    <row r="8">
      <c r="A8" s="13" t="s">
        <v>32</v>
      </c>
      <c r="B8" s="23" t="s">
        <v>33</v>
      </c>
      <c r="C8" s="24" t="s">
        <v>27</v>
      </c>
      <c r="D8" s="30" t="s">
        <v>27</v>
      </c>
      <c r="E8" s="25" t="str">
        <f t="shared" ref="E8:E10" si="4">IF(ISNUMBER(C8), C8*7, "-")</f>
        <v>-</v>
      </c>
      <c r="F8" s="25" t="str">
        <f>IF(ISNUMBER(C8), C8*10, "-")</f>
        <v>-</v>
      </c>
      <c r="G8" s="26" t="str">
        <f>IF(ISNUMBER(C8), C8*120, "-")</f>
        <v>-</v>
      </c>
      <c r="H8" s="22" t="s">
        <v>27</v>
      </c>
      <c r="I8" s="22" t="s">
        <v>27</v>
      </c>
      <c r="J8" s="22" t="s">
        <v>27</v>
      </c>
      <c r="K8" s="22" t="s">
        <v>27</v>
      </c>
      <c r="L8" s="22" t="s">
        <v>27</v>
      </c>
      <c r="M8" s="22" t="s">
        <v>27</v>
      </c>
      <c r="N8" s="27">
        <f t="shared" si="2"/>
        <v>0</v>
      </c>
    </row>
    <row r="9">
      <c r="A9" s="28"/>
      <c r="B9" s="23" t="s">
        <v>34</v>
      </c>
      <c r="C9" s="24">
        <v>2.5</v>
      </c>
      <c r="D9" s="30" t="s">
        <v>27</v>
      </c>
      <c r="E9" s="25">
        <f t="shared" si="4"/>
        <v>17.5</v>
      </c>
      <c r="F9" s="25">
        <f>IF(ISNUMBER(C9), C9*5, "-")
</f>
        <v>12.5</v>
      </c>
      <c r="G9" s="26">
        <f>IF(ISNUMBER(C9), C9*75, "-")</f>
        <v>187.5</v>
      </c>
      <c r="H9" s="22">
        <v>2.0</v>
      </c>
      <c r="I9" s="22" t="s">
        <v>27</v>
      </c>
      <c r="J9" s="22">
        <v>0.5</v>
      </c>
      <c r="K9" s="22" t="s">
        <v>27</v>
      </c>
      <c r="L9" s="22" t="s">
        <v>27</v>
      </c>
      <c r="M9" s="22" t="s">
        <v>27</v>
      </c>
      <c r="N9" s="27">
        <f t="shared" si="2"/>
        <v>0</v>
      </c>
    </row>
    <row r="10">
      <c r="A10" s="28"/>
      <c r="B10" s="23" t="s">
        <v>28</v>
      </c>
      <c r="C10" s="24">
        <v>5.0</v>
      </c>
      <c r="D10" s="30" t="s">
        <v>27</v>
      </c>
      <c r="E10" s="25">
        <f t="shared" si="4"/>
        <v>35</v>
      </c>
      <c r="F10" s="25">
        <f>IF(ISNUMBER(C10), C10*3, "-")</f>
        <v>15</v>
      </c>
      <c r="G10" s="26">
        <f>IF(ISNUMBER(C10), C10*55, "-")</f>
        <v>275</v>
      </c>
      <c r="H10" s="22">
        <v>0.5</v>
      </c>
      <c r="I10" s="22">
        <v>3.0</v>
      </c>
      <c r="J10" s="22">
        <v>1.5</v>
      </c>
      <c r="K10" s="22" t="s">
        <v>27</v>
      </c>
      <c r="L10" s="22" t="s">
        <v>27</v>
      </c>
      <c r="M10" s="22" t="s">
        <v>27</v>
      </c>
      <c r="N10" s="27">
        <f t="shared" si="2"/>
        <v>0</v>
      </c>
    </row>
    <row r="11">
      <c r="A11" s="13" t="s">
        <v>35</v>
      </c>
      <c r="B11" s="29"/>
      <c r="C11" s="24">
        <v>4.0</v>
      </c>
      <c r="D11" s="30" t="s">
        <v>27</v>
      </c>
      <c r="E11" s="30" t="s">
        <v>27</v>
      </c>
      <c r="F11" s="25">
        <f>IF(ISNUMBER(C11), C11*5, "-")
</f>
        <v>20</v>
      </c>
      <c r="G11" s="26">
        <f>IF(ISNUMBER(C11), C11*45, "-")</f>
        <v>180</v>
      </c>
      <c r="H11" s="22">
        <v>2.0</v>
      </c>
      <c r="I11" s="22">
        <v>1.0</v>
      </c>
      <c r="J11" s="22">
        <v>1.0</v>
      </c>
      <c r="K11" s="22" t="s">
        <v>27</v>
      </c>
      <c r="L11" s="22" t="s">
        <v>27</v>
      </c>
      <c r="M11" s="22" t="s">
        <v>27</v>
      </c>
      <c r="N11" s="27">
        <f t="shared" si="2"/>
        <v>0</v>
      </c>
    </row>
    <row r="12">
      <c r="A12" s="13" t="s">
        <v>36</v>
      </c>
      <c r="B12" s="29"/>
      <c r="C12" s="24">
        <v>1.0</v>
      </c>
      <c r="D12" s="25">
        <f>IF(ISNUMBER(C12), C12*5, "-")
</f>
        <v>5</v>
      </c>
      <c r="E12" s="30" t="s">
        <v>27</v>
      </c>
      <c r="F12" s="30" t="s">
        <v>27</v>
      </c>
      <c r="G12" s="26">
        <f>IF(ISNUMBER(C12), C12*20, "-")</f>
        <v>20</v>
      </c>
      <c r="H12" s="22" t="s">
        <v>27</v>
      </c>
      <c r="I12" s="22" t="s">
        <v>27</v>
      </c>
      <c r="J12" s="22">
        <v>1.0</v>
      </c>
      <c r="K12" s="22" t="s">
        <v>27</v>
      </c>
      <c r="L12" s="22" t="s">
        <v>27</v>
      </c>
      <c r="M12" s="22" t="s">
        <v>27</v>
      </c>
      <c r="N12" s="27">
        <f t="shared" si="2"/>
        <v>0</v>
      </c>
    </row>
    <row r="13">
      <c r="A13" s="31" t="s">
        <v>37</v>
      </c>
      <c r="B13" s="32"/>
      <c r="C13" s="17"/>
      <c r="D13" s="33">
        <f t="shared" ref="D13:G13" si="5">SUMIF(D3:D12,"&gt;=0")
</f>
        <v>180</v>
      </c>
      <c r="E13" s="33">
        <f t="shared" si="5"/>
        <v>75</v>
      </c>
      <c r="F13" s="33">
        <f t="shared" si="5"/>
        <v>47.5</v>
      </c>
      <c r="G13" s="33">
        <f t="shared" si="5"/>
        <v>1475</v>
      </c>
      <c r="H13" s="33">
        <f t="shared" ref="H13:M13" si="6">IF(ISNUMBER(H3), H3*150, 0)
+ IF(ISNUMBER(H4), H4*120, 0)
+ IF(ISNUMBER(H5), H5*25, 0)
+ IF(ISNUMBER(H6), H6*60, 0)
+ IF(ISNUMBER(H7), H7*70, 0)
+ IF(ISNUMBER(H8), H8*120, 0)
+ IF(ISNUMBER(H9), H9*75, 0)
+ IF(ISNUMBER(H10), H10*55, 0)
+ IF(ISNUMBER(H11), H11*45, 0)
+ IF(ISNUMBER(H12), H12*20, 0)
</f>
        <v>467.5</v>
      </c>
      <c r="I13" s="33">
        <f t="shared" si="6"/>
        <v>435</v>
      </c>
      <c r="J13" s="33">
        <f t="shared" si="6"/>
        <v>502.5</v>
      </c>
      <c r="K13" s="33">
        <f t="shared" si="6"/>
        <v>0</v>
      </c>
      <c r="L13" s="33">
        <f t="shared" si="6"/>
        <v>0</v>
      </c>
      <c r="M13" s="33">
        <f t="shared" si="6"/>
        <v>70</v>
      </c>
      <c r="N13" s="27"/>
    </row>
    <row r="16">
      <c r="A16" s="34" t="s">
        <v>38</v>
      </c>
    </row>
  </sheetData>
  <mergeCells count="17">
    <mergeCell ref="C1:C2"/>
    <mergeCell ref="D1:D2"/>
    <mergeCell ref="E1:E2"/>
    <mergeCell ref="F1:F2"/>
    <mergeCell ref="G1:G2"/>
    <mergeCell ref="H1:M1"/>
    <mergeCell ref="N1:N2"/>
    <mergeCell ref="A12:B12"/>
    <mergeCell ref="A13:B13"/>
    <mergeCell ref="A16:N19"/>
    <mergeCell ref="A1:B2"/>
    <mergeCell ref="A3:A4"/>
    <mergeCell ref="A5:B5"/>
    <mergeCell ref="A6:B6"/>
    <mergeCell ref="A7:B7"/>
    <mergeCell ref="A8:A10"/>
    <mergeCell ref="A11:B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39</v>
      </c>
      <c r="C1" s="36"/>
      <c r="D1" s="5"/>
      <c r="E1" s="5"/>
      <c r="F1" s="5"/>
      <c r="G1" s="5"/>
      <c r="H1" s="5"/>
      <c r="I1" s="5"/>
      <c r="J1" s="5"/>
    </row>
    <row r="2">
      <c r="C2" s="36"/>
      <c r="D2" s="5"/>
      <c r="E2" s="5"/>
      <c r="F2" s="5"/>
      <c r="G2" s="5"/>
      <c r="H2" s="5"/>
      <c r="I2" s="5"/>
      <c r="J2" s="5"/>
    </row>
    <row r="3">
      <c r="A3" s="37" t="s">
        <v>40</v>
      </c>
      <c r="B3" s="38"/>
      <c r="C3" s="38"/>
      <c r="D3" s="38"/>
      <c r="E3" s="38"/>
      <c r="F3" s="38"/>
      <c r="G3" s="38"/>
      <c r="H3" s="38"/>
      <c r="I3" s="39"/>
      <c r="J3" s="5"/>
    </row>
    <row r="4">
      <c r="A4" s="40" t="s">
        <v>41</v>
      </c>
      <c r="B4" s="41" t="s">
        <v>42</v>
      </c>
      <c r="C4" s="41" t="s">
        <v>43</v>
      </c>
      <c r="D4" s="41" t="s">
        <v>44</v>
      </c>
      <c r="E4" s="41" t="s">
        <v>45</v>
      </c>
      <c r="F4" s="41" t="s">
        <v>46</v>
      </c>
      <c r="G4" s="41" t="s">
        <v>47</v>
      </c>
      <c r="H4" s="41" t="s">
        <v>48</v>
      </c>
      <c r="I4" s="24" t="s">
        <v>49</v>
      </c>
      <c r="J4" s="5"/>
    </row>
    <row r="5">
      <c r="A5" s="13" t="s">
        <v>50</v>
      </c>
      <c r="B5" s="5">
        <f>IF('早餐  菜單+成本'!S5="not found", "not in the list", '早餐  菜單+成本'!S5+'早點  菜單+成本'!S5+'午餐  菜單+成本'!S5+'午點  菜單+成本'!S5+'晚餐  菜單+成本'!S5+'晚點  菜單+成本'!S5 )
</f>
        <v>0</v>
      </c>
      <c r="C5" s="5">
        <f>IF('早餐  菜單+成本'!T5="not found", "not in the list", '早餐  菜單+成本'!T5+'早點  菜單+成本'!T5+'午餐  菜單+成本'!T5+'午點  菜單+成本'!T5+'晚餐  菜單+成本'!T5+'晚點  菜單+成本'!T5 )
</f>
        <v>0</v>
      </c>
      <c r="D5" s="5">
        <f>IF('早餐  菜單+成本'!U5="not found", "not in the list", '早餐  菜單+成本'!U5+'早點  菜單+成本'!U5+'午餐  菜單+成本'!U5+'午點  菜單+成本'!U5+'晚餐  菜單+成本'!U5+'晚點  菜單+成本'!U5 )
</f>
        <v>0</v>
      </c>
      <c r="E5" s="5">
        <f>IF('早餐  菜單+成本'!V5="not found", "not in the list", '早餐  菜單+成本'!V5+'早點  菜單+成本'!V5+'午餐  菜單+成本'!V5+'午點  菜單+成本'!V5+'晚餐  菜單+成本'!V5+'晚點  菜單+成本'!V5 )
</f>
        <v>0</v>
      </c>
      <c r="F5" s="5">
        <f>IF('早餐  菜單+成本'!W5="not found", "not in the list", '早餐  菜單+成本'!W5+'早點  菜單+成本'!W5+'午餐  菜單+成本'!W5+'午點  菜單+成本'!W5+'晚餐  菜單+成本'!W5+'晚點  菜單+成本'!W5 )
</f>
        <v>0</v>
      </c>
      <c r="G5" s="5">
        <f>IF('早餐  菜單+成本'!X5="not found", "not in the list", '早餐  菜單+成本'!X5+'早點  菜單+成本'!X5+'午餐  菜單+成本'!X5+'午點  菜單+成本'!X5+'晚餐  菜單+成本'!X5+'晚點  菜單+成本'!X5 )
</f>
        <v>0</v>
      </c>
      <c r="H5" s="5">
        <f>IF('早餐  菜單+成本'!Y5="not found", "not in the list", '早餐  菜單+成本'!Y5+'早點  菜單+成本'!Y5+'午餐  菜單+成本'!Y5+'午點  菜單+成本'!Y5+'晚餐  菜單+成本'!Y5+'晚點  菜單+成本'!Y5 )
</f>
        <v>0</v>
      </c>
      <c r="I5" s="5">
        <f>IF('早餐  菜單+成本'!Z5="not found", "not in the list", '早餐  菜單+成本'!Z5+'早點  菜單+成本'!Z5+'午餐  菜單+成本'!Z5+'午點  菜單+成本'!Z5+'晚餐  菜單+成本'!Z5+'晚點  菜單+成本'!Z5 )
</f>
        <v>0</v>
      </c>
      <c r="J5" s="5"/>
    </row>
    <row r="6">
      <c r="A6" s="15" t="s">
        <v>51</v>
      </c>
      <c r="B6" s="16"/>
      <c r="C6" s="16"/>
      <c r="D6" s="16"/>
      <c r="E6" s="16"/>
      <c r="F6" s="16"/>
      <c r="G6" s="16"/>
      <c r="H6" s="16"/>
      <c r="I6" s="42"/>
      <c r="J6" s="5"/>
    </row>
    <row r="9">
      <c r="A9" s="35" t="s">
        <v>52</v>
      </c>
      <c r="C9" s="5"/>
      <c r="D9" s="5"/>
      <c r="E9" s="5"/>
      <c r="F9" s="5"/>
      <c r="G9" s="5"/>
      <c r="H9" s="5"/>
      <c r="I9" s="5"/>
      <c r="J9" s="5"/>
    </row>
    <row r="10">
      <c r="C10" s="5"/>
      <c r="D10" s="5"/>
      <c r="E10" s="5"/>
      <c r="F10" s="5"/>
      <c r="G10" s="5"/>
      <c r="H10" s="5"/>
      <c r="I10" s="5"/>
      <c r="J10" s="5"/>
    </row>
    <row r="11">
      <c r="A11" s="37" t="s">
        <v>40</v>
      </c>
      <c r="B11" s="38"/>
      <c r="C11" s="38"/>
      <c r="D11" s="38"/>
      <c r="E11" s="38"/>
      <c r="F11" s="38"/>
      <c r="G11" s="38"/>
      <c r="H11" s="38"/>
      <c r="I11" s="38"/>
      <c r="J11" s="39"/>
    </row>
    <row r="12">
      <c r="A12" s="40" t="s">
        <v>41</v>
      </c>
      <c r="B12" s="41" t="s">
        <v>53</v>
      </c>
      <c r="C12" s="41" t="s">
        <v>54</v>
      </c>
      <c r="D12" s="41" t="s">
        <v>55</v>
      </c>
      <c r="E12" s="41" t="s">
        <v>56</v>
      </c>
      <c r="F12" s="41" t="s">
        <v>57</v>
      </c>
      <c r="G12" s="41" t="s">
        <v>58</v>
      </c>
      <c r="H12" s="41" t="s">
        <v>59</v>
      </c>
      <c r="I12" s="41" t="s">
        <v>60</v>
      </c>
      <c r="J12" s="24" t="s">
        <v>61</v>
      </c>
    </row>
    <row r="13">
      <c r="A13" s="13" t="s">
        <v>50</v>
      </c>
      <c r="B13" s="5">
        <f>IF('早餐  菜單+成本'!S13="not found", "not in the list", '早餐  菜單+成本'!S13+'早點  菜單+成本'!S13+'午餐  菜單+成本'!S13+'午點  菜單+成本'!S13+'晚餐  菜單+成本'!S13+'晚點  菜單+成本'!S13 )
</f>
        <v>0</v>
      </c>
      <c r="C13" s="5">
        <f>IF('早餐  菜單+成本'!T13="not found", "not in the list", '早餐  菜單+成本'!T13+'早點  菜單+成本'!T13+'午餐  菜單+成本'!T13+'午點  菜單+成本'!T13+'晚餐  菜單+成本'!T13+'晚點  菜單+成本'!T13 )
</f>
        <v>0</v>
      </c>
      <c r="D13" s="5">
        <f>IF('早餐  菜單+成本'!U13="not found", "not in the list", '早餐  菜單+成本'!U13+'早點  菜單+成本'!U13+'午餐  菜單+成本'!U13+'午點  菜單+成本'!U13+'晚餐  菜單+成本'!U13+'晚點  菜單+成本'!U13 )
</f>
        <v>0</v>
      </c>
      <c r="E13" s="5">
        <f>IF('早餐  菜單+成本'!V13="not found", "not in the list", '早餐  菜單+成本'!V13+'早點  菜單+成本'!V13+'午餐  菜單+成本'!V13+'午點  菜單+成本'!V13+'晚餐  菜單+成本'!V13+'晚點  菜單+成本'!V13 )
</f>
        <v>0</v>
      </c>
      <c r="F13" s="5">
        <f>IF('早餐  菜單+成本'!W13="not found", "not in the list", '早餐  菜單+成本'!W13+'早點  菜單+成本'!W13+'午餐  菜單+成本'!W13+'午點  菜單+成本'!W13+'晚餐  菜單+成本'!W13+'晚點  菜單+成本'!W13 )
</f>
        <v>0</v>
      </c>
      <c r="G13" s="5">
        <f>IF('早餐  菜單+成本'!X13="not found", "not in the list", '早餐  菜單+成本'!X13+'早點  菜單+成本'!X13+'午餐  菜單+成本'!X13+'午點  菜單+成本'!X13+'晚餐  菜單+成本'!X13+'晚點  菜單+成本'!X13 )
</f>
        <v>0</v>
      </c>
      <c r="H13" s="5">
        <f>IF('早餐  菜單+成本'!Y13="not found", "not in the list", '早餐  菜單+成本'!Y13+'早點  菜單+成本'!Y13+'午餐  菜單+成本'!Y13+'午點  菜單+成本'!Y13+'晚餐  菜單+成本'!Y13+'晚點  菜單+成本'!Y13 )
</f>
        <v>0</v>
      </c>
      <c r="I13" s="5">
        <f>IF('早餐  菜單+成本'!Z13="not found", "not in the list", '早餐  菜單+成本'!Z13+'早點  菜單+成本'!Z13+'午餐  菜單+成本'!Z13+'午點  菜單+成本'!Z13+'晚餐  菜單+成本'!Z13+'晚點  菜單+成本'!Z13 )
</f>
        <v>0</v>
      </c>
      <c r="J13" s="5">
        <f>IF('早餐  菜單+成本'!AA13="not found", "not in the list", '早餐  菜單+成本'!AA13+'早點  菜單+成本'!AB13+'午餐  菜單+成本'!AB13+'午點  菜單+成本'!AB13+'晚餐  菜單+成本'!AB13+'晚點  菜單+成本'!AB13 )
</f>
        <v>0</v>
      </c>
    </row>
    <row r="14">
      <c r="A14" s="15" t="s">
        <v>51</v>
      </c>
      <c r="B14" s="16"/>
      <c r="C14" s="16"/>
      <c r="D14" s="16"/>
      <c r="E14" s="16"/>
      <c r="F14" s="16"/>
      <c r="G14" s="16"/>
      <c r="H14" s="16"/>
      <c r="I14" s="16"/>
      <c r="J14" s="42"/>
    </row>
    <row r="17">
      <c r="A17" s="35" t="s">
        <v>62</v>
      </c>
      <c r="C17" s="5"/>
      <c r="D17" s="5"/>
      <c r="E17" s="5"/>
      <c r="F17" s="5"/>
      <c r="G17" s="5"/>
      <c r="H17" s="5"/>
      <c r="I17" s="5"/>
      <c r="J17" s="5"/>
    </row>
    <row r="18">
      <c r="C18" s="5"/>
      <c r="D18" s="5"/>
      <c r="E18" s="5"/>
      <c r="F18" s="5"/>
      <c r="G18" s="5"/>
      <c r="H18" s="5"/>
      <c r="I18" s="5"/>
      <c r="J18" s="5"/>
    </row>
    <row r="19">
      <c r="A19" s="37" t="s">
        <v>40</v>
      </c>
      <c r="B19" s="38"/>
      <c r="C19" s="38"/>
      <c r="D19" s="38"/>
      <c r="E19" s="38"/>
      <c r="F19" s="38"/>
      <c r="G19" s="38"/>
      <c r="H19" s="38"/>
      <c r="I19" s="38"/>
      <c r="J19" s="39"/>
    </row>
    <row r="20">
      <c r="A20" s="40" t="s">
        <v>41</v>
      </c>
      <c r="B20" s="41" t="s">
        <v>63</v>
      </c>
      <c r="C20" s="41" t="s">
        <v>64</v>
      </c>
      <c r="D20" s="41" t="s">
        <v>65</v>
      </c>
      <c r="E20" s="41" t="s">
        <v>66</v>
      </c>
      <c r="F20" s="41" t="s">
        <v>67</v>
      </c>
      <c r="G20" s="41" t="s">
        <v>68</v>
      </c>
      <c r="H20" s="41" t="s">
        <v>69</v>
      </c>
      <c r="I20" s="41" t="s">
        <v>70</v>
      </c>
      <c r="J20" s="24" t="s">
        <v>71</v>
      </c>
    </row>
    <row r="21">
      <c r="A21" s="13" t="s">
        <v>50</v>
      </c>
      <c r="B21" s="5">
        <f>IF('早餐  菜單+成本'!S21="not found", "not in the list", '早餐  菜單+成本'!S21+'早點  菜單+成本'!S21+'午餐  菜單+成本'!S21+'午點  菜單+成本'!S21+'晚餐  菜單+成本'!S21+'晚點  菜單+成本'!S21 )
</f>
        <v>0</v>
      </c>
      <c r="C21" s="5">
        <f>IF('早餐  菜單+成本'!T21="not found", "not in the list", '早餐  菜單+成本'!T21+'早點  菜單+成本'!T21+'午餐  菜單+成本'!T21+'午點  菜單+成本'!T21+'晚餐  菜單+成本'!T21+'晚點  菜單+成本'!T21 )
</f>
        <v>0</v>
      </c>
      <c r="D21" s="5">
        <f>IF('早餐  菜單+成本'!U21="not found", "not in the list", '早餐  菜單+成本'!U21+'早點  菜單+成本'!U21+'午餐  菜單+成本'!U21+'午點  菜單+成本'!U21+'晚餐  菜單+成本'!U21+'晚點  菜單+成本'!U21 )
</f>
        <v>0</v>
      </c>
      <c r="E21" s="5">
        <f>IF('早餐  菜單+成本'!V21="not found", "not in the list", '早餐  菜單+成本'!V21+'早點  菜單+成本'!V21+'午餐  菜單+成本'!V21+'午點  菜單+成本'!V21+'晚餐  菜單+成本'!V21+'晚點  菜單+成本'!V21 )
</f>
        <v>0</v>
      </c>
      <c r="F21" s="5">
        <f>IF('早餐  菜單+成本'!W21="not found", "not in the list", '早餐  菜單+成本'!W21+'早點  菜單+成本'!W21+'午餐  菜單+成本'!W21+'午點  菜單+成本'!W21+'晚餐  菜單+成本'!W21+'晚點  菜單+成本'!W21 )
</f>
        <v>0</v>
      </c>
      <c r="G21" s="5">
        <f>IF('早餐  菜單+成本'!X21="not found", "not in the list", '早餐  菜單+成本'!X21+'早點  菜單+成本'!X21+'午餐  菜單+成本'!X21+'午點  菜單+成本'!X21+'晚餐  菜單+成本'!X21+'晚點  菜單+成本'!X21 )
</f>
        <v>0</v>
      </c>
      <c r="H21" s="5">
        <f>IF('早餐  菜單+成本'!Y21="not found", "not in the list", '早餐  菜單+成本'!Y21+'早點  菜單+成本'!Y21+'午餐  菜單+成本'!Y21+'午點  菜單+成本'!Y21+'晚餐  菜單+成本'!Y21+'晚點  菜單+成本'!Y21 )
</f>
        <v>0</v>
      </c>
      <c r="I21" s="5">
        <f>IF('早餐  菜單+成本'!Z21="not found", "not in the list", '早餐  菜單+成本'!Z21+'早點  菜單+成本'!Z21+'午餐  菜單+成本'!Z21+'午點  菜單+成本'!Z21+'晚餐  菜單+成本'!Z21+'晚點  菜單+成本'!Z21 )
</f>
        <v>0</v>
      </c>
      <c r="J21" s="5">
        <f>IF('早餐  菜單+成本'!AA21="not found", "not in the list", '早餐  菜單+成本'!AA21+'早點  菜單+成本'!AB21+'午餐  菜單+成本'!AB21+'午點  菜單+成本'!AB21+'晚餐  菜單+成本'!AB21+'晚點  菜單+成本'!AB21 )
</f>
        <v>0</v>
      </c>
    </row>
    <row r="22">
      <c r="A22" s="15" t="s">
        <v>51</v>
      </c>
      <c r="B22" s="16"/>
      <c r="C22" s="16"/>
      <c r="D22" s="16"/>
      <c r="E22" s="16"/>
      <c r="F22" s="16"/>
      <c r="G22" s="16"/>
      <c r="H22" s="16"/>
      <c r="I22" s="16"/>
      <c r="J22" s="42"/>
    </row>
  </sheetData>
  <mergeCells count="6">
    <mergeCell ref="A1:B2"/>
    <mergeCell ref="A3:I3"/>
    <mergeCell ref="A9:B10"/>
    <mergeCell ref="A11:J11"/>
    <mergeCell ref="A17:B18"/>
    <mergeCell ref="A19:J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72</v>
      </c>
      <c r="B1" s="44" t="s">
        <v>73</v>
      </c>
      <c r="C1" s="44" t="s">
        <v>74</v>
      </c>
      <c r="D1" s="44" t="s">
        <v>75</v>
      </c>
      <c r="E1" s="44" t="s">
        <v>76</v>
      </c>
      <c r="F1" s="44" t="s">
        <v>77</v>
      </c>
      <c r="G1" s="44" t="s">
        <v>78</v>
      </c>
      <c r="H1" s="44" t="s">
        <v>79</v>
      </c>
      <c r="I1" s="44" t="s">
        <v>80</v>
      </c>
      <c r="J1" s="44" t="s">
        <v>81</v>
      </c>
      <c r="K1" s="44" t="s">
        <v>82</v>
      </c>
      <c r="L1" s="5"/>
      <c r="M1" s="5"/>
      <c r="N1" s="5"/>
      <c r="O1" s="5"/>
      <c r="P1" s="5"/>
      <c r="Q1" s="5"/>
      <c r="R1" s="35" t="s">
        <v>39</v>
      </c>
      <c r="T1" s="36"/>
      <c r="U1" s="5"/>
      <c r="V1" s="5"/>
      <c r="W1" s="5"/>
      <c r="X1" s="5"/>
      <c r="Y1" s="5"/>
      <c r="Z1" s="5"/>
      <c r="AA1" s="5"/>
    </row>
    <row r="2">
      <c r="B2" s="45" t="str">
        <f>'Meal pattern'!H3</f>
        <v>-</v>
      </c>
      <c r="C2" s="45" t="str">
        <f>'Meal pattern'!H4</f>
        <v>-</v>
      </c>
      <c r="D2" s="45">
        <f>'Meal pattern'!H5*'Meal pattern'!J7</f>
        <v>4</v>
      </c>
      <c r="E2" s="45" t="str">
        <f>'Meal pattern'!H6</f>
        <v>-</v>
      </c>
      <c r="F2" s="45">
        <f>'Meal pattern'!H7</f>
        <v>2.5</v>
      </c>
      <c r="G2" s="45" t="str">
        <f>'Meal pattern'!H8</f>
        <v>-</v>
      </c>
      <c r="H2" s="45">
        <f>'Meal pattern'!H9</f>
        <v>2</v>
      </c>
      <c r="I2" s="45">
        <f>'Meal pattern'!H10</f>
        <v>0.5</v>
      </c>
      <c r="J2" s="45">
        <f>'Meal pattern'!H11</f>
        <v>2</v>
      </c>
      <c r="K2" s="45" t="str">
        <f>'Meal pattern'!H12</f>
        <v>-</v>
      </c>
      <c r="L2" s="5"/>
      <c r="M2" s="5"/>
      <c r="N2" s="5"/>
      <c r="O2" s="5"/>
      <c r="P2" s="5"/>
      <c r="Q2" s="5"/>
      <c r="T2" s="36"/>
      <c r="U2" s="5"/>
      <c r="V2" s="5"/>
      <c r="W2" s="5"/>
      <c r="X2" s="5"/>
      <c r="Y2" s="5"/>
      <c r="Z2" s="5"/>
      <c r="AA2" s="5"/>
    </row>
    <row r="3">
      <c r="A3" s="5"/>
      <c r="B3" s="4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37" t="s">
        <v>40</v>
      </c>
      <c r="S3" s="38"/>
      <c r="T3" s="38"/>
      <c r="U3" s="38"/>
      <c r="V3" s="38"/>
      <c r="W3" s="38"/>
      <c r="X3" s="38"/>
      <c r="Y3" s="38"/>
      <c r="Z3" s="39"/>
      <c r="AA3" s="5"/>
    </row>
    <row r="4">
      <c r="A4" s="47" t="s">
        <v>83</v>
      </c>
      <c r="B4" s="47" t="s">
        <v>84</v>
      </c>
      <c r="C4" s="47" t="s">
        <v>85</v>
      </c>
      <c r="D4" s="47" t="s">
        <v>86</v>
      </c>
      <c r="E4" s="47" t="s">
        <v>87</v>
      </c>
      <c r="F4" s="47" t="s">
        <v>88</v>
      </c>
      <c r="G4" s="47" t="s">
        <v>89</v>
      </c>
      <c r="H4" s="47" t="s">
        <v>90</v>
      </c>
      <c r="I4" s="5"/>
      <c r="J4" s="48" t="s">
        <v>8</v>
      </c>
      <c r="Q4" s="5"/>
      <c r="R4" s="40" t="s">
        <v>41</v>
      </c>
      <c r="S4" s="41" t="s">
        <v>91</v>
      </c>
      <c r="T4" s="41" t="s">
        <v>92</v>
      </c>
      <c r="U4" s="41" t="s">
        <v>93</v>
      </c>
      <c r="V4" s="41" t="s">
        <v>94</v>
      </c>
      <c r="W4" s="41" t="s">
        <v>95</v>
      </c>
      <c r="X4" s="41" t="s">
        <v>96</v>
      </c>
      <c r="Y4" s="41" t="s">
        <v>97</v>
      </c>
      <c r="Z4" s="24" t="s">
        <v>98</v>
      </c>
      <c r="AA4" s="5"/>
    </row>
    <row r="5">
      <c r="A5" s="49"/>
      <c r="B5" s="49"/>
      <c r="C5" s="49"/>
      <c r="D5" s="5"/>
      <c r="E5" s="5"/>
      <c r="F5" s="5"/>
      <c r="G5" s="49"/>
      <c r="H5" s="5"/>
      <c r="I5" s="5"/>
      <c r="J5" s="41" t="s">
        <v>99</v>
      </c>
      <c r="K5" s="41" t="s">
        <v>100</v>
      </c>
      <c r="L5" s="41" t="s">
        <v>101</v>
      </c>
      <c r="M5" s="41" t="s">
        <v>102</v>
      </c>
      <c r="N5" s="41" t="s">
        <v>103</v>
      </c>
      <c r="O5" s="41" t="s">
        <v>104</v>
      </c>
      <c r="P5" s="41" t="s">
        <v>105</v>
      </c>
      <c r="Q5" s="5"/>
      <c r="R5" s="13" t="s">
        <v>50</v>
      </c>
      <c r="S5" s="18"/>
      <c r="T5" s="5"/>
      <c r="U5" s="5"/>
      <c r="V5" s="5"/>
      <c r="W5" s="5"/>
      <c r="X5" s="5"/>
      <c r="Y5" s="5"/>
      <c r="Z5" s="5"/>
      <c r="AA5" s="5"/>
    </row>
    <row r="6">
      <c r="A6" s="49"/>
      <c r="B6" s="49"/>
      <c r="C6" s="49"/>
      <c r="D6" s="5"/>
      <c r="E6" s="5"/>
      <c r="F6" s="5"/>
      <c r="G6" s="49"/>
      <c r="H6" s="5"/>
      <c r="I6" s="5"/>
      <c r="J6" s="18"/>
      <c r="K6" s="5" t="str">
        <f t="shared" ref="K6:K41" si="1">IF(ISBLANK(J6), "", SUMIF($C$5:$C$41, J6, $G$5:$G$41))
</f>
        <v/>
      </c>
      <c r="L6" s="18"/>
      <c r="M6" s="18"/>
      <c r="N6" s="5">
        <f t="shared" ref="N6:N41" si="2">L6*M6/1000</f>
        <v>0</v>
      </c>
      <c r="O6" s="18"/>
      <c r="P6" s="5">
        <f t="shared" ref="P6:P41" si="3">L6*O6/1000</f>
        <v>0</v>
      </c>
      <c r="Q6" s="5"/>
      <c r="R6" s="15" t="s">
        <v>51</v>
      </c>
      <c r="S6" s="16"/>
      <c r="T6" s="16"/>
      <c r="U6" s="16"/>
      <c r="V6" s="16"/>
      <c r="W6" s="16"/>
      <c r="X6" s="16"/>
      <c r="Y6" s="16"/>
      <c r="Z6" s="42"/>
      <c r="AA6" s="5"/>
    </row>
    <row r="7">
      <c r="A7" s="49"/>
      <c r="B7" s="49"/>
      <c r="C7" s="49"/>
      <c r="D7" s="5"/>
      <c r="E7" s="5"/>
      <c r="F7" s="5"/>
      <c r="G7" s="49"/>
      <c r="H7" s="5"/>
      <c r="I7" s="5"/>
      <c r="J7" s="18"/>
      <c r="K7" s="5" t="str">
        <f t="shared" si="1"/>
        <v/>
      </c>
      <c r="L7" s="18"/>
      <c r="M7" s="18"/>
      <c r="N7" s="5">
        <f t="shared" si="2"/>
        <v>0</v>
      </c>
      <c r="O7" s="18"/>
      <c r="P7" s="5">
        <f t="shared" si="3"/>
        <v>0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49"/>
      <c r="B8" s="49"/>
      <c r="C8" s="49"/>
      <c r="D8" s="5"/>
      <c r="E8" s="5"/>
      <c r="F8" s="5"/>
      <c r="G8" s="49"/>
      <c r="H8" s="5"/>
      <c r="I8" s="5"/>
      <c r="J8" s="18"/>
      <c r="K8" s="5" t="str">
        <f t="shared" si="1"/>
        <v/>
      </c>
      <c r="L8" s="18"/>
      <c r="M8" s="18"/>
      <c r="N8" s="5">
        <f t="shared" si="2"/>
        <v>0</v>
      </c>
      <c r="O8" s="18"/>
      <c r="P8" s="5">
        <f t="shared" si="3"/>
        <v>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9"/>
      <c r="B9" s="49"/>
      <c r="C9" s="49"/>
      <c r="D9" s="5"/>
      <c r="E9" s="5"/>
      <c r="F9" s="5"/>
      <c r="G9" s="49"/>
      <c r="H9" s="5"/>
      <c r="I9" s="5"/>
      <c r="J9" s="18"/>
      <c r="K9" s="5" t="str">
        <f t="shared" si="1"/>
        <v/>
      </c>
      <c r="L9" s="18"/>
      <c r="M9" s="18"/>
      <c r="N9" s="5">
        <f t="shared" si="2"/>
        <v>0</v>
      </c>
      <c r="O9" s="18"/>
      <c r="P9" s="5">
        <f t="shared" si="3"/>
        <v>0</v>
      </c>
      <c r="Q9" s="5"/>
      <c r="R9" s="35" t="s">
        <v>52</v>
      </c>
      <c r="T9" s="5"/>
      <c r="U9" s="5"/>
      <c r="V9" s="5"/>
      <c r="W9" s="5"/>
      <c r="X9" s="5"/>
      <c r="Y9" s="5"/>
      <c r="Z9" s="5"/>
      <c r="AA9" s="5"/>
    </row>
    <row r="10">
      <c r="A10" s="49"/>
      <c r="B10" s="49"/>
      <c r="C10" s="49"/>
      <c r="D10" s="5"/>
      <c r="E10" s="5"/>
      <c r="F10" s="5"/>
      <c r="G10" s="49"/>
      <c r="H10" s="5"/>
      <c r="I10" s="5"/>
      <c r="J10" s="18"/>
      <c r="K10" s="5" t="str">
        <f t="shared" si="1"/>
        <v/>
      </c>
      <c r="L10" s="18"/>
      <c r="M10" s="18"/>
      <c r="N10" s="5">
        <f t="shared" si="2"/>
        <v>0</v>
      </c>
      <c r="O10" s="18"/>
      <c r="P10" s="5">
        <f t="shared" si="3"/>
        <v>0</v>
      </c>
      <c r="Q10" s="5"/>
      <c r="T10" s="5"/>
      <c r="U10" s="5"/>
      <c r="V10" s="5"/>
      <c r="W10" s="5"/>
      <c r="X10" s="5"/>
      <c r="Y10" s="5"/>
      <c r="Z10" s="5"/>
      <c r="AA10" s="5"/>
    </row>
    <row r="11">
      <c r="A11" s="49"/>
      <c r="B11" s="49"/>
      <c r="C11" s="49"/>
      <c r="D11" s="5"/>
      <c r="E11" s="5"/>
      <c r="F11" s="5"/>
      <c r="G11" s="49"/>
      <c r="H11" s="5"/>
      <c r="I11" s="5"/>
      <c r="J11" s="18"/>
      <c r="K11" s="5" t="str">
        <f t="shared" si="1"/>
        <v/>
      </c>
      <c r="L11" s="18"/>
      <c r="M11" s="18"/>
      <c r="N11" s="5">
        <f t="shared" si="2"/>
        <v>0</v>
      </c>
      <c r="O11" s="18"/>
      <c r="P11" s="5">
        <f t="shared" si="3"/>
        <v>0</v>
      </c>
      <c r="Q11" s="5"/>
      <c r="R11" s="37" t="s">
        <v>40</v>
      </c>
      <c r="S11" s="38"/>
      <c r="T11" s="38"/>
      <c r="U11" s="38"/>
      <c r="V11" s="38"/>
      <c r="W11" s="38"/>
      <c r="X11" s="38"/>
      <c r="Y11" s="38"/>
      <c r="Z11" s="38"/>
      <c r="AA11" s="39"/>
    </row>
    <row r="12">
      <c r="A12" s="49"/>
      <c r="B12" s="49"/>
      <c r="C12" s="49"/>
      <c r="D12" s="5"/>
      <c r="E12" s="5"/>
      <c r="F12" s="5"/>
      <c r="G12" s="49"/>
      <c r="H12" s="5"/>
      <c r="I12" s="5"/>
      <c r="J12" s="18"/>
      <c r="K12" s="5" t="str">
        <f t="shared" si="1"/>
        <v/>
      </c>
      <c r="L12" s="18"/>
      <c r="M12" s="18"/>
      <c r="N12" s="5">
        <f t="shared" si="2"/>
        <v>0</v>
      </c>
      <c r="O12" s="18"/>
      <c r="P12" s="5">
        <f t="shared" si="3"/>
        <v>0</v>
      </c>
      <c r="Q12" s="5"/>
      <c r="R12" s="40" t="s">
        <v>41</v>
      </c>
      <c r="S12" s="41" t="s">
        <v>106</v>
      </c>
      <c r="T12" s="41" t="s">
        <v>107</v>
      </c>
      <c r="U12" s="41" t="s">
        <v>108</v>
      </c>
      <c r="V12" s="41" t="s">
        <v>109</v>
      </c>
      <c r="W12" s="41" t="s">
        <v>110</v>
      </c>
      <c r="X12" s="41" t="s">
        <v>111</v>
      </c>
      <c r="Y12" s="41" t="s">
        <v>112</v>
      </c>
      <c r="Z12" s="41" t="s">
        <v>113</v>
      </c>
      <c r="AA12" s="24" t="s">
        <v>114</v>
      </c>
    </row>
    <row r="13">
      <c r="A13" s="49"/>
      <c r="B13" s="49"/>
      <c r="C13" s="49"/>
      <c r="D13" s="5"/>
      <c r="E13" s="5"/>
      <c r="F13" s="5"/>
      <c r="G13" s="49"/>
      <c r="H13" s="5"/>
      <c r="I13" s="5"/>
      <c r="J13" s="18"/>
      <c r="K13" s="5" t="str">
        <f t="shared" si="1"/>
        <v/>
      </c>
      <c r="L13" s="18"/>
      <c r="M13" s="18"/>
      <c r="N13" s="5">
        <f t="shared" si="2"/>
        <v>0</v>
      </c>
      <c r="O13" s="18"/>
      <c r="P13" s="5">
        <f t="shared" si="3"/>
        <v>0</v>
      </c>
      <c r="Q13" s="5"/>
      <c r="R13" s="13" t="s">
        <v>50</v>
      </c>
      <c r="S13" s="5"/>
      <c r="T13" s="5"/>
      <c r="U13" s="18"/>
      <c r="V13" s="5"/>
      <c r="W13" s="5"/>
      <c r="X13" s="5"/>
      <c r="Y13" s="5"/>
      <c r="Z13" s="5"/>
      <c r="AA13" s="5"/>
    </row>
    <row r="14">
      <c r="A14" s="49"/>
      <c r="B14" s="49"/>
      <c r="C14" s="49"/>
      <c r="D14" s="5"/>
      <c r="E14" s="5"/>
      <c r="F14" s="5"/>
      <c r="G14" s="49"/>
      <c r="H14" s="5"/>
      <c r="I14" s="5"/>
      <c r="J14" s="18"/>
      <c r="K14" s="5" t="str">
        <f t="shared" si="1"/>
        <v/>
      </c>
      <c r="L14" s="18"/>
      <c r="M14" s="18"/>
      <c r="N14" s="5">
        <f t="shared" si="2"/>
        <v>0</v>
      </c>
      <c r="O14" s="18"/>
      <c r="P14" s="5">
        <f t="shared" si="3"/>
        <v>0</v>
      </c>
      <c r="Q14" s="5"/>
      <c r="R14" s="15" t="s">
        <v>51</v>
      </c>
      <c r="S14" s="16"/>
      <c r="T14" s="16"/>
      <c r="U14" s="16"/>
      <c r="V14" s="16"/>
      <c r="W14" s="16"/>
      <c r="X14" s="16"/>
      <c r="Y14" s="16"/>
      <c r="Z14" s="16"/>
      <c r="AA14" s="42"/>
    </row>
    <row r="15">
      <c r="A15" s="49"/>
      <c r="B15" s="49"/>
      <c r="C15" s="49"/>
      <c r="D15" s="5"/>
      <c r="E15" s="5"/>
      <c r="F15" s="5"/>
      <c r="G15" s="49"/>
      <c r="H15" s="5"/>
      <c r="I15" s="5"/>
      <c r="J15" s="5"/>
      <c r="K15" s="5" t="str">
        <f t="shared" si="1"/>
        <v/>
      </c>
      <c r="L15" s="5"/>
      <c r="M15" s="5"/>
      <c r="N15" s="5">
        <f t="shared" si="2"/>
        <v>0</v>
      </c>
      <c r="O15" s="5"/>
      <c r="P15" s="5">
        <f t="shared" si="3"/>
        <v>0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49"/>
      <c r="B16" s="49"/>
      <c r="C16" s="49"/>
      <c r="D16" s="5"/>
      <c r="E16" s="5"/>
      <c r="F16" s="5"/>
      <c r="G16" s="49"/>
      <c r="H16" s="5"/>
      <c r="I16" s="5"/>
      <c r="J16" s="5"/>
      <c r="K16" s="5" t="str">
        <f t="shared" si="1"/>
        <v/>
      </c>
      <c r="L16" s="5"/>
      <c r="M16" s="5"/>
      <c r="N16" s="5">
        <f t="shared" si="2"/>
        <v>0</v>
      </c>
      <c r="O16" s="5"/>
      <c r="P16" s="5">
        <f t="shared" si="3"/>
        <v>0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49"/>
      <c r="B17" s="49"/>
      <c r="C17" s="49"/>
      <c r="D17" s="5"/>
      <c r="E17" s="5"/>
      <c r="F17" s="5"/>
      <c r="G17" s="49"/>
      <c r="H17" s="5"/>
      <c r="I17" s="5"/>
      <c r="J17" s="5"/>
      <c r="K17" s="5" t="str">
        <f t="shared" si="1"/>
        <v/>
      </c>
      <c r="L17" s="5"/>
      <c r="M17" s="5"/>
      <c r="N17" s="5">
        <f t="shared" si="2"/>
        <v>0</v>
      </c>
      <c r="O17" s="5"/>
      <c r="P17" s="5">
        <f t="shared" si="3"/>
        <v>0</v>
      </c>
      <c r="Q17" s="5"/>
      <c r="R17" s="35" t="s">
        <v>62</v>
      </c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 t="str">
        <f t="shared" si="1"/>
        <v/>
      </c>
      <c r="L18" s="5"/>
      <c r="M18" s="5"/>
      <c r="N18" s="5">
        <f t="shared" si="2"/>
        <v>0</v>
      </c>
      <c r="O18" s="5"/>
      <c r="P18" s="5">
        <f t="shared" si="3"/>
        <v>0</v>
      </c>
      <c r="Q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 t="str">
        <f t="shared" si="1"/>
        <v/>
      </c>
      <c r="L19" s="5"/>
      <c r="M19" s="5"/>
      <c r="N19" s="5">
        <f t="shared" si="2"/>
        <v>0</v>
      </c>
      <c r="O19" s="5"/>
      <c r="P19" s="5">
        <f t="shared" si="3"/>
        <v>0</v>
      </c>
      <c r="Q19" s="5"/>
      <c r="R19" s="37" t="s">
        <v>40</v>
      </c>
      <c r="S19" s="38"/>
      <c r="T19" s="38"/>
      <c r="U19" s="38"/>
      <c r="V19" s="38"/>
      <c r="W19" s="38"/>
      <c r="X19" s="38"/>
      <c r="Y19" s="38"/>
      <c r="Z19" s="38"/>
      <c r="AA19" s="39"/>
    </row>
    <row r="20">
      <c r="A20" s="5"/>
      <c r="B20" s="5"/>
      <c r="C20" s="5"/>
      <c r="D20" s="49"/>
      <c r="E20" s="5"/>
      <c r="F20" s="5"/>
      <c r="G20" s="5"/>
      <c r="H20" s="5"/>
      <c r="I20" s="5"/>
      <c r="J20" s="5"/>
      <c r="K20" s="5" t="str">
        <f t="shared" si="1"/>
        <v/>
      </c>
      <c r="L20" s="5"/>
      <c r="M20" s="5"/>
      <c r="N20" s="5">
        <f t="shared" si="2"/>
        <v>0</v>
      </c>
      <c r="O20" s="5"/>
      <c r="P20" s="5">
        <f t="shared" si="3"/>
        <v>0</v>
      </c>
      <c r="Q20" s="5"/>
      <c r="R20" s="40" t="s">
        <v>41</v>
      </c>
      <c r="S20" s="41" t="s">
        <v>115</v>
      </c>
      <c r="T20" s="41" t="s">
        <v>116</v>
      </c>
      <c r="U20" s="41" t="s">
        <v>117</v>
      </c>
      <c r="V20" s="41" t="s">
        <v>118</v>
      </c>
      <c r="W20" s="41" t="s">
        <v>119</v>
      </c>
      <c r="X20" s="41" t="s">
        <v>120</v>
      </c>
      <c r="Y20" s="41" t="s">
        <v>121</v>
      </c>
      <c r="Z20" s="41" t="s">
        <v>122</v>
      </c>
      <c r="AA20" s="24" t="s">
        <v>123</v>
      </c>
    </row>
    <row r="21">
      <c r="A21" s="5"/>
      <c r="B21" s="5"/>
      <c r="C21" s="5"/>
      <c r="D21" s="49"/>
      <c r="E21" s="5"/>
      <c r="F21" s="5"/>
      <c r="G21" s="5"/>
      <c r="H21" s="5"/>
      <c r="I21" s="5"/>
      <c r="J21" s="5"/>
      <c r="K21" s="5" t="str">
        <f t="shared" si="1"/>
        <v/>
      </c>
      <c r="L21" s="5"/>
      <c r="M21" s="5"/>
      <c r="N21" s="5">
        <f t="shared" si="2"/>
        <v>0</v>
      </c>
      <c r="O21" s="5"/>
      <c r="P21" s="5">
        <f t="shared" si="3"/>
        <v>0</v>
      </c>
      <c r="Q21" s="5"/>
      <c r="R21" s="13" t="s">
        <v>50</v>
      </c>
      <c r="S21" s="50"/>
      <c r="T21" s="50"/>
      <c r="U21" s="51"/>
      <c r="V21" s="50"/>
      <c r="W21" s="50"/>
      <c r="X21" s="50"/>
      <c r="Y21" s="50"/>
      <c r="Z21" s="50"/>
      <c r="AA21" s="50"/>
    </row>
    <row r="22">
      <c r="A22" s="5"/>
      <c r="B22" s="5"/>
      <c r="C22" s="5"/>
      <c r="D22" s="49"/>
      <c r="E22" s="5"/>
      <c r="F22" s="5"/>
      <c r="G22" s="5"/>
      <c r="H22" s="5"/>
      <c r="I22" s="5"/>
      <c r="J22" s="5"/>
      <c r="K22" s="5" t="str">
        <f t="shared" si="1"/>
        <v/>
      </c>
      <c r="L22" s="5"/>
      <c r="M22" s="5"/>
      <c r="N22" s="5">
        <f t="shared" si="2"/>
        <v>0</v>
      </c>
      <c r="O22" s="5"/>
      <c r="P22" s="5">
        <f t="shared" si="3"/>
        <v>0</v>
      </c>
      <c r="Q22" s="5"/>
      <c r="R22" s="15" t="s">
        <v>51</v>
      </c>
      <c r="S22" s="16"/>
      <c r="T22" s="16"/>
      <c r="U22" s="16"/>
      <c r="V22" s="16"/>
      <c r="W22" s="16"/>
      <c r="X22" s="16"/>
      <c r="Y22" s="16"/>
      <c r="Z22" s="16"/>
      <c r="AA22" s="42"/>
    </row>
    <row r="23">
      <c r="A23" s="5"/>
      <c r="B23" s="5"/>
      <c r="C23" s="5"/>
      <c r="D23" s="49"/>
      <c r="E23" s="5"/>
      <c r="F23" s="5"/>
      <c r="G23" s="5"/>
      <c r="H23" s="5"/>
      <c r="I23" s="5"/>
      <c r="J23" s="5"/>
      <c r="K23" s="5" t="str">
        <f t="shared" si="1"/>
        <v/>
      </c>
      <c r="L23" s="5"/>
      <c r="M23" s="5"/>
      <c r="N23" s="5">
        <f t="shared" si="2"/>
        <v>0</v>
      </c>
      <c r="O23" s="5"/>
      <c r="P23" s="5">
        <f t="shared" si="3"/>
        <v>0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49"/>
      <c r="E24" s="5"/>
      <c r="F24" s="5"/>
      <c r="G24" s="52"/>
      <c r="H24" s="5"/>
      <c r="I24" s="5"/>
      <c r="J24" s="5"/>
      <c r="K24" s="5" t="str">
        <f t="shared" si="1"/>
        <v/>
      </c>
      <c r="L24" s="5"/>
      <c r="M24" s="5"/>
      <c r="N24" s="5">
        <f t="shared" si="2"/>
        <v>0</v>
      </c>
      <c r="O24" s="5"/>
      <c r="P24" s="5">
        <f t="shared" si="3"/>
        <v>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49"/>
      <c r="E25" s="5"/>
      <c r="F25" s="5"/>
      <c r="G25" s="5"/>
      <c r="H25" s="5"/>
      <c r="I25" s="5"/>
      <c r="J25" s="5"/>
      <c r="K25" s="5" t="str">
        <f t="shared" si="1"/>
        <v/>
      </c>
      <c r="L25" s="5"/>
      <c r="M25" s="5"/>
      <c r="N25" s="5">
        <f t="shared" si="2"/>
        <v>0</v>
      </c>
      <c r="O25" s="5"/>
      <c r="P25" s="5">
        <f t="shared" si="3"/>
        <v>0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49"/>
      <c r="E26" s="5"/>
      <c r="F26" s="5"/>
      <c r="G26" s="5"/>
      <c r="H26" s="5"/>
      <c r="I26" s="5"/>
      <c r="J26" s="5"/>
      <c r="K26" s="5" t="str">
        <f t="shared" si="1"/>
        <v/>
      </c>
      <c r="L26" s="5"/>
      <c r="M26" s="5"/>
      <c r="N26" s="5">
        <f t="shared" si="2"/>
        <v>0</v>
      </c>
      <c r="O26" s="5"/>
      <c r="P26" s="5">
        <f t="shared" si="3"/>
        <v>0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49"/>
      <c r="E27" s="5"/>
      <c r="F27" s="5"/>
      <c r="G27" s="5"/>
      <c r="H27" s="5"/>
      <c r="I27" s="5"/>
      <c r="J27" s="5"/>
      <c r="K27" s="5" t="str">
        <f t="shared" si="1"/>
        <v/>
      </c>
      <c r="L27" s="5"/>
      <c r="M27" s="5"/>
      <c r="N27" s="5">
        <f t="shared" si="2"/>
        <v>0</v>
      </c>
      <c r="O27" s="5"/>
      <c r="P27" s="5">
        <f t="shared" si="3"/>
        <v>0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49"/>
      <c r="E28" s="5"/>
      <c r="F28" s="5"/>
      <c r="G28" s="5"/>
      <c r="H28" s="5"/>
      <c r="I28" s="5"/>
      <c r="J28" s="5"/>
      <c r="K28" s="5" t="str">
        <f t="shared" si="1"/>
        <v/>
      </c>
      <c r="L28" s="5"/>
      <c r="M28" s="5"/>
      <c r="N28" s="5">
        <f t="shared" si="2"/>
        <v>0</v>
      </c>
      <c r="O28" s="5"/>
      <c r="P28" s="5">
        <f t="shared" si="3"/>
        <v>0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49"/>
      <c r="E29" s="5"/>
      <c r="F29" s="5"/>
      <c r="G29" s="5"/>
      <c r="H29" s="5"/>
      <c r="I29" s="5"/>
      <c r="J29" s="5"/>
      <c r="K29" s="5" t="str">
        <f t="shared" si="1"/>
        <v/>
      </c>
      <c r="L29" s="5"/>
      <c r="M29" s="5"/>
      <c r="N29" s="5">
        <f t="shared" si="2"/>
        <v>0</v>
      </c>
      <c r="O29" s="5"/>
      <c r="P29" s="5">
        <f t="shared" si="3"/>
        <v>0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49"/>
      <c r="E30" s="5"/>
      <c r="F30" s="5"/>
      <c r="G30" s="5"/>
      <c r="H30" s="5"/>
      <c r="I30" s="5"/>
      <c r="J30" s="5"/>
      <c r="K30" s="5" t="str">
        <f t="shared" si="1"/>
        <v/>
      </c>
      <c r="L30" s="5"/>
      <c r="M30" s="5"/>
      <c r="N30" s="5">
        <f t="shared" si="2"/>
        <v>0</v>
      </c>
      <c r="O30" s="5"/>
      <c r="P30" s="5">
        <f t="shared" si="3"/>
        <v>0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49"/>
      <c r="E31" s="5"/>
      <c r="F31" s="5"/>
      <c r="G31" s="5"/>
      <c r="H31" s="5"/>
      <c r="I31" s="5"/>
      <c r="J31" s="5"/>
      <c r="K31" s="5" t="str">
        <f t="shared" si="1"/>
        <v/>
      </c>
      <c r="L31" s="5"/>
      <c r="M31" s="5"/>
      <c r="N31" s="5">
        <f t="shared" si="2"/>
        <v>0</v>
      </c>
      <c r="O31" s="5"/>
      <c r="P31" s="5">
        <f t="shared" si="3"/>
        <v>0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49"/>
      <c r="E32" s="5"/>
      <c r="F32" s="5"/>
      <c r="G32" s="5"/>
      <c r="H32" s="5"/>
      <c r="I32" s="5"/>
      <c r="J32" s="5"/>
      <c r="K32" s="5" t="str">
        <f t="shared" si="1"/>
        <v/>
      </c>
      <c r="L32" s="5"/>
      <c r="M32" s="5"/>
      <c r="N32" s="5">
        <f t="shared" si="2"/>
        <v>0</v>
      </c>
      <c r="O32" s="5"/>
      <c r="P32" s="5">
        <f t="shared" si="3"/>
        <v>0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 t="str">
        <f t="shared" si="1"/>
        <v/>
      </c>
      <c r="L33" s="5"/>
      <c r="M33" s="5"/>
      <c r="N33" s="5">
        <f t="shared" si="2"/>
        <v>0</v>
      </c>
      <c r="O33" s="5"/>
      <c r="P33" s="5">
        <f t="shared" si="3"/>
        <v>0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 t="str">
        <f t="shared" si="1"/>
        <v/>
      </c>
      <c r="L34" s="5"/>
      <c r="M34" s="5"/>
      <c r="N34" s="5">
        <f t="shared" si="2"/>
        <v>0</v>
      </c>
      <c r="O34" s="5"/>
      <c r="P34" s="5">
        <f t="shared" si="3"/>
        <v>0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 t="str">
        <f t="shared" si="1"/>
        <v/>
      </c>
      <c r="L35" s="5"/>
      <c r="M35" s="5"/>
      <c r="N35" s="5">
        <f t="shared" si="2"/>
        <v>0</v>
      </c>
      <c r="O35" s="5"/>
      <c r="P35" s="5">
        <f t="shared" si="3"/>
        <v>0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 t="str">
        <f t="shared" si="1"/>
        <v/>
      </c>
      <c r="L36" s="5"/>
      <c r="M36" s="5"/>
      <c r="N36" s="5">
        <f t="shared" si="2"/>
        <v>0</v>
      </c>
      <c r="O36" s="5"/>
      <c r="P36" s="5">
        <f t="shared" si="3"/>
        <v>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 t="str">
        <f t="shared" si="1"/>
        <v/>
      </c>
      <c r="L37" s="5"/>
      <c r="M37" s="5"/>
      <c r="N37" s="5">
        <f t="shared" si="2"/>
        <v>0</v>
      </c>
      <c r="O37" s="5"/>
      <c r="P37" s="5">
        <f t="shared" si="3"/>
        <v>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tr">
        <f t="shared" si="1"/>
        <v/>
      </c>
      <c r="L38" s="5"/>
      <c r="M38" s="5"/>
      <c r="N38" s="5">
        <f t="shared" si="2"/>
        <v>0</v>
      </c>
      <c r="O38" s="5"/>
      <c r="P38" s="5">
        <f t="shared" si="3"/>
        <v>0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tr">
        <f t="shared" si="1"/>
        <v/>
      </c>
      <c r="L39" s="5"/>
      <c r="M39" s="5"/>
      <c r="N39" s="5">
        <f t="shared" si="2"/>
        <v>0</v>
      </c>
      <c r="O39" s="5"/>
      <c r="P39" s="5">
        <f t="shared" si="3"/>
        <v>0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 t="str">
        <f t="shared" si="1"/>
        <v/>
      </c>
      <c r="L40" s="5"/>
      <c r="M40" s="5"/>
      <c r="N40" s="5">
        <f t="shared" si="2"/>
        <v>0</v>
      </c>
      <c r="O40" s="5"/>
      <c r="P40" s="5">
        <f t="shared" si="3"/>
        <v>0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 t="str">
        <f t="shared" si="1"/>
        <v/>
      </c>
      <c r="L41" s="5"/>
      <c r="M41" s="5"/>
      <c r="N41" s="5">
        <f t="shared" si="2"/>
        <v>0</v>
      </c>
      <c r="O41" s="5"/>
      <c r="P41" s="5">
        <f t="shared" si="3"/>
        <v>0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8">
    <mergeCell ref="A1:A2"/>
    <mergeCell ref="R1:S2"/>
    <mergeCell ref="R3:Z3"/>
    <mergeCell ref="J4:P4"/>
    <mergeCell ref="R9:S10"/>
    <mergeCell ref="R11:AA11"/>
    <mergeCell ref="R17:S18"/>
    <mergeCell ref="R19:AA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72</v>
      </c>
      <c r="B1" s="44" t="s">
        <v>73</v>
      </c>
      <c r="C1" s="44" t="s">
        <v>74</v>
      </c>
      <c r="D1" s="44" t="s">
        <v>75</v>
      </c>
      <c r="E1" s="44" t="s">
        <v>76</v>
      </c>
      <c r="F1" s="44" t="s">
        <v>77</v>
      </c>
      <c r="G1" s="44" t="s">
        <v>78</v>
      </c>
      <c r="H1" s="44" t="s">
        <v>79</v>
      </c>
      <c r="I1" s="44" t="s">
        <v>80</v>
      </c>
      <c r="J1" s="44" t="s">
        <v>81</v>
      </c>
      <c r="K1" s="44" t="s">
        <v>82</v>
      </c>
      <c r="L1" s="5"/>
      <c r="M1" s="5"/>
      <c r="N1" s="5"/>
      <c r="O1" s="5"/>
      <c r="P1" s="5"/>
      <c r="R1" s="35" t="s">
        <v>39</v>
      </c>
      <c r="T1" s="36"/>
      <c r="U1" s="5"/>
      <c r="V1" s="5"/>
      <c r="W1" s="5"/>
      <c r="X1" s="5"/>
      <c r="Y1" s="5"/>
      <c r="Z1" s="5"/>
      <c r="AA1" s="5"/>
    </row>
    <row r="2">
      <c r="B2" s="45" t="str">
        <f>'Meal pattern'!I3</f>
        <v>-</v>
      </c>
      <c r="C2" s="45" t="str">
        <f>'Meal pattern'!I4</f>
        <v>-</v>
      </c>
      <c r="D2" s="45">
        <f>'Meal pattern'!I5</f>
        <v>1</v>
      </c>
      <c r="E2" s="45">
        <f>'Meal pattern'!I6</f>
        <v>1</v>
      </c>
      <c r="F2" s="45">
        <f>'Meal pattern'!I7</f>
        <v>2</v>
      </c>
      <c r="G2" s="45" t="str">
        <f>'Meal pattern'!I8</f>
        <v>-</v>
      </c>
      <c r="H2" s="45" t="str">
        <f>'Meal pattern'!I9</f>
        <v>-</v>
      </c>
      <c r="I2" s="45">
        <f>'Meal pattern'!I10</f>
        <v>3</v>
      </c>
      <c r="J2" s="45">
        <f>'Meal pattern'!I11</f>
        <v>1</v>
      </c>
      <c r="K2" s="45" t="str">
        <f>'Meal pattern'!I12</f>
        <v>-</v>
      </c>
      <c r="L2" s="5"/>
      <c r="M2" s="5"/>
      <c r="N2" s="5"/>
      <c r="O2" s="5"/>
      <c r="P2" s="5"/>
      <c r="T2" s="36"/>
      <c r="U2" s="5"/>
      <c r="V2" s="5"/>
      <c r="W2" s="5"/>
      <c r="X2" s="5"/>
      <c r="Y2" s="5"/>
      <c r="Z2" s="5"/>
      <c r="AA2" s="5"/>
    </row>
    <row r="3">
      <c r="A3" s="5"/>
      <c r="B3" s="4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37" t="s">
        <v>40</v>
      </c>
      <c r="S3" s="38"/>
      <c r="T3" s="38"/>
      <c r="U3" s="38"/>
      <c r="V3" s="38"/>
      <c r="W3" s="38"/>
      <c r="X3" s="38"/>
      <c r="Y3" s="38"/>
      <c r="Z3" s="39"/>
      <c r="AA3" s="5"/>
    </row>
    <row r="4">
      <c r="A4" s="47" t="s">
        <v>83</v>
      </c>
      <c r="B4" s="47" t="s">
        <v>84</v>
      </c>
      <c r="C4" s="47" t="s">
        <v>85</v>
      </c>
      <c r="D4" s="47" t="s">
        <v>86</v>
      </c>
      <c r="E4" s="47" t="s">
        <v>87</v>
      </c>
      <c r="F4" s="47" t="s">
        <v>88</v>
      </c>
      <c r="G4" s="47" t="s">
        <v>89</v>
      </c>
      <c r="H4" s="47" t="s">
        <v>90</v>
      </c>
      <c r="I4" s="5"/>
      <c r="J4" s="48" t="s">
        <v>9</v>
      </c>
      <c r="R4" s="40" t="s">
        <v>41</v>
      </c>
      <c r="S4" s="41" t="s">
        <v>91</v>
      </c>
      <c r="T4" s="41" t="s">
        <v>92</v>
      </c>
      <c r="U4" s="41" t="s">
        <v>93</v>
      </c>
      <c r="V4" s="41" t="s">
        <v>94</v>
      </c>
      <c r="W4" s="41" t="s">
        <v>95</v>
      </c>
      <c r="X4" s="41" t="s">
        <v>96</v>
      </c>
      <c r="Y4" s="41" t="s">
        <v>97</v>
      </c>
      <c r="Z4" s="24" t="s">
        <v>98</v>
      </c>
      <c r="AA4" s="5"/>
    </row>
    <row r="5">
      <c r="A5" s="49"/>
      <c r="B5" s="49"/>
      <c r="C5" s="49"/>
      <c r="D5" s="5"/>
      <c r="E5" s="5"/>
      <c r="F5" s="5"/>
      <c r="G5" s="49"/>
      <c r="H5" s="5"/>
      <c r="I5" s="5"/>
      <c r="J5" s="41" t="s">
        <v>99</v>
      </c>
      <c r="K5" s="41" t="s">
        <v>100</v>
      </c>
      <c r="L5" s="41" t="s">
        <v>101</v>
      </c>
      <c r="M5" s="41" t="s">
        <v>102</v>
      </c>
      <c r="N5" s="41" t="s">
        <v>103</v>
      </c>
      <c r="O5" s="41" t="s">
        <v>104</v>
      </c>
      <c r="P5" s="41" t="s">
        <v>105</v>
      </c>
      <c r="R5" s="13" t="s">
        <v>50</v>
      </c>
      <c r="S5" s="18"/>
      <c r="T5" s="5"/>
      <c r="U5" s="5"/>
      <c r="V5" s="5"/>
      <c r="W5" s="5"/>
      <c r="X5" s="5"/>
      <c r="Y5" s="5"/>
      <c r="Z5" s="5"/>
      <c r="AA5" s="5"/>
    </row>
    <row r="6">
      <c r="A6" s="49"/>
      <c r="B6" s="49"/>
      <c r="C6" s="49"/>
      <c r="D6" s="5"/>
      <c r="E6" s="5"/>
      <c r="F6" s="5"/>
      <c r="G6" s="49"/>
      <c r="H6" s="5"/>
      <c r="I6" s="5"/>
      <c r="J6" s="18"/>
      <c r="K6" s="5" t="str">
        <f t="shared" ref="K6:K41" si="1">IF(ISBLANK(J6), "", SUMIF($C$5:$C$41, J6, $G$5:$G$41))
</f>
        <v/>
      </c>
      <c r="L6" s="18"/>
      <c r="M6" s="18"/>
      <c r="N6" s="5">
        <f t="shared" ref="N6:N41" si="2">L6*M6/1000</f>
        <v>0</v>
      </c>
      <c r="O6" s="18"/>
      <c r="P6" s="5">
        <f t="shared" ref="P6:P41" si="3">L6*O6/1000</f>
        <v>0</v>
      </c>
      <c r="R6" s="15" t="s">
        <v>51</v>
      </c>
      <c r="S6" s="16"/>
      <c r="T6" s="16"/>
      <c r="U6" s="16"/>
      <c r="V6" s="16"/>
      <c r="W6" s="16"/>
      <c r="X6" s="16"/>
      <c r="Y6" s="16"/>
      <c r="Z6" s="42"/>
      <c r="AA6" s="5"/>
    </row>
    <row r="7">
      <c r="A7" s="49"/>
      <c r="B7" s="49"/>
      <c r="C7" s="49"/>
      <c r="D7" s="5"/>
      <c r="E7" s="5"/>
      <c r="F7" s="5"/>
      <c r="G7" s="49"/>
      <c r="H7" s="5"/>
      <c r="I7" s="5"/>
      <c r="J7" s="18"/>
      <c r="K7" s="5" t="str">
        <f t="shared" si="1"/>
        <v/>
      </c>
      <c r="L7" s="18"/>
      <c r="M7" s="18"/>
      <c r="N7" s="5">
        <f t="shared" si="2"/>
        <v>0</v>
      </c>
      <c r="O7" s="18"/>
      <c r="P7" s="5">
        <f t="shared" si="3"/>
        <v>0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49"/>
      <c r="B8" s="49"/>
      <c r="C8" s="49"/>
      <c r="D8" s="5"/>
      <c r="E8" s="5"/>
      <c r="F8" s="5"/>
      <c r="G8" s="49"/>
      <c r="H8" s="5"/>
      <c r="I8" s="5"/>
      <c r="J8" s="18"/>
      <c r="K8" s="5" t="str">
        <f t="shared" si="1"/>
        <v/>
      </c>
      <c r="L8" s="18"/>
      <c r="M8" s="18"/>
      <c r="N8" s="5">
        <f t="shared" si="2"/>
        <v>0</v>
      </c>
      <c r="O8" s="18"/>
      <c r="P8" s="5">
        <f t="shared" si="3"/>
        <v>0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9"/>
      <c r="B9" s="49"/>
      <c r="C9" s="49"/>
      <c r="D9" s="5"/>
      <c r="E9" s="5"/>
      <c r="F9" s="5"/>
      <c r="G9" s="49"/>
      <c r="H9" s="5"/>
      <c r="I9" s="5"/>
      <c r="J9" s="18"/>
      <c r="K9" s="5" t="str">
        <f t="shared" si="1"/>
        <v/>
      </c>
      <c r="L9" s="18"/>
      <c r="M9" s="18"/>
      <c r="N9" s="5">
        <f t="shared" si="2"/>
        <v>0</v>
      </c>
      <c r="O9" s="18"/>
      <c r="P9" s="5">
        <f t="shared" si="3"/>
        <v>0</v>
      </c>
      <c r="R9" s="35" t="s">
        <v>52</v>
      </c>
      <c r="T9" s="5"/>
      <c r="U9" s="5"/>
      <c r="V9" s="5"/>
      <c r="W9" s="5"/>
      <c r="X9" s="5"/>
      <c r="Y9" s="5"/>
      <c r="Z9" s="5"/>
      <c r="AA9" s="5"/>
    </row>
    <row r="10">
      <c r="A10" s="49"/>
      <c r="B10" s="49"/>
      <c r="C10" s="49"/>
      <c r="D10" s="5"/>
      <c r="E10" s="5"/>
      <c r="F10" s="5"/>
      <c r="G10" s="49"/>
      <c r="H10" s="5"/>
      <c r="I10" s="5"/>
      <c r="J10" s="18"/>
      <c r="K10" s="5" t="str">
        <f t="shared" si="1"/>
        <v/>
      </c>
      <c r="L10" s="18"/>
      <c r="M10" s="18"/>
      <c r="N10" s="5">
        <f t="shared" si="2"/>
        <v>0</v>
      </c>
      <c r="O10" s="18"/>
      <c r="P10" s="5">
        <f t="shared" si="3"/>
        <v>0</v>
      </c>
      <c r="T10" s="5"/>
      <c r="U10" s="5"/>
      <c r="V10" s="5"/>
      <c r="W10" s="5"/>
      <c r="X10" s="5"/>
      <c r="Y10" s="5"/>
      <c r="Z10" s="5"/>
      <c r="AA10" s="5"/>
    </row>
    <row r="11">
      <c r="A11" s="49"/>
      <c r="B11" s="49"/>
      <c r="C11" s="49"/>
      <c r="D11" s="5"/>
      <c r="E11" s="5"/>
      <c r="F11" s="5"/>
      <c r="G11" s="49"/>
      <c r="H11" s="5"/>
      <c r="I11" s="5"/>
      <c r="J11" s="18"/>
      <c r="K11" s="5" t="str">
        <f t="shared" si="1"/>
        <v/>
      </c>
      <c r="L11" s="18"/>
      <c r="M11" s="18"/>
      <c r="N11" s="5">
        <f t="shared" si="2"/>
        <v>0</v>
      </c>
      <c r="O11" s="18"/>
      <c r="P11" s="5">
        <f t="shared" si="3"/>
        <v>0</v>
      </c>
      <c r="R11" s="37" t="s">
        <v>40</v>
      </c>
      <c r="S11" s="38"/>
      <c r="T11" s="38"/>
      <c r="U11" s="38"/>
      <c r="V11" s="38"/>
      <c r="W11" s="38"/>
      <c r="X11" s="38"/>
      <c r="Y11" s="38"/>
      <c r="Z11" s="38"/>
      <c r="AA11" s="39"/>
    </row>
    <row r="12">
      <c r="A12" s="49"/>
      <c r="B12" s="49"/>
      <c r="C12" s="49"/>
      <c r="D12" s="5"/>
      <c r="E12" s="5"/>
      <c r="F12" s="5"/>
      <c r="G12" s="49"/>
      <c r="H12" s="5"/>
      <c r="I12" s="5"/>
      <c r="J12" s="18"/>
      <c r="K12" s="5" t="str">
        <f t="shared" si="1"/>
        <v/>
      </c>
      <c r="L12" s="18"/>
      <c r="M12" s="18"/>
      <c r="N12" s="5">
        <f t="shared" si="2"/>
        <v>0</v>
      </c>
      <c r="O12" s="18"/>
      <c r="P12" s="5">
        <f t="shared" si="3"/>
        <v>0</v>
      </c>
      <c r="R12" s="40" t="s">
        <v>41</v>
      </c>
      <c r="S12" s="41" t="s">
        <v>106</v>
      </c>
      <c r="T12" s="41" t="s">
        <v>107</v>
      </c>
      <c r="U12" s="41" t="s">
        <v>108</v>
      </c>
      <c r="V12" s="41" t="s">
        <v>109</v>
      </c>
      <c r="W12" s="41" t="s">
        <v>110</v>
      </c>
      <c r="X12" s="41" t="s">
        <v>111</v>
      </c>
      <c r="Y12" s="41" t="s">
        <v>112</v>
      </c>
      <c r="Z12" s="41" t="s">
        <v>113</v>
      </c>
      <c r="AA12" s="24" t="s">
        <v>114</v>
      </c>
    </row>
    <row r="13">
      <c r="A13" s="49"/>
      <c r="B13" s="49"/>
      <c r="C13" s="49"/>
      <c r="D13" s="5"/>
      <c r="E13" s="5"/>
      <c r="F13" s="5"/>
      <c r="G13" s="49"/>
      <c r="H13" s="5"/>
      <c r="I13" s="5"/>
      <c r="J13" s="18"/>
      <c r="K13" s="5" t="str">
        <f t="shared" si="1"/>
        <v/>
      </c>
      <c r="L13" s="18"/>
      <c r="M13" s="18"/>
      <c r="N13" s="5">
        <f t="shared" si="2"/>
        <v>0</v>
      </c>
      <c r="O13" s="18"/>
      <c r="P13" s="5">
        <f t="shared" si="3"/>
        <v>0</v>
      </c>
      <c r="R13" s="13" t="s">
        <v>50</v>
      </c>
      <c r="S13" s="5"/>
      <c r="T13" s="5"/>
      <c r="U13" s="18"/>
      <c r="V13" s="5"/>
      <c r="W13" s="5"/>
      <c r="X13" s="5"/>
      <c r="Y13" s="5"/>
      <c r="Z13" s="5"/>
      <c r="AA13" s="5"/>
    </row>
    <row r="14">
      <c r="A14" s="49"/>
      <c r="B14" s="49"/>
      <c r="C14" s="49"/>
      <c r="D14" s="5"/>
      <c r="E14" s="5"/>
      <c r="F14" s="5"/>
      <c r="G14" s="49"/>
      <c r="H14" s="5"/>
      <c r="I14" s="5"/>
      <c r="J14" s="18"/>
      <c r="K14" s="5" t="str">
        <f t="shared" si="1"/>
        <v/>
      </c>
      <c r="L14" s="18"/>
      <c r="M14" s="18"/>
      <c r="N14" s="5">
        <f t="shared" si="2"/>
        <v>0</v>
      </c>
      <c r="O14" s="18"/>
      <c r="P14" s="5">
        <f t="shared" si="3"/>
        <v>0</v>
      </c>
      <c r="R14" s="15" t="s">
        <v>51</v>
      </c>
      <c r="S14" s="16"/>
      <c r="T14" s="16"/>
      <c r="U14" s="16"/>
      <c r="V14" s="16"/>
      <c r="W14" s="16"/>
      <c r="X14" s="16"/>
      <c r="Y14" s="16"/>
      <c r="Z14" s="16"/>
      <c r="AA14" s="42"/>
    </row>
    <row r="15">
      <c r="A15" s="49"/>
      <c r="B15" s="49"/>
      <c r="C15" s="49"/>
      <c r="D15" s="5"/>
      <c r="E15" s="5"/>
      <c r="F15" s="5"/>
      <c r="G15" s="49"/>
      <c r="H15" s="5"/>
      <c r="I15" s="5"/>
      <c r="J15" s="5"/>
      <c r="K15" s="5" t="str">
        <f t="shared" si="1"/>
        <v/>
      </c>
      <c r="L15" s="5"/>
      <c r="M15" s="5"/>
      <c r="N15" s="5">
        <f t="shared" si="2"/>
        <v>0</v>
      </c>
      <c r="O15" s="5"/>
      <c r="P15" s="5">
        <f t="shared" si="3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49"/>
      <c r="B16" s="49"/>
      <c r="C16" s="49"/>
      <c r="D16" s="5"/>
      <c r="E16" s="5"/>
      <c r="F16" s="5"/>
      <c r="G16" s="49"/>
      <c r="H16" s="5"/>
      <c r="I16" s="5"/>
      <c r="J16" s="5"/>
      <c r="K16" s="5" t="str">
        <f t="shared" si="1"/>
        <v/>
      </c>
      <c r="L16" s="5"/>
      <c r="M16" s="5"/>
      <c r="N16" s="5">
        <f t="shared" si="2"/>
        <v>0</v>
      </c>
      <c r="O16" s="5"/>
      <c r="P16" s="5">
        <f t="shared" si="3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49"/>
      <c r="B17" s="49"/>
      <c r="C17" s="49"/>
      <c r="D17" s="5"/>
      <c r="E17" s="5"/>
      <c r="F17" s="5"/>
      <c r="G17" s="49"/>
      <c r="H17" s="5"/>
      <c r="I17" s="5"/>
      <c r="J17" s="5"/>
      <c r="K17" s="5" t="str">
        <f t="shared" si="1"/>
        <v/>
      </c>
      <c r="L17" s="5"/>
      <c r="M17" s="5"/>
      <c r="N17" s="5">
        <f t="shared" si="2"/>
        <v>0</v>
      </c>
      <c r="O17" s="5"/>
      <c r="P17" s="5">
        <f t="shared" si="3"/>
        <v>0</v>
      </c>
      <c r="R17" s="35" t="s">
        <v>62</v>
      </c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 t="str">
        <f t="shared" si="1"/>
        <v/>
      </c>
      <c r="L18" s="5"/>
      <c r="M18" s="5"/>
      <c r="N18" s="5">
        <f t="shared" si="2"/>
        <v>0</v>
      </c>
      <c r="O18" s="5"/>
      <c r="P18" s="5">
        <f t="shared" si="3"/>
        <v>0</v>
      </c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 t="str">
        <f t="shared" si="1"/>
        <v/>
      </c>
      <c r="L19" s="5"/>
      <c r="M19" s="5"/>
      <c r="N19" s="5">
        <f t="shared" si="2"/>
        <v>0</v>
      </c>
      <c r="O19" s="5"/>
      <c r="P19" s="5">
        <f t="shared" si="3"/>
        <v>0</v>
      </c>
      <c r="R19" s="37" t="s">
        <v>40</v>
      </c>
      <c r="S19" s="38"/>
      <c r="T19" s="38"/>
      <c r="U19" s="38"/>
      <c r="V19" s="38"/>
      <c r="W19" s="38"/>
      <c r="X19" s="38"/>
      <c r="Y19" s="38"/>
      <c r="Z19" s="38"/>
      <c r="AA19" s="3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 t="str">
        <f t="shared" si="1"/>
        <v/>
      </c>
      <c r="L20" s="5"/>
      <c r="M20" s="5"/>
      <c r="N20" s="5">
        <f t="shared" si="2"/>
        <v>0</v>
      </c>
      <c r="O20" s="5"/>
      <c r="P20" s="5">
        <f t="shared" si="3"/>
        <v>0</v>
      </c>
      <c r="R20" s="40" t="s">
        <v>41</v>
      </c>
      <c r="S20" s="41" t="s">
        <v>115</v>
      </c>
      <c r="T20" s="41" t="s">
        <v>116</v>
      </c>
      <c r="U20" s="41" t="s">
        <v>117</v>
      </c>
      <c r="V20" s="41" t="s">
        <v>118</v>
      </c>
      <c r="W20" s="41" t="s">
        <v>119</v>
      </c>
      <c r="X20" s="41" t="s">
        <v>120</v>
      </c>
      <c r="Y20" s="41" t="s">
        <v>121</v>
      </c>
      <c r="Z20" s="41" t="s">
        <v>122</v>
      </c>
      <c r="AA20" s="24" t="s">
        <v>123</v>
      </c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 t="str">
        <f t="shared" si="1"/>
        <v/>
      </c>
      <c r="L21" s="5"/>
      <c r="M21" s="5"/>
      <c r="N21" s="5">
        <f t="shared" si="2"/>
        <v>0</v>
      </c>
      <c r="O21" s="5"/>
      <c r="P21" s="5">
        <f t="shared" si="3"/>
        <v>0</v>
      </c>
      <c r="R21" s="13" t="s">
        <v>50</v>
      </c>
      <c r="S21" s="50"/>
      <c r="T21" s="50"/>
      <c r="U21" s="51"/>
      <c r="V21" s="50"/>
      <c r="W21" s="50"/>
      <c r="X21" s="50"/>
      <c r="Y21" s="50"/>
      <c r="Z21" s="50"/>
      <c r="AA21" s="50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 t="str">
        <f t="shared" si="1"/>
        <v/>
      </c>
      <c r="L22" s="5"/>
      <c r="M22" s="5"/>
      <c r="N22" s="5">
        <f t="shared" si="2"/>
        <v>0</v>
      </c>
      <c r="O22" s="5"/>
      <c r="P22" s="5">
        <f t="shared" si="3"/>
        <v>0</v>
      </c>
      <c r="R22" s="15" t="s">
        <v>51</v>
      </c>
      <c r="S22" s="16"/>
      <c r="T22" s="16"/>
      <c r="U22" s="16"/>
      <c r="V22" s="16"/>
      <c r="W22" s="16"/>
      <c r="X22" s="16"/>
      <c r="Y22" s="16"/>
      <c r="Z22" s="16"/>
      <c r="AA22" s="42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 t="str">
        <f t="shared" si="1"/>
        <v/>
      </c>
      <c r="L23" s="5"/>
      <c r="M23" s="5"/>
      <c r="N23" s="5">
        <f t="shared" si="2"/>
        <v>0</v>
      </c>
      <c r="O23" s="5"/>
      <c r="P23" s="5">
        <f t="shared" si="3"/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 t="str">
        <f t="shared" si="1"/>
        <v/>
      </c>
      <c r="L24" s="5"/>
      <c r="M24" s="5"/>
      <c r="N24" s="5">
        <f t="shared" si="2"/>
        <v>0</v>
      </c>
      <c r="O24" s="5"/>
      <c r="P24" s="5">
        <f t="shared" si="3"/>
        <v>0</v>
      </c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 t="str">
        <f t="shared" si="1"/>
        <v/>
      </c>
      <c r="L25" s="5"/>
      <c r="M25" s="5"/>
      <c r="N25" s="5">
        <f t="shared" si="2"/>
        <v>0</v>
      </c>
      <c r="O25" s="5"/>
      <c r="P25" s="5">
        <f t="shared" si="3"/>
        <v>0</v>
      </c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 t="str">
        <f t="shared" si="1"/>
        <v/>
      </c>
      <c r="L26" s="5"/>
      <c r="M26" s="5"/>
      <c r="N26" s="5">
        <f t="shared" si="2"/>
        <v>0</v>
      </c>
      <c r="O26" s="5"/>
      <c r="P26" s="5">
        <f t="shared" si="3"/>
        <v>0</v>
      </c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 t="str">
        <f t="shared" si="1"/>
        <v/>
      </c>
      <c r="L27" s="5"/>
      <c r="M27" s="5"/>
      <c r="N27" s="5">
        <f t="shared" si="2"/>
        <v>0</v>
      </c>
      <c r="O27" s="5"/>
      <c r="P27" s="5">
        <f t="shared" si="3"/>
        <v>0</v>
      </c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 t="str">
        <f t="shared" si="1"/>
        <v/>
      </c>
      <c r="L28" s="5"/>
      <c r="M28" s="5"/>
      <c r="N28" s="5">
        <f t="shared" si="2"/>
        <v>0</v>
      </c>
      <c r="O28" s="5"/>
      <c r="P28" s="5">
        <f t="shared" si="3"/>
        <v>0</v>
      </c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 t="str">
        <f t="shared" si="1"/>
        <v/>
      </c>
      <c r="L29" s="5"/>
      <c r="M29" s="5"/>
      <c r="N29" s="5">
        <f t="shared" si="2"/>
        <v>0</v>
      </c>
      <c r="O29" s="5"/>
      <c r="P29" s="5">
        <f t="shared" si="3"/>
        <v>0</v>
      </c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 t="str">
        <f t="shared" si="1"/>
        <v/>
      </c>
      <c r="L30" s="5"/>
      <c r="M30" s="5"/>
      <c r="N30" s="5">
        <f t="shared" si="2"/>
        <v>0</v>
      </c>
      <c r="O30" s="5"/>
      <c r="P30" s="5">
        <f t="shared" si="3"/>
        <v>0</v>
      </c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 t="str">
        <f t="shared" si="1"/>
        <v/>
      </c>
      <c r="L31" s="5"/>
      <c r="M31" s="5"/>
      <c r="N31" s="5">
        <f t="shared" si="2"/>
        <v>0</v>
      </c>
      <c r="O31" s="5"/>
      <c r="P31" s="5">
        <f t="shared" si="3"/>
        <v>0</v>
      </c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 t="str">
        <f t="shared" si="1"/>
        <v/>
      </c>
      <c r="L32" s="5"/>
      <c r="M32" s="5"/>
      <c r="N32" s="5">
        <f t="shared" si="2"/>
        <v>0</v>
      </c>
      <c r="O32" s="5"/>
      <c r="P32" s="5">
        <f t="shared" si="3"/>
        <v>0</v>
      </c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 t="str">
        <f t="shared" si="1"/>
        <v/>
      </c>
      <c r="L33" s="5"/>
      <c r="M33" s="5"/>
      <c r="N33" s="5">
        <f t="shared" si="2"/>
        <v>0</v>
      </c>
      <c r="O33" s="5"/>
      <c r="P33" s="5">
        <f t="shared" si="3"/>
        <v>0</v>
      </c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 t="str">
        <f t="shared" si="1"/>
        <v/>
      </c>
      <c r="L34" s="5"/>
      <c r="M34" s="5"/>
      <c r="N34" s="5">
        <f t="shared" si="2"/>
        <v>0</v>
      </c>
      <c r="O34" s="5"/>
      <c r="P34" s="5">
        <f t="shared" si="3"/>
        <v>0</v>
      </c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 t="str">
        <f t="shared" si="1"/>
        <v/>
      </c>
      <c r="L35" s="5"/>
      <c r="M35" s="5"/>
      <c r="N35" s="5">
        <f t="shared" si="2"/>
        <v>0</v>
      </c>
      <c r="O35" s="5"/>
      <c r="P35" s="5">
        <f t="shared" si="3"/>
        <v>0</v>
      </c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 t="str">
        <f t="shared" si="1"/>
        <v/>
      </c>
      <c r="L36" s="5"/>
      <c r="M36" s="5"/>
      <c r="N36" s="5">
        <f t="shared" si="2"/>
        <v>0</v>
      </c>
      <c r="O36" s="5"/>
      <c r="P36" s="5">
        <f t="shared" si="3"/>
        <v>0</v>
      </c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 t="str">
        <f t="shared" si="1"/>
        <v/>
      </c>
      <c r="L37" s="5"/>
      <c r="M37" s="5"/>
      <c r="N37" s="5">
        <f t="shared" si="2"/>
        <v>0</v>
      </c>
      <c r="O37" s="5"/>
      <c r="P37" s="5">
        <f t="shared" si="3"/>
        <v>0</v>
      </c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tr">
        <f t="shared" si="1"/>
        <v/>
      </c>
      <c r="L38" s="5"/>
      <c r="M38" s="5"/>
      <c r="N38" s="5">
        <f t="shared" si="2"/>
        <v>0</v>
      </c>
      <c r="O38" s="5"/>
      <c r="P38" s="5">
        <f t="shared" si="3"/>
        <v>0</v>
      </c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tr">
        <f t="shared" si="1"/>
        <v/>
      </c>
      <c r="L39" s="5"/>
      <c r="M39" s="5"/>
      <c r="N39" s="5">
        <f t="shared" si="2"/>
        <v>0</v>
      </c>
      <c r="O39" s="5"/>
      <c r="P39" s="5">
        <f t="shared" si="3"/>
        <v>0</v>
      </c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 t="str">
        <f t="shared" si="1"/>
        <v/>
      </c>
      <c r="L40" s="5"/>
      <c r="M40" s="5"/>
      <c r="N40" s="5">
        <f t="shared" si="2"/>
        <v>0</v>
      </c>
      <c r="O40" s="5"/>
      <c r="P40" s="5">
        <f t="shared" si="3"/>
        <v>0</v>
      </c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 t="str">
        <f t="shared" si="1"/>
        <v/>
      </c>
      <c r="L41" s="5"/>
      <c r="M41" s="5"/>
      <c r="N41" s="5">
        <f t="shared" si="2"/>
        <v>0</v>
      </c>
      <c r="O41" s="5"/>
      <c r="P41" s="5">
        <f t="shared" si="3"/>
        <v>0</v>
      </c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mergeCells count="8">
    <mergeCell ref="A1:A2"/>
    <mergeCell ref="R1:S2"/>
    <mergeCell ref="R3:Z3"/>
    <mergeCell ref="J4:P4"/>
    <mergeCell ref="R9:S10"/>
    <mergeCell ref="R11:AA11"/>
    <mergeCell ref="R17:S18"/>
    <mergeCell ref="R19:AA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72</v>
      </c>
      <c r="B1" s="44" t="s">
        <v>73</v>
      </c>
      <c r="C1" s="44" t="s">
        <v>74</v>
      </c>
      <c r="D1" s="44" t="s">
        <v>75</v>
      </c>
      <c r="E1" s="44" t="s">
        <v>76</v>
      </c>
      <c r="F1" s="44" t="s">
        <v>77</v>
      </c>
      <c r="G1" s="44" t="s">
        <v>78</v>
      </c>
      <c r="H1" s="44" t="s">
        <v>79</v>
      </c>
      <c r="I1" s="44" t="s">
        <v>80</v>
      </c>
      <c r="J1" s="44" t="s">
        <v>81</v>
      </c>
      <c r="K1" s="44" t="s">
        <v>82</v>
      </c>
      <c r="L1" s="5"/>
      <c r="M1" s="5"/>
      <c r="N1" s="5"/>
      <c r="O1" s="5"/>
      <c r="P1" s="5"/>
      <c r="R1" s="35" t="s">
        <v>39</v>
      </c>
      <c r="T1" s="36"/>
      <c r="U1" s="5"/>
      <c r="V1" s="5"/>
      <c r="W1" s="5"/>
      <c r="X1" s="5"/>
      <c r="Y1" s="5"/>
      <c r="Z1" s="5"/>
      <c r="AA1" s="5"/>
    </row>
    <row r="2">
      <c r="B2" s="45" t="str">
        <f>'Meal pattern'!J3</f>
        <v>-</v>
      </c>
      <c r="C2" s="45" t="str">
        <f>'Meal pattern'!J4</f>
        <v>-</v>
      </c>
      <c r="D2" s="45">
        <f>'Meal pattern'!J5</f>
        <v>1.5</v>
      </c>
      <c r="E2" s="45" t="str">
        <f>'Meal pattern'!J6</f>
        <v>-</v>
      </c>
      <c r="F2" s="45">
        <f>'Meal pattern'!J7</f>
        <v>4</v>
      </c>
      <c r="G2" s="45" t="str">
        <f>'Meal pattern'!J8</f>
        <v>-</v>
      </c>
      <c r="H2" s="45">
        <f>'Meal pattern'!J9</f>
        <v>0.5</v>
      </c>
      <c r="I2" s="45">
        <f>'Meal pattern'!J10</f>
        <v>1.5</v>
      </c>
      <c r="J2" s="45">
        <f>'Meal pattern'!J11</f>
        <v>1</v>
      </c>
      <c r="K2" s="45">
        <f>'Meal pattern'!J12</f>
        <v>1</v>
      </c>
      <c r="L2" s="5"/>
      <c r="M2" s="5"/>
      <c r="N2" s="5"/>
      <c r="O2" s="5"/>
      <c r="P2" s="5"/>
      <c r="T2" s="36"/>
      <c r="U2" s="5"/>
      <c r="V2" s="5"/>
      <c r="W2" s="5"/>
      <c r="X2" s="5"/>
      <c r="Y2" s="5"/>
      <c r="Z2" s="5"/>
      <c r="AA2" s="5"/>
    </row>
    <row r="3">
      <c r="A3" s="5"/>
      <c r="B3" s="4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37" t="s">
        <v>40</v>
      </c>
      <c r="S3" s="38"/>
      <c r="T3" s="38"/>
      <c r="U3" s="38"/>
      <c r="V3" s="38"/>
      <c r="W3" s="38"/>
      <c r="X3" s="38"/>
      <c r="Y3" s="38"/>
      <c r="Z3" s="39"/>
      <c r="AA3" s="5"/>
    </row>
    <row r="4">
      <c r="A4" s="47" t="s">
        <v>83</v>
      </c>
      <c r="B4" s="47" t="s">
        <v>84</v>
      </c>
      <c r="C4" s="47" t="s">
        <v>85</v>
      </c>
      <c r="D4" s="47" t="s">
        <v>86</v>
      </c>
      <c r="E4" s="47" t="s">
        <v>87</v>
      </c>
      <c r="F4" s="47" t="s">
        <v>88</v>
      </c>
      <c r="G4" s="47" t="s">
        <v>89</v>
      </c>
      <c r="H4" s="47" t="s">
        <v>90</v>
      </c>
      <c r="I4" s="5"/>
      <c r="J4" s="48" t="s">
        <v>10</v>
      </c>
      <c r="R4" s="40" t="s">
        <v>41</v>
      </c>
      <c r="S4" s="41" t="s">
        <v>91</v>
      </c>
      <c r="T4" s="41" t="s">
        <v>92</v>
      </c>
      <c r="U4" s="41" t="s">
        <v>93</v>
      </c>
      <c r="V4" s="41" t="s">
        <v>94</v>
      </c>
      <c r="W4" s="41" t="s">
        <v>95</v>
      </c>
      <c r="X4" s="41" t="s">
        <v>96</v>
      </c>
      <c r="Y4" s="41" t="s">
        <v>97</v>
      </c>
      <c r="Z4" s="24" t="s">
        <v>98</v>
      </c>
      <c r="AA4" s="5"/>
    </row>
    <row r="5">
      <c r="A5" s="49"/>
      <c r="B5" s="49"/>
      <c r="C5" s="49"/>
      <c r="D5" s="5"/>
      <c r="E5" s="5"/>
      <c r="F5" s="5"/>
      <c r="G5" s="49"/>
      <c r="H5" s="5"/>
      <c r="I5" s="5"/>
      <c r="J5" s="41" t="s">
        <v>99</v>
      </c>
      <c r="K5" s="41" t="s">
        <v>100</v>
      </c>
      <c r="L5" s="41" t="s">
        <v>101</v>
      </c>
      <c r="M5" s="41" t="s">
        <v>102</v>
      </c>
      <c r="N5" s="41" t="s">
        <v>103</v>
      </c>
      <c r="O5" s="41" t="s">
        <v>104</v>
      </c>
      <c r="P5" s="41" t="s">
        <v>105</v>
      </c>
      <c r="R5" s="13" t="s">
        <v>50</v>
      </c>
      <c r="S5" s="18"/>
      <c r="T5" s="5"/>
      <c r="U5" s="5"/>
      <c r="V5" s="5"/>
      <c r="W5" s="5"/>
      <c r="X5" s="5"/>
      <c r="Y5" s="5"/>
      <c r="Z5" s="5"/>
      <c r="AA5" s="5"/>
    </row>
    <row r="6">
      <c r="A6" s="49"/>
      <c r="B6" s="49"/>
      <c r="C6" s="49"/>
      <c r="D6" s="5"/>
      <c r="E6" s="5"/>
      <c r="F6" s="5"/>
      <c r="G6" s="49"/>
      <c r="H6" s="5"/>
      <c r="I6" s="5"/>
      <c r="J6" s="18"/>
      <c r="K6" s="5" t="str">
        <f t="shared" ref="K6:K41" si="1">IF(ISBLANK(J6), "", SUMIF($C$5:$C$41, J6, $G$5:$G$41))
</f>
        <v/>
      </c>
      <c r="L6" s="18"/>
      <c r="M6" s="18"/>
      <c r="N6" s="5">
        <f t="shared" ref="N6:N41" si="2">L6*M6/1000</f>
        <v>0</v>
      </c>
      <c r="O6" s="18"/>
      <c r="P6" s="5">
        <f t="shared" ref="P6:P41" si="3">L6*O6/1000</f>
        <v>0</v>
      </c>
      <c r="R6" s="15" t="s">
        <v>51</v>
      </c>
      <c r="S6" s="16"/>
      <c r="T6" s="16"/>
      <c r="U6" s="16"/>
      <c r="V6" s="16"/>
      <c r="W6" s="16"/>
      <c r="X6" s="16"/>
      <c r="Y6" s="16"/>
      <c r="Z6" s="42"/>
      <c r="AA6" s="5"/>
    </row>
    <row r="7">
      <c r="A7" s="49"/>
      <c r="B7" s="49"/>
      <c r="C7" s="49"/>
      <c r="D7" s="5"/>
      <c r="E7" s="5"/>
      <c r="F7" s="5"/>
      <c r="G7" s="49"/>
      <c r="H7" s="5"/>
      <c r="I7" s="5"/>
      <c r="J7" s="18"/>
      <c r="K7" s="5" t="str">
        <f t="shared" si="1"/>
        <v/>
      </c>
      <c r="L7" s="18"/>
      <c r="M7" s="18"/>
      <c r="N7" s="5">
        <f t="shared" si="2"/>
        <v>0</v>
      </c>
      <c r="O7" s="18"/>
      <c r="P7" s="5">
        <f t="shared" si="3"/>
        <v>0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49"/>
      <c r="B8" s="49"/>
      <c r="C8" s="49"/>
      <c r="D8" s="5"/>
      <c r="E8" s="5"/>
      <c r="F8" s="5"/>
      <c r="G8" s="49"/>
      <c r="H8" s="5"/>
      <c r="I8" s="5"/>
      <c r="J8" s="18"/>
      <c r="K8" s="5" t="str">
        <f t="shared" si="1"/>
        <v/>
      </c>
      <c r="L8" s="18"/>
      <c r="M8" s="18"/>
      <c r="N8" s="5">
        <f t="shared" si="2"/>
        <v>0</v>
      </c>
      <c r="O8" s="18"/>
      <c r="P8" s="5">
        <f t="shared" si="3"/>
        <v>0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9"/>
      <c r="B9" s="49"/>
      <c r="C9" s="49"/>
      <c r="D9" s="5"/>
      <c r="E9" s="5"/>
      <c r="F9" s="5"/>
      <c r="G9" s="49"/>
      <c r="H9" s="5"/>
      <c r="I9" s="5"/>
      <c r="J9" s="18"/>
      <c r="K9" s="5" t="str">
        <f t="shared" si="1"/>
        <v/>
      </c>
      <c r="L9" s="18"/>
      <c r="M9" s="18"/>
      <c r="N9" s="5">
        <f t="shared" si="2"/>
        <v>0</v>
      </c>
      <c r="O9" s="18"/>
      <c r="P9" s="5">
        <f t="shared" si="3"/>
        <v>0</v>
      </c>
      <c r="R9" s="35" t="s">
        <v>52</v>
      </c>
      <c r="T9" s="5"/>
      <c r="U9" s="5"/>
      <c r="V9" s="5"/>
      <c r="W9" s="5"/>
      <c r="X9" s="5"/>
      <c r="Y9" s="5"/>
      <c r="Z9" s="5"/>
      <c r="AA9" s="5"/>
    </row>
    <row r="10">
      <c r="A10" s="49"/>
      <c r="B10" s="49"/>
      <c r="C10" s="49"/>
      <c r="D10" s="5"/>
      <c r="E10" s="5"/>
      <c r="F10" s="5"/>
      <c r="G10" s="49"/>
      <c r="H10" s="5"/>
      <c r="I10" s="5"/>
      <c r="J10" s="18"/>
      <c r="K10" s="5" t="str">
        <f t="shared" si="1"/>
        <v/>
      </c>
      <c r="L10" s="18"/>
      <c r="M10" s="18"/>
      <c r="N10" s="5">
        <f t="shared" si="2"/>
        <v>0</v>
      </c>
      <c r="O10" s="18"/>
      <c r="P10" s="5">
        <f t="shared" si="3"/>
        <v>0</v>
      </c>
      <c r="T10" s="5"/>
      <c r="U10" s="5"/>
      <c r="V10" s="5"/>
      <c r="W10" s="5"/>
      <c r="X10" s="5"/>
      <c r="Y10" s="5"/>
      <c r="Z10" s="5"/>
      <c r="AA10" s="5"/>
    </row>
    <row r="11">
      <c r="A11" s="49"/>
      <c r="B11" s="49"/>
      <c r="C11" s="49"/>
      <c r="D11" s="5"/>
      <c r="E11" s="5"/>
      <c r="F11" s="5"/>
      <c r="G11" s="49"/>
      <c r="H11" s="5"/>
      <c r="I11" s="5"/>
      <c r="J11" s="18"/>
      <c r="K11" s="5" t="str">
        <f t="shared" si="1"/>
        <v/>
      </c>
      <c r="L11" s="18"/>
      <c r="M11" s="18"/>
      <c r="N11" s="5">
        <f t="shared" si="2"/>
        <v>0</v>
      </c>
      <c r="O11" s="18"/>
      <c r="P11" s="5">
        <f t="shared" si="3"/>
        <v>0</v>
      </c>
      <c r="R11" s="37" t="s">
        <v>40</v>
      </c>
      <c r="S11" s="38"/>
      <c r="T11" s="38"/>
      <c r="U11" s="38"/>
      <c r="V11" s="38"/>
      <c r="W11" s="38"/>
      <c r="X11" s="38"/>
      <c r="Y11" s="38"/>
      <c r="Z11" s="38"/>
      <c r="AA11" s="39"/>
    </row>
    <row r="12">
      <c r="A12" s="49"/>
      <c r="B12" s="49"/>
      <c r="C12" s="49"/>
      <c r="D12" s="5"/>
      <c r="E12" s="5"/>
      <c r="F12" s="5"/>
      <c r="G12" s="49"/>
      <c r="H12" s="5"/>
      <c r="I12" s="5"/>
      <c r="J12" s="18"/>
      <c r="K12" s="5" t="str">
        <f t="shared" si="1"/>
        <v/>
      </c>
      <c r="L12" s="18"/>
      <c r="M12" s="18"/>
      <c r="N12" s="5">
        <f t="shared" si="2"/>
        <v>0</v>
      </c>
      <c r="O12" s="18"/>
      <c r="P12" s="5">
        <f t="shared" si="3"/>
        <v>0</v>
      </c>
      <c r="R12" s="40" t="s">
        <v>41</v>
      </c>
      <c r="S12" s="41" t="s">
        <v>106</v>
      </c>
      <c r="T12" s="41" t="s">
        <v>107</v>
      </c>
      <c r="U12" s="41" t="s">
        <v>108</v>
      </c>
      <c r="V12" s="41" t="s">
        <v>109</v>
      </c>
      <c r="W12" s="41" t="s">
        <v>110</v>
      </c>
      <c r="X12" s="41" t="s">
        <v>111</v>
      </c>
      <c r="Y12" s="41" t="s">
        <v>112</v>
      </c>
      <c r="Z12" s="41" t="s">
        <v>113</v>
      </c>
      <c r="AA12" s="24" t="s">
        <v>114</v>
      </c>
    </row>
    <row r="13">
      <c r="A13" s="49"/>
      <c r="B13" s="49"/>
      <c r="C13" s="49"/>
      <c r="D13" s="5"/>
      <c r="E13" s="5"/>
      <c r="F13" s="5"/>
      <c r="G13" s="49"/>
      <c r="H13" s="5"/>
      <c r="I13" s="5"/>
      <c r="J13" s="18"/>
      <c r="K13" s="5" t="str">
        <f t="shared" si="1"/>
        <v/>
      </c>
      <c r="L13" s="18"/>
      <c r="M13" s="18"/>
      <c r="N13" s="5">
        <f t="shared" si="2"/>
        <v>0</v>
      </c>
      <c r="O13" s="18"/>
      <c r="P13" s="5">
        <f t="shared" si="3"/>
        <v>0</v>
      </c>
      <c r="R13" s="13" t="s">
        <v>50</v>
      </c>
      <c r="S13" s="5"/>
      <c r="T13" s="5"/>
      <c r="U13" s="18"/>
      <c r="V13" s="5"/>
      <c r="W13" s="5"/>
      <c r="X13" s="5"/>
      <c r="Y13" s="5"/>
      <c r="Z13" s="5"/>
      <c r="AA13" s="5"/>
    </row>
    <row r="14">
      <c r="A14" s="49"/>
      <c r="B14" s="49"/>
      <c r="C14" s="49"/>
      <c r="D14" s="5"/>
      <c r="E14" s="5"/>
      <c r="F14" s="5"/>
      <c r="G14" s="49"/>
      <c r="H14" s="5"/>
      <c r="I14" s="5"/>
      <c r="J14" s="18"/>
      <c r="K14" s="5" t="str">
        <f t="shared" si="1"/>
        <v/>
      </c>
      <c r="L14" s="18"/>
      <c r="M14" s="18"/>
      <c r="N14" s="5">
        <f t="shared" si="2"/>
        <v>0</v>
      </c>
      <c r="O14" s="18"/>
      <c r="P14" s="5">
        <f t="shared" si="3"/>
        <v>0</v>
      </c>
      <c r="R14" s="15" t="s">
        <v>51</v>
      </c>
      <c r="S14" s="16"/>
      <c r="T14" s="16"/>
      <c r="U14" s="16"/>
      <c r="V14" s="16"/>
      <c r="W14" s="16"/>
      <c r="X14" s="16"/>
      <c r="Y14" s="16"/>
      <c r="Z14" s="16"/>
      <c r="AA14" s="42"/>
    </row>
    <row r="15">
      <c r="A15" s="49"/>
      <c r="B15" s="49"/>
      <c r="C15" s="49"/>
      <c r="D15" s="5"/>
      <c r="E15" s="5"/>
      <c r="F15" s="5"/>
      <c r="G15" s="49"/>
      <c r="H15" s="5"/>
      <c r="I15" s="5"/>
      <c r="J15" s="5"/>
      <c r="K15" s="5" t="str">
        <f t="shared" si="1"/>
        <v/>
      </c>
      <c r="L15" s="5"/>
      <c r="M15" s="5"/>
      <c r="N15" s="5">
        <f t="shared" si="2"/>
        <v>0</v>
      </c>
      <c r="O15" s="5"/>
      <c r="P15" s="5">
        <f t="shared" si="3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49"/>
      <c r="B16" s="49"/>
      <c r="C16" s="49"/>
      <c r="D16" s="5"/>
      <c r="E16" s="5"/>
      <c r="F16" s="5"/>
      <c r="G16" s="49"/>
      <c r="H16" s="5"/>
      <c r="I16" s="5"/>
      <c r="J16" s="5"/>
      <c r="K16" s="5" t="str">
        <f t="shared" si="1"/>
        <v/>
      </c>
      <c r="L16" s="5"/>
      <c r="M16" s="5"/>
      <c r="N16" s="5">
        <f t="shared" si="2"/>
        <v>0</v>
      </c>
      <c r="O16" s="5"/>
      <c r="P16" s="5">
        <f t="shared" si="3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49"/>
      <c r="B17" s="49"/>
      <c r="C17" s="49"/>
      <c r="D17" s="5"/>
      <c r="E17" s="5"/>
      <c r="F17" s="5"/>
      <c r="G17" s="49"/>
      <c r="H17" s="5"/>
      <c r="I17" s="5"/>
      <c r="J17" s="5"/>
      <c r="K17" s="5" t="str">
        <f t="shared" si="1"/>
        <v/>
      </c>
      <c r="L17" s="5"/>
      <c r="M17" s="5"/>
      <c r="N17" s="5">
        <f t="shared" si="2"/>
        <v>0</v>
      </c>
      <c r="O17" s="5"/>
      <c r="P17" s="5">
        <f t="shared" si="3"/>
        <v>0</v>
      </c>
      <c r="R17" s="35" t="s">
        <v>62</v>
      </c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 t="str">
        <f t="shared" si="1"/>
        <v/>
      </c>
      <c r="L18" s="5"/>
      <c r="M18" s="5"/>
      <c r="N18" s="5">
        <f t="shared" si="2"/>
        <v>0</v>
      </c>
      <c r="O18" s="5"/>
      <c r="P18" s="5">
        <f t="shared" si="3"/>
        <v>0</v>
      </c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 t="str">
        <f t="shared" si="1"/>
        <v/>
      </c>
      <c r="L19" s="5"/>
      <c r="M19" s="5"/>
      <c r="N19" s="5">
        <f t="shared" si="2"/>
        <v>0</v>
      </c>
      <c r="O19" s="5"/>
      <c r="P19" s="5">
        <f t="shared" si="3"/>
        <v>0</v>
      </c>
      <c r="R19" s="37" t="s">
        <v>40</v>
      </c>
      <c r="S19" s="38"/>
      <c r="T19" s="38"/>
      <c r="U19" s="38"/>
      <c r="V19" s="38"/>
      <c r="W19" s="38"/>
      <c r="X19" s="38"/>
      <c r="Y19" s="38"/>
      <c r="Z19" s="38"/>
      <c r="AA19" s="3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 t="str">
        <f t="shared" si="1"/>
        <v/>
      </c>
      <c r="L20" s="5"/>
      <c r="M20" s="5"/>
      <c r="N20" s="5">
        <f t="shared" si="2"/>
        <v>0</v>
      </c>
      <c r="O20" s="5"/>
      <c r="P20" s="5">
        <f t="shared" si="3"/>
        <v>0</v>
      </c>
      <c r="R20" s="40" t="s">
        <v>41</v>
      </c>
      <c r="S20" s="41" t="s">
        <v>115</v>
      </c>
      <c r="T20" s="41" t="s">
        <v>116</v>
      </c>
      <c r="U20" s="41" t="s">
        <v>117</v>
      </c>
      <c r="V20" s="41" t="s">
        <v>118</v>
      </c>
      <c r="W20" s="41" t="s">
        <v>119</v>
      </c>
      <c r="X20" s="41" t="s">
        <v>120</v>
      </c>
      <c r="Y20" s="41" t="s">
        <v>121</v>
      </c>
      <c r="Z20" s="41" t="s">
        <v>122</v>
      </c>
      <c r="AA20" s="24" t="s">
        <v>123</v>
      </c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 t="str">
        <f t="shared" si="1"/>
        <v/>
      </c>
      <c r="L21" s="5"/>
      <c r="M21" s="5"/>
      <c r="N21" s="5">
        <f t="shared" si="2"/>
        <v>0</v>
      </c>
      <c r="O21" s="5"/>
      <c r="P21" s="5">
        <f t="shared" si="3"/>
        <v>0</v>
      </c>
      <c r="R21" s="13" t="s">
        <v>50</v>
      </c>
      <c r="S21" s="50"/>
      <c r="T21" s="50"/>
      <c r="U21" s="51"/>
      <c r="V21" s="50"/>
      <c r="W21" s="50"/>
      <c r="X21" s="50"/>
      <c r="Y21" s="50"/>
      <c r="Z21" s="50"/>
      <c r="AA21" s="50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 t="str">
        <f t="shared" si="1"/>
        <v/>
      </c>
      <c r="L22" s="5"/>
      <c r="M22" s="5"/>
      <c r="N22" s="5">
        <f t="shared" si="2"/>
        <v>0</v>
      </c>
      <c r="O22" s="5"/>
      <c r="P22" s="5">
        <f t="shared" si="3"/>
        <v>0</v>
      </c>
      <c r="R22" s="15" t="s">
        <v>51</v>
      </c>
      <c r="S22" s="16"/>
      <c r="T22" s="16"/>
      <c r="U22" s="16"/>
      <c r="V22" s="16"/>
      <c r="W22" s="16"/>
      <c r="X22" s="16"/>
      <c r="Y22" s="16"/>
      <c r="Z22" s="16"/>
      <c r="AA22" s="42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 t="str">
        <f t="shared" si="1"/>
        <v/>
      </c>
      <c r="L23" s="5"/>
      <c r="M23" s="5"/>
      <c r="N23" s="5">
        <f t="shared" si="2"/>
        <v>0</v>
      </c>
      <c r="O23" s="5"/>
      <c r="P23" s="5">
        <f t="shared" si="3"/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 t="str">
        <f t="shared" si="1"/>
        <v/>
      </c>
      <c r="L24" s="5"/>
      <c r="M24" s="5"/>
      <c r="N24" s="5">
        <f t="shared" si="2"/>
        <v>0</v>
      </c>
      <c r="O24" s="5"/>
      <c r="P24" s="5">
        <f t="shared" si="3"/>
        <v>0</v>
      </c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 t="str">
        <f t="shared" si="1"/>
        <v/>
      </c>
      <c r="L25" s="5"/>
      <c r="M25" s="5"/>
      <c r="N25" s="5">
        <f t="shared" si="2"/>
        <v>0</v>
      </c>
      <c r="O25" s="5"/>
      <c r="P25" s="5">
        <f t="shared" si="3"/>
        <v>0</v>
      </c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 t="str">
        <f t="shared" si="1"/>
        <v/>
      </c>
      <c r="L26" s="5"/>
      <c r="M26" s="5"/>
      <c r="N26" s="5">
        <f t="shared" si="2"/>
        <v>0</v>
      </c>
      <c r="O26" s="5"/>
      <c r="P26" s="5">
        <f t="shared" si="3"/>
        <v>0</v>
      </c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 t="str">
        <f t="shared" si="1"/>
        <v/>
      </c>
      <c r="L27" s="5"/>
      <c r="M27" s="5"/>
      <c r="N27" s="5">
        <f t="shared" si="2"/>
        <v>0</v>
      </c>
      <c r="O27" s="5"/>
      <c r="P27" s="5">
        <f t="shared" si="3"/>
        <v>0</v>
      </c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 t="str">
        <f t="shared" si="1"/>
        <v/>
      </c>
      <c r="L28" s="5"/>
      <c r="M28" s="5"/>
      <c r="N28" s="5">
        <f t="shared" si="2"/>
        <v>0</v>
      </c>
      <c r="O28" s="5"/>
      <c r="P28" s="5">
        <f t="shared" si="3"/>
        <v>0</v>
      </c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 t="str">
        <f t="shared" si="1"/>
        <v/>
      </c>
      <c r="L29" s="5"/>
      <c r="M29" s="5"/>
      <c r="N29" s="5">
        <f t="shared" si="2"/>
        <v>0</v>
      </c>
      <c r="O29" s="5"/>
      <c r="P29" s="5">
        <f t="shared" si="3"/>
        <v>0</v>
      </c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 t="str">
        <f t="shared" si="1"/>
        <v/>
      </c>
      <c r="L30" s="5"/>
      <c r="M30" s="5"/>
      <c r="N30" s="5">
        <f t="shared" si="2"/>
        <v>0</v>
      </c>
      <c r="O30" s="5"/>
      <c r="P30" s="5">
        <f t="shared" si="3"/>
        <v>0</v>
      </c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 t="str">
        <f t="shared" si="1"/>
        <v/>
      </c>
      <c r="L31" s="5"/>
      <c r="M31" s="5"/>
      <c r="N31" s="5">
        <f t="shared" si="2"/>
        <v>0</v>
      </c>
      <c r="O31" s="5"/>
      <c r="P31" s="5">
        <f t="shared" si="3"/>
        <v>0</v>
      </c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 t="str">
        <f t="shared" si="1"/>
        <v/>
      </c>
      <c r="L32" s="5"/>
      <c r="M32" s="5"/>
      <c r="N32" s="5">
        <f t="shared" si="2"/>
        <v>0</v>
      </c>
      <c r="O32" s="5"/>
      <c r="P32" s="5">
        <f t="shared" si="3"/>
        <v>0</v>
      </c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 t="str">
        <f t="shared" si="1"/>
        <v/>
      </c>
      <c r="L33" s="5"/>
      <c r="M33" s="5"/>
      <c r="N33" s="5">
        <f t="shared" si="2"/>
        <v>0</v>
      </c>
      <c r="O33" s="5"/>
      <c r="P33" s="5">
        <f t="shared" si="3"/>
        <v>0</v>
      </c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 t="str">
        <f t="shared" si="1"/>
        <v/>
      </c>
      <c r="L34" s="5"/>
      <c r="M34" s="5"/>
      <c r="N34" s="5">
        <f t="shared" si="2"/>
        <v>0</v>
      </c>
      <c r="O34" s="5"/>
      <c r="P34" s="5">
        <f t="shared" si="3"/>
        <v>0</v>
      </c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 t="str">
        <f t="shared" si="1"/>
        <v/>
      </c>
      <c r="L35" s="5"/>
      <c r="M35" s="5"/>
      <c r="N35" s="5">
        <f t="shared" si="2"/>
        <v>0</v>
      </c>
      <c r="O35" s="5"/>
      <c r="P35" s="5">
        <f t="shared" si="3"/>
        <v>0</v>
      </c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 t="str">
        <f t="shared" si="1"/>
        <v/>
      </c>
      <c r="L36" s="5"/>
      <c r="M36" s="5"/>
      <c r="N36" s="5">
        <f t="shared" si="2"/>
        <v>0</v>
      </c>
      <c r="O36" s="5"/>
      <c r="P36" s="5">
        <f t="shared" si="3"/>
        <v>0</v>
      </c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 t="str">
        <f t="shared" si="1"/>
        <v/>
      </c>
      <c r="L37" s="5"/>
      <c r="M37" s="5"/>
      <c r="N37" s="5">
        <f t="shared" si="2"/>
        <v>0</v>
      </c>
      <c r="O37" s="5"/>
      <c r="P37" s="5">
        <f t="shared" si="3"/>
        <v>0</v>
      </c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tr">
        <f t="shared" si="1"/>
        <v/>
      </c>
      <c r="L38" s="5"/>
      <c r="M38" s="5"/>
      <c r="N38" s="5">
        <f t="shared" si="2"/>
        <v>0</v>
      </c>
      <c r="O38" s="5"/>
      <c r="P38" s="5">
        <f t="shared" si="3"/>
        <v>0</v>
      </c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tr">
        <f t="shared" si="1"/>
        <v/>
      </c>
      <c r="L39" s="5"/>
      <c r="M39" s="5"/>
      <c r="N39" s="5">
        <f t="shared" si="2"/>
        <v>0</v>
      </c>
      <c r="O39" s="5"/>
      <c r="P39" s="5">
        <f t="shared" si="3"/>
        <v>0</v>
      </c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 t="str">
        <f t="shared" si="1"/>
        <v/>
      </c>
      <c r="L40" s="5"/>
      <c r="M40" s="5"/>
      <c r="N40" s="5">
        <f t="shared" si="2"/>
        <v>0</v>
      </c>
      <c r="O40" s="5"/>
      <c r="P40" s="5">
        <f t="shared" si="3"/>
        <v>0</v>
      </c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 t="str">
        <f t="shared" si="1"/>
        <v/>
      </c>
      <c r="L41" s="5"/>
      <c r="M41" s="5"/>
      <c r="N41" s="5">
        <f t="shared" si="2"/>
        <v>0</v>
      </c>
      <c r="O41" s="5"/>
      <c r="P41" s="5">
        <f t="shared" si="3"/>
        <v>0</v>
      </c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mergeCells count="8">
    <mergeCell ref="A1:A2"/>
    <mergeCell ref="R1:S2"/>
    <mergeCell ref="R3:Z3"/>
    <mergeCell ref="J4:P4"/>
    <mergeCell ref="R9:S10"/>
    <mergeCell ref="R11:AA11"/>
    <mergeCell ref="R17:S18"/>
    <mergeCell ref="R19:AA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72</v>
      </c>
      <c r="B1" s="44" t="s">
        <v>73</v>
      </c>
      <c r="C1" s="44" t="s">
        <v>74</v>
      </c>
      <c r="D1" s="44" t="s">
        <v>75</v>
      </c>
      <c r="E1" s="44" t="s">
        <v>76</v>
      </c>
      <c r="F1" s="44" t="s">
        <v>77</v>
      </c>
      <c r="G1" s="44" t="s">
        <v>78</v>
      </c>
      <c r="H1" s="44" t="s">
        <v>79</v>
      </c>
      <c r="I1" s="44" t="s">
        <v>80</v>
      </c>
      <c r="J1" s="44" t="s">
        <v>81</v>
      </c>
      <c r="K1" s="44" t="s">
        <v>82</v>
      </c>
      <c r="L1" s="5"/>
      <c r="M1" s="5"/>
      <c r="N1" s="5"/>
      <c r="O1" s="5"/>
      <c r="P1" s="5"/>
      <c r="R1" s="35" t="s">
        <v>39</v>
      </c>
      <c r="T1" s="36"/>
      <c r="U1" s="5"/>
      <c r="V1" s="5"/>
      <c r="W1" s="5"/>
      <c r="X1" s="5"/>
      <c r="Y1" s="5"/>
      <c r="Z1" s="5"/>
      <c r="AA1" s="5"/>
    </row>
    <row r="2">
      <c r="B2" s="45" t="str">
        <f>'Meal pattern'!K3</f>
        <v>-</v>
      </c>
      <c r="C2" s="45" t="str">
        <f>'Meal pattern'!K4</f>
        <v>-</v>
      </c>
      <c r="D2" s="45" t="str">
        <f>'Meal pattern'!K5</f>
        <v>-</v>
      </c>
      <c r="E2" s="45" t="str">
        <f>'Meal pattern'!K6</f>
        <v>-</v>
      </c>
      <c r="F2" s="45" t="str">
        <f>'Meal pattern'!K7</f>
        <v>-</v>
      </c>
      <c r="G2" s="45" t="str">
        <f>'Meal pattern'!K8</f>
        <v>-</v>
      </c>
      <c r="H2" s="45" t="str">
        <f>'Meal pattern'!K9</f>
        <v>-</v>
      </c>
      <c r="I2" s="45" t="str">
        <f>'Meal pattern'!K10</f>
        <v>-</v>
      </c>
      <c r="J2" s="45" t="str">
        <f>'Meal pattern'!K11</f>
        <v>-</v>
      </c>
      <c r="K2" s="45" t="str">
        <f>'Meal pattern'!K12</f>
        <v>-</v>
      </c>
      <c r="L2" s="5"/>
      <c r="M2" s="5"/>
      <c r="N2" s="5"/>
      <c r="O2" s="5"/>
      <c r="P2" s="5"/>
      <c r="T2" s="36"/>
      <c r="U2" s="5"/>
      <c r="V2" s="5"/>
      <c r="W2" s="5"/>
      <c r="X2" s="5"/>
      <c r="Y2" s="5"/>
      <c r="Z2" s="5"/>
      <c r="AA2" s="5"/>
    </row>
    <row r="3">
      <c r="A3" s="5"/>
      <c r="B3" s="4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37" t="s">
        <v>40</v>
      </c>
      <c r="S3" s="38"/>
      <c r="T3" s="38"/>
      <c r="U3" s="38"/>
      <c r="V3" s="38"/>
      <c r="W3" s="38"/>
      <c r="X3" s="38"/>
      <c r="Y3" s="38"/>
      <c r="Z3" s="39"/>
      <c r="AA3" s="5"/>
    </row>
    <row r="4">
      <c r="A4" s="47" t="s">
        <v>83</v>
      </c>
      <c r="B4" s="47" t="s">
        <v>84</v>
      </c>
      <c r="C4" s="47" t="s">
        <v>85</v>
      </c>
      <c r="D4" s="47" t="s">
        <v>86</v>
      </c>
      <c r="E4" s="47" t="s">
        <v>87</v>
      </c>
      <c r="F4" s="47" t="s">
        <v>88</v>
      </c>
      <c r="G4" s="47" t="s">
        <v>89</v>
      </c>
      <c r="H4" s="47" t="s">
        <v>90</v>
      </c>
      <c r="I4" s="5"/>
      <c r="J4" s="48" t="s">
        <v>11</v>
      </c>
      <c r="R4" s="40" t="s">
        <v>41</v>
      </c>
      <c r="S4" s="41" t="s">
        <v>91</v>
      </c>
      <c r="T4" s="41" t="s">
        <v>92</v>
      </c>
      <c r="U4" s="41" t="s">
        <v>93</v>
      </c>
      <c r="V4" s="41" t="s">
        <v>94</v>
      </c>
      <c r="W4" s="41" t="s">
        <v>95</v>
      </c>
      <c r="X4" s="41" t="s">
        <v>96</v>
      </c>
      <c r="Y4" s="41" t="s">
        <v>97</v>
      </c>
      <c r="Z4" s="24" t="s">
        <v>98</v>
      </c>
      <c r="AA4" s="5"/>
    </row>
    <row r="5">
      <c r="A5" s="5"/>
      <c r="B5" s="5"/>
      <c r="C5" s="5"/>
      <c r="D5" s="5"/>
      <c r="E5" s="5"/>
      <c r="F5" s="5"/>
      <c r="G5" s="5"/>
      <c r="H5" s="5"/>
      <c r="I5" s="5"/>
      <c r="J5" s="41" t="s">
        <v>99</v>
      </c>
      <c r="K5" s="41" t="s">
        <v>100</v>
      </c>
      <c r="L5" s="41" t="s">
        <v>101</v>
      </c>
      <c r="M5" s="41" t="s">
        <v>102</v>
      </c>
      <c r="N5" s="41" t="s">
        <v>103</v>
      </c>
      <c r="O5" s="41" t="s">
        <v>104</v>
      </c>
      <c r="P5" s="41" t="s">
        <v>105</v>
      </c>
      <c r="R5" s="13" t="s">
        <v>50</v>
      </c>
      <c r="S5" s="18"/>
      <c r="T5" s="5"/>
      <c r="U5" s="5"/>
      <c r="V5" s="5"/>
      <c r="W5" s="5"/>
      <c r="X5" s="5"/>
      <c r="Y5" s="5"/>
      <c r="Z5" s="5"/>
      <c r="AA5" s="5"/>
    </row>
    <row r="6">
      <c r="A6" s="5"/>
      <c r="B6" s="5"/>
      <c r="C6" s="5"/>
      <c r="D6" s="5"/>
      <c r="E6" s="5"/>
      <c r="F6" s="5"/>
      <c r="G6" s="5"/>
      <c r="H6" s="5"/>
      <c r="I6" s="5"/>
      <c r="J6" s="18"/>
      <c r="K6" s="5" t="str">
        <f t="shared" ref="K6:K41" si="1">IF(ISBLANK(J6), "", SUMIF($C$5:$C$41, J6, $G$5:$G$41))
</f>
        <v/>
      </c>
      <c r="L6" s="18"/>
      <c r="M6" s="18"/>
      <c r="N6" s="5">
        <f t="shared" ref="N6:N41" si="2">L6*M6/1000</f>
        <v>0</v>
      </c>
      <c r="O6" s="18"/>
      <c r="P6" s="5">
        <f t="shared" ref="P6:P41" si="3">L6*O6/1000</f>
        <v>0</v>
      </c>
      <c r="R6" s="15" t="s">
        <v>51</v>
      </c>
      <c r="S6" s="16"/>
      <c r="T6" s="16"/>
      <c r="U6" s="16"/>
      <c r="V6" s="16"/>
      <c r="W6" s="16"/>
      <c r="X6" s="16"/>
      <c r="Y6" s="16"/>
      <c r="Z6" s="42"/>
      <c r="AA6" s="5"/>
    </row>
    <row r="7">
      <c r="A7" s="5"/>
      <c r="B7" s="5"/>
      <c r="C7" s="5"/>
      <c r="D7" s="5"/>
      <c r="E7" s="5"/>
      <c r="F7" s="5"/>
      <c r="G7" s="5"/>
      <c r="H7" s="5"/>
      <c r="I7" s="5"/>
      <c r="J7" s="18"/>
      <c r="K7" s="5" t="str">
        <f t="shared" si="1"/>
        <v/>
      </c>
      <c r="L7" s="18"/>
      <c r="M7" s="18"/>
      <c r="N7" s="5">
        <f t="shared" si="2"/>
        <v>0</v>
      </c>
      <c r="O7" s="18"/>
      <c r="P7" s="5">
        <f t="shared" si="3"/>
        <v>0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5"/>
      <c r="C8" s="5"/>
      <c r="D8" s="5"/>
      <c r="E8" s="5"/>
      <c r="F8" s="5"/>
      <c r="G8" s="5"/>
      <c r="H8" s="5"/>
      <c r="I8" s="5"/>
      <c r="J8" s="18"/>
      <c r="K8" s="5" t="str">
        <f t="shared" si="1"/>
        <v/>
      </c>
      <c r="L8" s="18"/>
      <c r="M8" s="18"/>
      <c r="N8" s="5">
        <f t="shared" si="2"/>
        <v>0</v>
      </c>
      <c r="O8" s="18"/>
      <c r="P8" s="5">
        <f t="shared" si="3"/>
        <v>0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5"/>
      <c r="C9" s="5"/>
      <c r="D9" s="5"/>
      <c r="E9" s="5"/>
      <c r="F9" s="5"/>
      <c r="G9" s="5"/>
      <c r="H9" s="5"/>
      <c r="I9" s="5"/>
      <c r="J9" s="18"/>
      <c r="K9" s="5" t="str">
        <f t="shared" si="1"/>
        <v/>
      </c>
      <c r="L9" s="18"/>
      <c r="M9" s="18"/>
      <c r="N9" s="5">
        <f t="shared" si="2"/>
        <v>0</v>
      </c>
      <c r="O9" s="18"/>
      <c r="P9" s="5">
        <f t="shared" si="3"/>
        <v>0</v>
      </c>
      <c r="R9" s="35" t="s">
        <v>52</v>
      </c>
      <c r="T9" s="5"/>
      <c r="U9" s="5"/>
      <c r="V9" s="5"/>
      <c r="W9" s="5"/>
      <c r="X9" s="5"/>
      <c r="Y9" s="5"/>
      <c r="Z9" s="5"/>
      <c r="AA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18"/>
      <c r="K10" s="5" t="str">
        <f t="shared" si="1"/>
        <v/>
      </c>
      <c r="L10" s="18"/>
      <c r="M10" s="18"/>
      <c r="N10" s="5">
        <f t="shared" si="2"/>
        <v>0</v>
      </c>
      <c r="O10" s="18"/>
      <c r="P10" s="5">
        <f t="shared" si="3"/>
        <v>0</v>
      </c>
      <c r="T10" s="5"/>
      <c r="U10" s="5"/>
      <c r="V10" s="5"/>
      <c r="W10" s="5"/>
      <c r="X10" s="5"/>
      <c r="Y10" s="5"/>
      <c r="Z10" s="5"/>
      <c r="AA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18"/>
      <c r="K11" s="5" t="str">
        <f t="shared" si="1"/>
        <v/>
      </c>
      <c r="L11" s="18"/>
      <c r="M11" s="18"/>
      <c r="N11" s="5">
        <f t="shared" si="2"/>
        <v>0</v>
      </c>
      <c r="O11" s="18"/>
      <c r="P11" s="5">
        <f t="shared" si="3"/>
        <v>0</v>
      </c>
      <c r="R11" s="37" t="s">
        <v>40</v>
      </c>
      <c r="S11" s="38"/>
      <c r="T11" s="38"/>
      <c r="U11" s="38"/>
      <c r="V11" s="38"/>
      <c r="W11" s="38"/>
      <c r="X11" s="38"/>
      <c r="Y11" s="38"/>
      <c r="Z11" s="38"/>
      <c r="AA11" s="39"/>
    </row>
    <row r="12">
      <c r="A12" s="5"/>
      <c r="B12" s="5"/>
      <c r="C12" s="5"/>
      <c r="D12" s="5"/>
      <c r="E12" s="5"/>
      <c r="F12" s="5"/>
      <c r="G12" s="5"/>
      <c r="H12" s="5"/>
      <c r="I12" s="5"/>
      <c r="J12" s="18"/>
      <c r="K12" s="5" t="str">
        <f t="shared" si="1"/>
        <v/>
      </c>
      <c r="L12" s="18"/>
      <c r="M12" s="18"/>
      <c r="N12" s="5">
        <f t="shared" si="2"/>
        <v>0</v>
      </c>
      <c r="O12" s="18"/>
      <c r="P12" s="5">
        <f t="shared" si="3"/>
        <v>0</v>
      </c>
      <c r="R12" s="40" t="s">
        <v>41</v>
      </c>
      <c r="S12" s="41" t="s">
        <v>106</v>
      </c>
      <c r="T12" s="41" t="s">
        <v>107</v>
      </c>
      <c r="U12" s="41" t="s">
        <v>108</v>
      </c>
      <c r="V12" s="41" t="s">
        <v>109</v>
      </c>
      <c r="W12" s="41" t="s">
        <v>110</v>
      </c>
      <c r="X12" s="41" t="s">
        <v>111</v>
      </c>
      <c r="Y12" s="41" t="s">
        <v>112</v>
      </c>
      <c r="Z12" s="41" t="s">
        <v>113</v>
      </c>
      <c r="AA12" s="24" t="s">
        <v>114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18"/>
      <c r="K13" s="5" t="str">
        <f t="shared" si="1"/>
        <v/>
      </c>
      <c r="L13" s="18"/>
      <c r="M13" s="18"/>
      <c r="N13" s="5">
        <f t="shared" si="2"/>
        <v>0</v>
      </c>
      <c r="O13" s="18"/>
      <c r="P13" s="5">
        <f t="shared" si="3"/>
        <v>0</v>
      </c>
      <c r="R13" s="13" t="s">
        <v>50</v>
      </c>
      <c r="S13" s="5"/>
      <c r="T13" s="5"/>
      <c r="U13" s="18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18"/>
      <c r="K14" s="5" t="str">
        <f t="shared" si="1"/>
        <v/>
      </c>
      <c r="L14" s="18"/>
      <c r="M14" s="18"/>
      <c r="N14" s="5">
        <f t="shared" si="2"/>
        <v>0</v>
      </c>
      <c r="O14" s="18"/>
      <c r="P14" s="5">
        <f t="shared" si="3"/>
        <v>0</v>
      </c>
      <c r="R14" s="15" t="s">
        <v>51</v>
      </c>
      <c r="S14" s="16"/>
      <c r="T14" s="16"/>
      <c r="U14" s="16"/>
      <c r="V14" s="16"/>
      <c r="W14" s="16"/>
      <c r="X14" s="16"/>
      <c r="Y14" s="16"/>
      <c r="Z14" s="16"/>
      <c r="AA14" s="42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 t="str">
        <f t="shared" si="1"/>
        <v/>
      </c>
      <c r="L15" s="5"/>
      <c r="M15" s="5"/>
      <c r="N15" s="5">
        <f t="shared" si="2"/>
        <v>0</v>
      </c>
      <c r="O15" s="5"/>
      <c r="P15" s="5">
        <f t="shared" si="3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 t="str">
        <f t="shared" si="1"/>
        <v/>
      </c>
      <c r="L16" s="5"/>
      <c r="M16" s="5"/>
      <c r="N16" s="5">
        <f t="shared" si="2"/>
        <v>0</v>
      </c>
      <c r="O16" s="5"/>
      <c r="P16" s="5">
        <f t="shared" si="3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 t="str">
        <f t="shared" si="1"/>
        <v/>
      </c>
      <c r="L17" s="5"/>
      <c r="M17" s="5"/>
      <c r="N17" s="5">
        <f t="shared" si="2"/>
        <v>0</v>
      </c>
      <c r="O17" s="5"/>
      <c r="P17" s="5">
        <f t="shared" si="3"/>
        <v>0</v>
      </c>
      <c r="R17" s="35" t="s">
        <v>62</v>
      </c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 t="str">
        <f t="shared" si="1"/>
        <v/>
      </c>
      <c r="L18" s="5"/>
      <c r="M18" s="5"/>
      <c r="N18" s="5">
        <f t="shared" si="2"/>
        <v>0</v>
      </c>
      <c r="O18" s="5"/>
      <c r="P18" s="5">
        <f t="shared" si="3"/>
        <v>0</v>
      </c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 t="str">
        <f t="shared" si="1"/>
        <v/>
      </c>
      <c r="L19" s="5"/>
      <c r="M19" s="5"/>
      <c r="N19" s="5">
        <f t="shared" si="2"/>
        <v>0</v>
      </c>
      <c r="O19" s="5"/>
      <c r="P19" s="5">
        <f t="shared" si="3"/>
        <v>0</v>
      </c>
      <c r="R19" s="37" t="s">
        <v>40</v>
      </c>
      <c r="S19" s="38"/>
      <c r="T19" s="38"/>
      <c r="U19" s="38"/>
      <c r="V19" s="38"/>
      <c r="W19" s="38"/>
      <c r="X19" s="38"/>
      <c r="Y19" s="38"/>
      <c r="Z19" s="38"/>
      <c r="AA19" s="3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 t="str">
        <f t="shared" si="1"/>
        <v/>
      </c>
      <c r="L20" s="5"/>
      <c r="M20" s="5"/>
      <c r="N20" s="5">
        <f t="shared" si="2"/>
        <v>0</v>
      </c>
      <c r="O20" s="5"/>
      <c r="P20" s="5">
        <f t="shared" si="3"/>
        <v>0</v>
      </c>
      <c r="R20" s="40" t="s">
        <v>41</v>
      </c>
      <c r="S20" s="41" t="s">
        <v>115</v>
      </c>
      <c r="T20" s="41" t="s">
        <v>116</v>
      </c>
      <c r="U20" s="41" t="s">
        <v>117</v>
      </c>
      <c r="V20" s="41" t="s">
        <v>118</v>
      </c>
      <c r="W20" s="41" t="s">
        <v>119</v>
      </c>
      <c r="X20" s="41" t="s">
        <v>120</v>
      </c>
      <c r="Y20" s="41" t="s">
        <v>121</v>
      </c>
      <c r="Z20" s="41" t="s">
        <v>122</v>
      </c>
      <c r="AA20" s="24" t="s">
        <v>123</v>
      </c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 t="str">
        <f t="shared" si="1"/>
        <v/>
      </c>
      <c r="L21" s="5"/>
      <c r="M21" s="5"/>
      <c r="N21" s="5">
        <f t="shared" si="2"/>
        <v>0</v>
      </c>
      <c r="O21" s="5"/>
      <c r="P21" s="5">
        <f t="shared" si="3"/>
        <v>0</v>
      </c>
      <c r="R21" s="13" t="s">
        <v>50</v>
      </c>
      <c r="S21" s="50"/>
      <c r="T21" s="50"/>
      <c r="U21" s="51"/>
      <c r="V21" s="50"/>
      <c r="W21" s="50"/>
      <c r="X21" s="50"/>
      <c r="Y21" s="50"/>
      <c r="Z21" s="50"/>
      <c r="AA21" s="50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 t="str">
        <f t="shared" si="1"/>
        <v/>
      </c>
      <c r="L22" s="5"/>
      <c r="M22" s="5"/>
      <c r="N22" s="5">
        <f t="shared" si="2"/>
        <v>0</v>
      </c>
      <c r="O22" s="5"/>
      <c r="P22" s="5">
        <f t="shared" si="3"/>
        <v>0</v>
      </c>
      <c r="R22" s="15" t="s">
        <v>51</v>
      </c>
      <c r="S22" s="16"/>
      <c r="T22" s="16"/>
      <c r="U22" s="16"/>
      <c r="V22" s="16"/>
      <c r="W22" s="16"/>
      <c r="X22" s="16"/>
      <c r="Y22" s="16"/>
      <c r="Z22" s="16"/>
      <c r="AA22" s="42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 t="str">
        <f t="shared" si="1"/>
        <v/>
      </c>
      <c r="L23" s="5"/>
      <c r="M23" s="5"/>
      <c r="N23" s="5">
        <f t="shared" si="2"/>
        <v>0</v>
      </c>
      <c r="O23" s="5"/>
      <c r="P23" s="5">
        <f t="shared" si="3"/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 t="str">
        <f t="shared" si="1"/>
        <v/>
      </c>
      <c r="L24" s="5"/>
      <c r="M24" s="5"/>
      <c r="N24" s="5">
        <f t="shared" si="2"/>
        <v>0</v>
      </c>
      <c r="O24" s="5"/>
      <c r="P24" s="5">
        <f t="shared" si="3"/>
        <v>0</v>
      </c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 t="str">
        <f t="shared" si="1"/>
        <v/>
      </c>
      <c r="L25" s="5"/>
      <c r="M25" s="5"/>
      <c r="N25" s="5">
        <f t="shared" si="2"/>
        <v>0</v>
      </c>
      <c r="O25" s="5"/>
      <c r="P25" s="5">
        <f t="shared" si="3"/>
        <v>0</v>
      </c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 t="str">
        <f t="shared" si="1"/>
        <v/>
      </c>
      <c r="L26" s="5"/>
      <c r="M26" s="5"/>
      <c r="N26" s="5">
        <f t="shared" si="2"/>
        <v>0</v>
      </c>
      <c r="O26" s="5"/>
      <c r="P26" s="5">
        <f t="shared" si="3"/>
        <v>0</v>
      </c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 t="str">
        <f t="shared" si="1"/>
        <v/>
      </c>
      <c r="L27" s="5"/>
      <c r="M27" s="5"/>
      <c r="N27" s="5">
        <f t="shared" si="2"/>
        <v>0</v>
      </c>
      <c r="O27" s="5"/>
      <c r="P27" s="5">
        <f t="shared" si="3"/>
        <v>0</v>
      </c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 t="str">
        <f t="shared" si="1"/>
        <v/>
      </c>
      <c r="L28" s="5"/>
      <c r="M28" s="5"/>
      <c r="N28" s="5">
        <f t="shared" si="2"/>
        <v>0</v>
      </c>
      <c r="O28" s="5"/>
      <c r="P28" s="5">
        <f t="shared" si="3"/>
        <v>0</v>
      </c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 t="str">
        <f t="shared" si="1"/>
        <v/>
      </c>
      <c r="L29" s="5"/>
      <c r="M29" s="5"/>
      <c r="N29" s="5">
        <f t="shared" si="2"/>
        <v>0</v>
      </c>
      <c r="O29" s="5"/>
      <c r="P29" s="5">
        <f t="shared" si="3"/>
        <v>0</v>
      </c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 t="str">
        <f t="shared" si="1"/>
        <v/>
      </c>
      <c r="L30" s="5"/>
      <c r="M30" s="5"/>
      <c r="N30" s="5">
        <f t="shared" si="2"/>
        <v>0</v>
      </c>
      <c r="O30" s="5"/>
      <c r="P30" s="5">
        <f t="shared" si="3"/>
        <v>0</v>
      </c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 t="str">
        <f t="shared" si="1"/>
        <v/>
      </c>
      <c r="L31" s="5"/>
      <c r="M31" s="5"/>
      <c r="N31" s="5">
        <f t="shared" si="2"/>
        <v>0</v>
      </c>
      <c r="O31" s="5"/>
      <c r="P31" s="5">
        <f t="shared" si="3"/>
        <v>0</v>
      </c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 t="str">
        <f t="shared" si="1"/>
        <v/>
      </c>
      <c r="L32" s="5"/>
      <c r="M32" s="5"/>
      <c r="N32" s="5">
        <f t="shared" si="2"/>
        <v>0</v>
      </c>
      <c r="O32" s="5"/>
      <c r="P32" s="5">
        <f t="shared" si="3"/>
        <v>0</v>
      </c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 t="str">
        <f t="shared" si="1"/>
        <v/>
      </c>
      <c r="L33" s="5"/>
      <c r="M33" s="5"/>
      <c r="N33" s="5">
        <f t="shared" si="2"/>
        <v>0</v>
      </c>
      <c r="O33" s="5"/>
      <c r="P33" s="5">
        <f t="shared" si="3"/>
        <v>0</v>
      </c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 t="str">
        <f t="shared" si="1"/>
        <v/>
      </c>
      <c r="L34" s="5"/>
      <c r="M34" s="5"/>
      <c r="N34" s="5">
        <f t="shared" si="2"/>
        <v>0</v>
      </c>
      <c r="O34" s="5"/>
      <c r="P34" s="5">
        <f t="shared" si="3"/>
        <v>0</v>
      </c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 t="str">
        <f t="shared" si="1"/>
        <v/>
      </c>
      <c r="L35" s="5"/>
      <c r="M35" s="5"/>
      <c r="N35" s="5">
        <f t="shared" si="2"/>
        <v>0</v>
      </c>
      <c r="O35" s="5"/>
      <c r="P35" s="5">
        <f t="shared" si="3"/>
        <v>0</v>
      </c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 t="str">
        <f t="shared" si="1"/>
        <v/>
      </c>
      <c r="L36" s="5"/>
      <c r="M36" s="5"/>
      <c r="N36" s="5">
        <f t="shared" si="2"/>
        <v>0</v>
      </c>
      <c r="O36" s="5"/>
      <c r="P36" s="5">
        <f t="shared" si="3"/>
        <v>0</v>
      </c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 t="str">
        <f t="shared" si="1"/>
        <v/>
      </c>
      <c r="L37" s="5"/>
      <c r="M37" s="5"/>
      <c r="N37" s="5">
        <f t="shared" si="2"/>
        <v>0</v>
      </c>
      <c r="O37" s="5"/>
      <c r="P37" s="5">
        <f t="shared" si="3"/>
        <v>0</v>
      </c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tr">
        <f t="shared" si="1"/>
        <v/>
      </c>
      <c r="L38" s="5"/>
      <c r="M38" s="5"/>
      <c r="N38" s="5">
        <f t="shared" si="2"/>
        <v>0</v>
      </c>
      <c r="O38" s="5"/>
      <c r="P38" s="5">
        <f t="shared" si="3"/>
        <v>0</v>
      </c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tr">
        <f t="shared" si="1"/>
        <v/>
      </c>
      <c r="L39" s="5"/>
      <c r="M39" s="5"/>
      <c r="N39" s="5">
        <f t="shared" si="2"/>
        <v>0</v>
      </c>
      <c r="O39" s="5"/>
      <c r="P39" s="5">
        <f t="shared" si="3"/>
        <v>0</v>
      </c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 t="str">
        <f t="shared" si="1"/>
        <v/>
      </c>
      <c r="L40" s="5"/>
      <c r="M40" s="5"/>
      <c r="N40" s="5">
        <f t="shared" si="2"/>
        <v>0</v>
      </c>
      <c r="O40" s="5"/>
      <c r="P40" s="5">
        <f t="shared" si="3"/>
        <v>0</v>
      </c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 t="str">
        <f t="shared" si="1"/>
        <v/>
      </c>
      <c r="L41" s="5"/>
      <c r="M41" s="5"/>
      <c r="N41" s="5">
        <f t="shared" si="2"/>
        <v>0</v>
      </c>
      <c r="O41" s="5"/>
      <c r="P41" s="5">
        <f t="shared" si="3"/>
        <v>0</v>
      </c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mergeCells count="8">
    <mergeCell ref="A1:A2"/>
    <mergeCell ref="R1:S2"/>
    <mergeCell ref="R3:Z3"/>
    <mergeCell ref="J4:P4"/>
    <mergeCell ref="R9:S10"/>
    <mergeCell ref="R11:AA11"/>
    <mergeCell ref="R17:S18"/>
    <mergeCell ref="R19:AA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72</v>
      </c>
      <c r="B1" s="44" t="s">
        <v>73</v>
      </c>
      <c r="C1" s="44" t="s">
        <v>74</v>
      </c>
      <c r="D1" s="44" t="s">
        <v>75</v>
      </c>
      <c r="E1" s="44" t="s">
        <v>76</v>
      </c>
      <c r="F1" s="44" t="s">
        <v>77</v>
      </c>
      <c r="G1" s="44" t="s">
        <v>78</v>
      </c>
      <c r="H1" s="44" t="s">
        <v>79</v>
      </c>
      <c r="I1" s="44" t="s">
        <v>80</v>
      </c>
      <c r="J1" s="44" t="s">
        <v>81</v>
      </c>
      <c r="K1" s="44" t="s">
        <v>82</v>
      </c>
      <c r="L1" s="5"/>
      <c r="M1" s="5"/>
      <c r="N1" s="5"/>
      <c r="O1" s="5"/>
      <c r="P1" s="5"/>
      <c r="R1" s="35" t="s">
        <v>39</v>
      </c>
      <c r="T1" s="36"/>
      <c r="U1" s="5"/>
      <c r="V1" s="5"/>
      <c r="W1" s="5"/>
      <c r="X1" s="5"/>
      <c r="Y1" s="5"/>
      <c r="Z1" s="5"/>
      <c r="AA1" s="5"/>
    </row>
    <row r="2">
      <c r="B2" s="45" t="str">
        <f>'Meal pattern'!L3</f>
        <v>-</v>
      </c>
      <c r="C2" s="45" t="str">
        <f>'Meal pattern'!L4</f>
        <v>-</v>
      </c>
      <c r="D2" s="45" t="str">
        <f>'Meal pattern'!L5</f>
        <v>-</v>
      </c>
      <c r="E2" s="45" t="str">
        <f>'Meal pattern'!L6</f>
        <v>-</v>
      </c>
      <c r="F2" s="45" t="str">
        <f>'Meal pattern'!L7</f>
        <v>-</v>
      </c>
      <c r="G2" s="45" t="str">
        <f>'Meal pattern'!L8</f>
        <v>-</v>
      </c>
      <c r="H2" s="45" t="str">
        <f>'Meal pattern'!L9</f>
        <v>-</v>
      </c>
      <c r="I2" s="45" t="str">
        <f>'Meal pattern'!L10</f>
        <v>-</v>
      </c>
      <c r="J2" s="45" t="str">
        <f>'Meal pattern'!L11</f>
        <v>-</v>
      </c>
      <c r="K2" s="45" t="str">
        <f>'Meal pattern'!L12</f>
        <v>-</v>
      </c>
      <c r="L2" s="5"/>
      <c r="M2" s="5"/>
      <c r="N2" s="5"/>
      <c r="O2" s="5"/>
      <c r="P2" s="5"/>
      <c r="T2" s="36"/>
      <c r="U2" s="5"/>
      <c r="V2" s="5"/>
      <c r="W2" s="5"/>
      <c r="X2" s="5"/>
      <c r="Y2" s="5"/>
      <c r="Z2" s="5"/>
      <c r="AA2" s="5"/>
    </row>
    <row r="3">
      <c r="A3" s="5"/>
      <c r="B3" s="4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37" t="s">
        <v>40</v>
      </c>
      <c r="S3" s="38"/>
      <c r="T3" s="38"/>
      <c r="U3" s="38"/>
      <c r="V3" s="38"/>
      <c r="W3" s="38"/>
      <c r="X3" s="38"/>
      <c r="Y3" s="38"/>
      <c r="Z3" s="39"/>
      <c r="AA3" s="5"/>
    </row>
    <row r="4">
      <c r="A4" s="47" t="s">
        <v>83</v>
      </c>
      <c r="B4" s="47" t="s">
        <v>84</v>
      </c>
      <c r="C4" s="47" t="s">
        <v>85</v>
      </c>
      <c r="D4" s="47" t="s">
        <v>86</v>
      </c>
      <c r="E4" s="47" t="s">
        <v>87</v>
      </c>
      <c r="F4" s="47" t="s">
        <v>88</v>
      </c>
      <c r="G4" s="47" t="s">
        <v>89</v>
      </c>
      <c r="H4" s="47" t="s">
        <v>90</v>
      </c>
      <c r="I4" s="5"/>
      <c r="J4" s="48" t="s">
        <v>12</v>
      </c>
      <c r="R4" s="40" t="s">
        <v>41</v>
      </c>
      <c r="S4" s="41" t="s">
        <v>91</v>
      </c>
      <c r="T4" s="41" t="s">
        <v>92</v>
      </c>
      <c r="U4" s="41" t="s">
        <v>93</v>
      </c>
      <c r="V4" s="41" t="s">
        <v>94</v>
      </c>
      <c r="W4" s="41" t="s">
        <v>95</v>
      </c>
      <c r="X4" s="41" t="s">
        <v>96</v>
      </c>
      <c r="Y4" s="41" t="s">
        <v>97</v>
      </c>
      <c r="Z4" s="24" t="s">
        <v>98</v>
      </c>
      <c r="AA4" s="5"/>
    </row>
    <row r="5">
      <c r="A5" s="5"/>
      <c r="B5" s="5"/>
      <c r="C5" s="5"/>
      <c r="D5" s="5"/>
      <c r="E5" s="5"/>
      <c r="F5" s="5"/>
      <c r="G5" s="5"/>
      <c r="H5" s="5"/>
      <c r="I5" s="5"/>
      <c r="J5" s="41" t="s">
        <v>99</v>
      </c>
      <c r="K5" s="41" t="s">
        <v>100</v>
      </c>
      <c r="L5" s="41" t="s">
        <v>101</v>
      </c>
      <c r="M5" s="41" t="s">
        <v>102</v>
      </c>
      <c r="N5" s="41" t="s">
        <v>103</v>
      </c>
      <c r="O5" s="41" t="s">
        <v>104</v>
      </c>
      <c r="P5" s="41" t="s">
        <v>105</v>
      </c>
      <c r="R5" s="13" t="s">
        <v>50</v>
      </c>
      <c r="S5" s="18"/>
      <c r="T5" s="5"/>
      <c r="U5" s="5"/>
      <c r="V5" s="5"/>
      <c r="W5" s="5"/>
      <c r="X5" s="5"/>
      <c r="Y5" s="5"/>
      <c r="Z5" s="5"/>
      <c r="AA5" s="5"/>
    </row>
    <row r="6">
      <c r="A6" s="5"/>
      <c r="B6" s="5"/>
      <c r="C6" s="5"/>
      <c r="D6" s="5"/>
      <c r="E6" s="5"/>
      <c r="F6" s="5"/>
      <c r="G6" s="5"/>
      <c r="H6" s="5"/>
      <c r="I6" s="5"/>
      <c r="J6" s="18"/>
      <c r="K6" s="5" t="str">
        <f t="shared" ref="K6:K41" si="1">IF(ISBLANK(J6), "", SUMIF($C$5:$C$41, J6, $G$5:$G$41))
</f>
        <v/>
      </c>
      <c r="L6" s="18"/>
      <c r="M6" s="18"/>
      <c r="N6" s="5">
        <f t="shared" ref="N6:N41" si="2">L6*M6/1000</f>
        <v>0</v>
      </c>
      <c r="O6" s="18"/>
      <c r="P6" s="5">
        <f t="shared" ref="P6:P41" si="3">L6*O6/1000</f>
        <v>0</v>
      </c>
      <c r="R6" s="15" t="s">
        <v>51</v>
      </c>
      <c r="S6" s="16"/>
      <c r="T6" s="16"/>
      <c r="U6" s="16"/>
      <c r="V6" s="16"/>
      <c r="W6" s="16"/>
      <c r="X6" s="16"/>
      <c r="Y6" s="16"/>
      <c r="Z6" s="42"/>
      <c r="AA6" s="5"/>
    </row>
    <row r="7">
      <c r="A7" s="5"/>
      <c r="B7" s="5"/>
      <c r="C7" s="5"/>
      <c r="D7" s="5"/>
      <c r="E7" s="5"/>
      <c r="F7" s="5"/>
      <c r="G7" s="5"/>
      <c r="H7" s="5"/>
      <c r="I7" s="5"/>
      <c r="J7" s="18"/>
      <c r="K7" s="5" t="str">
        <f t="shared" si="1"/>
        <v/>
      </c>
      <c r="L7" s="18"/>
      <c r="M7" s="18"/>
      <c r="N7" s="5">
        <f t="shared" si="2"/>
        <v>0</v>
      </c>
      <c r="O7" s="18"/>
      <c r="P7" s="5">
        <f t="shared" si="3"/>
        <v>0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5"/>
      <c r="C8" s="5"/>
      <c r="D8" s="5"/>
      <c r="E8" s="5"/>
      <c r="F8" s="5"/>
      <c r="G8" s="5"/>
      <c r="H8" s="5"/>
      <c r="I8" s="5"/>
      <c r="J8" s="18"/>
      <c r="K8" s="5" t="str">
        <f t="shared" si="1"/>
        <v/>
      </c>
      <c r="L8" s="18"/>
      <c r="M8" s="18"/>
      <c r="N8" s="5">
        <f t="shared" si="2"/>
        <v>0</v>
      </c>
      <c r="O8" s="18"/>
      <c r="P8" s="5">
        <f t="shared" si="3"/>
        <v>0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5"/>
      <c r="C9" s="5"/>
      <c r="D9" s="5"/>
      <c r="E9" s="5"/>
      <c r="F9" s="5"/>
      <c r="G9" s="5"/>
      <c r="H9" s="5"/>
      <c r="I9" s="5"/>
      <c r="J9" s="18"/>
      <c r="K9" s="5" t="str">
        <f t="shared" si="1"/>
        <v/>
      </c>
      <c r="L9" s="18"/>
      <c r="M9" s="18"/>
      <c r="N9" s="5">
        <f t="shared" si="2"/>
        <v>0</v>
      </c>
      <c r="O9" s="18"/>
      <c r="P9" s="5">
        <f t="shared" si="3"/>
        <v>0</v>
      </c>
      <c r="R9" s="35" t="s">
        <v>52</v>
      </c>
      <c r="T9" s="5"/>
      <c r="U9" s="5"/>
      <c r="V9" s="5"/>
      <c r="W9" s="5"/>
      <c r="X9" s="5"/>
      <c r="Y9" s="5"/>
      <c r="Z9" s="5"/>
      <c r="AA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18"/>
      <c r="K10" s="5" t="str">
        <f t="shared" si="1"/>
        <v/>
      </c>
      <c r="L10" s="18"/>
      <c r="M10" s="18"/>
      <c r="N10" s="5">
        <f t="shared" si="2"/>
        <v>0</v>
      </c>
      <c r="O10" s="18"/>
      <c r="P10" s="5">
        <f t="shared" si="3"/>
        <v>0</v>
      </c>
      <c r="T10" s="5"/>
      <c r="U10" s="5"/>
      <c r="V10" s="5"/>
      <c r="W10" s="5"/>
      <c r="X10" s="5"/>
      <c r="Y10" s="5"/>
      <c r="Z10" s="5"/>
      <c r="AA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18"/>
      <c r="K11" s="5" t="str">
        <f t="shared" si="1"/>
        <v/>
      </c>
      <c r="L11" s="18"/>
      <c r="M11" s="18"/>
      <c r="N11" s="5">
        <f t="shared" si="2"/>
        <v>0</v>
      </c>
      <c r="O11" s="18"/>
      <c r="P11" s="5">
        <f t="shared" si="3"/>
        <v>0</v>
      </c>
      <c r="R11" s="37" t="s">
        <v>40</v>
      </c>
      <c r="S11" s="38"/>
      <c r="T11" s="38"/>
      <c r="U11" s="38"/>
      <c r="V11" s="38"/>
      <c r="W11" s="38"/>
      <c r="X11" s="38"/>
      <c r="Y11" s="38"/>
      <c r="Z11" s="38"/>
      <c r="AA11" s="39"/>
    </row>
    <row r="12">
      <c r="A12" s="5"/>
      <c r="B12" s="5"/>
      <c r="C12" s="5"/>
      <c r="D12" s="5"/>
      <c r="E12" s="5"/>
      <c r="F12" s="5"/>
      <c r="G12" s="5"/>
      <c r="H12" s="5"/>
      <c r="I12" s="5"/>
      <c r="J12" s="18"/>
      <c r="K12" s="5" t="str">
        <f t="shared" si="1"/>
        <v/>
      </c>
      <c r="L12" s="18"/>
      <c r="M12" s="18"/>
      <c r="N12" s="5">
        <f t="shared" si="2"/>
        <v>0</v>
      </c>
      <c r="O12" s="18"/>
      <c r="P12" s="5">
        <f t="shared" si="3"/>
        <v>0</v>
      </c>
      <c r="R12" s="40" t="s">
        <v>41</v>
      </c>
      <c r="S12" s="41" t="s">
        <v>106</v>
      </c>
      <c r="T12" s="41" t="s">
        <v>107</v>
      </c>
      <c r="U12" s="41" t="s">
        <v>108</v>
      </c>
      <c r="V12" s="41" t="s">
        <v>109</v>
      </c>
      <c r="W12" s="41" t="s">
        <v>110</v>
      </c>
      <c r="X12" s="41" t="s">
        <v>111</v>
      </c>
      <c r="Y12" s="41" t="s">
        <v>112</v>
      </c>
      <c r="Z12" s="41" t="s">
        <v>113</v>
      </c>
      <c r="AA12" s="24" t="s">
        <v>114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18"/>
      <c r="K13" s="5" t="str">
        <f t="shared" si="1"/>
        <v/>
      </c>
      <c r="L13" s="18"/>
      <c r="M13" s="18"/>
      <c r="N13" s="5">
        <f t="shared" si="2"/>
        <v>0</v>
      </c>
      <c r="O13" s="18"/>
      <c r="P13" s="5">
        <f t="shared" si="3"/>
        <v>0</v>
      </c>
      <c r="R13" s="13" t="s">
        <v>50</v>
      </c>
      <c r="S13" s="5"/>
      <c r="T13" s="5"/>
      <c r="U13" s="18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18"/>
      <c r="K14" s="5" t="str">
        <f t="shared" si="1"/>
        <v/>
      </c>
      <c r="L14" s="18"/>
      <c r="M14" s="18"/>
      <c r="N14" s="5">
        <f t="shared" si="2"/>
        <v>0</v>
      </c>
      <c r="O14" s="18"/>
      <c r="P14" s="5">
        <f t="shared" si="3"/>
        <v>0</v>
      </c>
      <c r="R14" s="15" t="s">
        <v>51</v>
      </c>
      <c r="S14" s="16"/>
      <c r="T14" s="16"/>
      <c r="U14" s="16"/>
      <c r="V14" s="16"/>
      <c r="W14" s="16"/>
      <c r="X14" s="16"/>
      <c r="Y14" s="16"/>
      <c r="Z14" s="16"/>
      <c r="AA14" s="42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 t="str">
        <f t="shared" si="1"/>
        <v/>
      </c>
      <c r="L15" s="5"/>
      <c r="M15" s="5"/>
      <c r="N15" s="5">
        <f t="shared" si="2"/>
        <v>0</v>
      </c>
      <c r="O15" s="5"/>
      <c r="P15" s="5">
        <f t="shared" si="3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 t="str">
        <f t="shared" si="1"/>
        <v/>
      </c>
      <c r="L16" s="5"/>
      <c r="M16" s="5"/>
      <c r="N16" s="5">
        <f t="shared" si="2"/>
        <v>0</v>
      </c>
      <c r="O16" s="5"/>
      <c r="P16" s="5">
        <f t="shared" si="3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 t="str">
        <f t="shared" si="1"/>
        <v/>
      </c>
      <c r="L17" s="5"/>
      <c r="M17" s="5"/>
      <c r="N17" s="5">
        <f t="shared" si="2"/>
        <v>0</v>
      </c>
      <c r="O17" s="5"/>
      <c r="P17" s="5">
        <f t="shared" si="3"/>
        <v>0</v>
      </c>
      <c r="R17" s="35" t="s">
        <v>62</v>
      </c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 t="str">
        <f t="shared" si="1"/>
        <v/>
      </c>
      <c r="L18" s="5"/>
      <c r="M18" s="5"/>
      <c r="N18" s="5">
        <f t="shared" si="2"/>
        <v>0</v>
      </c>
      <c r="O18" s="5"/>
      <c r="P18" s="5">
        <f t="shared" si="3"/>
        <v>0</v>
      </c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 t="str">
        <f t="shared" si="1"/>
        <v/>
      </c>
      <c r="L19" s="5"/>
      <c r="M19" s="5"/>
      <c r="N19" s="5">
        <f t="shared" si="2"/>
        <v>0</v>
      </c>
      <c r="O19" s="5"/>
      <c r="P19" s="5">
        <f t="shared" si="3"/>
        <v>0</v>
      </c>
      <c r="R19" s="37" t="s">
        <v>40</v>
      </c>
      <c r="S19" s="38"/>
      <c r="T19" s="38"/>
      <c r="U19" s="38"/>
      <c r="V19" s="38"/>
      <c r="W19" s="38"/>
      <c r="X19" s="38"/>
      <c r="Y19" s="38"/>
      <c r="Z19" s="38"/>
      <c r="AA19" s="3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 t="str">
        <f t="shared" si="1"/>
        <v/>
      </c>
      <c r="L20" s="5"/>
      <c r="M20" s="5"/>
      <c r="N20" s="5">
        <f t="shared" si="2"/>
        <v>0</v>
      </c>
      <c r="O20" s="5"/>
      <c r="P20" s="5">
        <f t="shared" si="3"/>
        <v>0</v>
      </c>
      <c r="R20" s="40" t="s">
        <v>41</v>
      </c>
      <c r="S20" s="41" t="s">
        <v>115</v>
      </c>
      <c r="T20" s="41" t="s">
        <v>116</v>
      </c>
      <c r="U20" s="41" t="s">
        <v>117</v>
      </c>
      <c r="V20" s="41" t="s">
        <v>118</v>
      </c>
      <c r="W20" s="41" t="s">
        <v>119</v>
      </c>
      <c r="X20" s="41" t="s">
        <v>120</v>
      </c>
      <c r="Y20" s="41" t="s">
        <v>121</v>
      </c>
      <c r="Z20" s="41" t="s">
        <v>122</v>
      </c>
      <c r="AA20" s="24" t="s">
        <v>123</v>
      </c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 t="str">
        <f t="shared" si="1"/>
        <v/>
      </c>
      <c r="L21" s="5"/>
      <c r="M21" s="5"/>
      <c r="N21" s="5">
        <f t="shared" si="2"/>
        <v>0</v>
      </c>
      <c r="O21" s="5"/>
      <c r="P21" s="5">
        <f t="shared" si="3"/>
        <v>0</v>
      </c>
      <c r="R21" s="13" t="s">
        <v>50</v>
      </c>
      <c r="S21" s="50"/>
      <c r="T21" s="50"/>
      <c r="U21" s="51"/>
      <c r="V21" s="50"/>
      <c r="W21" s="50"/>
      <c r="X21" s="50"/>
      <c r="Y21" s="50"/>
      <c r="Z21" s="50"/>
      <c r="AA21" s="50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 t="str">
        <f t="shared" si="1"/>
        <v/>
      </c>
      <c r="L22" s="5"/>
      <c r="M22" s="5"/>
      <c r="N22" s="5">
        <f t="shared" si="2"/>
        <v>0</v>
      </c>
      <c r="O22" s="5"/>
      <c r="P22" s="5">
        <f t="shared" si="3"/>
        <v>0</v>
      </c>
      <c r="R22" s="15" t="s">
        <v>51</v>
      </c>
      <c r="S22" s="16"/>
      <c r="T22" s="16"/>
      <c r="U22" s="16"/>
      <c r="V22" s="16"/>
      <c r="W22" s="16"/>
      <c r="X22" s="16"/>
      <c r="Y22" s="16"/>
      <c r="Z22" s="16"/>
      <c r="AA22" s="42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 t="str">
        <f t="shared" si="1"/>
        <v/>
      </c>
      <c r="L23" s="5"/>
      <c r="M23" s="5"/>
      <c r="N23" s="5">
        <f t="shared" si="2"/>
        <v>0</v>
      </c>
      <c r="O23" s="5"/>
      <c r="P23" s="5">
        <f t="shared" si="3"/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 t="str">
        <f t="shared" si="1"/>
        <v/>
      </c>
      <c r="L24" s="5"/>
      <c r="M24" s="5"/>
      <c r="N24" s="5">
        <f t="shared" si="2"/>
        <v>0</v>
      </c>
      <c r="O24" s="5"/>
      <c r="P24" s="5">
        <f t="shared" si="3"/>
        <v>0</v>
      </c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 t="str">
        <f t="shared" si="1"/>
        <v/>
      </c>
      <c r="L25" s="5"/>
      <c r="M25" s="5"/>
      <c r="N25" s="5">
        <f t="shared" si="2"/>
        <v>0</v>
      </c>
      <c r="O25" s="5"/>
      <c r="P25" s="5">
        <f t="shared" si="3"/>
        <v>0</v>
      </c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 t="str">
        <f t="shared" si="1"/>
        <v/>
      </c>
      <c r="L26" s="5"/>
      <c r="M26" s="5"/>
      <c r="N26" s="5">
        <f t="shared" si="2"/>
        <v>0</v>
      </c>
      <c r="O26" s="5"/>
      <c r="P26" s="5">
        <f t="shared" si="3"/>
        <v>0</v>
      </c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 t="str">
        <f t="shared" si="1"/>
        <v/>
      </c>
      <c r="L27" s="5"/>
      <c r="M27" s="5"/>
      <c r="N27" s="5">
        <f t="shared" si="2"/>
        <v>0</v>
      </c>
      <c r="O27" s="5"/>
      <c r="P27" s="5">
        <f t="shared" si="3"/>
        <v>0</v>
      </c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 t="str">
        <f t="shared" si="1"/>
        <v/>
      </c>
      <c r="L28" s="5"/>
      <c r="M28" s="5"/>
      <c r="N28" s="5">
        <f t="shared" si="2"/>
        <v>0</v>
      </c>
      <c r="O28" s="5"/>
      <c r="P28" s="5">
        <f t="shared" si="3"/>
        <v>0</v>
      </c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 t="str">
        <f t="shared" si="1"/>
        <v/>
      </c>
      <c r="L29" s="5"/>
      <c r="M29" s="5"/>
      <c r="N29" s="5">
        <f t="shared" si="2"/>
        <v>0</v>
      </c>
      <c r="O29" s="5"/>
      <c r="P29" s="5">
        <f t="shared" si="3"/>
        <v>0</v>
      </c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 t="str">
        <f t="shared" si="1"/>
        <v/>
      </c>
      <c r="L30" s="5"/>
      <c r="M30" s="5"/>
      <c r="N30" s="5">
        <f t="shared" si="2"/>
        <v>0</v>
      </c>
      <c r="O30" s="5"/>
      <c r="P30" s="5">
        <f t="shared" si="3"/>
        <v>0</v>
      </c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 t="str">
        <f t="shared" si="1"/>
        <v/>
      </c>
      <c r="L31" s="5"/>
      <c r="M31" s="5"/>
      <c r="N31" s="5">
        <f t="shared" si="2"/>
        <v>0</v>
      </c>
      <c r="O31" s="5"/>
      <c r="P31" s="5">
        <f t="shared" si="3"/>
        <v>0</v>
      </c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 t="str">
        <f t="shared" si="1"/>
        <v/>
      </c>
      <c r="L32" s="5"/>
      <c r="M32" s="5"/>
      <c r="N32" s="5">
        <f t="shared" si="2"/>
        <v>0</v>
      </c>
      <c r="O32" s="5"/>
      <c r="P32" s="5">
        <f t="shared" si="3"/>
        <v>0</v>
      </c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 t="str">
        <f t="shared" si="1"/>
        <v/>
      </c>
      <c r="L33" s="5"/>
      <c r="M33" s="5"/>
      <c r="N33" s="5">
        <f t="shared" si="2"/>
        <v>0</v>
      </c>
      <c r="O33" s="5"/>
      <c r="P33" s="5">
        <f t="shared" si="3"/>
        <v>0</v>
      </c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 t="str">
        <f t="shared" si="1"/>
        <v/>
      </c>
      <c r="L34" s="5"/>
      <c r="M34" s="5"/>
      <c r="N34" s="5">
        <f t="shared" si="2"/>
        <v>0</v>
      </c>
      <c r="O34" s="5"/>
      <c r="P34" s="5">
        <f t="shared" si="3"/>
        <v>0</v>
      </c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 t="str">
        <f t="shared" si="1"/>
        <v/>
      </c>
      <c r="L35" s="5"/>
      <c r="M35" s="5"/>
      <c r="N35" s="5">
        <f t="shared" si="2"/>
        <v>0</v>
      </c>
      <c r="O35" s="5"/>
      <c r="P35" s="5">
        <f t="shared" si="3"/>
        <v>0</v>
      </c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 t="str">
        <f t="shared" si="1"/>
        <v/>
      </c>
      <c r="L36" s="5"/>
      <c r="M36" s="5"/>
      <c r="N36" s="5">
        <f t="shared" si="2"/>
        <v>0</v>
      </c>
      <c r="O36" s="5"/>
      <c r="P36" s="5">
        <f t="shared" si="3"/>
        <v>0</v>
      </c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 t="str">
        <f t="shared" si="1"/>
        <v/>
      </c>
      <c r="L37" s="5"/>
      <c r="M37" s="5"/>
      <c r="N37" s="5">
        <f t="shared" si="2"/>
        <v>0</v>
      </c>
      <c r="O37" s="5"/>
      <c r="P37" s="5">
        <f t="shared" si="3"/>
        <v>0</v>
      </c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tr">
        <f t="shared" si="1"/>
        <v/>
      </c>
      <c r="L38" s="5"/>
      <c r="M38" s="5"/>
      <c r="N38" s="5">
        <f t="shared" si="2"/>
        <v>0</v>
      </c>
      <c r="O38" s="5"/>
      <c r="P38" s="5">
        <f t="shared" si="3"/>
        <v>0</v>
      </c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tr">
        <f t="shared" si="1"/>
        <v/>
      </c>
      <c r="L39" s="5"/>
      <c r="M39" s="5"/>
      <c r="N39" s="5">
        <f t="shared" si="2"/>
        <v>0</v>
      </c>
      <c r="O39" s="5"/>
      <c r="P39" s="5">
        <f t="shared" si="3"/>
        <v>0</v>
      </c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 t="str">
        <f t="shared" si="1"/>
        <v/>
      </c>
      <c r="L40" s="5"/>
      <c r="M40" s="5"/>
      <c r="N40" s="5">
        <f t="shared" si="2"/>
        <v>0</v>
      </c>
      <c r="O40" s="5"/>
      <c r="P40" s="5">
        <f t="shared" si="3"/>
        <v>0</v>
      </c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 t="str">
        <f t="shared" si="1"/>
        <v/>
      </c>
      <c r="L41" s="5"/>
      <c r="M41" s="5"/>
      <c r="N41" s="5">
        <f t="shared" si="2"/>
        <v>0</v>
      </c>
      <c r="O41" s="5"/>
      <c r="P41" s="5">
        <f t="shared" si="3"/>
        <v>0</v>
      </c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mergeCells count="8">
    <mergeCell ref="A1:A2"/>
    <mergeCell ref="R1:S2"/>
    <mergeCell ref="R3:Z3"/>
    <mergeCell ref="J4:P4"/>
    <mergeCell ref="R9:S10"/>
    <mergeCell ref="R11:AA11"/>
    <mergeCell ref="R17:S18"/>
    <mergeCell ref="R19:AA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72</v>
      </c>
      <c r="B1" s="44" t="s">
        <v>73</v>
      </c>
      <c r="C1" s="44" t="s">
        <v>74</v>
      </c>
      <c r="D1" s="44" t="s">
        <v>75</v>
      </c>
      <c r="E1" s="44" t="s">
        <v>76</v>
      </c>
      <c r="F1" s="44" t="s">
        <v>77</v>
      </c>
      <c r="G1" s="44" t="s">
        <v>78</v>
      </c>
      <c r="H1" s="44" t="s">
        <v>79</v>
      </c>
      <c r="I1" s="44" t="s">
        <v>80</v>
      </c>
      <c r="J1" s="44" t="s">
        <v>81</v>
      </c>
      <c r="K1" s="44" t="s">
        <v>82</v>
      </c>
      <c r="L1" s="5"/>
      <c r="M1" s="5"/>
      <c r="N1" s="5"/>
      <c r="O1" s="5"/>
      <c r="P1" s="5"/>
      <c r="R1" s="35" t="s">
        <v>39</v>
      </c>
      <c r="T1" s="36"/>
      <c r="U1" s="5"/>
      <c r="V1" s="5"/>
      <c r="W1" s="5"/>
      <c r="X1" s="5"/>
      <c r="Y1" s="5"/>
      <c r="Z1" s="5"/>
      <c r="AA1" s="5"/>
    </row>
    <row r="2">
      <c r="B2" s="45" t="str">
        <f>'Meal pattern'!M3</f>
        <v>-</v>
      </c>
      <c r="C2" s="45" t="str">
        <f>'Meal pattern'!M4</f>
        <v>-</v>
      </c>
      <c r="D2" s="45" t="str">
        <f>'Meal pattern'!M5</f>
        <v>-</v>
      </c>
      <c r="E2" s="45" t="str">
        <f>'Meal pattern'!M6</f>
        <v>-</v>
      </c>
      <c r="F2" s="45">
        <f>'Meal pattern'!M7</f>
        <v>1</v>
      </c>
      <c r="G2" s="45" t="str">
        <f>'Meal pattern'!M8</f>
        <v>-</v>
      </c>
      <c r="H2" s="45" t="str">
        <f>'Meal pattern'!M9</f>
        <v>-</v>
      </c>
      <c r="I2" s="45" t="str">
        <f>'Meal pattern'!M10</f>
        <v>-</v>
      </c>
      <c r="J2" s="45" t="str">
        <f>'Meal pattern'!M11</f>
        <v>-</v>
      </c>
      <c r="K2" s="45" t="str">
        <f>'Meal pattern'!M12</f>
        <v>-</v>
      </c>
      <c r="L2" s="5"/>
      <c r="M2" s="5"/>
      <c r="N2" s="5"/>
      <c r="O2" s="5"/>
      <c r="P2" s="5"/>
      <c r="T2" s="36"/>
      <c r="U2" s="5"/>
      <c r="V2" s="5"/>
      <c r="W2" s="5"/>
      <c r="X2" s="5"/>
      <c r="Y2" s="5"/>
      <c r="Z2" s="5"/>
      <c r="AA2" s="5"/>
    </row>
    <row r="3">
      <c r="A3" s="5"/>
      <c r="B3" s="4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37" t="s">
        <v>40</v>
      </c>
      <c r="S3" s="38"/>
      <c r="T3" s="38"/>
      <c r="U3" s="38"/>
      <c r="V3" s="38"/>
      <c r="W3" s="38"/>
      <c r="X3" s="38"/>
      <c r="Y3" s="38"/>
      <c r="Z3" s="39"/>
      <c r="AA3" s="5"/>
    </row>
    <row r="4">
      <c r="A4" s="47" t="s">
        <v>83</v>
      </c>
      <c r="B4" s="47" t="s">
        <v>84</v>
      </c>
      <c r="C4" s="47" t="s">
        <v>85</v>
      </c>
      <c r="D4" s="47" t="s">
        <v>86</v>
      </c>
      <c r="E4" s="47" t="s">
        <v>87</v>
      </c>
      <c r="F4" s="47" t="s">
        <v>88</v>
      </c>
      <c r="G4" s="47" t="s">
        <v>89</v>
      </c>
      <c r="H4" s="47" t="s">
        <v>90</v>
      </c>
      <c r="I4" s="5"/>
      <c r="J4" s="48" t="s">
        <v>13</v>
      </c>
      <c r="R4" s="40" t="s">
        <v>41</v>
      </c>
      <c r="S4" s="41" t="s">
        <v>91</v>
      </c>
      <c r="T4" s="41" t="s">
        <v>92</v>
      </c>
      <c r="U4" s="41" t="s">
        <v>93</v>
      </c>
      <c r="V4" s="41" t="s">
        <v>94</v>
      </c>
      <c r="W4" s="41" t="s">
        <v>95</v>
      </c>
      <c r="X4" s="41" t="s">
        <v>96</v>
      </c>
      <c r="Y4" s="41" t="s">
        <v>97</v>
      </c>
      <c r="Z4" s="24" t="s">
        <v>98</v>
      </c>
      <c r="AA4" s="5"/>
    </row>
    <row r="5">
      <c r="A5" s="49"/>
      <c r="B5" s="49"/>
      <c r="C5" s="49"/>
      <c r="D5" s="5"/>
      <c r="E5" s="5"/>
      <c r="F5" s="5"/>
      <c r="G5" s="49"/>
      <c r="H5" s="5"/>
      <c r="I5" s="5"/>
      <c r="J5" s="41" t="s">
        <v>99</v>
      </c>
      <c r="K5" s="41" t="s">
        <v>100</v>
      </c>
      <c r="L5" s="41" t="s">
        <v>101</v>
      </c>
      <c r="M5" s="41" t="s">
        <v>102</v>
      </c>
      <c r="N5" s="41" t="s">
        <v>103</v>
      </c>
      <c r="O5" s="41" t="s">
        <v>104</v>
      </c>
      <c r="P5" s="41" t="s">
        <v>105</v>
      </c>
      <c r="R5" s="13" t="s">
        <v>50</v>
      </c>
      <c r="S5" s="18"/>
      <c r="T5" s="5"/>
      <c r="U5" s="5"/>
      <c r="V5" s="5"/>
      <c r="W5" s="5"/>
      <c r="X5" s="5"/>
      <c r="Y5" s="5"/>
      <c r="Z5" s="5"/>
      <c r="AA5" s="5"/>
    </row>
    <row r="6">
      <c r="A6" s="49"/>
      <c r="B6" s="49"/>
      <c r="C6" s="49"/>
      <c r="D6" s="5"/>
      <c r="E6" s="5"/>
      <c r="F6" s="5"/>
      <c r="G6" s="49"/>
      <c r="H6" s="5"/>
      <c r="I6" s="5"/>
      <c r="J6" s="18"/>
      <c r="K6" s="5" t="str">
        <f t="shared" ref="K6:K41" si="1">IF(ISBLANK(J6), "", SUMIF($C$5:$C$41, J6, $G$5:$G$41))
</f>
        <v/>
      </c>
      <c r="L6" s="18"/>
      <c r="M6" s="18"/>
      <c r="N6" s="5">
        <f t="shared" ref="N6:N41" si="2">L6*M6/1000</f>
        <v>0</v>
      </c>
      <c r="O6" s="18"/>
      <c r="P6" s="5">
        <f t="shared" ref="P6:P41" si="3">L6*O6/1000</f>
        <v>0</v>
      </c>
      <c r="R6" s="15" t="s">
        <v>51</v>
      </c>
      <c r="S6" s="16"/>
      <c r="T6" s="16"/>
      <c r="U6" s="16"/>
      <c r="V6" s="16"/>
      <c r="W6" s="16"/>
      <c r="X6" s="16"/>
      <c r="Y6" s="16"/>
      <c r="Z6" s="42"/>
      <c r="AA6" s="5"/>
    </row>
    <row r="7">
      <c r="A7" s="49"/>
      <c r="B7" s="49"/>
      <c r="C7" s="49"/>
      <c r="D7" s="5"/>
      <c r="E7" s="5"/>
      <c r="F7" s="5"/>
      <c r="G7" s="49"/>
      <c r="H7" s="5"/>
      <c r="I7" s="5"/>
      <c r="J7" s="18"/>
      <c r="K7" s="5" t="str">
        <f t="shared" si="1"/>
        <v/>
      </c>
      <c r="L7" s="18"/>
      <c r="M7" s="18"/>
      <c r="N7" s="5">
        <f t="shared" si="2"/>
        <v>0</v>
      </c>
      <c r="O7" s="18"/>
      <c r="P7" s="5">
        <f t="shared" si="3"/>
        <v>0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49"/>
      <c r="B8" s="49"/>
      <c r="C8" s="49"/>
      <c r="D8" s="5"/>
      <c r="E8" s="5"/>
      <c r="F8" s="5"/>
      <c r="G8" s="49"/>
      <c r="H8" s="5"/>
      <c r="I8" s="5"/>
      <c r="J8" s="18"/>
      <c r="K8" s="5" t="str">
        <f t="shared" si="1"/>
        <v/>
      </c>
      <c r="L8" s="18"/>
      <c r="M8" s="18"/>
      <c r="N8" s="5">
        <f t="shared" si="2"/>
        <v>0</v>
      </c>
      <c r="O8" s="18"/>
      <c r="P8" s="5">
        <f t="shared" si="3"/>
        <v>0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9"/>
      <c r="B9" s="49"/>
      <c r="C9" s="49"/>
      <c r="D9" s="5"/>
      <c r="E9" s="5"/>
      <c r="F9" s="5"/>
      <c r="G9" s="49"/>
      <c r="H9" s="5"/>
      <c r="I9" s="5"/>
      <c r="J9" s="18"/>
      <c r="K9" s="5" t="str">
        <f t="shared" si="1"/>
        <v/>
      </c>
      <c r="L9" s="18"/>
      <c r="M9" s="18"/>
      <c r="N9" s="5">
        <f t="shared" si="2"/>
        <v>0</v>
      </c>
      <c r="O9" s="18"/>
      <c r="P9" s="5">
        <f t="shared" si="3"/>
        <v>0</v>
      </c>
      <c r="R9" s="35" t="s">
        <v>52</v>
      </c>
      <c r="T9" s="5"/>
      <c r="U9" s="5"/>
      <c r="V9" s="5"/>
      <c r="W9" s="5"/>
      <c r="X9" s="5"/>
      <c r="Y9" s="5"/>
      <c r="Z9" s="5"/>
      <c r="AA9" s="5"/>
    </row>
    <row r="10">
      <c r="A10" s="49"/>
      <c r="B10" s="49"/>
      <c r="C10" s="49"/>
      <c r="D10" s="5"/>
      <c r="E10" s="5"/>
      <c r="F10" s="5"/>
      <c r="G10" s="49"/>
      <c r="H10" s="5"/>
      <c r="I10" s="5"/>
      <c r="J10" s="18"/>
      <c r="K10" s="5" t="str">
        <f t="shared" si="1"/>
        <v/>
      </c>
      <c r="L10" s="18"/>
      <c r="M10" s="18"/>
      <c r="N10" s="5">
        <f t="shared" si="2"/>
        <v>0</v>
      </c>
      <c r="O10" s="18"/>
      <c r="P10" s="5">
        <f t="shared" si="3"/>
        <v>0</v>
      </c>
      <c r="T10" s="5"/>
      <c r="U10" s="5"/>
      <c r="V10" s="5"/>
      <c r="W10" s="5"/>
      <c r="X10" s="5"/>
      <c r="Y10" s="5"/>
      <c r="Z10" s="5"/>
      <c r="AA10" s="5"/>
    </row>
    <row r="11">
      <c r="A11" s="49"/>
      <c r="B11" s="49"/>
      <c r="C11" s="49"/>
      <c r="D11" s="5"/>
      <c r="E11" s="5"/>
      <c r="F11" s="5"/>
      <c r="G11" s="49"/>
      <c r="H11" s="5"/>
      <c r="I11" s="5"/>
      <c r="J11" s="18"/>
      <c r="K11" s="5" t="str">
        <f t="shared" si="1"/>
        <v/>
      </c>
      <c r="L11" s="18"/>
      <c r="M11" s="18"/>
      <c r="N11" s="5">
        <f t="shared" si="2"/>
        <v>0</v>
      </c>
      <c r="O11" s="18"/>
      <c r="P11" s="5">
        <f t="shared" si="3"/>
        <v>0</v>
      </c>
      <c r="R11" s="37" t="s">
        <v>40</v>
      </c>
      <c r="S11" s="38"/>
      <c r="T11" s="38"/>
      <c r="U11" s="38"/>
      <c r="V11" s="38"/>
      <c r="W11" s="38"/>
      <c r="X11" s="38"/>
      <c r="Y11" s="38"/>
      <c r="Z11" s="38"/>
      <c r="AA11" s="39"/>
    </row>
    <row r="12">
      <c r="A12" s="49"/>
      <c r="B12" s="49"/>
      <c r="C12" s="49"/>
      <c r="D12" s="5"/>
      <c r="E12" s="5"/>
      <c r="F12" s="5"/>
      <c r="G12" s="49"/>
      <c r="H12" s="5"/>
      <c r="I12" s="5"/>
      <c r="J12" s="18"/>
      <c r="K12" s="5" t="str">
        <f t="shared" si="1"/>
        <v/>
      </c>
      <c r="L12" s="18"/>
      <c r="M12" s="18"/>
      <c r="N12" s="5">
        <f t="shared" si="2"/>
        <v>0</v>
      </c>
      <c r="O12" s="18"/>
      <c r="P12" s="5">
        <f t="shared" si="3"/>
        <v>0</v>
      </c>
      <c r="R12" s="40" t="s">
        <v>41</v>
      </c>
      <c r="S12" s="41" t="s">
        <v>106</v>
      </c>
      <c r="T12" s="41" t="s">
        <v>107</v>
      </c>
      <c r="U12" s="41" t="s">
        <v>108</v>
      </c>
      <c r="V12" s="41" t="s">
        <v>109</v>
      </c>
      <c r="W12" s="41" t="s">
        <v>110</v>
      </c>
      <c r="X12" s="41" t="s">
        <v>111</v>
      </c>
      <c r="Y12" s="41" t="s">
        <v>112</v>
      </c>
      <c r="Z12" s="41" t="s">
        <v>113</v>
      </c>
      <c r="AA12" s="24" t="s">
        <v>114</v>
      </c>
    </row>
    <row r="13">
      <c r="A13" s="49"/>
      <c r="B13" s="49"/>
      <c r="C13" s="49"/>
      <c r="D13" s="5"/>
      <c r="E13" s="5"/>
      <c r="F13" s="5"/>
      <c r="G13" s="49"/>
      <c r="H13" s="5"/>
      <c r="I13" s="5"/>
      <c r="J13" s="18"/>
      <c r="K13" s="5" t="str">
        <f t="shared" si="1"/>
        <v/>
      </c>
      <c r="L13" s="18"/>
      <c r="M13" s="18"/>
      <c r="N13" s="5">
        <f t="shared" si="2"/>
        <v>0</v>
      </c>
      <c r="O13" s="18"/>
      <c r="P13" s="5">
        <f t="shared" si="3"/>
        <v>0</v>
      </c>
      <c r="R13" s="13" t="s">
        <v>50</v>
      </c>
      <c r="S13" s="5"/>
      <c r="T13" s="5"/>
      <c r="U13" s="18"/>
      <c r="V13" s="5"/>
      <c r="W13" s="5"/>
      <c r="X13" s="5"/>
      <c r="Y13" s="5"/>
      <c r="Z13" s="5"/>
      <c r="AA13" s="5"/>
    </row>
    <row r="14">
      <c r="A14" s="49"/>
      <c r="B14" s="49"/>
      <c r="C14" s="49"/>
      <c r="D14" s="5"/>
      <c r="E14" s="5"/>
      <c r="F14" s="5"/>
      <c r="G14" s="49"/>
      <c r="H14" s="5"/>
      <c r="I14" s="5"/>
      <c r="J14" s="18"/>
      <c r="K14" s="5" t="str">
        <f t="shared" si="1"/>
        <v/>
      </c>
      <c r="L14" s="18"/>
      <c r="M14" s="18"/>
      <c r="N14" s="5">
        <f t="shared" si="2"/>
        <v>0</v>
      </c>
      <c r="O14" s="18"/>
      <c r="P14" s="5">
        <f t="shared" si="3"/>
        <v>0</v>
      </c>
      <c r="R14" s="15" t="s">
        <v>51</v>
      </c>
      <c r="S14" s="16"/>
      <c r="T14" s="16"/>
      <c r="U14" s="16"/>
      <c r="V14" s="16"/>
      <c r="W14" s="16"/>
      <c r="X14" s="16"/>
      <c r="Y14" s="16"/>
      <c r="Z14" s="16"/>
      <c r="AA14" s="42"/>
    </row>
    <row r="15">
      <c r="A15" s="49"/>
      <c r="B15" s="49"/>
      <c r="C15" s="49"/>
      <c r="D15" s="5"/>
      <c r="E15" s="5"/>
      <c r="F15" s="5"/>
      <c r="G15" s="49"/>
      <c r="H15" s="5"/>
      <c r="I15" s="5"/>
      <c r="J15" s="5"/>
      <c r="K15" s="5" t="str">
        <f t="shared" si="1"/>
        <v/>
      </c>
      <c r="L15" s="5"/>
      <c r="M15" s="5"/>
      <c r="N15" s="5">
        <f t="shared" si="2"/>
        <v>0</v>
      </c>
      <c r="O15" s="5"/>
      <c r="P15" s="5">
        <f t="shared" si="3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49"/>
      <c r="B16" s="49"/>
      <c r="C16" s="49"/>
      <c r="D16" s="5"/>
      <c r="E16" s="5"/>
      <c r="F16" s="5"/>
      <c r="G16" s="49"/>
      <c r="H16" s="5"/>
      <c r="I16" s="5"/>
      <c r="J16" s="5"/>
      <c r="K16" s="5" t="str">
        <f t="shared" si="1"/>
        <v/>
      </c>
      <c r="L16" s="5"/>
      <c r="M16" s="5"/>
      <c r="N16" s="5">
        <f t="shared" si="2"/>
        <v>0</v>
      </c>
      <c r="O16" s="5"/>
      <c r="P16" s="5">
        <f t="shared" si="3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49"/>
      <c r="B17" s="49"/>
      <c r="C17" s="49"/>
      <c r="D17" s="5"/>
      <c r="E17" s="5"/>
      <c r="F17" s="5"/>
      <c r="G17" s="49"/>
      <c r="H17" s="5"/>
      <c r="I17" s="5"/>
      <c r="J17" s="5"/>
      <c r="K17" s="5" t="str">
        <f t="shared" si="1"/>
        <v/>
      </c>
      <c r="L17" s="5"/>
      <c r="M17" s="5"/>
      <c r="N17" s="5">
        <f t="shared" si="2"/>
        <v>0</v>
      </c>
      <c r="O17" s="5"/>
      <c r="P17" s="5">
        <f t="shared" si="3"/>
        <v>0</v>
      </c>
      <c r="R17" s="35" t="s">
        <v>62</v>
      </c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 t="str">
        <f t="shared" si="1"/>
        <v/>
      </c>
      <c r="L18" s="5"/>
      <c r="M18" s="5"/>
      <c r="N18" s="5">
        <f t="shared" si="2"/>
        <v>0</v>
      </c>
      <c r="O18" s="5"/>
      <c r="P18" s="5">
        <f t="shared" si="3"/>
        <v>0</v>
      </c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 t="str">
        <f t="shared" si="1"/>
        <v/>
      </c>
      <c r="L19" s="5"/>
      <c r="M19" s="5"/>
      <c r="N19" s="5">
        <f t="shared" si="2"/>
        <v>0</v>
      </c>
      <c r="O19" s="5"/>
      <c r="P19" s="5">
        <f t="shared" si="3"/>
        <v>0</v>
      </c>
      <c r="R19" s="37" t="s">
        <v>40</v>
      </c>
      <c r="S19" s="38"/>
      <c r="T19" s="38"/>
      <c r="U19" s="38"/>
      <c r="V19" s="38"/>
      <c r="W19" s="38"/>
      <c r="X19" s="38"/>
      <c r="Y19" s="38"/>
      <c r="Z19" s="38"/>
      <c r="AA19" s="3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 t="str">
        <f t="shared" si="1"/>
        <v/>
      </c>
      <c r="L20" s="5"/>
      <c r="M20" s="5"/>
      <c r="N20" s="5">
        <f t="shared" si="2"/>
        <v>0</v>
      </c>
      <c r="O20" s="5"/>
      <c r="P20" s="5">
        <f t="shared" si="3"/>
        <v>0</v>
      </c>
      <c r="R20" s="40" t="s">
        <v>41</v>
      </c>
      <c r="S20" s="41" t="s">
        <v>115</v>
      </c>
      <c r="T20" s="41" t="s">
        <v>116</v>
      </c>
      <c r="U20" s="41" t="s">
        <v>117</v>
      </c>
      <c r="V20" s="41" t="s">
        <v>118</v>
      </c>
      <c r="W20" s="41" t="s">
        <v>119</v>
      </c>
      <c r="X20" s="41" t="s">
        <v>120</v>
      </c>
      <c r="Y20" s="41" t="s">
        <v>121</v>
      </c>
      <c r="Z20" s="41" t="s">
        <v>122</v>
      </c>
      <c r="AA20" s="24" t="s">
        <v>123</v>
      </c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 t="str">
        <f t="shared" si="1"/>
        <v/>
      </c>
      <c r="L21" s="5"/>
      <c r="M21" s="5"/>
      <c r="N21" s="5">
        <f t="shared" si="2"/>
        <v>0</v>
      </c>
      <c r="O21" s="5"/>
      <c r="P21" s="5">
        <f t="shared" si="3"/>
        <v>0</v>
      </c>
      <c r="R21" s="13" t="s">
        <v>50</v>
      </c>
      <c r="S21" s="50"/>
      <c r="T21" s="50"/>
      <c r="U21" s="51"/>
      <c r="V21" s="50"/>
      <c r="W21" s="50"/>
      <c r="X21" s="50"/>
      <c r="Y21" s="50"/>
      <c r="Z21" s="50"/>
      <c r="AA21" s="50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 t="str">
        <f t="shared" si="1"/>
        <v/>
      </c>
      <c r="L22" s="5"/>
      <c r="M22" s="5"/>
      <c r="N22" s="5">
        <f t="shared" si="2"/>
        <v>0</v>
      </c>
      <c r="O22" s="5"/>
      <c r="P22" s="5">
        <f t="shared" si="3"/>
        <v>0</v>
      </c>
      <c r="R22" s="15" t="s">
        <v>51</v>
      </c>
      <c r="S22" s="16"/>
      <c r="T22" s="16"/>
      <c r="U22" s="16"/>
      <c r="V22" s="16"/>
      <c r="W22" s="16"/>
      <c r="X22" s="16"/>
      <c r="Y22" s="16"/>
      <c r="Z22" s="16"/>
      <c r="AA22" s="42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 t="str">
        <f t="shared" si="1"/>
        <v/>
      </c>
      <c r="L23" s="5"/>
      <c r="M23" s="5"/>
      <c r="N23" s="5">
        <f t="shared" si="2"/>
        <v>0</v>
      </c>
      <c r="O23" s="5"/>
      <c r="P23" s="5">
        <f t="shared" si="3"/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 t="str">
        <f t="shared" si="1"/>
        <v/>
      </c>
      <c r="L24" s="5"/>
      <c r="M24" s="5"/>
      <c r="N24" s="5">
        <f t="shared" si="2"/>
        <v>0</v>
      </c>
      <c r="O24" s="5"/>
      <c r="P24" s="5">
        <f t="shared" si="3"/>
        <v>0</v>
      </c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 t="str">
        <f t="shared" si="1"/>
        <v/>
      </c>
      <c r="L25" s="5"/>
      <c r="M25" s="5"/>
      <c r="N25" s="5">
        <f t="shared" si="2"/>
        <v>0</v>
      </c>
      <c r="O25" s="5"/>
      <c r="P25" s="5">
        <f t="shared" si="3"/>
        <v>0</v>
      </c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 t="str">
        <f t="shared" si="1"/>
        <v/>
      </c>
      <c r="L26" s="5"/>
      <c r="M26" s="5"/>
      <c r="N26" s="5">
        <f t="shared" si="2"/>
        <v>0</v>
      </c>
      <c r="O26" s="5"/>
      <c r="P26" s="5">
        <f t="shared" si="3"/>
        <v>0</v>
      </c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 t="str">
        <f t="shared" si="1"/>
        <v/>
      </c>
      <c r="L27" s="5"/>
      <c r="M27" s="5"/>
      <c r="N27" s="5">
        <f t="shared" si="2"/>
        <v>0</v>
      </c>
      <c r="O27" s="5"/>
      <c r="P27" s="5">
        <f t="shared" si="3"/>
        <v>0</v>
      </c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 t="str">
        <f t="shared" si="1"/>
        <v/>
      </c>
      <c r="L28" s="5"/>
      <c r="M28" s="5"/>
      <c r="N28" s="5">
        <f t="shared" si="2"/>
        <v>0</v>
      </c>
      <c r="O28" s="5"/>
      <c r="P28" s="5">
        <f t="shared" si="3"/>
        <v>0</v>
      </c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 t="str">
        <f t="shared" si="1"/>
        <v/>
      </c>
      <c r="L29" s="5"/>
      <c r="M29" s="5"/>
      <c r="N29" s="5">
        <f t="shared" si="2"/>
        <v>0</v>
      </c>
      <c r="O29" s="5"/>
      <c r="P29" s="5">
        <f t="shared" si="3"/>
        <v>0</v>
      </c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 t="str">
        <f t="shared" si="1"/>
        <v/>
      </c>
      <c r="L30" s="5"/>
      <c r="M30" s="5"/>
      <c r="N30" s="5">
        <f t="shared" si="2"/>
        <v>0</v>
      </c>
      <c r="O30" s="5"/>
      <c r="P30" s="5">
        <f t="shared" si="3"/>
        <v>0</v>
      </c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 t="str">
        <f t="shared" si="1"/>
        <v/>
      </c>
      <c r="L31" s="5"/>
      <c r="M31" s="5"/>
      <c r="N31" s="5">
        <f t="shared" si="2"/>
        <v>0</v>
      </c>
      <c r="O31" s="5"/>
      <c r="P31" s="5">
        <f t="shared" si="3"/>
        <v>0</v>
      </c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 t="str">
        <f t="shared" si="1"/>
        <v/>
      </c>
      <c r="L32" s="5"/>
      <c r="M32" s="5"/>
      <c r="N32" s="5">
        <f t="shared" si="2"/>
        <v>0</v>
      </c>
      <c r="O32" s="5"/>
      <c r="P32" s="5">
        <f t="shared" si="3"/>
        <v>0</v>
      </c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 t="str">
        <f t="shared" si="1"/>
        <v/>
      </c>
      <c r="L33" s="5"/>
      <c r="M33" s="5"/>
      <c r="N33" s="5">
        <f t="shared" si="2"/>
        <v>0</v>
      </c>
      <c r="O33" s="5"/>
      <c r="P33" s="5">
        <f t="shared" si="3"/>
        <v>0</v>
      </c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 t="str">
        <f t="shared" si="1"/>
        <v/>
      </c>
      <c r="L34" s="5"/>
      <c r="M34" s="5"/>
      <c r="N34" s="5">
        <f t="shared" si="2"/>
        <v>0</v>
      </c>
      <c r="O34" s="5"/>
      <c r="P34" s="5">
        <f t="shared" si="3"/>
        <v>0</v>
      </c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 t="str">
        <f t="shared" si="1"/>
        <v/>
      </c>
      <c r="L35" s="5"/>
      <c r="M35" s="5"/>
      <c r="N35" s="5">
        <f t="shared" si="2"/>
        <v>0</v>
      </c>
      <c r="O35" s="5"/>
      <c r="P35" s="5">
        <f t="shared" si="3"/>
        <v>0</v>
      </c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 t="str">
        <f t="shared" si="1"/>
        <v/>
      </c>
      <c r="L36" s="5"/>
      <c r="M36" s="5"/>
      <c r="N36" s="5">
        <f t="shared" si="2"/>
        <v>0</v>
      </c>
      <c r="O36" s="5"/>
      <c r="P36" s="5">
        <f t="shared" si="3"/>
        <v>0</v>
      </c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 t="str">
        <f t="shared" si="1"/>
        <v/>
      </c>
      <c r="L37" s="5"/>
      <c r="M37" s="5"/>
      <c r="N37" s="5">
        <f t="shared" si="2"/>
        <v>0</v>
      </c>
      <c r="O37" s="5"/>
      <c r="P37" s="5">
        <f t="shared" si="3"/>
        <v>0</v>
      </c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tr">
        <f t="shared" si="1"/>
        <v/>
      </c>
      <c r="L38" s="5"/>
      <c r="M38" s="5"/>
      <c r="N38" s="5">
        <f t="shared" si="2"/>
        <v>0</v>
      </c>
      <c r="O38" s="5"/>
      <c r="P38" s="5">
        <f t="shared" si="3"/>
        <v>0</v>
      </c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tr">
        <f t="shared" si="1"/>
        <v/>
      </c>
      <c r="L39" s="5"/>
      <c r="M39" s="5"/>
      <c r="N39" s="5">
        <f t="shared" si="2"/>
        <v>0</v>
      </c>
      <c r="O39" s="5"/>
      <c r="P39" s="5">
        <f t="shared" si="3"/>
        <v>0</v>
      </c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 t="str">
        <f t="shared" si="1"/>
        <v/>
      </c>
      <c r="L40" s="5"/>
      <c r="M40" s="5"/>
      <c r="N40" s="5">
        <f t="shared" si="2"/>
        <v>0</v>
      </c>
      <c r="O40" s="5"/>
      <c r="P40" s="5">
        <f t="shared" si="3"/>
        <v>0</v>
      </c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 t="str">
        <f t="shared" si="1"/>
        <v/>
      </c>
      <c r="L41" s="5"/>
      <c r="M41" s="5"/>
      <c r="N41" s="5">
        <f t="shared" si="2"/>
        <v>0</v>
      </c>
      <c r="O41" s="5"/>
      <c r="P41" s="5">
        <f t="shared" si="3"/>
        <v>0</v>
      </c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mergeCells count="8">
    <mergeCell ref="A1:A2"/>
    <mergeCell ref="R1:S2"/>
    <mergeCell ref="R3:Z3"/>
    <mergeCell ref="J4:P4"/>
    <mergeCell ref="R9:S10"/>
    <mergeCell ref="R11:AA11"/>
    <mergeCell ref="R17:S18"/>
    <mergeCell ref="R19:AA19"/>
  </mergeCells>
  <drawing r:id="rId1"/>
</worksheet>
</file>