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C7CE"/>
        <bgColor rgb="00FFC7CE"/>
      </patternFill>
    </fill>
    <fill>
      <patternFill patternType="solid">
        <fgColor rgb="00C6EFCE"/>
        <bgColor rgb="00C6EFCE"/>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xf>
    <xf numFmtId="0" fontId="0" fillId="2" borderId="0" applyAlignment="1" pivotButton="0" quotePrefix="0" xfId="0">
      <alignment/>
    </xf>
    <xf numFmtId="0" fontId="0" fillId="3" borderId="0" applyAlignment="1" pivotButton="0" quotePrefix="0" xfId="0">
      <alignment/>
    </xf>
    <xf numFmtId="0" fontId="0" fillId="4" borderId="0" applyAlignment="1" pivotButton="0" quotePrefix="0" xfId="0">
      <alignment/>
    </xf>
    <xf numFmtId="0" fontId="1" fillId="0" borderId="1" applyAlignment="1" pivotButton="0" quotePrefix="0" xfId="0">
      <alignment horizontal="center" vertical="top"/>
    </xf>
    <xf numFmtId="0" fontId="0" fillId="3" borderId="0" pivotButton="0" quotePrefix="0" xfId="0"/>
    <xf numFmtId="0" fontId="0" fillId="2"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999"/>
  <sheetViews>
    <sheetView workbookViewId="0">
      <selection activeCell="A1" sqref="A1"/>
    </sheetView>
  </sheetViews>
  <sheetFormatPr baseColWidth="8" defaultRowHeight="15"/>
  <cols>
    <col width="36" customWidth="1" min="1" max="1"/>
    <col width="50" customWidth="1" min="2" max="2"/>
    <col width="26" customWidth="1" min="3" max="3"/>
    <col width="50" customWidth="1" min="4" max="4"/>
    <col width="50" customWidth="1" min="5" max="5"/>
  </cols>
  <sheetData>
    <row r="1">
      <c r="A1" s="1" t="inlineStr">
        <is>
          <t>Domain</t>
        </is>
      </c>
      <c r="B1" s="1" t="inlineStr">
        <is>
          <t>URL</t>
        </is>
      </c>
      <c r="C1" s="1" t="inlineStr">
        <is>
          <t>Status</t>
        </is>
      </c>
      <c r="D1" s="1" t="inlineStr">
        <is>
          <t>PyAP</t>
        </is>
      </c>
      <c r="E1" s="1" t="inlineStr">
        <is>
          <t>USAddress</t>
        </is>
      </c>
    </row>
    <row r="2">
      <c r="A2" s="2" t="inlineStr">
        <is>
          <t>umbrawindowtinting.com</t>
        </is>
      </c>
      <c r="B2" s="2">
        <f>HYPERLINK("https://umbrawindowtinting.com", "https://umbrawindowtinting.com")</f>
        <v/>
      </c>
      <c r="C2" s="2" t="inlineStr">
        <is>
          <t>Unreachable</t>
        </is>
      </c>
      <c r="D2" s="2" t="inlineStr">
        <is>
          <t>N/A</t>
        </is>
      </c>
      <c r="E2" s="2" t="inlineStr"/>
    </row>
    <row r="3">
      <c r="A3" s="3" t="inlineStr">
        <is>
          <t>embcmonroe.org</t>
        </is>
      </c>
      <c r="B3" s="3">
        <f>HYPERLINK("http://embcmonroe.org", "http://embcmonroe.org")</f>
        <v/>
      </c>
      <c r="C3" s="3" t="inlineStr">
        <is>
          <t>Reachable</t>
        </is>
      </c>
      <c r="D3" s="3" t="inlineStr">
        <is>
          <t>['503 Maurice St. Monroe, NC 28112', '503 Maurice Street Monroe, NC 28112', '503 Maurice St. Monroe, NC 28112', '503 Maurice Street Monroe, NC 28112', '503 Maurice St. Monroe, NC 28112', '503 Maurice Street Monroe, NC 28112', '503 Maurice Street Monroe, NC 28112', '503 Maurice Street Monroe, NC 28112', '503 Maurice Street Monroe, NC 28112', '2023 Sermon at HEMBC The 18th Union County County, NC', '503 Maurice Street Monroe, NC 28112', '503 Maurice Street Monroe, NC 28112', '503 Maurice Street Monroe, NC 28112', '503 Maurice Street Monroe, NC 28112', 'and there is NOTHIN', '503 Maurice Street Monroe, NC 28112', '503 Maurice St. Monroe, NC 28112', '503 Maurice Street Monroe, NC 28112', '503 Maurice Street Monroe, NC 28112', '503 Maurice St.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'503 Maurice Street Monroe, NC 28112', 'and there is NOTHIN', '503 Maurice Street Monroe, NC 28112', '503 Maurice Street Monroe, NC 28112', '503 Maurice Street Monroe, NC 28112', '503 Maurice Street Monroe, NC 28112', '503 Maurice Street Monroe, NC 28112', '503 Maurice Street Monroe, NC 28112', '503 Maurice Street Monroe, NC 28112', 'reaming DatesLive Streaming Dates10th', 'reaming DatesLive Streaming Dates31st']</t>
        </is>
      </c>
      <c r="E3" s="3" t="inlineStr">
        <is>
          <t>[None, ('USA', 'NC', 'Monroe', '28112', 'Maurice', '503')]</t>
        </is>
      </c>
    </row>
    <row r="4">
      <c r="A4" s="2" t="inlineStr">
        <is>
          <t>caffeygroup.com</t>
        </is>
      </c>
      <c r="B4" s="2">
        <f>HYPERLINK("https://caffeygroup.com", "https://caffeygroup.com")</f>
        <v/>
      </c>
      <c r="C4" s="2" t="inlineStr">
        <is>
          <t>Unreachable</t>
        </is>
      </c>
      <c r="D4" s="2" t="inlineStr">
        <is>
          <t>N/A</t>
        </is>
      </c>
      <c r="E4" s="2" t="inlineStr"/>
    </row>
    <row r="5">
      <c r="A5" s="3" t="inlineStr">
        <is>
          <t>sk4designs.com</t>
        </is>
      </c>
      <c r="B5" s="3">
        <f>HYPERLINK("http://sk4designs.com", "http://sk4designs.com")</f>
        <v/>
      </c>
      <c r="C5" s="3" t="inlineStr">
        <is>
          <t>Reachable</t>
        </is>
      </c>
      <c r="D5" s="3" t="inlineStr">
        <is>
          <t>['7 Architecture RANCH ENTRANC', '7 Architecture RANCH ENTRANC', '295 Mahoney Drive, Unit K Telluride, CO 81432', '7 Architecture RANCH ENTRANC', 'and staging. Architecture RANCH ENTRANC']</t>
        </is>
      </c>
      <c r="E5" s="3" t="inlineStr">
        <is>
          <t>[None, ('USA', 'CO', 'Telluride', '81432', 'Mahoney', '295')]</t>
        </is>
      </c>
    </row>
    <row r="6">
      <c r="A6" s="3" t="inlineStr">
        <is>
          <t>draftingdesign.com</t>
        </is>
      </c>
      <c r="B6" s="3">
        <f>HYPERLINK("http://draftingdesign.com", "http://draftingdesign.com")</f>
        <v/>
      </c>
      <c r="C6" s="3" t="inlineStr">
        <is>
          <t>Reachable</t>
        </is>
      </c>
      <c r="D6" s="3" t="inlineStr">
        <is>
          <t>['2011 Present ONYX PROJECTS PL KOOLYANOBBING ORE HAND', '07 and CV18. ESPERANCE PORT RCD MAINTENANC', '2002 SINCLAIR KNIGHT MERZ CONSORTIUM BRIDGE DRAFTSMAN STRUCTURAL', '1998 1998 Sept. BURNS AND ROE WORLEY PORT KEMBLA CO', '07 and CV18. ESPERANCE PORT RCD MAINTENANC', 'and ladders as wells as wharf fixtures. CAR']</t>
        </is>
      </c>
      <c r="E6" s="3" t="inlineStr">
        <is>
          <t>N/A</t>
        </is>
      </c>
    </row>
    <row r="7">
      <c r="A7" s="2" t="inlineStr">
        <is>
          <t>truesdail.com</t>
        </is>
      </c>
      <c r="B7" s="2">
        <f>HYPERLINK("http://truesdail.com", "http://truesdail.com")</f>
        <v/>
      </c>
      <c r="C7" s="2" t="inlineStr">
        <is>
          <t>Unreachable</t>
        </is>
      </c>
      <c r="D7" s="2" t="inlineStr">
        <is>
          <t>N/A</t>
        </is>
      </c>
      <c r="E7" s="2" t="inlineStr"/>
    </row>
    <row r="8">
      <c r="A8" s="2" t="inlineStr">
        <is>
          <t>seedsourceag.com</t>
        </is>
      </c>
      <c r="B8" s="2">
        <f>HYPERLINK("https://seedsourceag.com", "https://seedsourceag.com")</f>
        <v/>
      </c>
      <c r="C8" s="2" t="inlineStr">
        <is>
          <t>Unreachable</t>
        </is>
      </c>
      <c r="D8" s="2" t="inlineStr">
        <is>
          <t>N/A</t>
        </is>
      </c>
      <c r="E8" s="2" t="inlineStr"/>
    </row>
    <row r="9">
      <c r="A9" s="2" t="inlineStr">
        <is>
          <t>romebeerfest.com</t>
        </is>
      </c>
      <c r="B9" s="2">
        <f>HYPERLINK("https://romebeerfest.com", "https://romebeerfest.com")</f>
        <v/>
      </c>
      <c r="C9" s="2" t="inlineStr">
        <is>
          <t>Unreachable</t>
        </is>
      </c>
      <c r="D9" s="2" t="inlineStr">
        <is>
          <t>N/A</t>
        </is>
      </c>
      <c r="E9" s="2" t="inlineStr"/>
    </row>
    <row r="10">
      <c r="A10" s="4" t="inlineStr">
        <is>
          <t>beerock.com</t>
        </is>
      </c>
      <c r="B10" s="4">
        <f>HYPERLINK("http://beerock.com", "http://beerock.com")</f>
        <v/>
      </c>
      <c r="C10" s="4" t="inlineStr">
        <is>
          <t>Reachable - No Addresses</t>
        </is>
      </c>
      <c r="D10" s="4" t="inlineStr">
        <is>
          <t>N/A</t>
        </is>
      </c>
      <c r="E10" s="4" t="inlineStr">
        <is>
          <t>N/A</t>
        </is>
      </c>
    </row>
    <row r="11">
      <c r="A11" s="3" t="inlineStr">
        <is>
          <t>cabwhp.org</t>
        </is>
      </c>
      <c r="B11" s="3">
        <f>HYPERLINK("http://cabwhp.org", "http://cabwhp.org")</f>
        <v/>
      </c>
      <c r="C11" s="3" t="inlineStr">
        <is>
          <t>Reachable</t>
        </is>
      </c>
      <c r="D11" s="3" t="inlineStr">
        <is>
          <t>['9800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'and be mentally well during COVID',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'and policies on aging and aging in place in California',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'1000 E. 60th St, Los Angeles, CA',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'9800 S. La Cienega Blvd., Suite 905Inglewood, CA 90301', 'and outreach Our mission at the California', '9800 S. La Cienega Blvd., Suite 905Inglewood, CA 90301', '9800 S. La Cienega Blvd., Suite 905Inglewood, CA 90301', '9800 S. La Cienega Blvd., Suite 905Inglewood, CA 90301', '9800 S. La Cienega Blvd., Suite 905Inglewood, CA 90301', '9800 S. La Cienega Blvd., Suite 905Inglewood, CA 90301', 'and partners to express the influence that California', '9800 S. La Cienega Blvd., Suite 905Inglewood, CA 90301', '9800 S. La Cienega Blvd., Suite 905Inglewood, CA 90301', '9800 S. La Cienega Blvd., Suite 905Inglewood, CA 90301', '9800 S. La Cienega Blvd., Suite 905Inglewood, CA 90301', '9800 S. La Cienega Blvd., Suite 905 Inglewood, CA 90301', '9800 S. La Cienega Blvd., Suite 905Inglewood, CA 90301', '9800 S. La Cienega Blvd., Suite 905Inglewood, CA 90301', 'and partners to express the influence that California', '9800 S. La Cienega Blvd., Suite 905Inglewood, CA 90301', '9800 S. La Cienega Blvd., Suite 905Inglewood, CA 90301', '9800 S. La Cienega Blvd., Suite 905Inglewood, CA 90301', '9800 S. La Cienega Blvd., Suite 905Inglewood, CA 90301', 's from heatrelated illness. COVID19Th']</t>
        </is>
      </c>
      <c r="E11" s="3" t="inlineStr">
        <is>
          <t>[None, ('USA', 'CA', 'Inglewood', '90301', 'La Cienega', '9800')]</t>
        </is>
      </c>
    </row>
    <row r="12">
      <c r="A12" s="4" t="inlineStr">
        <is>
          <t>saintmlc.com</t>
        </is>
      </c>
      <c r="B12" s="4">
        <f>HYPERLINK("http://saintmlc.com", "http://saintmlc.com")</f>
        <v/>
      </c>
      <c r="C12" s="4" t="inlineStr">
        <is>
          <t>Reachable - No Addresses</t>
        </is>
      </c>
      <c r="D12" s="4" t="inlineStr">
        <is>
          <t>N/A</t>
        </is>
      </c>
      <c r="E12" s="4" t="inlineStr">
        <is>
          <t>N/A</t>
        </is>
      </c>
    </row>
    <row r="13">
      <c r="A13" s="3" t="inlineStr">
        <is>
          <t>dillonmusic.com</t>
        </is>
      </c>
      <c r="B13" s="3">
        <f>HYPERLINK("http://dillonmusic.com", "http://dillonmusic.com")</f>
        <v/>
      </c>
      <c r="C13" s="3" t="inlineStr">
        <is>
          <t>Reachable</t>
        </is>
      </c>
      <c r="D13" s="3" t="inlineStr">
        <is>
          <t>['7326343399 325 Fulton Street, Woodbridge, NJ 07095', '7326343399 325 Fulton Street, Woodbridge, NJ 07095', '7326343399 325 Fulton Street, Woodbridge, NJ 07095', '7326343399 325 Fulton Street, Woodbridge, NJ 07095', '7326343399 325 Fulton Street, Woodbridge, NJ 07095', '7326343399 325 Fulton Street, Woodbridge, NJ 07095', '7326343399 325 Fulton Street, Woodbridge, NJ 07095', '7326343399 325 Fulton Street, Woodbridge, NJ 07095', '7326343399 325 Fulton Street, Woodbridge, NJ 07095', '7326343399 325 Fulton Street, Woodbridge, NJ 07095']</t>
        </is>
      </c>
      <c r="E13" s="3" t="inlineStr">
        <is>
          <t>[('USA', 'NJ', 'Woodbridge', '07095', '325 Fulton', '7326343399')]</t>
        </is>
      </c>
    </row>
    <row r="14">
      <c r="A14" s="3" t="inlineStr">
        <is>
          <t>societyfortheblind.org</t>
        </is>
      </c>
      <c r="B14" s="3">
        <f>HYPERLINK("http://societyfortheblind.org", "http://societyfortheblind.org")</f>
        <v/>
      </c>
      <c r="C14" s="3" t="inlineStr">
        <is>
          <t>Reachable</t>
        </is>
      </c>
      <c r="D14" s="3" t="inlineStr">
        <is>
          <t>['and Sundays at the Grand Oaks Bingo Center in Citrus Heights, CA', '2300 2300 Sierra Boulevard, Sacramento CA 95825', '9 K9cvcg2j rLU q 5svq8nb10d. sq, iOHb WoOxAK', '22 0 obj stream Hbdabddt uKvKqIL', '5 0 obj stream HVlRJHI', '10 0 obj stream HUPSWb lbJWDERPjuBAZ', '00 pm Braille Club Our Senior IMPACT', '01136 00000 n trailer 177D4369FC8F4CBD859AE', '6Y sb9Ju JdvMQ T9U g0GIX0 l M0r70E0d0Zx', '5 hY 1LgXYsUEe, ULkE1M9ZQ', '1E 0 ldR k6nazO1PS17gE', '3U F O0KhgU islrmif20Je', 'kvA No8U3Xe', 'AhMAka13Ss', 'BVyD71pf', 'nGZmwa06WF', 'xrBvm uNuaz u39BN', 'vfOe93zH', '1 kT.tLSWXomn0bpv28aZ', 'WJVM94Gp', 'mtFOE.c088GN', 'brCScs45dt', '85 P6PPmwrpHbPBD, s1DA9J1BB', '2l ctHA rH0TW 8hN81HS', 'SlZi258Lq', '4 aB 1FN33M659GZ', 'jPmEL9h7El', 'vlHZsB, BP26HF', '5 6LZpi60dp', '.JDS4U8ys', 'NJkeY0u0sD', 'KDvPm45ww', 'OLe dTxD, E2e t92qH', 'lNN G06HJ', 's Ni90df', 'IA RDF80gY', 'BJ HBPiH m06rN', 'LJGlnM NQ rLIpe1v2py', 'SrGA22Sa', 'iBgZu98wT', '. .tA99DL', 'CQ Ds19GJ', '4u .U5Vjgdw9IkyL iBgp59sS', 'c da26xj', 'nhBkH29Wb', '6D 80TH5w4rT', 'PBVk953uR', '0 kGyVCIcCj735Qn', 'Cz bHl5 9FS', '.V. J H tw hRjp02EP', 'bNxpW3u1Ea', 'hBQP53GJ', 'ZvXXw.c0e4Sn', 'P J BP599uG', '1z moulP T7O4jX MU, JtD7z47yT', 'ETHALFpIR idHI44fN', '٢8e ePosLp9 N bQZFL08bW', 'ZQM51Fa', '7T O7Kq9tc2N7ps', 'nOei55ah', 'A Yh585jU', 'JR vNDejzI PO, lUUnISzlUjV .8Eo. iL17gq', 'JvaBMI36DP', 'D G M28HE', 'kTN uu4S7Zw', 'ERR R54PT', 'vrGpRFpBrDD95BQ', 'wJXU04ND', 'UX sds55JN', 'ZMv jD205rS', 'kMyZmG FxIwuB69ZT', '8 vnjqjku83gF', 'moWTP98uw', 'CnxUYs20Te', 'BAK XnnZvj Oiy38Tn', 'csgTJU03Se', 'NTZdPFP97ZJ', 'rbqkUwhT5p9dJ', 'jgpnd S58hS', '6 nMPOpxqoi31Gy', 'D vBaN2t9BJ', 'Uyiy56Tn', 'qnNH99jX', '.NNatB90NW', 'q Dob5H3GW', 'bAMJsxrF JEB985HA', '4 u0Hr G2 0rP', 'NUy pp67qu', 'q aa Bi50gE', 'wKB xhR94Bt', 'gRap5 4Zy', 'Y FKI f27gA', 'Lo EhoS81yB', '6i Sr .RxMiofIh45 S1DOH31QL', '9r aK qbE70Fn', 'mXfjeB LRX6 6PJ', 'LWpsu FewRd3m9HW', 'su rKkVc25zQ', 'QNNhPvS38dg', '9 egKLiFL48L Tiw0I9D 7nnxL0ztVjWTV6P6pr', 'Sc S88Ds', 'dupJ66JQ', '0 2 2aAWnHP9DwDQx2JavGf8s7AJ', 'SkfTjmE nxvO66pl', 'vOvm4s9RN', 'IAo4j 0Rh', 'Bc kpUYdgYe04Gt', 'k . ZTzo uBa6 8sB', '0 q7 nntm45uz', 'pmKfes O4j3FD', '8 Rz60R8j8GQ', 'x pTtW . KEwG99TF', '0B DJY, qC M2D2sq', 'VVpe3 5jq', 'amvUs0V6Lz', 'lBcrpNJtI68SD', 'y s T86Lq', 'jEW KDqIAN15tH', 'l fWXRUBnXN qVh DpK Tv.QoxMa gJaq133Uy', 'e AEH05AB', 'nuI xe kYO51jn', 'ApHCPCNa eD nH62nY', 'eE Kurg Ze, M01Ft', 'GnFU29ej', '6 s I wDu29eP', 'IE ND, q9 s QDp89Df', '.kCEH X T72PL', 'EtfE2B0sH', '7 7g GOv10lS', '3 yqHZUt8 BcoaL644Bs', 'EKzMaLd I11sn', 'n LC44pN', '5 FpPG78yr', '1 znopKXyT5BhwQuwfaUx4cHV129Ln', 'vzCpliTI02rA', 'wQum m7H4tf', 'TIW Uv HL56Gn', 'TdcHXl vP6b2Tj', '54 uIBs50LB', '64 cNgOo, TLJl0g2Tl', 'ZFQL20pP', 'mTNDe7Y1nW', 'tztnnP6m2pU', 'kmLttk7 6Lx', 'DJkTm6X1ZF', 'z juxoR hiRkU07jd', '0 y t3ZBWy7P0eq', 'v IB.kNDiA364Hb', 'TzCIiduhc.FfS22Gy', '80I HlYBf85NA', 'seJDrH3J2lh', '6 oxStV77NB', '1 zgxoN9hkmZ49sL', '.YKJy X e I4 2SP', 'KpTj3E5sW', '4 .h5lOBGtA8AnLFF2TnmS oV7n8SJ', 'hp.pmBn3G 8FD', 'fZu2J9aQ', 'DiYe HeCOb1g 0Tg', 'ML H5J9sL', 'nJyKDPvWya e8T4fN', 'zf.e uQIBJ H55jL', 'mwEhP29ne', 'EFRk12Ty', '. P .nNpPlkp218JF', 'rFBHt34HT', 'kHDRrq cDM3s5dw', 'Z kZcap02Sy', '3 IgR9bt fpR63FJ', 'eMSz58ea', 'ysZ crVGD7 1Zg', 'NBJD.hLA9A2Hr', '0 eYU, rw Q 9H 2wU H1F2ze', 'OTaNR2F9xX', 'sy N l91hY', '8 QNZ9whHZpyD Mbi8OKy53ZS', 'nziAHow57TD', 'HevH28LF', 'i v JEV64QS', '1U uXRN.o 6yQC2j1qb', 'wBZuVm99Uf', 'HMrU23aG', '5K 2 MBny0rclPB3 PD.u .4b9 0sR', 'aEbr, etmB0 G2lRVSjA2C E2cSGUIt 4ncT8 5HA', 'BL.ZKdJPP bD3B 2NA', 'FaIZDb00AL', 'Sw ZXi61Zz', 'dUCVLM16SS', '0t p . w06Rl', 'apvk6 7as', 'QJMFJ32RH', 'Vy YUA26Ny', 'q ICT7k4pW', 'u QnR, R1NP RzN.4 f6 K04eO4H8NG', 'Tujj8d7SP', 'dRcUOPU787hs', 'DNB lMU2Y2aW', 'T. RIIBayoO43qp', 'HMNSRyOIFvRjtT. KmfzF82ha', 's KH qp1D9fL', 'nSSwr907ta', 'ET.r WCP9 0bp', 'oBKRnDl81xT', 'XWSW67NJ', 'e s, A5D5ckW niro5 5tQ', 'WrEVBz2a3th', 'ojR82QF', '1 L 7IJ XIbIQ MRQnwqW79sS', 'YLD os96BD', '6߉83J Ua6wa89Uy', 'jDGaEAM8S1GP', '3o BhIYAip Ph l 0y67QZ', 'tLcD291Br', 'QU LT39sH', 'GkuoqiE19Qe', 'N EW Hqm T8B 8JQ', 'MNMKje MKH jE68GD', 'giyF4a4df', 'cEIfy49Ll', 'TCmBVs57AN', 'DIfFR5 4GR', 'HN jNyEQmt Z59zd', 'sCJEIKNR4X9RL', 'wPiScg61Qp', 'M Ghk12yH', '5T TE0UX5JV03hs', 'PofE1b2FF', 'RM. Cgqe6a 1qp', '٨ 1GS t0J pdbEF2BJ7, wh Bl T53bS', 'IjHl hr0 7Bg', '8 BG0QPeBrJ9BDIZ 9pbC58jZHZ21 0EZ', 'cCdHjL70JQ', 'SSn KLq17GG', 'S .dkbun9x7ef', 'PACFB09 8HW', 'HcdiQFBOV1A0Bn', 'mpjk Az88lT', 'H A RnQOr01RR', 'Zt T77LS', 'CDhVDt D610BJ', 'KylnIq41ND', '1 nHOsp IwS87jw', 'ZiRDwG1 8bQ', 'IiLL73Pp', 'RiNG t T4J6qr', 'NfwMIGdFDt59ZU', 'X Q, nrE7C22LZ', '0 A 56n07R77yQ', 'cRNG akPJgI N gtkdrcMyP25xw', 'iwZ33fL', 'L He402Xa', 'PGm, WS79nA', 'z za43yj', 'ZPi.GtQoGDOA7 6ys', 'CnDH2U4lE', 'yxXi LUn87gh', 'JrENer88qq', 'Cp B83nj', 'IzdepX1A4SX', 'KioMu45ez', '0u 7GkI wI20Qu', 'QMu, KhgoW eA v2F5f auM7e 2NQ', 'B.Rd8j0yD', '3p iikkbjFyqN6mex edIe2NGYkFBB40yN', 'yXgQe11JQ', '8n 8NvoiHV66wt', 'HYsYmfa63Ze', 'JmVPNr9 3Na', '4h Gy 2HN ge1nteO6.Hko3bi8 oGwuj9U 3Fy', 'rH j A51Zl', 'GrJm59lL', 'IcnzsCp856PU', 'IDjpOMO20gS', 'GnC4j0UU', 'KwKCjYPq54QS', 'sq o22Ny', 'wADf36Nh', '6 zyE 1in3 4Sh', 'Api lwz qOu036us', '3 8T5vzr5fENH KD0M0Dt', 'UmcB4S0By', 'PeJrO z, nc98 9UR', 'ltIh56FX', 'bsmZ7 3nn', 'XjPfr m j9 4gG', 'mtmWly VZiL2E4WN', 'MfjxbZ6g6sq', 'l.RlV71dz', '2 pVs OJ3Me42ny', 'hwKB4C1YP', 'vI FpsRzk2p2Pp', 'ONbw21Rt', 'ppMY d f94Yj', 'mn y4j6HN', 'siZ1f9RH', '4 2VMj73le', 'dwMXa31QG', 'YrTK QZsnNt7 3rs', 'pIADa78qN', '8Q R 4c27Ry', 'O Eo, DdrX7 0GF', 'c Woo1f9Ng', 'mQI0C9gU', 'V GLu5M8BD', 'P j652wr', '5 YYh. mKYdtaQ39u95Ra', 'CeaKv89qp', 'KIJ gkB z76uw', 'wDe l i.Y971hN', 'u GN29Zp', '5 WL dSVv yf d kJK911nq', '8B u1DdR B53pr', 'kCGumL9 5SN', 'JUTjJiLIaHsF SEmCM79bd', 'DxWn.G89Us', 'm .gG183TZ', 'bTY06rR', 'DGrd49pr', 'AnfU53Tt', 'Ik En8 2Je', 'E FRPM2V3SE', '0u Ms LZ1 3rN', '1p QlGR7 0st', 'Da ikAooOzh0N9jq', 'NiPJr SrJ3 9FG', 'NaiV dlV618fX', '0 Higm ct5x 4ru', 'x clZ76Yb', 'pcH sl5 9sP', 'n.e t g76qy', 'q lTL18qg', '2v n9nGJ0osTJ0HOA e2.JvVPsTMz5 AmoBn19GG', 'WE sg87NU', 'qulF p3H6Sl', 'seS394AT', 'IRDYl9d6NU', 'usK29Qt', 'wVETs kDE35PY', 'MkiMM wp54AJ', 'Hceq a81zg', '5M CBd mN9i JtI9Trl95sF', '.Jm9 0wd', 'qMMcHIrI.Zp I1u6eE', 'JF Rj2F0Xu', 'yvYRqCT2 5RT', '520w OYF2uJBgQ19NA', 'xyWeA29NA', 'JvTWQwiw68hT', 'PNI IME19th', 'nRbxOLl76RL', 'Cedgy72TL', 'lBb hIMX66ZA', 'eG iV J94aN', 'QtYA.H4U4ZU', 'H fOO h75Rf', 'n nSjJR38Ub', 'BTPZP2T4SZ', 'dtJu9 4rB', 'jHJNBS42Lw', 'tShHx46Ry', 'icqSutIvz9a7dp', '7 WW. OyqYtaM6e1EH', 'ByUTk17ZT', '2 n7yXl.K GN2N5RR', '2W 3y m9koDM3G0Hn', 'u cdfx709tJ', 'f I51Fg', '8A EB dVrQ67Xn', 'sjPl H7g5Ny', 'g R, D VR2f4OVlQK90FF', 'Tu. P9G2Al', '..uP E, lC5q JS YAc6W9tu', 'OOqDyC823FZ', 'Pbn lcTTFr7R7RP', 'tqpn2a7Wg', 'SzG55yd', 'omnm, i80BR', 's VLmR ogAhNZCrttA TJ R3A9GX', 'L uvy22UZ', 'nNOi5w4uf', 'nLeRpcdh463Wz', 'vRMC0k1Bl', 'OgRGp5v3BU', '6o vmggbV1Z09aT', 'Fwipb9t1fU', 'noiMu3X 8Ab', 'umvI KCl.No86eZ', 'cFWGpp83Zr', 'uG R87ll', '6 AlC84Lxnp 1Ej3s5Xq', 'o e.vP4 7bF', 'yLq, rir56NF', 'Jnj88sN', 'WPkOdk22ln', 'jPu c kF587tD', 'FYOQEqbd UYT60 7sw', 'cyoSYBY4f8zR', 'WFdpiWoikoIW83Ax', 'MxwxB08QW', 'zqj.QLrr78aS', 'iRJcdE0A4fG', 'NFPp50Hg', '4 hmFFH34CN89Ww', 'iU, NW62ql', 'WwcW84xx', '34E E7PFanpt84xe', '4 pN G672xL', 'H IEB85Yf', 'PeO H x F38Xy', 'yOAN32Rw', 'J Ti82Ht', 'wvIl9w4Xw', 'RFWV eY VHV pzN GN29UH', 'OtL. ix FwO01tD', 'jFYyj z6E7Rp', 'KxxWOQnW FJxm28YN', '2 ZC2gYMRkkaxfS 1MZ5GzGPH59 0ZE', 'FE nm uua22lE', 'vn MF59Hu', 'wZzs1F2Ft', '2 t Fk8gxvU h29c4 Wm86tq', 'sqdgV479aP', '0 l0pd55FZ', 'ok, C62Yj', 'DGqeufT9p7Xj', 'tE j7C4xZ', 'SWaIXmbau t83Ye', '8z 6Lk8G9 U66Pp', 'kGsK21lh', '8s q624iz26XG', 'bkxcy11Er', 'PzWYZak3 8HE', 'D nc0 2he', 'qlOHC Bx28bj', 'jvLR YIC984YZ', 'GBL pY1y 5HX', 'CnY Qwcg47Hz', 'i jyJ, vkM3 0eX', 'XcFXZ71jB', 'VXnnQd70tf', 'dCfQpak iY NU, Lj97AuzA11bT', 'BfLt8h2rS', 'VWnb10lB', 'aKAuU, PJLUr.1B WTT E B3y18zQ', '9 54 ai6 0tr', 'DtSTzH667sy', 'q NW, D0 73A8I rpyj76xB', '.ZA j38QD', '8 dq7oN0V5zb', 'oRzDHlv70YZ', 'fUGaWeQTK VAda oDHYeRJ94jX', 'TGR54Hy', '0 zrsW91Q50T4 bY85JE', '4h Nmxc7xVy.cLZCjR5afhe71xB', 'brjW C97xp', 'ydfQdGn Ut39Pr', 'OELt04lQ', 'ibCfxUB72yD', '3 icRk46hf', 'UzYoJ JETF2p2jg', '1f TnyLhsM0I7sb8j2Yt', 'ZxH YPf .I6b4tG', '6o 1Hb9GQya02Lg', 'bO a9 7Gp', 'ApJGSGMNG93Zs', 'XhXm10TP', 'eUBgPS3e8rB', '4 EKPzlXMPH, rm9IubJoEg327Rq', 'HXI PXtzQE2a4SZ', 'PKnL u mXe34lF', 'TJRME7D2Wh', 'VY BA87zF', '7 b8cOO25tz', 'CZpM54PW', '442 trgPOeUU.a58BU', 'JXuZjS57Ez', 'Lhg L88Sr', 'sLIk7 4Lp', '1 lu2cfP8k23LmfQ4Zqhu driX H, Pp N22Wf', 'PMsMTw4S9RG', 'tgGk2U5GY', 'LxszIlDaccddKT5G8bH', '2J lIsJ v8 qn8a4wZ', 'CZjz93yG', '3 PaXI .V6Gli f E02q3N5Ff V vdk60Gd', 'zaqsH27TA', 'XZD N25lA', 'LoUF.I GPn19Jd', '8e OfVgZCH6E7QE', 'aaqwz7U 6Dl', 'B Ue19Tq', 'CJBQ NdUC39En', 'jlpE PiVkx wbu i, j83 4An', 'YWH j6 6yd', '1 Xf KVd32Ef', '6 W7 J6 7Dt', 'URpS2d0lt', 'DgT38SQ', 'lEDSJF55js', 'NX ZLEc1d4Zp', '7 FC SiRWk6qZCIfv8A5ux', 'vDOTo r U17HR', 'tCO15pZ', 'mlVbNvnk C p8c 4ld', '27 Sk mR9sF144LA', 'RuWLeLIk547Xb', 'K YEXmiez360bX', 'dteMlhKe76eR', 'f VJw2J7BS', 'B BM42lY', 'ajpaRTYQhI7 2Sn', 'dX DUGiitvE, Uj t2I2e5Qe', 'DGNk a t08eD', 'RdRJIlj1K3SR', 'WgKCaQ993Qn', 'hNgR9 0Pt', 'OTwae211nY', 'XPJSel00tP', '0 SQy90Ony31fJ', 'bl Mb vZM43YQ', '1K jA0tH6Bj5P42Hd', 'CKdWqTR19gn', '0X QN25m3 4YJ', 'ca.YrsrxinmS2 7Aw', 'FfIfqqZzK0s4ll', 'dzd V G22 3zF', 'BfKQyN27Xr', '5 W3F1y bPfQ, k JhHhQ, I5m1x6n13SP686WN', 'NRmCO9b0Hr', '3 R9ITOZ1r Xh28tf', 'dc u7D8FG', 'RJBmm2v2LU', 'arkXpu OBP93Sq', 'WFKj81qj', 'bAMfp69Ze', 'N SiB5R4EA', '2 7a1DSm9G6Hl', 'm UpuG14wH', 'EFuP9h7eD', 'eKuC78Ra', 'sKn TURCad mC9K1TR', 'Zn mJUrE6S7qH', 'CowGb34RG', 'tX, dInl5KZ54YE', 'dJqBm11NG', 'JoU43RQ', 'o sCjX94qd', 'Ee VwB1m1Zq', 'ayIm31bF', 'KRI QR89Sj', 'xbQdWxZPtYFj Rr60na', 'fgZHPDdc s2k8Jn', 'umetJC RPTO jzdCIMJ62nz', 'GrPn0 9qa', '1 LaoG1xeJq.LsO41sE', 'uGSI6E6ue', 'hxzi69fq', 'f P B Yk14aW', 'aFkPB Nx, Mnjngvcl87BW', 'ttJFW6j1qz', 'HRU gq, C117SF', 'D VU45As', 'OqZH31TZ', 'qNm. vsJAhS kiHw sM83DF', '7 09UtWvUO b .SN21bQ', 'iXVfF06wg', 'mC br988YT', 'WefeP6p3qS', '3J PMjumgHp58jg', '.vVgyuggjm6d6pF', 'fcFVkXJDHG PcoH0f3Bz', 'ePhe1 3Wy', 'R yO04fS', '.ePXr87gw', 'DTucvp7S8sn', 'qgxnHzyZx4v4bt', 'vjZe, pArFA eHKu7K FFMGMKkg121qS', 'Z.FjqIXepnANr12ha', 'po 59iZmn bu w7b3Ll', 'FpHgv75UY', 'Qgzc443JX', 'We jHCFO, rsYV0H80aX', 'k ij234uh', '9 .X7PZvjVcn Hjoo6SHG3 h9U0AA', '4E OhH5DqN21WP', 'KJqLojJNu W l00ga', 'rkz eGom150lr', 'nnr ka78uZ', '8 O K2F JA61An', 'xWltwSl96rn', 'SC qkItgqB14dQ', '8 .yqH20Lz', 'JoKGlx10hP', 'AxxzOs, eaD3G9rF', 'kivEw, Td541TJ', 'AKLe08 9Rh', 'ibzbcl05bY', '߉6 jenwqUY16sz', 'Y JtYjKId0G2qJ', 'lDmEA32EE', '8O v Hx ouyon.d78wg', 'bqOYnyxRiLMfPOoE1P9zR', 'PPqujW B85nu', 'oqTGgl4w9pF', 'el okg7n6pb', 'oksAr xq.GCDRE77Wx', 'kh odr8E 0QR', 'x Cke Wed9 1Dt', 'RGt zPMl2 7RX', 'eIE12wq', 'bmzDrwQuE p9H9sS', 'QGXkQ6 6BA', 'MsBnhh83Nf', 'o iMLIH, xs9jDidBFv QD5 b0 2GT', '9 RxdK4xN31XW', 'CliM00hQ', 'xQ yq40eh', 'toy46eG', 'Dlps xd16QN', 'RPowgA66XR', '20u l SL8 Zv66xQ', 'BbOE rfP29ba', 'mwiI10eG', 'Y idpvzadb9s2TB', 'JgsFuPlS072La', 'z fk HPqIn yZ175gX', '3o yPD uk 9TR N7HbX54Sz', 'pw BTyCQL55hj', 'QrP7S9gJ', 'seiQlu, csnl15er', '5n K9X2vUozHZs48lN', 'lWbF609pq', '7 KGQXRvm5d5hs', 'EqJlPNPqBCBYdntq73qe', '.akR46zf', '1 AS.cKqj K W S71Xz', 'CciI77ug', 'sVLS85qu', 'fd nJt4X 7QX', '.XAF HkG31TE', 'd..rKI74Uj', '54 u19Pg6wAVDo3D8ZT', 'Xdkl lrq Bxp42dj', 'PtJxdvB OMfc39Ae', 'cz mP1H9aN', '54 E0nD5Fs3e0Tu', '. oULrK17eq', 'hqEf96qP', 'IP abv14Uf', 'heTXTUXaBJ170qr', '3y 2v8 dB5D 7Th', 'Jxq S37Ff', 'EmOw bu6T2Un', 'uq AcpIkGSs5h7aU', 'Lp jlC44wQ', 'YecJ289AL', '6 bk M0cWy6.MTxUmV77rq', 'HnVi93Wd', '2n kskoBbQHj Hn4S64ZZ', 't.x aN Dnr57HE', 'Ql ds p6 3bG', 'Gra, Yb K4 8XN', 'qz.HSRO9 4hr', 'xCngApepFRL51eF', 'uQXU99dh', 'tNoa52TE', '.nxi6D7sD', 'goijyEzyA ip1j9Xs', 'f SI52qx', 'qHvs83pb', 'JcGQD677qH', 'ElD eUvhx64Jg', 'xi uN59py', 'N xE07Tq', 'kuIvE NOw lb13aq', 'zBNr679uJ', 'YJSAmt27sH', 'SuXm39QZ', 'CFtbEy S88sx', 'nw m33ws', '8 ffT2MId2B9aP', 'a.r.e35yx', '10 mn9UTEu2N9pB', 'qH Lpp9 7dp', 'Z Gs84zZ', 'kjQKBJq6 4Re', 'q jH hkFJF80sF', 'WVDNaO lOtw52 8bW', '1v fM08. LZHIjQ61Qg f0G1a3DL', 'CapT88gH', 'LuL, bN6H48ah', 'lKcqqJD3c5sS', 'ck S Ih66Ru', '9N Kuk VmrR6D4jg', 'KjoBcSEC nC84qf', 'Txft41xf', '4 uRh777nLXW8 p4E9GY', '6c CTaM6QP.46mgYh93Dq', '9 8v ot8 Kvi74sD', '0 S9Gn94As', 'OZF Kp66Fq', '4 xTFD4K7Ss', 'gcxSl83WR', 'u Kb20qD', 'R cFG4v6yr', '2c 76syGi24Ss', 'vulY, .h lZ5 5px', '3 jYkh5F 8Nd', 'zJs02wx', 'R x S09Ql', 'pMa AmS7X 4RF', 'es qkel40Gg', 'DF XYb6F 6Zj', 'vtoWSQS48zZ', 'K .q, i59hq', '2 .U7.s64za', 'zOHD286jw', '86 MCSGsfNTotsf2Gr1D7UJ', '90 .Npf 05.ji1T3pE', 'rbFL52Fg', 'vyLh45nE', '1c ZKNn Z5Y GJuk56Pg', '1X B b1 Xb a23St', 'tSJ M BW16fW', '0 JYdC b0L2 5uD', 'BPA80wP', 'PUCIP80Xt', 'ESgu36Fp', 'Ucas8T4sb', 'XlNRW NfCPlxwZdjv5w6gp', 'yAqkw3n0xN', 'khQzmmlnK83rA', 'hzR4U2yB', 'kMVt.hCAIml62Tb', 'YP b716zy', '6 uhJJ26XL', 'k ncoe4r9jQ', 'hEQnRMv JiTC32nq', 'tYMIb24px', '1 xhBpz7RBKXAS9T0Xp', '37 Yf6n71Au', 'x eJDeR2e1wN', 'yLjKosH91Hx', 'dp cSFLlxdbh30uU', 'zZ le99aX', 'p Bdd16Tx', 'tZ L686wu', 'vwtE555GB', 'Bd jX1H1XG', '3 JuIE U 0TPd87Df', 'GdVe64qY', '0 0YmGXGTdpsBV6LC0u6TR', '5 x lU2q6AVS916 zarVMjsXKNZaI habf2r85nx', '2E Qhdb92tl', 'QPry13Xt', 'xElTk BPa1 1JA', 'GvLwKC JdEGovIE GRNFSpGj Foa8b6Dd', 'ABX QJ1f 7wX', 'LcOn5C6nj', 'FlzITat3b2YZ', 'pTc zmeT18jX', 'FPcw520Sq', 'GOegk, ZCNk clI c sG i82Gq', 'Anua.ghYtE05PJ', 'XlsB.n92WF', 'QTu96bu', 'G fXJGefty.Z.xEBCV56YP', 'aNvTb Xt5h5NA', '0 cJb DsV00oHW6 uQLkjSQ17pPl 9F15UJ', 'MN S, R8 0hx', 'bQJJ cQ07DP', 'kvjYmsU66sr', 'qiIiGle0h3qD', 'ZkQpClB, EytLjf45XL', 'wos f0h0Gt', 'HIiI80jd', 'h WsyM090qJ', 'ffu OIhWkP34BP', 'SLpIGyRJOg439jN', '8I WmhM19eW', 'MhhMLo84Yn', '.GoBpcL2w4NA', 'Kbmy85nL', 'xxsJY MYe OR8f6Zx', '6 EUbO ga7m4RH', 'S.GSR1k2rB', '5 fthvlL2Rh h7vowU00Fa', 'RwRu8W5xW', 'TqTecB3n7Du', 'tyJrGY68sa', 'kDm rQ40EQ', 'BWBT01aW', '9w AK urJdI7 iw7.8 xlU7v0fb', 'SJb wFU1n0jf', '77 qe925tfQ eYwu rd9f4sd', 'TI HKnvb89Dq', 'CBL lb, Iu54nU', 'NfjHsu076PT', 'aRf ZiGtgyh KtzpL8P0TH', 'Cz, wwI L17DL', 'VbJI37Eh', 'XxzXS39Re', 'nxlvfnTLERk12Lp', 'IuJYm38nL', 'B.yAsNi1 6te', 'Cl oVuWrpn67tb', 'WDI NdG1p8WB', 'kg UjehZyC2R3Hq', 'Jxpsv04TR', 'OTIJeZbnRm RqAN640BR', 'UqJcAO93Gg', '9 S1 fV6nU03dL', '7 sRB 3NYBOpZ04DX', '1O B5ncYkPYEnRI NvB76qJ', '65 BTfU3 9hR', 'PtVb5f5xs', 'm GUa67 1TH', 'XYFc3T0LN', 'IxkNaxeHiw I5 1Ht', 'NT RRO GVQI77zB', 'JVZj14rS', 'KL d0s6Dn', '98I DMVVsu v, B f A7k32WR', 'NWoP453nG', '1 R5DfRYPRiTbQsPq D4 0Df', 'MP nMZ2h5Ez', 'kuRt k0F 9jt', 'IPmxjWpa3h2RJ', 'Ppz j11gw', '੦ ZJJJp65RG', 'wfqGJeC88JE', 'F.mU U w rJmq96ne', 'sGP, Min85BP', 'F TkILHrD MrHISS9r3Er', 'chdG o47hr', 'XVtW52eA', 'e .D99aD', 'U qs89qt', 'BNQ J3h8Zd', '3 R3mz84qYHBQ Gu69bW', 'zTmjiusIirQsU9A5ll', 'yoeKmek17Ep', '2s wi OW wnCmZ3 Vb5 3RP', '0 8oYmhA9ujVXmer 9 JMxBfQR42aD', 'aYhsw UAn3Y3AQ', 'wGXGILqD S8W9rP', 'CMuzegC6T1LF', 'NaLIg12BR', 'edRcvyVUBu359Nn', 'FgpWJTNqUV11Ub', '1 UbcGY B 20I09st', 'XNnEDXutZR78Ab', 'F Jal jCT09sB', '0 5K M558rL', 'lp qlVxuU66PU', 'yc XFX6 4JH', 'xaos98jD', 'Tq Z zir P56Ux', 'CY Jny17EP', 'Q MS73UA', 'EbFE99sd', 'lUO zyNhm24Wq', 'T AetJt10Xj', 'e n.o35EA', '4j GM4D57bX', '6 0n N8w1LT', 'XaG tq566pn', 'boWYud13ws', 'Xht W572Pp', 'aUlZGWAG1D4fZ', 'BUufsnsnelnHYTLVOOsRVQ snI6k6Qd', 'LwH TbrUInt1 7us', 'eyjLg7B8lE', 'scwksF gaFX ru87xa', 'HTQ, pSDXw4QMGxT hTqh4T3ru', 'nuTJ30qZ', 'evQqTc33eH', 'OOeh94XE', 'AVjW15Jd', 'sWtV Ln67fH', '1 LvH.u1FZ8 8Qg', '447 mAmAm47b hFxA7B9bn', '7g vedDle rZe tLu2K9lz', 'w i03RG', 'iY Zs32JX', '.TaUF5V2ZH', 'wPSa39wS', 'W FBqg Sx68fE', 'iqGr16nU', 'Uj.rcp36YP', '99 JXneg tln c k tY, l37fG', '5 YEI R4l, UNZxp7m d4aQLNg6M6Jq', 'lOpM4b8Ea', 'KYEkWv1a4ej', 'aFft25Ns', 'pXlojW rEkMVbZ22GS', 'QENuw41az', 'qqgLCz kT111Zl', 'RXP WVS2 7RF', '3K YbH5G8 9hZ', 'rLu. Zb1H5te', 'ZFYGN87Fd', 'LHvR6b7la', 'HGnxRoy68Gj', '. r. UFk, PkzF8uq JlO53He', '4s 8e84KbdO2b5lw', 'pKhKz43nH', 'vwHD58bb', '..Hpog4 2Fa', '5 6q q mu pwzn1m3Se', '9p 6q lzIERxGPkjZ dAL6R485hh', 'q kmu85Un', 'MLHr38YQ', 'DeHP fGEllF lQ b4s9TY', 'l ypqUAb3y3UP', 'nYSxlcZ01Lr', 'KMf E rotiWkyF57pd', 'ldpG86sD', '7 Mi 0hu97aJ', 'YMAHSkei Ink4f5XA', 'ndvD15Uf', 'k.EiyCv, tOg3j6ZY', 'ouKum23rE', '6 6Z DZ0m78Wq', 'bSUO41Jp', 'GaAcB7J3Ub', 'dkdDIR0F7fp', 'avIi, nd6R5QF, u6k7Ya', 'Sn PDI2c0Sj', '5r p4 tp Kti78eq', '8h ihUY99C8a1Bq', 'XmCsC fnm0s5qP', 'GfCNQN3H1jp', 'NHaml8 5Tt', '69 ku.dZma3tPW4 4Sp', 'ur.EX B NBe91sF', '6 K 53pqS89Fp', 'rrJQDF44Yh', 'LJo38YL', 'yKuG87PR', 'bvFe39UL', 'y.EBR77LS', 'DGE HaM53ZN', 'qu m29fj', '57 c U po74YG', 'MBBwT0f9fG', '6 AiduM81nw', 'YvCI61fl', 'irUnaanqKkS FnL1U6pq', 'tKnU7D0uF', 'OC qkmkk7N1fl', 'NPjxk k48BN', 'edUFRLJbWJYuYPnSJ9T6nP', 'SvEFQOrwI38Dr', 'bUI .L73ua', '.iQc m63qD', 'BTRYU4G0GT', '9 dcw JtoW03zL', 'q qg1F5TQ', 'U AeGh997TR', 'fsslg clntf06Wg', 'Ui sg0K6Ur', '6 lTMAiAkBg03nS', 'tT.Utx8 1EH', 'HaiR12sj', 'KzZc71JQ', 'AKLf K P6 1Aq', 'I aA5U0Hs', 'p.vITd3 8zS', '3 7DkM8i9A Ii nak8W2Zu', 'OibnY AjL45Rb', 'ooVe859Ya', '.yc THR74ha', 'NHTm78AW', 'sl r10zJ', '1 i M2Z PYqR27Ua', 'xZVjTWtyhyEUqT35Su', 'ZFKzL33gT', 'ioCInIFql75Gq', '1 88 p.9aw4 QXXkV, iva4, ia95Aa', 'uLohO695Ln', 'yaid K63Hw', 'LBJeH893xH', 'LiZNT8g8gx', 'qIvozYXondlmU08NF', '8o g19C, ic18G ApSIdw31ZQ', 'U JL209SE', 'ovzWQtuT47hJ', 'JgwPP64ww', 'FgdsUT79wS', 'S PA91Tt', 'gcAcFB LaH56Rr', 'nKYQz7 7aU', 'aerTQeFK00gd', 'TJOIQ90wQ', 'drgOvs7 3qS', 'gKNkp Wih96yG', 'lgpt55wp', 'LV Nr29Aq', 'ywIH28Rh', 'DV W1A3gW', 'pwXc41Bz', '1l eWR QUgKBvP8S9wu', 'tKYhEHv23qQ', 'XUlvHZk55eX', '8 1mih WBR4p8Ex', 'SmRfuw., EwwAui4zXKQpkr92pp', 'kiHaiUQG69NS', '8j SZZS2G G23EG', 'dJGVGLVIP49zp', 'Ylwr6W1wp', '3I qiRva6.5ge8nVG87fx', 'AUXtxLT82DJ', 'n wtY21rp', '5 2WnRXl9 i71Uu', 'mlB JK868jU', '3 ISB l8fy9gUyDhCD20wq', 'jw ba Ue2s8fw', 'YGB6S6wS', 'Ld tP0H5Zf', '63B Mg8TYKuYs47Fr', 'vJr97fG', 'vNWQUh02sE', 'wSMRjVy3 0RQ', 'owSxIkEFI u34sU', 'XkQia82Hb', 'eTWleLdXfV45Qb', 'qpSmI155Wp', 'oLw lgL90Uq', 'FSI qh, RBpCqRp 5 bOb X3I sMx5y7Lg', 'yprJyC6J4Ne', 'HPKIdF O7f7TY', 'Esuv Nv A71Ue', '8o h1716LCJSd29xa', 'dmawzq vPBCw59xL', '4z LIsGmU92Ur', '5B AOXr s5K8gz', 'Sdi.w55py', 'gjRF601sT', '0 rsAwI01Lp', 'J gQng97zb', 'YIIUTvM54Le', 'uPqjX56uy', 'FPSNFr29NJ', 'xKGO14UP', 'ePwqRTZV01Pg', 'nsLiq20Ju', '6Z TfxCp01Gz', 'WGLO36qY', 'ptSTwu j, n7Vus5 5jw', 'CK i5a3lx', '5m x p2Kj7 8lf', 'BrkT36Th', 'yX CT32pb', 'xVncV0R 5Sw', 'PH T0 0rq', 'aaG RR8P9De', '7 .glxS7a 4lH', 'tpLtPf4 5sN', 'BKv G81Ar', 'Rriii nvhBc33Sp', '5M 0cv NzYh9N6gH', '7 xvjZG3N7uY', '1 TQvCqM83RA', '6r ZGG8 kT.FfL wi32za', '6 45at30QS', 'KEP. R1G2fa', 'T o CLcUTKxljVf MTB35QE', 'ifIDVE47dp', 'ju nw. Rfl42Rw', 'IBRXS696jS', '19l 7uTrQV3eIBtJcT7 dR5ptr689sA', 'Nw w727Rr', 'cWIJl2s7jX', 'TdgtR40er', 'h gzo66Yq', 'VBVvt13Sr', 'nT rwBM, xjB3r95Ws', 'UlTScM2K9eU', 'NU qd2t 9Qh', 'WVHhh1b1qq', 'fUyf12tl', 'R Wj61dZ', 'lZcWO3C5gh', 'nB e2C 7WH', 'FTlB gN58FU', '3 NJ6Hzu8PD USS 2F pHsJT1VM7F3qU', '90I KoS0S61sz', 'T gt4s7GF', '3 o1R5 dadq17Vr37yS', '4 Xvz hs11dW', '84 d Tr4a9Uq', 's Mn29tG', 'iyJEK2T0TZ', 'zjZ KouG3A7Fh', 'EUVdUNSCded, JuNZqs8 KF Q6HS HJ4H9uN', '0 npHBn5F4AU', 'J Wbv19lx', 's B d8 0Tj', 'jKrU78Tn', 'UsHrNxL33gB', 'mlChiV1E2Pg', 'vxiKGEKDKcyJ69Ht', 'xIKHlA cd I95 3Ff', 'ZUvjciBMlQ5 6NN', 'xlMZ67FQ', 'NrzY5A6fz', 'clgTY WG90dq', 'bWBm, FnUHuA451rB', 'vqjB24aX', 'TcwO1s7Rz', 'KmtYuKkQ9X5GR', 'Ho tH2N7Pe', 'HkI33Gh', '7 a gTk78Ts', '0 lDEHC1a3NG', 'wNml7H9FG', 'eYzkYeYd2r0NB', 'cpMO96ue', 'cXCs zf tU40Hs', '. hGCq53FZ', 'n AJorOgb4U4nU', '6 pi us31pn', '4m Fp MK 05vw7G sCp8RQ58gs', 'XRde91Xu', 'bNKb8j5ZZ', 'tcMtHUnu4U4Rf', '.zF Qm67wD', 'G pxuNgPn DMMmpVVg4u6ua', 'fhyrbm SA FjuudbWWXIC27de', '6 5hQJ19u9aEs WQ, P83 1nq', 'hyb VRF6R0Jn', '1h qjGUU1b48la', 'YGHuD87JA', '9 wV wP343dW', '67 BNsoA0N9zF', 'Ijv, h9C3wA', 'MRhtRMUs384gW', '.w wH761fu', 'pFXG8D9dN', '7 kbLhk5V0qd', '2D F ukavG42TP', 'gReJG Y28ew', 'mUknctn2 9nb', '9m 1khKt98AU', 'RXomt53be', 'qK vA1w7Aw', 'cenIb66th', 'NN Up62ey', 'iZyt.Nb57rX', 'NbTt533ny', '9 mocTMtLjuZ25Wd', 'aOZwpO53Ns', 'XRvHdV13ZS', '0F dFGVv2Ei upw QU Zv4ssPf. tQ67JY', '5 5f uEFQeG2dw72HN', 'lzA, sFfih 8 IFin8P4fQ', '6 f3 GX, J66zz', 'jkqe9t1Bf', 'SLRbYF72Qw', 'DsHVqu .ORk06DE', '2f xto7OliIu2WrWTfscX6EU7Bev40qr', '5 xESzbg48sU', '.QHZ, K M36PA', '7 n uTKZN4EbGQN49lS', '43q iG7GeIx85tQ', 'ria69dw', 'pP Gn AngR.W25Ps', 'zQBj7B2ru', 'yNMEb23YN', 'uplmq08 5hf', 'CUM Asp w78eH', 'DmqN MxN20Je', '44 Y5qlRKQ4r 8JG', 'grnWLg0F2Pl', 'RFWAWopIn89jl', 'XmWDqk0D 8Bl', 'T LeQI f29wz', 'V k d54rB', 'V c u, HYelbv79UD', '5 2XEvOHY5o dI GmNHlBl2OjN52Fq', 'giQcFD4 5WJ', 'a DXmqpFOI44Ps', 'qbK Dq55ZG', 'VQMkTNQ6 4Lx', 'b.TmYAYN05Dg', 'IPGc82sn', 'JSRF PEG27Hd', 'hdg, b570NQ', '5e mNKJJg W eB8x8rX', 'NJyfWsE, OvEm675jw', 'qI dSFpU, Du01Jz', 'XSz kga WLD82DE', '2e wT 9WYNF4uLSO qLK SSTvfkll0g 3uU', 'IDA, t6U2gu', 'mQtU1 6RF', 'SmXi46un', 'QQLu18Yb', 'BHCI IF. y6 4WW', 'DGENuY Z4F2UJ', '5C 7 SKGpO06 S3Y86tb', 'YRuvmZ20Jt', 'jwe G30TY', 'PHjYSTSHNxo P i63DX', '9G h t1uc6EUWL11Dn', 'hPpQ tU44fZ', 'Gs z60eQ', 'WAPY.cV, jzeSI1, rU uCRfU qi Xn93dp', '0S b5MowTSGQm35Zw', 'rwJ28FF', '2 d IE5L BTpPS jBoyn45yJ', 'AGIB5 3Xn', 'ibhNzCm42Af', 'sEnOEPBCI024rA', 'clRz021Fq', 'VYd .IfdVkaGAQCn5 0FY', '88 JY2vVQAFn4 9je', 'F qAP42HE', 'ccZjUr9H7eU', 'MCRY55Rf', 'X WNXCZ cfUB97QP', 'FMfdZ, J57AZ', '9 0GCgeMcV19Ae', 'ykIAB341HX', 'zn Ope0w7fE', 'QQX, N65wg', '35q b du7 7lN', 'aB vL, oWT06Qu', 'iEAs8D2XB', '6 .ROHQVeMxIQSlvgZcy4t68d gMf24Dw', 'RArt, XaG59ut', 'KVy18dB', 'wMhYZLi516wx', 'bvot7j1gR', 'nB.lXBjC km1p7rE', 'Czf78zh', 'f VZfPUAKTSR, o6mZa4yZ4U0Jt', 'FMUNaJvHJBCe7E8fu', 'QNpWiKOT1R3YE', '1 TY iz01DQ', 'Aj JnhIy60rj', 'gPdqg41YU', 'ujVSn6r4Re', 'mYUFn74Jt', 'hI rFY aA K, MND82nl', '6s B 6nO, lRN46Tf', 'frHEl4c7dy', 'QNBka b19Nw', '. wGgOuT234Rp', 'jzot07GE', 'gv L8u7tp', 'APWrjOuF68SR', 'TQ, gDJnOmXzI28zt', 'W sL3 1zW', 'dRNNgAa24Ut', 'rIP DpbypZqaD4N1wa', 'hKFfW11aQ', '7a b gS29Ph', 'XnPCKI13Zu', 'Vsm62nU', 'Xmfpy . b72Ns', 'rtuH3D0Ja', 'VMmXq df918lT', 'klpma c8c0tZ', 'idx, tEF34Sy', '81 wYRY, Q xjb 0u9ksbZ745Tx', '5 iV 7qhIR6osr5K6HW', 'ow Kaoyy8p1Bp', 'V or60Xp', 'Vf qF77By', '8 58HS97ES', 'p R D14QA', 'eoyT41ET', 'YvFzSr1A1HW', 'UEobiB00XZ', 'PqEB185bf', 'GiD4A7dA', 'k lq sMiI, IAlEIoOwaVonw9vI3w6c22Pn', 'IrXsc ww18DE', '9 KuICMWh6kz58 9gt', 'kyxFVa1H6Db', 'fV UnF81dq', 'xanE67bS', 'ngewTR43ng', 'MJKD FwlLrPm5U7Rg', '6 vkIe21lG', 'HfRNxyxDiOE VoKzoIqku68AD', '4k 4E CT HBJLmJ TQct10Fy', 'crBJe7v0aW', 'g g yKjA8N8Jl', 'svi Sxgh4M9uB', 'rSS03LB', 'qpRMq u4f5EJ', 'hcMEPKa730st', '6r 9qjAOw9qHx9M8LL', 'Ho.QZs.zyuFQCUhBd yVY68Sh', 'rmiS Iv56ZS', 'jbz26eX', 'MzZYK0X 2JZ', '.m GVb7 9zG', '7 jKBf570fW', 'rZXqcCEgFW c muyLf, X icH31Ju', 'RiMOcPV37UL', 'iPhBT1x2Sf', '4q N54 mrYLK20 Plk Wj9UBwBFQ55Nq', 'Q vyKsk ZdpDyzrkffUfRz VbTuZkTh44JZ', 'oVRRGycn390RP', 'UANl83JJ', 'AsJas17QG', 'DVtcq5m9de', 'qWP p mFzT26HR', 'HXs e27NF', '1 c x03Lzc1u 1DN', '8R L 1UdZ43RW', 'GTNpFenOj43Nb', 'ujdl54xT', 'vCgrZ n65Fg', 'gMm51 2xf', 'ABEwAZzIO27TR', 'g BR99JG', '7s xAT2W68Zh', 'EpDelPB14 9qq', 'Ezm6b6wW', 'NhkRw zIok A4h9JR', 'mt kpQ49Ll', 'HpkiZHU R Zf59SQ', 'oIR W68 9Tw', 'Kmoy uC71Ze', 'qIOs32ws', '0d BIcj m05wh', 'TuA D1F4EF', 'tkeGM NB91rr', 'TEyT44Yj', 'hVuhghFk74JL', 'Yse wB f70nX', 'nC f23jH', '4 Okrj65EkBpy hmj94pg', 'Fd vI34UP', 'BUySI Qii05pU', '٧0 PoqSaZ M48 0wR', 'BMVSZS56Hp', 'xUFFYzOsviJ09aF', 'hY lT EuWlaxJe2P7Er', 'gLYue05UN', 'SVEw01AY', 'tHuEMUbtJFLp58tj', 'EWV GDP6u6JG', '9 tZc Zx 29 QTzoYO V L oob7X 4er', 'kq a9T8gT', 'ajNd Os4H2lX', 'Hmta37Wf', 'TEAfSI6f6JW', 'uv rowQOspHvFTziw.ScOup410Wd', 'DocumentIDBD17FD', 'OriginalDocumentIDBD17FD', '.MbGc3T0WR', '9 WCieF79bY', 'oHWa78bH', 'yQwu NrhE12bn', 'ugB9B3AU', '9a .S.EB 6.QJ63UG', '5 abTeU Pt4vp5 e5c64yG', 's hc82xf', 'OPff33ru', 'CSMJ4T1DH', 'oGTKO28Pn', '9 xE5R5M43Bw', '3t mXs1D914lE', '1 Yl mPNI07wh', 'KR D6g 5UF', 'H Nb5C2Be', '8 V8gs15he', 'EOzLNS80Fy', 'pI PDeN2T3sR', 'jAeS FExE, sf5FNejC5KkQbzf6 1Lp', 'C.Dhd baYYMF80Bf', '3 UvZFjI, n7 1Rf', 'YGb YRQ52QT', 'lI.CMHf2D1jP', 'eSnR nbj2B2QG', 'tTifcw7n4sJ', 'EBlUb45gg', 'DI g22Rf', 'CxWMf43PF', 'RCo zY56uG', 'Yo VF2 5Lb', 'FR rzUSo OYe330DQ', 'Fy e96Zj', '5 8zytLc2 8ZB', 'Q ZRS32Jp', 'bEa y47Bu', 'BdlMUuP, m5C9C42Gg', '3z h X.T2J0hx', 'xkTE01Yh', 'CH gea7V1jS', 'yybC0k 0gA', 'cqQzq87Ny', 'zWzp48qE', 'iXRvP6 8qr', '8 5a1 I2j84gj', 'rQzp48qN', 'JTap48qF', '7v GoNSD8wy yq.T76Ff', 'WdlNzq83Nz', 'KCUJ7 6Sf', 'EfMd1d5HX', 'sAmF95LR', 'c qA0S0HR', 'He oF4k9Dh', '0 er.eQq h38HK tCt4U6nt', 'qruoS4f7hp', 'qQt, ysc99Jl', 'FQ em7 4JN', '6 O R7e4ae92lD', 'X.dM42yp', '9 jhjM01wN', 'tabh85FW', 'DkLcD79bj', 'JH FQIVIXuZyQ760sn', 'Di yR16gA', '6 7BO t70Qy', 'pNu82nt', 'EYoa5F9ur', 'OgUuY RgHg b8 8Ub', 'EwQgtZ, cxGiy6D6xs', 'Gkfj z83Fx', 'oT U359eD', 'yc Tij, r Ypo42AS', 'ymqEmRbKgshgYtWof06bX', 'uyEXUJCA7A 5gS', 'FdYK89nB', 'AIGokuosFr90bz', '6l wT8o T86gt', 'YKoWcKwi FBRXdRHF44ds', 'AHrK xzkZGh1 5tY', '5 OR9 q9SoA NSIyQ4Cga19jf', 'xFAsYuI4w7pZ', 'HcU i8K6JZ', 'fv NGVBh, C ZJVj27Yh', 'JxI55zu', 'nIgKwy9X4UA', 'NhSPj SthQ72nE', 'Gi QVio1S3Sa', '0I rIN1zfh20AY', '4 q4U7 bCB3y5RU', '.qnLE1r 8GA', 'G igsCqjo6r 7Jy', 'Idk Amt03uf', 'V.WR45Xw', 'VhpOkrEc98US', 'av.G sazFn97BS', 'dX.u0 3Pb', 'nyIv, E Z3s7qn', '8 1lE P Hts8zp FcKsoKtFlRejnV9 2Qz', 'hYxM04qj', 'vKBlPu27ep', '. sVCGsqGaj27sg', 'Tn WPkhqk34RX', '.Jt A0s 8RA', '7 BM 8h6.8GHfpv86GaQDTQGO C3y9 4ZT', 'SVqEmXwd6d9tQ', 'nuHMXJpn Q pNS0E 5zQ', 'KjUgs5J 0xQ', 'bZDw52xX', 'dbTI22aT', 'F. e r8F4JL', '5 LO P34 6fP', 'As.f07uY', 'C ES872RN', 'EzRuK, y30sx', 'Hve29yF', 'uno l43Tg', 'JlAr58qL', 'Kq ZZHoA8S2fa', 'j D96nf', 'QJy4u9DF', 'Culz5K5GJ', '.ZkhKi126aU', '.isbnUmF21zX', 'ZWnr41LT', 'U GjB41jU', 'M KHDP bjL196Rt', '0 RRuj38eS', '7 DFKRtpsCPFYpyHykIs py2K2AL', '85B Z4n4NM9P6dW', 'yJPRpH Yi76uB', 'qmii64Dl', 'BxPtv, .Q f7y Z WzqGkqD NbJR36Gh', 'lHsaR wVzYYdqB.IX, mwoDT06WJ', '4 iXVv9EiD30dJ', 'JPYhxaT37sq', 'QJaEDQFa96ZN', 'oq Ceu rIH J34gg', 'WLvLzD, fGf48NW', 'T uC, ocrQ71Sn', 'VF c gMu jJjON8 0Zh', 'Zlher29dH', 'mqDF0 8Ab', 'JOu xbpH90ZJ', 'hn We22ue', '9 p3gFnck5F7UT', 'DFVckEYN38Gx', 'KozYEZ D34sr', 'GMMdW9 0ed', 'axzP07ft', 'kUclF AGe18fe', '. XS CoZHYY2F6EN', 'VAk73RL', 'sECJJlqOHO, UFKR43XF', 'IS keeuO54FU', 'eKWqaqEEMdMs EzuzC19qs', 'jwD92yU', 'Xm CD4m5XB', 'iydIxlg37RE', 'g mY9a2ey', 'WjSHy45TU', 'ScrT07US', 'UebL2t1WQ', 'F K, FIM52gh', 'gIAJ04SA', '7 .TqWDJjq0sdO58Ft', 'd oGd70rG', 'kUZTLe ysuS, fDn jnJS Y qy4Kwqn z952JN', 'jfGa3H0jF', 'g S.G9g9TQ', 'VENjqvu19yg', 'TxfTlGNTnJi, cn52GA', '21 d8IAUK0c1s9AZ', 'mUlKh Cw89XJ', 'CFw60Uh', 'USm rv1 9fF', 'IgHxle2K4Yd', 'ipL B08rq', 'uBArM90bw', 'ClAYHUK2b0PB', 'qIUdK, zSIj98Uu', 'VvcIc15hX', '2 Xwxnu26Nl', '2 r9ulTgS7.k9k74De', 'P..J53Wj', 'pHcJ2 2yU', 'GgYl35qL', 'McBJ98wf', 'GQTB62pF', '9t J01uVTCcB8 9tw', 'dgFt58ey', '9 wM.eu KznV 07oVjL.ILzZBx40bB', '.Pa05Ft', 'IHzukVHQF H A57yq', 'OKQImbvwc4x7FG', 'MsvZVu Srlu16Hg', 'WxNmv77HS', 'Qs kVg0S4NE', 'Jo M, O0DH cH1 bB7p3ZR', 'X Hu08EQ', '4w rRfS6So31lQ', '5k 75 5 Z5oua. LG 8 s1J5Ty', 'LlKQWH t K06rq', 'WhiY64Pr', 'KynoFpbme4D7We', 'ISRdint21QE', 'Ty c TlBHJj70dU', 'HeaBbk0 5Gj', '1 3G issNPu7J3un', '3 6SHApr7SS0Xwu5uu 7qnLHiB0S5QJ', 'mnokCU78aw', 'UcPL822WY', 'Oh JVUizb87zR', 'geDypEh ex ks DK11HU', 'p rDq60RH', 'RgI I55Ee', 'HCCneuLybuA59Gd', 'N m07ej', 'jHW p54JN', 'yDNu51Zz', 'iZZ nJ7J1uy', 'FPH i50af', 'S TCuYy T1J1Lx', '4 xT1JThyosyt77wpHBu67Gn', 'BWcdHV n4u2du', 'T SMnl96xs', 'societyfortheblind.orgcelebrating70ye', 'IKKY73xR', '246W YCF1px tn FkN28AGtYcPDuchu80uQ', 'rIabq85Wr', 'zZq le256Ze', 'EdDJd s02nd', 'eRB23lZ', 'acQw30Pn', '2 L lNUniXdVOD4VAjtKe0a8YU', 'i sO75NF', '0 L dV6IkJb58eb', 'AmYvs hH1 4LR', '8 T9PZiN49GL', 'rnjE, pjb5A4e4EJ', 'eJ h30qF', 'hnVMwxe98Rp', 'yEYHgT66dF', 'h .T62lp', 'uAdlbL9h2pz', 'ISHtbapQspX70FN', 'p QlqkSMxy27SZ', 'gMnIe46AQ', 'ULbpi5 1WF', 'OeaQI, OW46hW', 'SOTu817ar', 'ZFup28pD', '7G fh2bsu ZIv5UY l vO78jA', 'Xgutg WbD x QZ rHRY39WL', 'dxmeFHB73BA', 'jIVwIp31uS', 'HwWN79zB', 'Xv i39Tt', 'mmhnb0p0SN', 'xDS H020gS', 'RdTd, pOa77Ry', 'U ryF3w5FP', 'CEdB.i1U9Jt', 'im dq D, JL66yY', 'avHbv8n6lq', 'nOs iyQDLY58jt', '.f L TMms4 7dl', '1 YzYi12pF', 'Ko E, DF07Jp', 'FM w, viZ7P nmKv, .Ui G4isEiie GTj2J9rZ', 'pqYii QF0 1Qs', '7x KqGFyy99Jx', 'e rk i7h7Bs', '0 DVX8T72Rg', 'uPvr95dg', 'GmqqiuOM4 8nw', 'gy zW79fg', '. yFCV BnougRH I c4k 9xX', '4 P X Uqi 7xF92HD', 'INJniFEG9S4Wq', 'qUIn4u2rf', 'caouEA43Ez', 'Vf skB7m2Hb', 'pcBW82FA', 'gc qTObF8c5wd', 'kolJ89 0qS', 'UrRhpPn i58Fg', 'W ., dGnLgFkw82Ny', 'ztmuqUCp, .eL3F n99TY', 'wUdHxt52ZL', 'TrKLURrDG90YQ', 'UIMuc4b8xb', '8G vSMSkm0 o2HDh6 3EE', 'GMi XxSFgzzWYjwWZc71RH', '߁ qx9hh72xA', 'lA.Z61Qp', '9 xk1F30TN', 'Fr QE h, d24Tl', 'Y qSnnmJYiHeP9G2ZY', 'Glqs28zs', 'MEke37gp', 'tP s OcD J U33BT', 'qTrh2s 3Xn', 'HaHmu87dw', 'yjTUWRzNnKvOP7w9bt', 'ZF GbY0N 9qy', 'pDKjP37ZX', 'ac oW58FS', '947i a9RzS ZidN qdm, lb1N OzY65dY', 'JIqoVuV02Fz', '7 GdcGvKghsLE13, g29uy', 'R SJKd91GD', 'lmDP95Hu', 'x bA pmYhP, Oif2IT809hb', 'UNGp A01FF', '.ahkwolpW20uy', 'STUp, aw9g4B5Up', 'X o, l36JD', 'eVQN84zs', 'JHgn28up', 'OygVfFh3N3Fy', 'rXdr58ef', 'HWp587BU', 'jYkFbNH, qph8Wl GzBP g2 Bj3pY 14M9E 9aq', 'kdOF8G4En', 'vLHXb7g7rr', 'SD h78gB', '90V c w EP21.R2cI9a. Z Js55vyZ3do83eg', '8 9fjt4 9wd', 'LWL c95gd', 'yq Ti52qq', 'FjqLA768GP', 'aWOsGF62yA', 'k U G81Gr', 'SjyB6h 4Bu', 'Kjd xB561wl', 'Y y qBWOw4 9Xz', 'ua e TXkX63yW', 'jk uBs, Jn889TzVir4P3B249BU', 'roBqFiID VICKAb15ny', 'nG.d388Fd', 'GV JDe76yb', 'BhDLqRS10xP', 'Xr rG202yY', '.xTdqF, a djMf933mHN91Qt', 'JrGn44Yx', 'intH70xj', 'NHuUwNYO ui, n q S, XY9gAU17c94Xt', '4 fK Ai42YQ', 'FILXOCQTrdvt16wx', 'LN B46hY', 'qAbRKnWM52xR', 'txe pD cjSm.gp14Tb', 'FvepdzUM2j7qX', 'fOdc7X5EU', '3i FXdKP p85Sq', '1 e9 o68Xl', 'eCVeF21RT', 'UMi79 4tl', 'YNYr rsfUf88SF', '3Q eVOxBK8G3FB', 'DCUxvcEmK404wx', 'eRXPvQ Bbjmvdd01 0sx', 'FMW8s0np', '3P cmOc194bu', 'FivamVM55Jn', 'XdXrNk45jN', 'eUyc983gu', 'xa pN294St', 'wAcEAsk97Nx', 's UBj60Ny', 'bBDP36sw', 'DV. j30eq', '..mUFa66Wl', 'Y KU09Zn', 'GFmE22Fw', 'T eA87ST', 'Ht p r n FGs80Tb', 'JiKSKHk2F7pS', '6 M XRvsQ CD c2 ddPZV7Y7EU', 'Zj ynlYx42nT', 'BQcep r9u7eA', 'iIN, o7 2Re', 'Kh k28wA', 'UgeitH98Ul', 'TLuWLCK8 9SE', 'EtvQID033eq', 'xHv p21dR', 'JwMnlif1d7FA', 'gJiZZw0 7Xz', '6 hP8WmfeMJna c4 2bp', 'JHGHd61nF', 'p GT13fg, nI', 'zYEu22pj', 'MTkE0 1BY', '61 KsWOt54fh', '4 nNr2 Ty9Ue2s1JJ', '9y 1KIBq1jkMJY41Py', 'UazlVD39eU', 'xVWsn11Wr', 'maFWqo15nT', 'xxCzoJ64Bw', '1B C mQSYj7om lGm fRFoEb2m 8WZ', 'DD N34Nf', '92D crYev P y8 sMlyurMCPXM4r34Dx', 'Kqpnq f4H3JR', 'OlTtYYs.dbo740LD', 'zd EMcu53gY', 'GWXd I7d3PN', 'mlpmyX CHaqiksT6s 3WH', 'q jj1T1sR', 'iQO c RA9c9xX', 'lghNNGYfuS888Sj', 'gTnz wz2H0wl', 'sQIg64ZW', 'XbbP, q9o9 UsX53ra', 'ZCqK90nG', '2 FrGbpr4F47tH', 'Pdm2 5pS', 'Ax yVs r582yB', 'sVWOkzg, l FFLaCKmnivJ5D3xS', 'qr AxwA2F0TP', 'kpLcWAi06Sx', 'VNIW59PY', 'UWb76sl', 'iY EWyG38fN', 'ekOoBpy DA4h4qr', 'OsQ Nc35HD', 'IzgveJKL23pW', '3 s8pv, mw 3ifx7 y27Jj', 'l.BgNOd41BB', 'uK fHG, cH432SG', 'Rn iKv2H4Gt', 'oColxg.xmF r35Eg', 'GvImKCoYy1R0lg', 'PmwKg09xQ', 'x BY82gd', 'xxxzr5h5xx', 'A F EityifG66ga', '1 v n.LW7YX03Ew', 'Bq D jTK95RU', '2 9kF 47Kx4Ps924zT', 'qri cyTx98TG', 'rkYWdPqSW1x5BA', '9m 8zxqEx53Bx', 'quBorqMEOY, e3b7Gt', '8P SC.8YOshm8s4G4Jh', 'laORQtEk HHb78Br', 'LRlDBl Cr6B5qq', 'RmJb00lR', 'Sc FJ, I COak5ABiYNC 9QtAc91tG', 'EZYk60lU', 'EFzLh8w8lZ', 'P fM.wit67EU', '0 5W .w7oRj5h0zF', 'qQ re Jcxa32Jd', 'a ie7S5JU', 'DDUPAu IJG89Lp', 'iRXvNA06FG', 'iHwDZ, D9H5TF', '6T 74z8z E xU8k cc1u1un', 'Ae.hAU, XxmFpNn57xJ', '1J 9PSfCkoD6IWgQI318yn', '2 PCrt2I5s7Dj', 'at YL0F4HH', 'PsLYIt m63sS', 'CgYiwB E1C4sq', '6 Ob5s0SMo90pd', '5 TocNf7v9MUJ5eyVl3Gk mc07 uv66bS', 'X XQ DBmvDjvV C5k3PF', 'idyRxM41JF', '1 EisRizhZ.UIpY7m7lT', 'rB er12lH', 'WWI, s24hB', '153 0 R endobj 153 0 obj FilterASCII85De', 'jetJICj7e7nP', '0 CZXrt1NzOJ38ER', 'nHlhyYsqyg3j8NE', 'R UOTZkP606dE', 'xSH K95DQ', 'JSLM0A1nQ', 'hdfi5E5Ae', 'yIiyaUe8D9zU', 'vb j36Sy', 'MaRHTSHBErG1v8Ha', 'tqgIfdIfYeUfYeP23nY', 'Zv BkxoN7 9rq', 'yUiVhuCG6b 5sw', '8 0xYN 1.6dQ9Umq68Zu', 'plrr Yl5p5tF', '152 0 RFilterASCII85De', 'AbhZ2F7Uj', 'ecCI5U9AH', 'mZNsqCW85du', 'nMcW7D4eS', 'CEWAkOJ f1J0YY', 'HrkqYh08RW', 'NPRnKg6V7RP', 'IFgKjHLPlYd5r3lU', 'FXYlBaI, VgGg.dqWf7H7mmnQRq2ekjDGTYIDDrRjDf38RG', 'otA BnTY, lCnNFecZdeBNY7Zm.NEI64GD', 'SbtjO114Fd', 'lCAoC68Nl', '152 0 RFilterASCII85De', 'mBPqmL.CZQR lCXb44Ge', 'DIJlmHRLE5 0ZF', 'HMKe50dZ', 'LZJgUbJY24de', 'YLCIFagERoe1X0Qn', 'VW.gUQ04HB', '152 0 RFilterASCII85De', 'WXftWH55WU', 'rM1INHSi55pD', '.GiEkM23TN', 'LbpMJBYD05DZ', '9 YN.kArcosfPqYco3eLMbQVb.goEAH75rA', 'nEcQTJJi, LJNPL8Yiqtg RnT39FAs8CnZSanWZreQu33d51Th', 'u la85RG', 'MXR G9u7Ea', 'dDEsZBo52nN', 'Reng29eS', '152 0 RFilterASCII85De', 'oON ITim21rj', 'ZXZR4T6JG', 'KlJa70PW', 'LWWQJlhnhS6r5AH', 'cXrmuMuB4K0dD', 'rMoejh8, IbYeCJbiM.e62pE', 'umq A583dh', 'JJcON3C8hT', 'rGCZ36ED', 'YIbHKuC88PS', 'hAGFdCU96Bu', 'nAMZolPdqYSjQO28hg', '7 cLXkQGO4srADVHMhZ827qg', '152 0 RFilterASCII85De', 'gSgctDROJX864HP', 'QVpf. hfNcn, p9P9R3JoOBDYiTUJQS3nYs752WE', 'RGOtjc06lh', '2</t>
        </is>
      </c>
      <c r="E14" s="3" t="inlineStr">
        <is>
          <t>[None, ('USA', '1A GUlNf2T', 'erH', 'i02PG', 'P', 'RFdtm'), ('USA', 'Pp', 'driX H', 'N22Wf', 'lu2cfP8k23LmfQ4Zqhu', '1'), ('USA', 'CA', 'Sacramento', '95825', '2300 Sierra', '2300'), ('USA', 'Ui G4isEiie', 'nmKv', 'GTj2J9rZ', 'viZ7P', 'FM'), ('USA', 'KM2', 'trJ', '4XKDm9V5ZN', 'R4', '6')]</t>
        </is>
      </c>
    </row>
    <row r="15">
      <c r="A15" s="3" t="inlineStr">
        <is>
          <t>perfectsearchinc.com</t>
        </is>
      </c>
      <c r="B15" s="3">
        <f>HYPERLINK("http://perfectsearchinc.com", "http://perfectsearchinc.com")</f>
        <v/>
      </c>
      <c r="C15" s="3" t="inlineStr">
        <is>
          <t>Reachable</t>
        </is>
      </c>
      <c r="D15" s="3" t="inlineStr">
        <is>
          <t>['the107gr', 'the107gr']</t>
        </is>
      </c>
      <c r="E15" s="3" t="inlineStr">
        <is>
          <t>N/A</t>
        </is>
      </c>
    </row>
    <row r="16">
      <c r="A16" s="3" t="inlineStr">
        <is>
          <t>wyandottewinery.com</t>
        </is>
      </c>
      <c r="B16" s="3">
        <f>HYPERLINK("http://wyandottewinery.com", "http://wyandottewinery.com")</f>
        <v/>
      </c>
      <c r="C16" s="3" t="inlineStr">
        <is>
          <t>Reachable</t>
        </is>
      </c>
      <c r="D16" s="3" t="inlineStr">
        <is>
          <t>['4640 Wyandotte Dr Columbus, Ohio 43230']</t>
        </is>
      </c>
      <c r="E16" s="3" t="inlineStr">
        <is>
          <t>[('USA', 'Ohio', 'Columbus', '43230', 'Wyandotte', '4640')]</t>
        </is>
      </c>
    </row>
    <row r="17">
      <c r="A17" s="2" t="inlineStr">
        <is>
          <t>thespiritofblackjackmountain.com</t>
        </is>
      </c>
      <c r="B17" s="2">
        <f>HYPERLINK("https://thespiritofblackjackmountain.com", "https://thespiritofblackjackmountain.com")</f>
        <v/>
      </c>
      <c r="C17" s="2" t="inlineStr">
        <is>
          <t>Unreachable</t>
        </is>
      </c>
      <c r="D17" s="2" t="inlineStr">
        <is>
          <t>N/A</t>
        </is>
      </c>
      <c r="E17" s="2" t="inlineStr"/>
    </row>
    <row r="18">
      <c r="A18" s="2" t="inlineStr">
        <is>
          <t>kingdomtel.com</t>
        </is>
      </c>
      <c r="B18" s="2">
        <f>HYPERLINK("http://kingdomtel.com", "http://kingdomtel.com")</f>
        <v/>
      </c>
      <c r="C18" s="2" t="inlineStr">
        <is>
          <t>Unreachable</t>
        </is>
      </c>
      <c r="D18" s="2" t="inlineStr">
        <is>
          <t>N/A</t>
        </is>
      </c>
      <c r="E18" s="2" t="inlineStr"/>
    </row>
    <row r="19">
      <c r="A19" s="2" t="inlineStr">
        <is>
          <t>triadstage.org</t>
        </is>
      </c>
      <c r="B19" s="2">
        <f>HYPERLINK("http://triadstage.org", "http://triadstage.org")</f>
        <v/>
      </c>
      <c r="C19" s="2" t="inlineStr">
        <is>
          <t>Unreachable</t>
        </is>
      </c>
      <c r="D19" s="2" t="inlineStr">
        <is>
          <t>N/A</t>
        </is>
      </c>
      <c r="E19" s="2" t="inlineStr"/>
    </row>
    <row r="20">
      <c r="A20" s="2" t="inlineStr">
        <is>
          <t>savagecbd.com</t>
        </is>
      </c>
      <c r="B20" s="2">
        <f>HYPERLINK("http://savagecbd.com", "http://savagecbd.com")</f>
        <v/>
      </c>
      <c r="C20" s="2" t="inlineStr">
        <is>
          <t>Unreachable</t>
        </is>
      </c>
      <c r="D20" s="2" t="inlineStr">
        <is>
          <t>N/A</t>
        </is>
      </c>
      <c r="E20" s="2" t="inlineStr"/>
    </row>
    <row r="21">
      <c r="A21" s="4" t="inlineStr">
        <is>
          <t>clubk-9.com</t>
        </is>
      </c>
      <c r="B21" s="4">
        <f>HYPERLINK("http://clubk-9.com", "http://clubk-9.com")</f>
        <v/>
      </c>
      <c r="C21" s="4" t="inlineStr">
        <is>
          <t>Reachable - No Addresses</t>
        </is>
      </c>
      <c r="D21" s="4" t="inlineStr">
        <is>
          <t>N/A</t>
        </is>
      </c>
      <c r="E21" s="4" t="inlineStr">
        <is>
          <t>N/A</t>
        </is>
      </c>
    </row>
    <row r="22">
      <c r="A22" s="3" t="inlineStr">
        <is>
          <t>katerisyracuse.com</t>
        </is>
      </c>
      <c r="B22" s="3">
        <f>HYPERLINK("http://katerisyracuse.com", "http://katerisyracuse.com")</f>
        <v/>
      </c>
      <c r="C22" s="3" t="inlineStr">
        <is>
          <t>Reachable</t>
        </is>
      </c>
      <c r="D22" s="3" t="inlineStr">
        <is>
          <t>['and Bake Sales 82nd National St. Kateri Tekakwitha VI', 'and Bake Sales 82nd National St. Kateri Tekakwitha VI', 'and Bake Sales 82nd National St. Kateri Tekakwitha VI', 'and Bake Sales 82nd National St. Kateri Tekakwitha VI', '432 Gifford Street Syracuse, New York 13204', 'and Bake Sales 82nd National St. Kateri Tekakwitha VI', 'and Bake Sales 82nd National St. Kateri Tekakwitha VI', '2225 North Bolton Avenue, Alexandria, LA 71303', '19 St. Lucys Church 432 Gifford Street Syracuse, NY', 'and Bake Sales 82nd National St. Kateri Tekakwitha VI', '303 Melrose Avenue, Syracuse, NY 13219',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'and Bake Sales 82nd National St. Kateri Tekakwitha VI', '432 Gifford Street, Syracuse, NY', '0 c5p cp JbIRI', '8 kCHIgR Ft IXr OH', 'DbdhcN r8 3hf', '0 CpixG20ne', 'wfDAYPQGJ333Rb', 'wpKk8 0py', '52 0 omHPfS6sRe530wg', 'XZ kM, T gE RUS4EA 5tIw8K5tF', 'ycZyv N mO17qw', 'lVL aHZ45qy', 'zuvn9w1nH', 'KIcY07Wt', 'UDi51ZS', 'oYkk671xa', '2j 5r pFeQp8 2jB', 'ZP b25jU', 'ZTwbhhfhOhjffCjjGRffY53Pj', 'kEZQV, jr2rrUzz, EPjAY5flqU55fJfdFUQ23PQ', '6 xPm 6jc6 1RT', 'ZpVruVMf7 7dx', 'TRIuEYEY hfhfh64fl', 'fihfhfhfh6F4fl', '1H A wFA3P 8NB', 'DeUhIfC43PD', 'WVef21rf', '0e wn0c bqFw 5 zjzj2Tb318yx', 'hXNfnKq q qdF43XE', 'Zxpn27xq', 'kst hp6h8Wn', 'Uuda26ew', 'JKb.rcVlMVUjens91WU', 'F HwRTU5A8sj', 'IjkTPi4k8bB', '0 0Q lN0B0BF', 'fa, Y0kf, YRY0W967de', '0 a j xA cTFa62yx', 'GDbKN Mbh954bh', 'FvfzVP3k2GS', 'JRnWy JPJI qRN8H8AH', '15 5GUrUrvor rPYrr58bu', 'KMbBQ223eZ', 'G DMFrhc86FY', 'DKlF6A4TB', 'GUQUETURTOQ32jA', 'G SQDEe32AF', 'eKrQPj FA.qMnrT57GW', 'xuCL s2B0Zr', 'z Y5T5fF', 'DIK JOYwsYurArwQ58sU', '71q J q JyI0 7rs', '5 UR5tcb u 9ucR72z72Yn', 'IbFOCeh3D3Ds', 'GYTo AGPxMcu Zq qoVQ j BCy57Ps', 'TFCfPY717sj', 'GdYHGzgDGdI yDI eR203Pe', 'RshqhEF5P5RU', 'xxuY, i4T2UL', 'xuul99wl', 'AEXKPKP KP KPv, mgEP1 7ut', 'a vZKiSyjR35jl', 'TuUmUxyriEEgrs9r9rP', 'paYT99Uf', 'ozYKWKW cX6r3qZ', 'PpvaVY0D1Dh', 'PihY w70gd', 'fab, yzVYR66qx', 'JgtwdLd1Y0YB', 'gZNf ss s23jF', 'st zZv, F20Fh', 'wJxZ mJx7 8WX', '8 tMNqBszI 40 P pOJBOT0dk3F 6TG', 'xnffu QzfTC R75yg', '. hkxYkz55Rp', 'NuPNpd77Rr', 'bS Yd GMpu05qa', 'zClHGY DJ34tJ', 'q XKt50DH', 'oe zPfarf9Y2Ru', '3P 3L8 d 10FH c10FH c10pn', 'ZCPkr12ly', 'r.rFXVWdu9r7FW', 'fVjauR2g9rR', 'RVSr27fZ', 'kuDZU rusw O20lA', 'fO.fm83bD', 'VrTjzOU09YU', 'JSWmRU7U7Uq', 'nma oXMQA4j0AQ', '8 VtnARu fT0I060JF', 'FFAn.j5u3xF', 'ZToAFP58wA', 'mttt89NU', 'cy zLzzSHCT84Wt', 'iKCbfq21wd', 'TKJDZt39SJ', 'NcFNt220Gq', 'dDRp8 6NF', 'le jAPvp7 6aS', '8 BCrZkZ 6scyoB2W2XH', 'Zywpj8J6dA', '4U Y WCWWwWM569Pd', 'USF44nD', 'UsPu87AQ', 'wIuDKQ jB2 4Qj', 'XFUKHIQ s, dX BXhRu qu7c6c0QQ', 'tEWyT44Ln', 'rTubxQ FqO105xT', 'plC, sMJVni1P2zGXkYrI 8u070UE', '7c . Z vIvw 3 q c52PW', '1v v0zpr89fr', 'wvel3g3gl', 'Uqbz94QU', 'sDFc xQxk TVBVaNeLS8U8US', 'KOtws43Rp', '5z Om Fl151Ub', 'S hssDXS87Sy', 'CgICCySZcK82yE', 'NSjVO77ES', 's YHQ48Hg', 'DBgQHDkQwCoxxQbXjX63bH', '4 c ltz v 6hE80hn', 'HQo46tU', 'mB TgN3g6le', 'jUMJ tCWla Ya8k 6uU', 'tgIFL0v5hl', 'H.yN7B0zg', 'IZm tH2X7WY', 'jm jfoqMkF08rl', 'FwdtcFs s8d3gG', 'b CmbGERfeb61PR', 'lUVKStgiRRJm130Ty', 'dBnbR c88Np', '1 Hjl40js Qc9.Hjl40fq', 'I.YM99Nx', 'ciaBB rssb0v3qB', 'cxHr91nB', 'Uojv gU W999hA', 'Tq FD1 7Fd', 'AC w14FU', 'V oj e6 9Ay', 'wmrTm6B7nf', 'RZV, D2e H9h4Gz c1B91jG', '9f pYQ3LcwuJzZ RdYJ UqP6R y UV9nA U37uQ', 'VvXXEIx9x9xL', 'R NZ43 7QJ', 'wSDFwUJ. yJgYaLKuyrE75Ys', 'GGk Oe02FL', '18a i c N0g3zx', 'BQyfGmbw4f3Fu', '1 zWG3 HPf ed, nnUf JZ24TZ', 'zkDZWC00Fj', 'fTjP T38Tj', 'e Gbpw, fah48qt', '4 G cJF, T5Ly0yGF23Eb', '0 Loe .wsqx2PtF95jA', '3 RuUW35gJ', 'INhhKn5u0yS', 'Oq SNsq lAPf, O2 3 WfxAT11PU', '1 1dcD75tD', 'akRQ, h1Z, BhZJEh m14LT', 'oZhuu851nl', 'zcLGsd01ss', 'GCQcq58AF', 'A b2E3uQ', '03 7Mo703k1t5sy', 'oWn pbYxJwio9E7hy', 'GwAlYo3a3FL', 'cOqDOg WTD7M3Fx', 'OmIIIII nkOO20zq', '3a 80 ACfDUq9YS2SO3f7uy', 'NNq, R 8TNk8QE7Rp9 xMrpRc81Nj', 'RGvYogkR50Sn', 'Mh.sZ44ds', 'UftB3f4bL', 'RakJRiPk9V2hb', 'Cf Tfh JmR5 6Sz', '37J uU9S, fr0 3Euj2cx5x 7tA', '1 Gsyq .yqV8O07jJ', 'JIOH rTtRnb61En', 'Q L D93zN', 'SsL F52Fx', 'kYYpQ6A3dY', 'C QCWTtgFXu9 5GT', '59Z h y h4h8hj', 'XMtu da, g n T 8LY 9, YNFnkomFOKmnbdd6L60a2d1aa', 'HmWKxo71Rg', 'BTWAePy Tg5T7jP', 'D XJ56Yw', '44 s0aC4A 4SQ', 'YkElA56jF', 'Emzj we842Lt', '۱3 SdVQoU 8uC P S18fT', 'thC4 2et', 'PrDCh6F5Fl', '5T JT JERSPjmQ5FAARZRPF3G3G3GE', 'yDOlP PrPPs91gs', 'P Fzzz19Yd', 'WYbsD ZlIWA rUTV27xx', 'qxxHgic90zD', 'NAnwvHwtTDq8Y8Nd', '0 83 n2m H nRn a80qa', '8y D Npy ta LY dq Tdug0p0pN', 'O up W B0H 0np', 'ugMI84YL', 'SK q eob300Yh', 'mBcK14fb', 'ZOLd39Uh', 'AVVu80TX', '2q eCvFToBX9c0fBhklu5bn, .ndT a81UA', 'vTpdRj6U4hl', 'VavSSy01EL', 'ZKZf79NY', '. r VW6g9Ra', 'effdsv LP BJam Wg, TXuH4 YS3PX1xbWbuRzN010Ew', 'WGpAg5G5UY', 'NlMb My8M5FE', '2 jfceT32jG', 'aG M54Jl', '0s NkYS5h6ze', 'CukalWrb40zU', 'yz JQrgEzR636sz', 'CQZO87Gj', 'CS FO9r0Sw', 'eF qF11rJ', 'DEDzFjRjE4t9DD', 'uzhO, R2eRH4, TITYt P iRgphhO4pa1P3NP', 'Sh H r11yD', 'FCC48Sa', 'jAW QHc4C6PW', 'vOxr I oEM2W9bb', 'odlO4 3rF', 'idkaNfWyc48Pj', 'kZGkco58gX', 'Zei rTA08Dn', 'w vOq26hj', 'mfzB .Gj35tb', 'bxrBxKPn64sa', 'UUVXa22rD', 'q ylyZ OJIb29aS', 'Kmpru7s6QY', 'sDAO4a0aF', 'Jod a.eX73Zx', '66 aQw I29TD', '7 FmQn47tU', 'vQKX06fj', 'kyqZ36XG', 'Q d dQ2A4en', 'ZwSk ksr0c1Ew', 'FWTFU U46PG', 'Ckz hBHQE5F 5Wz', 'bF Robf77Lq', 'rgA, rAUP jWm A49qN', 'BzKRqw60FW', '9 0e3TA92xf', 'YyCVQmTblu5 4jB', 'RFJHi7e9LW', '372c 63 1tp11lG', 'yLl, xM 9 EA1F1Fa', '4 4aViFY053Jx', 'JGEj029AP', '3235 3 IIbT RRI57qQ', 'JG fATfw55JW', 'h YI54tL', '9F N K vPL a QUddNmad62, Def5d5dY', 'sWQHlvAz04ZG', '0 Gqc1 B81T1F8B5ZU', 't A96gq', 'bLC49DJ', 'wgerko27ew', 'ztj L10QJ', '5P 5 pFj8P 5 jFj8P5fP8 5bP', 'INpggT3g9tz', 'h kAlj saZXye02Gd', '0T N eP 5C0CR m30Sf', 'CcVz62Ql', 'WzvZQi53Gu', 'vrh g794Nb', '2X Xsdhvg00Au', 'nunVnn77Ha', 'jQYa51xn', '5m tN6Pt sKlQ70fj', 'xxRA j80HX', '0L 01a a0L D 0a0Ffa00 3xA', 'LLbAyab abf BU aU0e0fB', '98L s0UgTOX246zL', 'uZUKt34PY', 'KxY qEtGewk77sL', 'vGOHDN81rf', 'acdwC, a72Nb', 'hvg aAPws g zsGeCtjpPm9 6AD', 'XtgM5y4Qe', 'e.QrDKDKLCYDeQY4 5Ed', '1f 2ORy54FP', '02 eOcN2 9Ew', '0 TGnh 4nKg3j2Yy', 'QeBz5d6gj', 'aiMetUgB4B4Bf', '4 Hs 4 Hs afyXYCHerLqC8C82qy', 'nDhSV n lx lJz00ad', 'jPgGod5W7QJ', 'lgaZW j7J0Xn', '0 kY1 3a, zee3sN39sY', 'RSl, a0VGehN4 2tp', '0 tL2BO03a0C0 a0S0XL', 'IoKqoS87aF', 'ayXWz11sS', 'DpSBZYHNw89AU', 'Ht.RD72TH', 'j ZP5U3PU', 'PmBTCBY36pb', '3 kwJP ezL2P e22PB', 'kkmF836Rh', '0 C0 Bh7 .A9h7Xh', 'ptu Gr8U2ng', '9 yU8 Ocmx FF.wNj4AUAtQc90s80yq', 'YCVbdd YQ118AG', 'iT Uip, bJYe1Qe9kr59gE', 'PJtH2S3Fx', 'AaYDE4c1xu', 'AHIKjSP000Pp', '9v Vh1Ps92sx', '9 LEOxO62sb', '2h PVCjZ EPE W0 I I8 0QQ', 'OwfeEH1H1HH', 'VVHN58Pt', 'cBe, j R0 8rB', 'cpuMLGPw04jz', 'evMtPypcpey.YIY88yf', 'gmAo95ql', 'VMjOv, Z69eh', 'OfiWlcjfiZz42fl', 'Uki ep28Hh', '8 dr7 HGn91pr', 'kl y909sd', 'VAp02hL', 'm ynW43Fa', 'gu Y606Es', 'PWqNh49Yh', 'mc JrH32js', 'gqUGE4p6Sy', '5e 1Gj9jUfGGxo x9n53nW', 'WP.QVk18Gb', 'dqofinEWmAk, q VAI.e2O UKGl4mvExLHMQ08Rj', 'idRJcq51wn', 'DLcT61zB', 'eRXe96gs', '6 P x ze1n9bJ', 'b auK6w2As', 'KgjPs44HH', 'iYa VZnVbifl u69lg', '2 0KB W6PBmd3Lf2 gy7W0Lf', 'QQEPB4b 1gx', 'b Vr7 7sz', '6 IQmqM3js1 T2v8nSQnqn yW98Xz', 'LPR l92Qu', '6 9 B rE YfJCmlNNWFlTZWWk, zz FnbPGXPF1ZUV H0 0sE', 'ifCZCg6w9QG', '2 OMWfV12ey', '2 3SCeRE dK2 d90ra', 'gCKhi95HH', 'EJfGI46AZ', '1 4 2 Root 1 0 RInfo 18 0 RID7E1A95FF', 'm zo30ga', '1 0 RInfo 18 0 RID7E1A95FF48864A49AE', '1 0 RInfo 18 0 RID7E1A95FF48864A49AE', '64 0 obj FilterFlateDecodeID7FAE9AD005DB', 'hAzJ99XS', '2 Ko7KFuo70py', 'k D YAQin f i86DA', 'MqzJeDCaoW5 0PW', '8X B 2n F h10RJ', '5 nixGTI05AF7SlT5n5nZ', 'H.T55qF', 'kNgnH wv41BU', 'PZYibV2 2HJ', 'Qc SDAqmB79lX', 'adloXGprq zx9a2dW', 'vW hY c, i551qF', 'ZEGk119Zg', 'P fBgi86zY', 'x DZGc2 3Xy', 'k K, O9Inl qbnKDgf eIu91 9tn', 'ceUfjN yzh100dL', '8J rkh s OnTJa 0 fn0 1Uq', '4 h51gG01Uu', 'VFpW783WT', 'g oi4 0JB', 'PMMs OCfFgf72Lt', 'cEM W6 5AT', 'ifRs77Lf', 'OdFYBo87pJ', 'CSqI81Xs', '0 OB W995fx', 'wV.SaKc63pa', 'bDIeLRdLG60nW', 'ENSEDeiQcv65fj', 'gtl78wr', '8z 2sjTUW5 cp59Er', 'gMFkozZ54aR', '3B M UzR4ZdffRUT74Jj', 'a JIGHN8C6dp', '7 QIpykQH k4c8Ad', 'A OGu6b 2EE', 'YT zwp. Vwu66rj', 'tnWzpGa gS UIMe2H1SH', 'rUEU33Gu', 'wnhb8G4qy', '8 A2rHxqENArH4 CzTYzWz2 i8Ajq dwF83zd', 'h dmGCW26qn', 'aqi pA78gZ', '0g ZxGwinVZUr97rq', 'b TlcIAn w4 9gL', 'EpiEUuZ, j61qZ', '1 bc5oWgb0uLeGm 3s iYJV85xM IAh80zu', 'Gaq pHuzfoJ zHkrWKlMvdR9W5XB', 'KLD rnUp31xJ', 'JW U vinnm98RG', 'pYyPUuKd3c3WH', 'j QoB97Ws', 'E g, s2cn2cHHHJ w7RTkcwZ 13PNjJ14GU', 'vuieRw97ga', 'gji8G9tp', 'nL c m44eE', 'rW xqWI83Nl', 'UJcguJv13yq', 'jI k62hH', '6r .I9, atUIoPU8CfFl1 . NrGrG8 7HQHb3b4pHR eRy1b3ta', 'eshyryfNf55Sp', 'j EL60Xu', 'kD u89pr', '5 tGuU19wF', 'y sdweY R94rR', 'ZhZOFX7P8Ej', 'dxUu94te', 'qJptJ85jy', 'YkkXB68fZ', '5 ewIGrw76ld', 'h QG19ga', 'cIApG4g 1Nz', 'hQfT69te', 'RvxQI05dS', 'JPr l9W2Gz', 'XvYLb7 2HY', 'eFYzHHIu19HN', 'CCFalgwj389Tn', 'Zf C82bn', 'eLxHE W o tERZQgo c52Nn', 'bnRLIE889Sh', 'p xNO1M6lA', 'CdLdjSWj83uL', 'RQBo216aJ', '4 kibtc82 F514rN', 'GXrZ10jx', 'M PNm Mp6G4lz', 'isqz59yZ', '5 71K7p y451tx', 'Psyq F19Ly', 'QEr02tz', '6G HEcEtSG9U5LT', 'mqiF72Ul', 'RWtj, o88Py', '1 98WLZBg3 8nh', 'SaVknFU37lU', 'P y vM64rA', '3L Kkl, ppRYXpgdWG tQg.Aj, HFvb8c6H85O292lU', '1 CxUTn4h7PX', 'pVOmb gk12xY', 'e Sb Gs W8a 6tj', 'xKfOO99jb', 'KaQbrltKlkGdvxZb5 0qR', 'z zocYO0r9lZ', 'nQhsdWB yIG00Dt', '0 NN2fR29aY', 'kJG, R51dJ', 'wskM74Hx', 'GREieUNqaP35qR', 'gNsHh30pr', 'hl nXzD.xi32uh', 'SF.HSeLGoj56Bj', '2 cQBgP9n1Ez', 'pXM g32rb', 'EVt.K47NS', 'tLBHybnEtb j0t3Pa', '.BDD04qX', 'SUiXlTeFpUF F79 2jl', 'stream HWn87Gy', 'YVqiGYiO11aZ', 'sSWIGxb6g3Xy', 'aQ wH0 5nu', '8Q e lGA06Gw', 's i MHnC, M1YvhrA V xaw1s8PX', 'OIumJBT NG52pH', 'BOpC5D4Dt', 'b.ne11Xe', 'Axned Rd9F2nd', 'QIdIq Y20YR', 'XcqzMmMY6 8tr', 'ZFs w95Tw', 'z d61hZ', 'x CRN3N8Hy', 'SMzxC6K9xe', 'yY cXED78Px', 'dq g40UN', 'YuRmPMq3m2bA', 'kkK K429RD', 'H c77wh', 'qNWW83dA', 'iU gGownWyNvYsibYC09Xq', 'RHtbSw902ZG', 'j myF35Jt', 'aamVI8b8bH', 'Cq r29FR', 'bQzP9S4pZ', 'SN MgF3a0qT', '36 Fh vsF baA qW z83yr', 'IWm70al', 'RwzWO03Gl', 'eDw o376Qh', 'kgKxR6 0GE', 'AzW FUE1S8yU', '9 9HL SmgdyO62Fl', 'AgiMom19Fx', '2 IsB0SAv3 2yU', '5 b sG7wPk5tKY8 cw9F3s4XXJGG32pt', 'vlHQN685Jb', '9 Dc6ei6d9Hy', 'Y tRy.jW g24gz', '5 V.VOc6OSm1sp0 0NG', 'Mkji4 9pH', 'yo GuQe998sW', '1M FCoo41GX', 'CTDlN38Ne', '6 zS GQgV6vFwLzjXZL76eh', 'FXacFem kRnOv98tA', 'DZ Bj8j4ew', 'w cij76Qw', 'lfTjyDwx, rILjMvVyi4Afm8ZfWm pg EW4 s Yk23DH', 'mJBk fHt026NJ', 'uWnr3 3SL', 'b DOE8U1Bp', 'NAn23sG', 'CLB c w13Rh', 'B YAr8w0Qz', 'LXTFszs87rF', 'UUOP88BF', '0 zH bn19Gr', '88 qM4nP3n84rH', 'wgQm0g7pG', 'W xLB kr27wN', 'qiwGo2F0Wa', 'sOW zJ89bH', 'shDSe88FG', 'zd C88QP', 'pIpLJep94nP', 'KSolcs7 6lp', 'ZPFa94jW', 'OB Ot76EL', 'jgPbu TdX94tt', 'ngOegtd HX501xQ', 'DpPpT54EZ', '8 vNxwsrr t4NN zx8A9FG', 'SlmWhs81py', 'wS d76sy', 'Nqn Mk3j0ZF', 'qsceh64jy', 'Z RSlCJuE56yd', 'uEDGM99gr', 'n.KyHXH33AJ', 'vTeiNFqz34lG', 'lA Ekkx ky, b8cPCKKYeY7 D2w5yY', 'atU B.m71Zj', 'kVZeib BvRF7 9TX', 'oFXgLq RrAN22sZ', 'Wg b0s8rS', 'oS enQH99 9JY', 'pc F3T5jx', 'Em HcPrO51XX', 'qUucwr01JP', '7T S1pq4xPF g1Nn79LR', 'qAyEP991rh', 'yoJj O Dy.OOzzjZgT57Jr', '7 Cpp8Q Zk3 8rE', 'wpnQ w OSxB418sd', 'Xndk6 8ul', 'sR ob0 8jx', 'AmyE09Ps', 'yUCA UO5w6Gn', 'eG a71Hx', 'sCE Ryd97pw', 'P KrxqJce1t4uA', '1 HA O l18Zh', 'haGxldcK b Tg39aG', 'Xthb27Eg', 'hEGO Vap gqwBry8f9Gg', 'FxPbr zrM86TF', 'NJQvI Or1A 1SD', 'AnLg N99qn', 'lJQyBQt90zq', 'madp836TX', 'eeRJ63TZ', 'ie NTnm p84rt', 'gd E t4B0qN', 'hcD rAxdfLsjT jbM2D2Ww', 'Q qFw98qN', 'cRMtu VIb585aN', 'FXi, .hSm83Tu', 'VDqK u0T 4FJ', 'wI XgY8X3UJ', '28 EsG wE24p98 1AU', 'iGcsr09UT', '9 MsA skH6Jz09 6As', 'Q GldJHN39qS', '1 p gu95En', '4X 7VQ6X6Byz28rp', '9T oDug95PW', 'ax i72Ld', 'RlmAIsQSD00Al', 'FRcrJ Y t25Bt', '86l l qmC a9C8pGy.G BJ66Jg', '9 u09n 3CN23JN', 'gUMg53hS', 'A IgJgTdLr7c9UE', 'Fkbb7p8Ps', 'KWguM.kAnuq xIqg03Wl', 'Te.rrThUGPc52GU', 'UQ glw96BP', 'JpnZb16GS', 'mirHzwyiv283zS', 'O .xq R GX8R7py', 'qiQJvgj89Hb', 'QHUsLq84QL', 'SItB8B2Gd', '994 J ui7elgA3d2EN', 'nRB89en', 'cu t oIv25gn', 'LsnG3C4zs', '2 axxWG7eFw Vm61dR', '1 EJa Ua U, c RM 8 fLd598Fs', 'bJPOV tjojj21Br', 'EsQf27De', '6۴ pn8Wwi0 7VZX R8AWod8u 8pn', 'ucQiA zN9 9hq', 'pjbCGa1G9ue', 'QIzRuV1W5ZU', 'dmiE7H2dt', '2n vTj i uj19b1KvellFJ7d pd8kp39 M9G3sp', 'jWTy708YG', 'YlCe53eF', 'qlhGHkbR9R4Sp', 'psGTcs48qD', 'QS.cYU33Aq', 'SKFT20DX', 'pqpxRxRlLd40JT', 'kcBQnJcR.S74hZ', '3d y ZycQs5S64zN', 'gEqYap4U0dx', 'IkFy B856Gf', 'eeon08Gs', 'AvNr D59bx', 'Mi Huqr01Ua', 'y.M h38lJ', '4 Mr2Y.5R21zg', 'lDic.J99 7gX', 's g, RIRyQi9 8Nr', 'UazF m49td', 'DAGq69Gq', 'oZRH R02rW', '5 F5h0Z76Gq', 'FUpW99WQ', '91 e A cTF, mupU, AX7qIcztw1ZeWq2rvy mRm8H3bQ', '0 CLF9OHN jyc9M9WL', 'PKUUAJt12XU', 'bGhQjzq IRV.AU26Je', '5 aRlY9uwnmcwn62GP', '81 JsH Gnq rc9 3PW', 'shp FIXy30fN', 'zZRz COCjO, HMMQBp zUV, yHiX77jJ', 'oLVCtGZWH7j2wz', 'Jmz OiI70Rs', 'kPOB01US', 'DTl i54AA', '9 QtjEk0e2SG', 'RaHdtpq41FB', 'r ULG1V8sR', 'jDmbt57PB', 'Z kmpv84zX', 'KGhZEC25he', 'sIxGS NS9C5JD', '8 HnuNqZv.xKV3y9FX', 'ezWGBY.c1A1Re', 'd VH95ax', 'KxUkCr3u5Dz', 'Aqsne YRcp95Hn', 'bfioD7S3ep', '7 d c4KsavXVC219uw', 'yk jYm20lz', '8 EyWq0qc 57KhainDpv D89AN', 'Nnau E9t5Gz', 'rIsyoiI VF MHr82GT', 'e Ztg, WJCIa31Ry', 'Ll.m762Sy', '025 19f 1nIkZ7S6bE', '1 Z5zgndlIR8OvQJWpiwo7r 8TH', 'M QR74bL', 'xOrFIg87zJ', 'GSIeOUp0G3HA', '21 2Jmr hjs.GAX48js', 'gF y7G 2Ja', '7c w l.Qg62Xu', 'yycvf70nX', 'Tpay99zH', '.U dk565ZF', 'CyWD87NW', 'NFlc21Fe', 'tjuFR9 7fu', 'vKoM99NX', '3 MjuI .q7Pb l85y26Qa', 'RY aPd g95XX', 'HtjsHm5 3aq', 'qwUkcsYf7c8Es', 'o.aSY62Ue', '0R zIXGs3yI4f6G Ht. ooopa9e x3DFBn60jZ', '5 S R2U566xZ', 'OomsyOmhL5u8Tt', '2z hivLW3X4Ut', '2 N6W3F1Q zTIvWi vsQqN021ny', 'lZSE24bS', 'eqCof Y r uRKs96eP', '1 GHVbr hqPGd T57Xh', 'zdg8 9ps', '7 uam, J09yn', 'v.JFr xS448nW', 'O Tglk E915hD', '5Y .OPUfZ15dg', 'OQG, l30Fd', 'MlPwLsNH6 4wb', 'Xtte54Hh', 'bKBzs JwmI49qL', 'tcNWU88Hr', 'CVgp KiOIDdfadWfTAH C68Zf', 'I.m. HwcrM.E2 3xw', 'TIk eqc90xj', 'qWpNr9Y 2SS', 'f qeo0V1As', 'YZ I86jA', 'uVKhFScUI I5f5UE', 'rvttHdU21gq', '3L 29u7F I c, Ve EoF zgZnMx8Q c ME2W7s9eH', 'XXm T2J3wJ', 'OVqRM18EP', 'rF h42GQ', 'Avb26zE', '7x 4 jp 8 5B0o89YU', 'EflpVr7u8zL', 'MA mIPer13jh', 'h n.K31fW', '9 jvHqQ, S89wz', 'V .gU18nQ', 'yXt55UA', 'L wbco8M0wn', 'pps727PU', 'VVo OAob4B9fq', 'SsryOzvn cT08lq', 'mFfXMI z6F9US', 'JTyPw mIBI95PN', 'dkEuc27EA', 'HJdLuJ55YW', 'mhX KGq60rn', 'x TW340FH', 'cjKfn88UL', 'EsxQf03TT', '5 1 6nqsb Ig88yn', 'cVRJjMb4M1Ps', '6 lbKQ4P 1O56nz', 'X i tPi FqMc04Yu', '9i sHqAlOQg14le', 'aBRTun86Tt', 'RM2QGJ2x1ORAiV14dq', 'AcB Up9k8EH', 'TIsWUwPBFG lNERx949BN', 'qYjPEdGBp z2j1Sf', '1 L7zb4ztVppqce21jd', 'TmjdX61uF', 'Y Tc UDbSblaQXQ Ii31nt', 'oPX kJ ptBUQI4T3rb', 'eEGg5b5Xw', '0y x0VB2qP84xj', 'XowKblMb7 0dD', 'q jm Hvj86rZ', 'IR D83Eg', 'ZCqbbBPL61yg', '.qFu11Hx', '9M rj6u7E5, ym3H8uG', 'q TlJH91qb', 'ZMk Ny60Ea', 'av uhm.nm6a4Yl', 'NTxXu B63Wf', '4v T eU22yn', 'XCCQb6k1pE', 'rM M7AWgT34fD', 'XEmL5g5bS', '.hGJRWF gs4j3wZ', 'QR HS5y3uf', 'HCArTz Vm, lcW6f 3SF', '1 M yGojMF0 0 K98Jh', 'NaOn05xS', 'nRG98GL', '3 xTJk3I pYCz2fmnTM6 zgOITzSvOR1g3Xw', 'K rW3N8HT', '1 HVqIG jcL27R0J 9lJ', '4 ORGQ0 MTC, x sRc S19JX', 'CA z00LN', 'bbVzqCAI16xq', '7 4Fzb27uY', '9 565Zn5HKq8N0xn', 'Sc eVy1s4Bq', 'EvED2S6Zz', 'I. IlunkG pibOT48 3lq', '11V XE2OpAO1t.DSJFI485hi aFRi81Yd', 'BT, rOetIhxrYs m6h 6BF', 'Hjd1 1QT', '9 j88A8G9qX', 'PzWICeqC IvYK8 8dt', 'yt d77yt', 'FKcheG38TU', 'VUPDA09ap', 'ERuH3 5Bw', 'HtVf0T8PH', 'VnmHiFxZZ8s0Bg', '7t ZNFUV9 8nn', 'H N85xQ', 'KiXPeHfi39RY', '6g Jr9bHG p OCq05ZY', 'XsTatg3S 8WJ', 'TMtwwcbHZFNyE03Df', '79 .hHg68LH', 'oFiLoaVwmxp7 9YZ', 'MevubU3x7an', 'Bt CeBbPb99ZU', 'p cIY01ux', 'VK Bu526rb', 'cH Wp29Eh', 'dazWQ5a7Jf', 'wfQisgTkvZhDUmmdzl592hp', 'OCIh3W4hA', '2c xHGwonb6p r2hFr z49yS', 'mCqHEszgI3 3eA', 'mmmn20bY', '.OiZ53hH', 'KMNIyP88PY', 'hkJHr dzn71Sy', 'Gn EV32wL', 'ASYoccFm, Uk6Qe 9PL71Wr', 'oFzdmu5c3eb', 'RWIaTgA0 2tQ', 'A Cn39 6Zb', 'ntAj2 2TN', '6j K RQNnc.7 7i Y 8b05xJ', '2S i 1W2OL3D 0Sj', 'qyayO85ZR', 'dw v, jE6jEA1xs0H5eY', '2 qQIEa ttbCXNX01rz', '9 0r V Ms2 3Lx', 'IqpAQ T28eF', 'NypFOt W wN99un', 'AvyG54xl', 'ZjtH NF08RB', '9 kxKVKm Zye DhoD58m4x y6g Tjf58WX', 'SH D01ud', 'ww wk, l qf H5 u25Wn', '5a atn M8g4Bt', '3R gddM12HP', '84 DI uI H vBX96xA', 'Khaav10zT', 'sz.f29bJ', 'SIziTcnV70TG', 'gppF22yS', 'gcjXp89uS', 'Y pyqR43uP', 'HH UWiO5y 4bB', 'EWQDV68aN', 'mtaXGp26qN', 'gi fbsb2S2zh', '3 ULgMmspZINMdA jS5 8eX', 'yIO24Hl', 'S vk78pb', 'MywMWCXd t., a 1rsY xVAj3xA.AP2 dRD72jz', '9 SN 96W8ps1, V.vJfw.wii fkGM40NN', 'XYx mrnuOe0 5GZ', 'QVcmYy VcgqWRMz.f muIg, f K y w2WP73Xs', 'vUAaiaJIoxPhi297Br', 'kEnNIwmNp16py', '05 cQnO5kr15GW', 'Fnm IGCHe xF6c9tN', 'GIe88Lw', 'beBBP27au', 'Bve, GR85qJ', 'sZncFwKuJI85wj', 'fgqyxAalMj FX14fS', 'H LWeuTvQFT33ah', 'ywuxFW46rj', 'xbx CL17nG', 'Pq j59bR', '2 51Xu6IIFEpLbkeHQD.0kZjWV2M8bg', 'otyi f02jz', 'xiTBrZYZi gR09ER', 'KbGKBdHdqmr94sA', '9 JocraN 0j6i or98jh', '6O n Xs, t55TL', 'JjkmM83eR', '5B biU9d95RN', 'sz ttR qQl872xZ', 'rLHwvuizlokI34JP', 'VgzPT y, HF9RGzU68Nx', 'fZ SD2M0pw', 'kVW84gr', 'TFvTcH66Xb', '2 ttfqz74te', 'cDBQo89FD', 'XjS f14Ag', 'Wjf NVrt.TF1t4Yt', 'fYI866eh', '6u sq Lvt, cqkoDkkOn RG29rB', 'g OLsB16Gn', '4 b8AJ9mmc98pE', 'GIm ovLX U10EH', 'TgZcUR27pA', 'cEKD42sG', 'ZRQN21gg', 'qys01PU', 'QcTK12aw', 'xmB f7 3Jd', 'IKirc, GzO Ml58ld', 'gvEd15Ab', 'Ur z18DQ', '9 8mR3a c3L2d63ZF', '4 ACsb c, G1ezI4 4lP', 'aMK C44up', 'FVo sMPD.ZsXld88LG', 'N Mh o00RB', 'CQE25Gj', 'sXj RaJ b10qF', 'F j28hP', 'qFi.pyJ09YP', 'Je tR8 5QN', 'IRcH18AT', '0 iJ sX j68Ss', '4 bO r29Hl', '58 tE9 HdZafff ph nXS6e6Ab', 'UaBrGiN8 9fU', 'sdcv I46tn', '3U zwJ, W1iQWluGPycB1M9PF', '1 sS9Ci v4 Jk N Axp01pF', '0b yDafQnS37rN', 'HXMq Xj37HN', 'aQStW29Jq', 'GpkN57de', '6 cdp vTdd1d5Rr OpN u7MRRI2Pg13dd', 'XzQiO9T0TN', 'EjeYIixSr1d3nw', 'ecsrH8b 8fT', '8 42A, dcu, e47NN', 'kgGTS81JA', 'MKm63zb', 'If iVZl72Hy', '4 .5jncc60Xp', 'jrKA21rp', 'zgolcB15Bz', 'd BP91FR', '2z n8 EVwSE4 3aj', 'D g t21Fy', 'yF jUo60GW', 'W Fw699zU', 'd fuZ26Gw', 'Oo y75ln', 'Xq UBvDtzb01Jt', 'umF.Y3 0pr', 'GBsNgyfc, rNG219AS', '38G qq0HL1c9Rg', 'fFzp95WN', 'A sPIWTu42Fh', '4 Q0YN8B9DB', '7 bVOwf tcGR LWet8vFeGzr1S7tu', 'G I R22ps', 'jDwca4J9Gy', 'N SklLQHO92hg', 'AukEZD6k6wD', '9O WZWWIPlb dpzq R542Hg', 'egKkV9B 1zl', 'z wosg Ln08rs', 'qirOJE9S5hT', 'Q R L46jZ', 'rkgL51te', 'iNAOsybC06EJ', 'v XkuhO sWTg5u3xD', 'GdMeO54Ay', 'hpvQw chBrsxoOtM o1 1aa', 'uifwb23rs', 'Ia.Wwq74aL', 'IRRuKBryl73 7xS', 'aN UEy70Gb', 'lnImtm51Gh', 'kFVq kJTY75Aq', '7 Kf Cl24JL', '09m HPq Wx GIY4E1bB', 'SQIbGG5P5er', 'GsTfBFXpFj5E1yB', 'GrGJ89Rz', 'jyf sOZm50gJ', 'sH.I28FS', 'hJ c6j0eN', 'SdpnUD000Tb', '1 hS UFjnXfz39 5GN', 'uzne2K3aA', '1Q p S5 Tq u36RRS87NX', '5 Ts UTW209Qw', 'ZNKG4b8WU', 'zRjy D2 9Bb', '6J nE f3J8LB', 'DH JcWH6N5gl', 'lvf.e L29RG', 'VTd.fg2X7sH', 'sFoAks8F0qu', 'zyi, HUY23 X6m t0sZn ymN61ab', 'enEI4e1xz', 'AxFmf24Qr', 'BIFilJXBOFTI52px', 'oy.VE4K0UH', 'W dGaZ62lj', 'CHy, SLmuoGITxO JJJuw4.f1HOA 7p6B5Qx', 'x kuHLoj36Ue', '5 qQEJ IEEUY1 2rn', 'RFzzR24rX', 'fa N9 8Ru', 'tzSZ844sp', '8 NMCczCerY5VTc8u5sT', 'VG HT6H5JB', 'G b6B8rj', '0 ZHXgp88 ql3j 7 daI81hw', 'q FgT0V3Yx', 'W qr00eU', 'eK nSMop157PW', 'uH ktMclj2G5Yl', 'YlYm51dq', '6 y9nr W66YS', '5 MfFx4 Yy E1T06zU', 'mqs j0t7Rb', 'RBrrHmIqFfDhEV160xN', 'oHdK I32Ha', 'YwO23Hq', 'iUsMbxgkXXK14JG', '9 gexG Yk50hW', '6y 3Lnd N i23Js', 'NM Y80Nz', 'UAaqR690Hn', 'GU RM88Ng', 'j.mE83HX', 'BqJr41JB', '99 9l2FjQ4 2YQ', '8٥ q B R3H8SP', 'KG u A6C2Ju', 's Dh93Zu', '6G EZVEM7X1Ab8e2O31RG', 'CsRuKo i14RT', 'aotRz37uJ', 'I qPysTgINW99WD', 'eqi.oTnyqb5F0Yt', '1 kFgT7s d306Fs', 'olEv r2 5TU', 'iqHe38YB', '09V ORBtmQI09Lb', 'NLWuGa17Gd', 'u Ac Wr1Y9we', 'QNjyf96Xt', 'luKY, b17gf', '01D Fh4kb67FN', 'pAjKwdr.Ws kYl47lG', 'VAMquJLvu6C 7sY', 'KTRdE27AF', 'zy dvi59Ep', '4 8FsU7 Htu016Ge', 'ZFH .OqF368UT', 'rQfI6f6gQ', 'sJ U QMVR00qH', 'JSZzd84uA', 'uAJi6f 3ye', 'QxkHpxip03GT', 'WGw095qJ', 'R aXyMj mV K89Qp', 'aPG c291HG', 'vGwdc0K0tR', 'Xmp, .j7sXInwpam AerhKsh9NvsIg7m7lZ', 'kdAMU TkP Rzu.Ew4P 1nd', 'mjcTPGJb89ED', 'oY.nKkhYjigOkqxdEO19pQ', '1 M zS qfPhWvbh921jw', '7P r0v oS0A u2c2Gr', 'MO Y, OsnOfaHVr8 ci76sy', '4 n 4bil9Tsg595zG', 'QI Prg vt Y07zt', 'dSvrK L lc0 3Uf', 'OCY FsrpPA89qP', 'eFczmDhnAT koahu4 2qq', 'eiquadU70An', 'rOcRVab xF01bz', 'ULwzt8M7zf', 'cKGx1R 8nr', 'dKWK4 1pS', 'tKqhPNAGZ816Bq', 'N.ZSUORHdO1W6pz', '4W Au zl4iu19gR', 'qmqucjie87gX', 'fBcqd23gF', '9 3kU0Dt g45Nf', 'ubWi99WH', 'Bzmm98Ll', 'dw GwxqWu, Q51Ilp1PWZjZGi764qf', '8t nXJy4 6SY', 'ldgb60zE', 'Mvc06bz', 'MyZ G1J6TP', 'E Jl99sS', 'bdc49HT', 'ZvoYCb28PZ', 'tKAXgkaUfBFppj .xcMRR2c2JY', 'xucifFM0j6Ys', '8G tl 4 jZ6 acvTMo GyI95JR', 'Tsd k7 6yD', 'dz O08Lu', 'ZFuwoi641rd', 'VIpXnF08jQ', 'pBpAh5f0rS', 'EkBbXFL24HN', 'RieonhL4J3ss', '5 kn6diX3R6wl', 'ZnomZ7d0NF', 'N c UO43Gb', 'kWSku605PR', '0 Pq0 Ih E01an', 'X RGB269ST', '1 0 RInfo 51 0 RID07CE1939546F124DB', '1 0 RInfo 51 0 RID07CE1939546F124DB', '1 0 RInfo 51 0 RID07CE1939546F124DB']</t>
        </is>
      </c>
      <c r="E22" s="3" t="inlineStr">
        <is>
          <t>[None, ('USA', 'LA', 'Alexandria', '71303', 'Bolton', '2225'), ('USA', 'qW', 'baA', 'z83yr', 'Fh vsF', '36'), ('USA', 'ph', 'HdZafff', 'nXS6e6Ab', 'tE9', '58'), ('USA', 'New York', 'Syracuse', '13204', 'Gifford', '432'), ('USA', 'NY', 'Syracuse', '13219', 'Melrose', '303'), ('USA', 'ed, nnUf', 'HPf', 'JZ24TZ', 'zWG3', '1')]</t>
        </is>
      </c>
    </row>
    <row r="23">
      <c r="A23" s="4" t="inlineStr">
        <is>
          <t>triplecrownconstruction.com</t>
        </is>
      </c>
      <c r="B23" s="4">
        <f>HYPERLINK("http://triplecrownconstruction.com", "http://triplecrownconstruction.com")</f>
        <v/>
      </c>
      <c r="C23" s="4" t="inlineStr">
        <is>
          <t>Reachable - No Addresses</t>
        </is>
      </c>
      <c r="D23" s="4" t="inlineStr">
        <is>
          <t>N/A</t>
        </is>
      </c>
      <c r="E23" s="4" t="inlineStr">
        <is>
          <t>N/A</t>
        </is>
      </c>
    </row>
    <row r="24">
      <c r="A24" s="3" t="inlineStr">
        <is>
          <t>greyhackle.com</t>
        </is>
      </c>
      <c r="B24" s="3">
        <f>HYPERLINK("http://greyhackle.com", "http://greyhackle.com")</f>
        <v/>
      </c>
      <c r="C24" s="3" t="inlineStr">
        <is>
          <t>Reachable</t>
        </is>
      </c>
      <c r="D24" s="3" t="inlineStr">
        <is>
          <t>['1 hour 30 minute drive from Arizona', '1 hour 30 minute drive from Arizona', '1441 E Christopher Creek Loop, Payson, Arizona 85541', 's DayMemorial day40th']</t>
        </is>
      </c>
      <c r="E24" s="3" t="inlineStr">
        <is>
          <t>[None, ('USA', 'Arizona', 'Payson', '85541', 'Christopher Creek', '1441')]</t>
        </is>
      </c>
    </row>
    <row r="25">
      <c r="A25" s="3" t="inlineStr">
        <is>
          <t>wildandwanderful.com</t>
        </is>
      </c>
      <c r="B25" s="3">
        <f>HYPERLINK("http://wildandwanderful.com", "http://wildandwanderful.com")</f>
        <v/>
      </c>
      <c r="C25" s="3" t="inlineStr">
        <is>
          <t>Reachable</t>
        </is>
      </c>
      <c r="D25" s="3" t="inlineStr">
        <is>
          <t>['fabricforpiratesjuly24re', 'fabricforpiratesjuly24fe']</t>
        </is>
      </c>
      <c r="E25" s="3" t="inlineStr">
        <is>
          <t>N/A</t>
        </is>
      </c>
    </row>
    <row r="26">
      <c r="A26" s="4" t="inlineStr">
        <is>
          <t>coastalpaddlecompany.com</t>
        </is>
      </c>
      <c r="B26" s="4">
        <f>HYPERLINK("http://coastalpaddlecompany.com", "http://coastalpaddlecompany.com")</f>
        <v/>
      </c>
      <c r="C26" s="4" t="inlineStr">
        <is>
          <t>Reachable - No Addresses</t>
        </is>
      </c>
      <c r="D26" s="4" t="inlineStr">
        <is>
          <t>N/A</t>
        </is>
      </c>
      <c r="E26" s="4" t="inlineStr">
        <is>
          <t>N/A</t>
        </is>
      </c>
    </row>
    <row r="27">
      <c r="A27" s="2" t="inlineStr">
        <is>
          <t>casepaper.com</t>
        </is>
      </c>
      <c r="B27" s="2">
        <f>HYPERLINK("https://casepaper.com", "https://casepaper.com")</f>
        <v/>
      </c>
      <c r="C27" s="2" t="inlineStr">
        <is>
          <t>Unreachable</t>
        </is>
      </c>
      <c r="D27" s="2" t="inlineStr">
        <is>
          <t>N/A</t>
        </is>
      </c>
      <c r="E27" s="2" t="inlineStr"/>
    </row>
    <row r="28">
      <c r="A28" s="3" t="inlineStr">
        <is>
          <t>searchouthomes.com</t>
        </is>
      </c>
      <c r="B28" s="3">
        <f>HYPERLINK("http://searchouthomes.com", "http://searchouthomes.com")</f>
        <v/>
      </c>
      <c r="C28" s="3" t="inlineStr">
        <is>
          <t>Reachable</t>
        </is>
      </c>
      <c r="D28" s="3" t="inlineStr">
        <is>
          <t>['1739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'1739 S. Jade Way, Suite 100 Meridian, Idaho 83642', 'AND IDENTIFY REAL ESTATE PROFESSIONALS WHO ARE ME', '1739 S. Jade Way, Suite 100 Meridian, Idaho 83642', 'AND IDENTIFY REAL ESTATE PROFESSIONALS WHO ARE ME', 'and Redfish Lake near Stanley, Idaho', 'and Redfish Lake near Stanley, Idaho',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'00 Hot Springs in Idaho', 'one of the hot springs in Idaho', '2500132 todaysbrokergmail.com Hot Springs in IdahoIdaho', 'one of the hot springs in Idaho', '1739 S. Jade Way, Suite 100 Meridian, Idaho 83642', 'AND IDENTIFY REAL ESTATE PROFESSIONALS WHO ARE ME', '1739 S. Jade Way, Suite 100 Meridian, Idaho 83642', 'AND IDENTIFY REAL ESTATE PROFESSIONALS WHO ARE ME', '208 2500132 todaysbrokergmail.com Mountain Biking in Idaho', '1739 S. Jade Way, Suite 100 Meridian, Idaho 83642', 'AND IDENTIFY REAL ESTATE PROFESSIONALS WHO ARE ME', 'one and lake recreation in Idaho', '208 2500132 todaysbrokergmail.com Lake Recreation in Idaho', 'one and lake recreation in Idaho', '1739 S. Jade Way, Suite 100 Meridian, Idaho 83642', 'AND IDENTIFY REAL ESTATE PROFESSIONALS WHO ARE ME', 'and views of the valley. Jubilee Park, located in Nampa, Idaho', 'and views of the valley. Jubilee Park, located in Nampa, Idaho', '1739 S. Jade Way, Suite 100 Meridian, Idaho 83642', 'AND IDENTIFY REAL ESTATE PROFESSIONALS WHO ARE ME', '1739 S. Jade Way, Suite 100 Meridian, Idaho 83642', 'AND IDENTIFY REAL ESTATE PROFESSIONALS WHO ARE ME', 'and Brundage Mountain Ski Resort in McCall, Idaho', 'and Brundage Mountain Ski Resort in McCall, Idaho', '1739 S. Jade Way, Suite 100 Meridian, Idaho 83642', 'AND IDENTIFY REAL ESTATE PROFESSIONALS WHO ARE ME', 'and State Park in Eagle, Idaho', 'and State Park in Eagle, Idaho',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'00 REAL ESTATE HOMESBoiseIdaho', '1739 S. Jade Way, Suite 100 Meridian, Idaho 83642', 'AND IDENTIFY REAL ESTATE PROFESSIONALS WHO ARE ME', '00 REAL ESTATE HOMESCaldwellIdaho', '1739 S. Jade Way, Suite 100 Meridian, Idaho 83642', 'AND IDENTIFY REAL ESTATE PROFESSIONALS WHO ARE ME', '00 REAL ESTATE HOMESEagleIdaho', '1739 S. Jade Way, Suite 100 Meridian, Idaho 83642', 'AND IDENTIFY REAL ESTATE PROFESSIONALS WHO ARE ME', '00 REAL ESTATE HOMESStarIdaho', '1739 S. Jade Way, Suite 100 Meridian, Idaho 83642', 'AND IDENTIFY REAL ESTATE PROFESSIONALS WHO ARE ME', '00 REAL ESTATE HOMESNampaIdaho', 'And Nampa has a lot that it is proud of. RAIL', '1739 S. Jade Way, Suite 100 Meridian, Idaho 83642', 'AND IDENTIFY REAL ESTATE PROFESSIONALS WHO ARE ME', '00 REAL ESTATE HOMESMiddletonIdaho', '1739 S. Jade Way, Suite 100 Meridian, Idaho 83642', 'AND IDENTIFY REAL ESTATE PROFESSIONALS WHO ARE ME', '00 REAL ESTATE HOMESMeridianIdaho', '1739 S. Jade Way, Suite 100 Meridian, Idaho 83642', 'AND IDENTIFY REAL ESTATE PROFESSIONALS WHO ARE ME', '00 REAL ESTATE HOMESKunaIdaho',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'1739 S. Jade Way, Suite 100 Meridian, Idaho 83642', 'AND IDENTIFY REAL ESTATE PROFESSIONALS WHO ARE ME', '1 of 2 50 Property Address Street Address City AlabamaAlaska', '1739 S. Jade Way, Suite 100 Meridian, Idaho 83642', 'AND IDENTIFY REAL ESTATE PROFESSIONALS WHO ARE ME',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 of 2 50 Property Address Street Address City AlabamaAlaska', '1739 S. Jade Way, Suite 100 Meridian, Idaho 83642', 'AND IDENTIFY REAL ESTATE PROFESSIONALS WHO ARE ME', '1739 S. Jade Way, Suite 100 Meridian, Idaho 83642', 'AND IDENTIFY REAL ESTATE PROFESSIONALS WHO ARE ME', '1739 S. Jade Way, Suite 100 Meridian, Idaho 83642', '1739 S. Jade Way, Suite 100 Meridian, Idaho 83642', 'AND IDENTIFY REAL ESTATE PROFESSIONALS WHO ARE ME', '1739 S. Jade Way, Suite 100 Meridian, Idaho 83642', 'AND IDENTIFY REAL ESTATE PROFESSIONALS WHO ARE ME', '1739 S. Jade Way, Suite 100 Meridian, Idaho 83642', 'AND IDENTIFY REAL ESTATE PROFESSIONALS WHO ARE ME', '1739 S. Jade Way, Suite 100 Meridian, Idaho 83642', '1739 S. Jade Way, Suite 100 Meridian, Idaho 83642', 'AND IDENTIFY REAL ESTATE PROFESSIONALS WHO ARE ME']</t>
        </is>
      </c>
      <c r="E28" s="3" t="inlineStr">
        <is>
          <t>[None, ('USA', 'Idaho', 'Meridian', '83642', 'Jade', '1739'), ('USA', 'in', 'Hot Springs', 'IdahoIdaho', 'todaysbrokergmail.com', '2500132')]</t>
        </is>
      </c>
    </row>
    <row r="29">
      <c r="A29" s="3" t="inlineStr">
        <is>
          <t>richardbrothersfinancial.com</t>
        </is>
      </c>
      <c r="B29" s="3">
        <f>HYPERLINK("http://richardbrothersfinancial.com", "http://richardbrothersfinancial.com")</f>
        <v/>
      </c>
      <c r="C29" s="3" t="inlineStr">
        <is>
          <t>Reachable</t>
        </is>
      </c>
      <c r="D29" s="3" t="inlineStr">
        <is>
          <t>['50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 '50 Donald B. Dean Drive, Suite 1 South Portland, Maine 04106']</t>
        </is>
      </c>
      <c r="E29" s="3" t="inlineStr">
        <is>
          <t>[('USA', 'Maine', 'South Portland', '04106', 'Donald B. Dean', '50')]</t>
        </is>
      </c>
    </row>
    <row r="30">
      <c r="A30" s="3" t="inlineStr">
        <is>
          <t>paramountlandtitle.com</t>
        </is>
      </c>
      <c r="B30" s="3">
        <f>HYPERLINK("http://paramountlandtitle.com", "http://paramountlandtitle.com")</f>
        <v/>
      </c>
      <c r="C30" s="3" t="inlineStr">
        <is>
          <t>Reachable</t>
        </is>
      </c>
      <c r="D30" s="3" t="inlineStr">
        <is>
          <t>['and Title 8652880177 8904 Sony Lane, Knoxville, TN 37923', 'and Title 8652880177 8904 Sony Lane, Knoxville, TN 37923', 'and Title 8652880177 8904 Sony Lane, Knoxville, TN 37923', 'and Title 8652880177 8904 Sony Lane, Knoxville, TN 37923', 'and Title 8652880177 8904 Sony Lane, Knoxville, TN 37923', 'and Title 8652880177 8904 Sony Lane, Knoxville, TN 37923', 'and Title 8652880177 8904 Sony Lane, Knoxville, TN 37923', 'and Title 8652880177 8904 Sony Lane, Knoxville, TN 37923', 'and Title 8652880177 8904 Sony Lane, Knoxville, TN 37923', 'and Title. It is the ONE', 'and Title 8652880177 8904 Sony Lane, Knoxville, TN 37923', '8904 Sony Lane Knoxville, TN 37923', 'and Title 8652880177 8904 Sony Lane, Knoxville, TN 37923', 'and Title 8652880177 8904 Sony Lane, Knoxville, TN 37923', 'and Title 8652880177 8904 Sony Lane, Knoxville, TN 37923']</t>
        </is>
      </c>
      <c r="E30" s="3" t="inlineStr">
        <is>
          <t>[None, ('USA', 'TN', 'Knoxville', '37923', 'Sony', '8904')]</t>
        </is>
      </c>
    </row>
    <row r="31">
      <c r="A31" s="4" t="inlineStr">
        <is>
          <t>villageatfourhills.com</t>
        </is>
      </c>
      <c r="B31" s="4">
        <f>HYPERLINK("http://villageatfourhills.com", "http://villageatfourhills.com")</f>
        <v/>
      </c>
      <c r="C31" s="4" t="inlineStr">
        <is>
          <t>Reachable - No Addresses</t>
        </is>
      </c>
      <c r="D31" s="4" t="inlineStr">
        <is>
          <t>N/A</t>
        </is>
      </c>
      <c r="E31" s="4" t="inlineStr">
        <is>
          <t>N/A</t>
        </is>
      </c>
    </row>
    <row r="32">
      <c r="A32" s="4" t="inlineStr">
        <is>
          <t>aiwoodwork.com</t>
        </is>
      </c>
      <c r="B32" s="4">
        <f>HYPERLINK("http://aiwoodwork.com", "http://aiwoodwork.com")</f>
        <v/>
      </c>
      <c r="C32" s="4" t="inlineStr">
        <is>
          <t>Reachable - No Addresses</t>
        </is>
      </c>
      <c r="D32" s="4" t="inlineStr">
        <is>
          <t>N/A</t>
        </is>
      </c>
      <c r="E32" s="4" t="inlineStr">
        <is>
          <t>N/A</t>
        </is>
      </c>
    </row>
    <row r="33">
      <c r="A33" s="2" t="inlineStr">
        <is>
          <t>infometrica.com</t>
        </is>
      </c>
      <c r="B33" s="2">
        <f>HYPERLINK("https://infometrica.com", "https://infometrica.com")</f>
        <v/>
      </c>
      <c r="C33" s="2" t="inlineStr">
        <is>
          <t>Unreachable</t>
        </is>
      </c>
      <c r="D33" s="2" t="inlineStr">
        <is>
          <t>N/A</t>
        </is>
      </c>
      <c r="E33" s="2" t="inlineStr"/>
    </row>
    <row r="34">
      <c r="A34" s="2" t="inlineStr">
        <is>
          <t>twinpondsnashua.com</t>
        </is>
      </c>
      <c r="B34" s="2">
        <f>HYPERLINK("https://twinpondsnashua.com", "https://twinpondsnashua.com")</f>
        <v/>
      </c>
      <c r="C34" s="2" t="inlineStr">
        <is>
          <t>Unreachable</t>
        </is>
      </c>
      <c r="D34" s="2" t="inlineStr">
        <is>
          <t>N/A</t>
        </is>
      </c>
      <c r="E34" s="2" t="inlineStr"/>
    </row>
    <row r="35">
      <c r="A35" s="2" t="inlineStr">
        <is>
          <t>oauconsulting.com</t>
        </is>
      </c>
      <c r="B35" s="2">
        <f>HYPERLINK("https://oauconsulting.com", "https://oauconsulting.com")</f>
        <v/>
      </c>
      <c r="C35" s="2" t="inlineStr">
        <is>
          <t>Unreachable</t>
        </is>
      </c>
      <c r="D35" s="2" t="inlineStr">
        <is>
          <t>N/A</t>
        </is>
      </c>
      <c r="E35" s="2" t="inlineStr"/>
    </row>
    <row r="36">
      <c r="A36" s="3" t="inlineStr">
        <is>
          <t>neutresalon.com</t>
        </is>
      </c>
      <c r="B36" s="3">
        <f>HYPERLINK("http://neutresalon.com", "http://neutresalon.com")</f>
        <v/>
      </c>
      <c r="C36" s="3" t="inlineStr">
        <is>
          <t>Reachable</t>
        </is>
      </c>
      <c r="D36" s="3" t="inlineStr">
        <is>
          <t>['And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'101 S Market Street Frederick, MD 21701', 'and 85 toward Market St Merge onto MD', '85 NBuckeystown Pike Left onto MD', '355 NUrbana Pike Continue to follow MD',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 101 S Market Street Frederick, MD 21701', 'and 85 toward Market St Merge onto MD', '85 NBuckeystown Pike Left onto MD', '355 NUrbana Pike Continue to follow MD',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'And Spa101 S Market Street Frederick, MD 21701', 'And Spa 101 S Market Street Frederick, MD 21701', 'ir CutsHaircut on Short HairPrice65Ha', 'ircut on Medium HairPrice70Ha', 'ircut on Long HairPrice75Ha', '10 UnderPrice35Preteen HaircutPrice55Pr', 'iceHaircut on Short Hair65Ha', 'ircut on Medium Hair70Ha', 'ircut on Long Hair75Ha', '10 Under35Preteen Haircut55Wh', 'are starting prices. StyleWash, Style and CurlPrice70Wa', 'sh Blowdry ShortPrice40Wa', 'sh Blowdry MediumPrice45Wa', 'sh Blowdry LongPrice50Pr', 'iceWash, Style and Curl70Wash Blowdry Short40Wa', 'sh Blowdry Medium45Wa', 'sh Blowdry Long50Ad', 'don TreatmentsTonerGlossPrice30Fl', 'atCurl IronPrice25Da', 'Scalp Solution TreatmentPrice65Pr', 'iceTonerGloss30Fl', 'atCurl Iron25Da', 'Single Process RetouchPrice78Pa', 'rtial HighlightsLowlightsPrice110Fu', 'll HighlightsLowlightsPrice140Ba', 'ClippersScissors Hair ColorPrice65Pr', 'Single Process Retouch78Pa', 'rtial HighlightsLowlights110Fu', 'll HighlightsLowlights140Ba', 'ClippersScissors Hair Color65Ad', 'edding HairstylesBridal UpdoPrice100Br', 'idesmaids UpdoPrice95Pa', 'rtial UpdoPrice85Bl', 'owdry CurlsPrice70Pr', 'iceBridal Updo100Br', 'idesmaids Updo95Pa', 'rtial Updo85Bl', '60 minutesPrice9590 minutesPrice130Pr', '60 minutes9590 minutes130Sw', '60 minutesPrice9590 minutesPrice145Pr', '60 minutes9590 minutes145De', '60 minutesPrice9090 minutesPrice130Pr', '60 minutes9090 minutes130De', '60 minutesPrice9590 minutesPrice145Pr', 'Bikini waxPrice50Un', 'derarm waxPrice30Fu', 'll arm waxPrice50Ha', 'lf arm waxPrice30Fu', 'll leg waxPrice65Ha', 'lf leg waxPrice50Ba', 'ckChest waxPrice60Pr', 'Bikini wax50Un', 'derarm wax30Fu', 'll arm wax50Ha', 'lf arm wax30Fu', 'll leg wax65Ha', 'lf leg wax50Ba', 'ckChest wax60We', '. Dual Exfoliation TreatmentPrice100Th', 'esult. Dual Exfoliation Treatment100Th', '9075 Minute FacialPrice100Pr', 't and brighter.Eye TreatmentPrice40Le', 'adiant and brighter.Eye Treatment40Le', 'curePedicureRegular ManicurePrice30Fr', 'ench ManicurePrice35Re', 'gular PedicurePrice50Pr', 'iceAddon TreatmentPrice15Pr', 'iceRegular Manicure30Fr', 'ench Manicure35Re', 'gular Pedicure50Ad', 'don Treatment15At', 'hellac ManicureShellac ColorPrice30Sh', 'ellac ManicurePrice35Sh', 'ellac French ManicurePrice40Sh', 'ellac PedicurePrice55Sh', 'ellac RemovalPrice15Pr', 'iceShellac Color30Sh', 'ellac Manicure35Sh', 'ellac French Manicure40Sh', 'ellac Pedicure55Sh', 'ellac Removal15Na', 'Polish ChangeFeetPrice20Pr', '54 toward Market StMD355MD85Bu', '54 toward Market StMD355MD85Bu', 'ir CutsHaircut on Short HairPrice65Ha', 'ircut on Medium HairPrice70Ha', 'ircut on Long HairPrice75Ha', '10 UnderPrice35Preteen HaircutPrice55Pr', 'iceHaircut on Short Hair65Ha', 'ircut on Medium Hair70Ha', 'ircut on Long Hair75Ha', '10 Under35Preteen Haircut55Wh', 'are starting prices. StyleWash, Style and CurlPrice70Wa', 'sh Blowdry ShortPrice40Wa', 'sh Blowdry MediumPrice45Wa', 'sh Blowdry LongPrice50Pr', 'iceWash, Style and Curl70Wash Blowdry Short40Wa', 'sh Blowdry Medium45Wa', 'sh Blowdry Long50Ad', 'don TreatmentsTonerGlossPrice30Fl', 'atCurl IronPrice25Da', 'Scalp Solution TreatmentPrice65Pr', 'iceTonerGloss30Fl', 'atCurl Iron25Da']</t>
        </is>
      </c>
      <c r="E36" s="3" t="inlineStr">
        <is>
          <t>[('USA', 'MD', 'Frederick', '21701', 'Market', '101'), None, ('USA', 'MD', 'Frederick', '21701', 'Market', 'Spa101')]</t>
        </is>
      </c>
    </row>
    <row r="37">
      <c r="A37" s="3" t="inlineStr">
        <is>
          <t>glacier.chat</t>
        </is>
      </c>
      <c r="B37" s="3">
        <f>HYPERLINK("http://glacier.chat", "http://glacier.chat")</f>
        <v/>
      </c>
      <c r="C37" s="3" t="inlineStr">
        <is>
          <t>Reachable</t>
        </is>
      </c>
      <c r="D37" s="3" t="inlineStr">
        <is>
          <t>['2024 event at Camp Atterbury, Indiana', '302 Sentinel Drive, Suite 105 Annapolis Junction, MD 20701', 'tion.soglaciersecurityGlacierDocs51fd', 'tion.soglaciersecurityGlacierDocs51fd']</t>
        </is>
      </c>
      <c r="E37" s="3" t="inlineStr">
        <is>
          <t>[None, ('USA', 'MD', 'Annapolis Junction', '20701', 'Sentinel', '302')]</t>
        </is>
      </c>
    </row>
    <row r="38">
      <c r="A38" s="2" t="inlineStr">
        <is>
          <t>systemadix.com</t>
        </is>
      </c>
      <c r="B38" s="2">
        <f>HYPERLINK("https://systemadix.com", "https://systemadix.com")</f>
        <v/>
      </c>
      <c r="C38" s="2" t="inlineStr">
        <is>
          <t>Unreachable</t>
        </is>
      </c>
      <c r="D38" s="2" t="inlineStr">
        <is>
          <t>N/A</t>
        </is>
      </c>
      <c r="E38" s="2" t="inlineStr"/>
    </row>
    <row r="39">
      <c r="A39" s="2" t="inlineStr">
        <is>
          <t>your-doctor.org</t>
        </is>
      </c>
      <c r="B39" s="2">
        <f>HYPERLINK("http://your-doctor.org", "http://your-doctor.org")</f>
        <v/>
      </c>
      <c r="C39" s="2" t="inlineStr">
        <is>
          <t>Unreachable</t>
        </is>
      </c>
      <c r="D39" s="2" t="inlineStr">
        <is>
          <t>N/A</t>
        </is>
      </c>
      <c r="E39" s="2" t="inlineStr"/>
    </row>
    <row r="40">
      <c r="A40" s="2" t="inlineStr">
        <is>
          <t>seniorcareagencyny.com</t>
        </is>
      </c>
      <c r="B40" s="2">
        <f>HYPERLINK("http://seniorcareagencyny.com", "http://seniorcareagencyny.com")</f>
        <v/>
      </c>
      <c r="C40" s="2" t="inlineStr">
        <is>
          <t>Unreachable</t>
        </is>
      </c>
      <c r="D40" s="2" t="inlineStr">
        <is>
          <t>N/A</t>
        </is>
      </c>
      <c r="E40" s="2" t="inlineStr"/>
    </row>
    <row r="41">
      <c r="A41" s="4" t="inlineStr">
        <is>
          <t>plentyconsulting.com</t>
        </is>
      </c>
      <c r="B41" s="4">
        <f>HYPERLINK("http://plentyconsulting.com", "http://plentyconsulting.com")</f>
        <v/>
      </c>
      <c r="C41" s="4" t="inlineStr">
        <is>
          <t>Reachable - No Addresses</t>
        </is>
      </c>
      <c r="D41" s="4" t="inlineStr">
        <is>
          <t>N/A</t>
        </is>
      </c>
      <c r="E41" s="4" t="inlineStr">
        <is>
          <t>N/A</t>
        </is>
      </c>
    </row>
    <row r="42">
      <c r="A42" s="2" t="inlineStr">
        <is>
          <t>ohnstadlaw.com</t>
        </is>
      </c>
      <c r="B42" s="2">
        <f>HYPERLINK("https://ohnstadlaw.com", "https://ohnstadlaw.com")</f>
        <v/>
      </c>
      <c r="C42" s="2" t="inlineStr">
        <is>
          <t>Unreachable</t>
        </is>
      </c>
      <c r="D42" s="2" t="inlineStr">
        <is>
          <t>N/A</t>
        </is>
      </c>
      <c r="E42" s="2" t="inlineStr"/>
    </row>
    <row r="43">
      <c r="A43" s="2" t="inlineStr">
        <is>
          <t>superfitfoods.co</t>
        </is>
      </c>
      <c r="B43" s="2">
        <f>HYPERLINK("https://superfitfoods.co", "https://superfitfoods.co")</f>
        <v/>
      </c>
      <c r="C43" s="2" t="inlineStr">
        <is>
          <t>Unreachable</t>
        </is>
      </c>
      <c r="D43" s="2" t="inlineStr">
        <is>
          <t>N/A</t>
        </is>
      </c>
      <c r="E43" s="2" t="inlineStr"/>
    </row>
    <row r="44">
      <c r="A44" s="2" t="inlineStr">
        <is>
          <t>newandblue.com</t>
        </is>
      </c>
      <c r="B44" s="2">
        <f>HYPERLINK("https://newandblue.com", "https://newandblue.com")</f>
        <v/>
      </c>
      <c r="C44" s="2" t="inlineStr">
        <is>
          <t>Unreachable</t>
        </is>
      </c>
      <c r="D44" s="2" t="inlineStr">
        <is>
          <t>N/A</t>
        </is>
      </c>
      <c r="E44" s="2" t="inlineStr"/>
    </row>
    <row r="45">
      <c r="A45" s="4" t="inlineStr">
        <is>
          <t>sonomastarparty.com</t>
        </is>
      </c>
      <c r="B45" s="4">
        <f>HYPERLINK("http://sonomastarparty.com", "http://sonomastarparty.com")</f>
        <v/>
      </c>
      <c r="C45" s="4" t="inlineStr">
        <is>
          <t>Reachable - No Addresses</t>
        </is>
      </c>
      <c r="D45" s="4" t="inlineStr">
        <is>
          <t>N/A</t>
        </is>
      </c>
      <c r="E45" s="4" t="inlineStr">
        <is>
          <t>N/A</t>
        </is>
      </c>
    </row>
    <row r="46">
      <c r="A46" s="4" t="inlineStr">
        <is>
          <t>animaledzoocation.com</t>
        </is>
      </c>
      <c r="B46" s="4">
        <f>HYPERLINK("http://animaledzoocation.com", "http://animaledzoocation.com")</f>
        <v/>
      </c>
      <c r="C46" s="4" t="inlineStr">
        <is>
          <t>Reachable - No Addresses</t>
        </is>
      </c>
      <c r="D46" s="4" t="inlineStr">
        <is>
          <t>N/A</t>
        </is>
      </c>
      <c r="E46" s="4" t="inlineStr">
        <is>
          <t>N/A</t>
        </is>
      </c>
    </row>
    <row r="47">
      <c r="A47" s="4" t="inlineStr">
        <is>
          <t>seforensic.com</t>
        </is>
      </c>
      <c r="B47" s="4">
        <f>HYPERLINK("http://seforensic.com", "http://seforensic.com")</f>
        <v/>
      </c>
      <c r="C47" s="4" t="inlineStr">
        <is>
          <t>Reachable - No Addresses</t>
        </is>
      </c>
      <c r="D47" s="4" t="inlineStr">
        <is>
          <t>N/A</t>
        </is>
      </c>
      <c r="E47" s="4" t="inlineStr">
        <is>
          <t>N/A</t>
        </is>
      </c>
    </row>
    <row r="48">
      <c r="A48" s="2" t="inlineStr">
        <is>
          <t>allmakeappliancerepair.com</t>
        </is>
      </c>
      <c r="B48" s="2">
        <f>HYPERLINK("https://allmakeappliancerepair.com", "https://allmakeappliancerepair.com")</f>
        <v/>
      </c>
      <c r="C48" s="2" t="inlineStr">
        <is>
          <t>Unreachable</t>
        </is>
      </c>
      <c r="D48" s="2" t="inlineStr">
        <is>
          <t>N/A</t>
        </is>
      </c>
      <c r="E48" s="2" t="inlineStr"/>
    </row>
    <row r="49">
      <c r="A49" s="2" t="inlineStr">
        <is>
          <t>305painting.com</t>
        </is>
      </c>
      <c r="B49" s="2">
        <f>HYPERLINK("http://305painting.com", "http://305painting.com")</f>
        <v/>
      </c>
      <c r="C49" s="2" t="inlineStr">
        <is>
          <t>Unreachable</t>
        </is>
      </c>
      <c r="D49" s="2" t="inlineStr">
        <is>
          <t>N/A</t>
        </is>
      </c>
      <c r="E49" s="2" t="inlineStr"/>
    </row>
    <row r="50">
      <c r="A50" s="4" t="inlineStr">
        <is>
          <t>persianbijar.com</t>
        </is>
      </c>
      <c r="B50" s="4">
        <f>HYPERLINK("http://persianbijar.com", "http://persianbijar.com")</f>
        <v/>
      </c>
      <c r="C50" s="4" t="inlineStr">
        <is>
          <t>Reachable - No Addresses</t>
        </is>
      </c>
      <c r="D50" s="4" t="inlineStr">
        <is>
          <t>N/A</t>
        </is>
      </c>
      <c r="E50" s="4" t="inlineStr">
        <is>
          <t>N/A</t>
        </is>
      </c>
    </row>
    <row r="51">
      <c r="A51" s="3" t="inlineStr">
        <is>
          <t>medhomeplus.org</t>
        </is>
      </c>
      <c r="B51" s="3">
        <f>HYPERLINK("http://medhomeplus.org", "http://medhomeplus.org")</f>
        <v/>
      </c>
      <c r="C51" s="3" t="inlineStr">
        <is>
          <t>Reachable</t>
        </is>
      </c>
      <c r="D51" s="3" t="inlineStr">
        <is>
          <t>['and Skin Diseases The mission of NIAMS']</t>
        </is>
      </c>
      <c r="E51" s="3" t="inlineStr">
        <is>
          <t>N/A</t>
        </is>
      </c>
    </row>
    <row r="52">
      <c r="A52" s="3" t="inlineStr">
        <is>
          <t>yuppypuppyboutique.com</t>
        </is>
      </c>
      <c r="B52" s="3">
        <f>HYPERLINK("http://yuppypuppyboutique.com", "http://yuppypuppyboutique.com")</f>
        <v/>
      </c>
      <c r="C52" s="3" t="inlineStr">
        <is>
          <t>Reachable</t>
        </is>
      </c>
      <c r="D52" s="3" t="inlineStr">
        <is>
          <t>['and LED blinker lights, to pet ID', 'and Lace Dog Dress, is one of our AL']</t>
        </is>
      </c>
      <c r="E52" s="3" t="inlineStr">
        <is>
          <t>N/A</t>
        </is>
      </c>
    </row>
    <row r="53">
      <c r="A53" s="3" t="inlineStr">
        <is>
          <t>thebestvintageclothing.com</t>
        </is>
      </c>
      <c r="B53" s="3">
        <f>HYPERLINK("http://thebestvintageclothing.com", "http://thebestvintageclothing.com")</f>
        <v/>
      </c>
      <c r="C53" s="3" t="inlineStr">
        <is>
          <t>Reachable</t>
        </is>
      </c>
      <c r="D53" s="3" t="inlineStr">
        <is>
          <t>['and ISK kr Ireland EUR Isle of Man GBP Israel IL', 'and ISK kr Ireland EUR Isle of Man GBP Israel IL', 'and ISK kr Ireland EUR Isle of Man GBP Israel IL', 'and ISK kr Ireland EUR Isle of Man GBP Israel IL', '00 Quick View STUNNIN', 'and ISK kr Ireland EUR Isle of Man GBP Israel IL', 'and ISK kr Ireland EUR Isle of Man GBP Israel IL', 'and ISK kr Ireland EUR Isle of Man GBP Israel IL', '00 Quick View Retro Gulf OIL', '00 Quick View Vintage Dorothy OH', 'and ISK kr Ireland EUR Isle of Man GBP Israel IL', '36 Bust Womens SM 99.00 Quick View James Campbell VT', '00 Quick View Retro VT', '44 Quilted Lining 159.00 Quick View Rare VT', 'and ISK kr Ireland EUR Isle of Man GBP Israel IL', '00 Quick View Mob wife Vtg CHRISTIA', '00 Quick View Vintage California', 'and ISK kr Ireland EUR Isle of Man GBP Israel IL', '00 Quick View Retro VT', '30 Square 138.00 Quick View Mob Wife VT', '00 Quick View Mob wife Vtg CHRISTIA', 'and ISK kr Ireland EUR Isle of Man GBP Israel IL', 'and ISK kr Ireland EUR Isle of Man GBP Israel IL', '00 Quick View Retro VT', '00 Quick View James Campbell VT',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'00 Quick View Mob Wife VT', 'and ISK kr Ireland EUR Isle of Man GBP Israel IL', '00 Quick View VTG Val Mode GRANDE', 'and ISK kr Ireland EUR Isle of Man GBP Israel IL', 'and ISK kr Ireland EUR Isle of Man GBP Israel IL', 'and ISK kr Ireland EUR Isle of Man GBP Israel IL', 'and ISK kr Ireland EUR Isle of Man GBP Israel IL', 'and ISK kr Ireland EUR Isle of Man GBP Israel IL', '00 Quick View VTG IN', '1012 98.00 Quick View Vintage Malia Hawaii', 'and ISK kr Ireland EUR Isle of Man GBP Israel IL', 'and ISK kr Ireland EUR Isle of Man GBP Israel IL', 'and ISK kr Ireland EUR Isle of Man GBP Israel IL', '00 Quick View Vintage Mens Shirt Hawaii', '00 Quick View Vintage Mens Hawaii', 'and ISK kr Ireland EUR Isle of Man GBP Israel IL', 'and ISK kr Ireland EUR Isle of Man GBP Israel IL', 'and ISK kr Ireland EUR Isle of Man GBP Israel IL', 'and ISK kr Ireland EUR Isle of Man GBP Israel IL', '00 Quick View Vintage Mens Shirt Hawaii', '00 Quick View Vintage Mens Hawaii', '00 Quick View Vintage Mens Hawaii', 'and ISK kr Ireland EUR Isle of Man GBP Israel IL', '00 Quick View VTG Mens Knit SC', 'and ISK kr Ireland EUR Isle of Man GBP Israel IL', 'and ISK kr Ireland EUR Isle of Man GBP Israel IL', 'and ISK kr Ireland EUR Isle of Man GBP Israel IL', 'and ISK kr Ireland EUR Isle of Man GBP Israel IL', 'and ISK kr Ireland EUR Isle of Man GBP Israel IL', '00 Quick View James Campbell VT', '00 Quick View Retro VT', '00 Quick View STUNNIN', '5 299.00 Quick View Mob wife Vtg CHRISTIA',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'00 Quick View Mob wife Vtg CHRISTIA',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'00 Quick View Rare VT', 'and ISK kr Ireland EUR Isle of Man GBP Israel IL', 'and ISK kr Ireland EUR Isle of Man GBP Israel IL', 'and ISK kr Ireland EUR Isle of Man GBP Israel IL', '00 Quick View Vintage LAR', 'and ISK kr Ireland EUR Isle of Man GBP Israel IL', 'and ISK kr Ireland EUR Isle of Man GBP Israel IL', '00 Quick View Vintage LAR', 'and ISK kr Ireland EUR Isle of Man GBP Israel IL', 'and ISK kr Ireland EUR Isle of Man GBP Israel IL', 'and ISK kr Ireland EUR Isle of Man GBP Israel IL', 'and ISK kr Ireland EUR Isle of Man GBP Israel IL', '2 295.00 Quick View Vintage CINE', '00 Quick View Vintage LAR',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 '2900 Orchard Ave Montoursville Pennsylvania', 'and ISK kr Ireland EUR Isle of Man GBP Israel IL', 'and ISK kr Ireland EUR Isle of Man GBP Israel IL', 'and ISK kr Ireland EUR Isle of Man GBP Israel IL', 'and ISK kr Ireland EUR Isle of Man GBP Israel IL', 'and ISK kr Ireland EUR Isle of Man GBP Israel IL', 'and ISK kr Ireland EUR Isle of Man GBP Israel IL']</t>
        </is>
      </c>
      <c r="E53" s="3" t="inlineStr">
        <is>
          <t>N/A</t>
        </is>
      </c>
    </row>
    <row r="54">
      <c r="A54" s="4" t="inlineStr">
        <is>
          <t>isberg-nott.com</t>
        </is>
      </c>
      <c r="B54" s="4">
        <f>HYPERLINK("http://isberg-nott.com", "http://isberg-nott.com")</f>
        <v/>
      </c>
      <c r="C54" s="4" t="inlineStr">
        <is>
          <t>Reachable - No Addresses</t>
        </is>
      </c>
      <c r="D54" s="4" t="inlineStr">
        <is>
          <t>N/A</t>
        </is>
      </c>
      <c r="E54" s="4" t="inlineStr">
        <is>
          <t>N/A</t>
        </is>
      </c>
    </row>
    <row r="55">
      <c r="A55" s="2" t="inlineStr">
        <is>
          <t>csccpas.com</t>
        </is>
      </c>
      <c r="B55" s="2">
        <f>HYPERLINK("http://csccpas.com", "http://csccpas.com")</f>
        <v/>
      </c>
      <c r="C55" s="2" t="inlineStr">
        <is>
          <t>Unreachable</t>
        </is>
      </c>
      <c r="D55" s="2" t="inlineStr">
        <is>
          <t>N/A</t>
        </is>
      </c>
      <c r="E55" s="2" t="inlineStr"/>
    </row>
    <row r="56">
      <c r="A56" s="3" t="inlineStr">
        <is>
          <t>stmatthewmedina.org</t>
        </is>
      </c>
      <c r="B56" s="3">
        <f>HYPERLINK("http://stmatthewmedina.org", "http://stmatthewmedina.org")</f>
        <v/>
      </c>
      <c r="C56" s="3" t="inlineStr">
        <is>
          <t>Reachable</t>
        </is>
      </c>
      <c r="D56" s="3" t="inlineStr">
        <is>
          <t>['400 North Broadway Street, Medina, OH, USA', '400 N. Broadway Street, Medina, Ohio 44256', '400 N. Broadway St., Medina, OH 44256']</t>
        </is>
      </c>
      <c r="E56" s="3" t="inlineStr">
        <is>
          <t>[None, ('USA', 'OH', 'Medina', '44256', 'Broadway', '400'), ('USA', 'Ohio', 'Medina', '44256', 'Broadway', '400')]</t>
        </is>
      </c>
    </row>
    <row r="57">
      <c r="A57" s="4" t="inlineStr">
        <is>
          <t>georgebrownphotography.com</t>
        </is>
      </c>
      <c r="B57" s="4">
        <f>HYPERLINK("http://georgebrownphotography.com", "http://georgebrownphotography.com")</f>
        <v/>
      </c>
      <c r="C57" s="4" t="inlineStr">
        <is>
          <t>Reachable - No Addresses</t>
        </is>
      </c>
      <c r="D57" s="4" t="inlineStr">
        <is>
          <t>N/A</t>
        </is>
      </c>
      <c r="E57" s="4" t="inlineStr">
        <is>
          <t>N/A</t>
        </is>
      </c>
    </row>
    <row r="58">
      <c r="A58" s="3" t="inlineStr">
        <is>
          <t>atlasuhv.com</t>
        </is>
      </c>
      <c r="B58" s="3">
        <f>HYPERLINK("http://atlasuhv.com", "http://atlasuhv.com")</f>
        <v/>
      </c>
      <c r="C58" s="3" t="inlineStr">
        <is>
          <t>Reachable</t>
        </is>
      </c>
      <c r="D58" s="3" t="inlineStr">
        <is>
          <t>['and Shrouds Previous Next View all products ATLAS NE', 'and Shrouds Previous Next View all products ATLAS NE', 'and Shrouds Previous Next View all products ATLAS NE']</t>
        </is>
      </c>
      <c r="E58" s="3" t="inlineStr">
        <is>
          <t>N/A</t>
        </is>
      </c>
    </row>
    <row r="59">
      <c r="A59" s="2" t="inlineStr">
        <is>
          <t>gopremier.biz</t>
        </is>
      </c>
      <c r="B59" s="2">
        <f>HYPERLINK("https://gopremier.biz", "https://gopremier.biz")</f>
        <v/>
      </c>
      <c r="C59" s="2" t="inlineStr">
        <is>
          <t>Unreachable</t>
        </is>
      </c>
      <c r="D59" s="2" t="inlineStr">
        <is>
          <t>N/A</t>
        </is>
      </c>
      <c r="E59" s="2" t="inlineStr"/>
    </row>
    <row r="60">
      <c r="A60" s="2" t="inlineStr">
        <is>
          <t>rockvilledwiattorney.com</t>
        </is>
      </c>
      <c r="B60" s="2">
        <f>HYPERLINK("http://rockvilledwiattorney.com", "http://rockvilledwiattorney.com")</f>
        <v/>
      </c>
      <c r="C60" s="2" t="inlineStr">
        <is>
          <t>Unreachable</t>
        </is>
      </c>
      <c r="D60" s="2" t="inlineStr">
        <is>
          <t>N/A</t>
        </is>
      </c>
      <c r="E60" s="2" t="inlineStr"/>
    </row>
    <row r="61">
      <c r="A61" s="2" t="inlineStr">
        <is>
          <t>atlanticbeach-nc.com</t>
        </is>
      </c>
      <c r="B61" s="2">
        <f>HYPERLINK("https://atlanticbeach-nc.com", "https://atlanticbeach-nc.com")</f>
        <v/>
      </c>
      <c r="C61" s="2" t="inlineStr">
        <is>
          <t>Unreachable</t>
        </is>
      </c>
      <c r="D61" s="2" t="inlineStr">
        <is>
          <t>N/A</t>
        </is>
      </c>
      <c r="E61" s="2" t="inlineStr"/>
    </row>
    <row r="62">
      <c r="A62" s="3" t="inlineStr">
        <is>
          <t>kiddsmith.com</t>
        </is>
      </c>
      <c r="B62" s="3">
        <f>HYPERLINK("http://kiddsmith.com", "http://kiddsmith.com")</f>
        <v/>
      </c>
      <c r="C62" s="3" t="inlineStr">
        <is>
          <t>Reachable</t>
        </is>
      </c>
      <c r="D62" s="3" t="inlineStr">
        <is>
          <t>['117 Riviera Drive Boiling Springs, SC 29316', '117 Riviera Drive Boiling Springs, SC 29316', '117 Riviera Drive Boiling Springs, SC 29316', '117 Riviera Drive Boiling Springs, SC 29316']</t>
        </is>
      </c>
      <c r="E62" s="3" t="inlineStr">
        <is>
          <t>[('USA', 'SC', 'Boiling Springs', '29316', 'Riviera', '117')]</t>
        </is>
      </c>
    </row>
    <row r="63">
      <c r="A63" s="2" t="inlineStr">
        <is>
          <t>sheriford.com</t>
        </is>
      </c>
      <c r="B63" s="2">
        <f>HYPERLINK("http://sheriford.com", "http://sheriford.com")</f>
        <v/>
      </c>
      <c r="C63" s="2" t="inlineStr">
        <is>
          <t>Unreachable</t>
        </is>
      </c>
      <c r="D63" s="2" t="inlineStr">
        <is>
          <t>N/A</t>
        </is>
      </c>
      <c r="E63" s="2" t="inlineStr"/>
    </row>
    <row r="64">
      <c r="A64" s="2" t="inlineStr">
        <is>
          <t>seahawkmuffler.com</t>
        </is>
      </c>
      <c r="B64" s="2">
        <f>HYPERLINK("https://seahawkmuffler.com", "https://seahawkmuffler.com")</f>
        <v/>
      </c>
      <c r="C64" s="2" t="inlineStr">
        <is>
          <t>Unreachable</t>
        </is>
      </c>
      <c r="D64" s="2" t="inlineStr">
        <is>
          <t>N/A</t>
        </is>
      </c>
      <c r="E64" s="2" t="inlineStr"/>
    </row>
    <row r="65">
      <c r="A65" s="3" t="inlineStr">
        <is>
          <t>dakotamanagement.com</t>
        </is>
      </c>
      <c r="B65" s="3">
        <f>HYPERLINK("http://dakotamanagement.com", "http://dakotamanagement.com")</f>
        <v/>
      </c>
      <c r="C65" s="3" t="inlineStr">
        <is>
          <t>Reachable</t>
        </is>
      </c>
      <c r="D65" s="3" t="inlineStr">
        <is>
          <t>['North Scottsdale Gateway87th', 'et Office BuildingColdwater Plaza87th', '000 Square Feet Retail87th', 'Place Executive Suites87th', 'Place Executive Suites87th']</t>
        </is>
      </c>
      <c r="E65" s="3" t="inlineStr">
        <is>
          <t>N/A</t>
        </is>
      </c>
    </row>
    <row r="66">
      <c r="A66" s="3" t="inlineStr">
        <is>
          <t>jackiescleaning.com</t>
        </is>
      </c>
      <c r="B66" s="3">
        <f>HYPERLINK("http://jackiescleaning.com", "http://jackiescleaning.com")</f>
        <v/>
      </c>
      <c r="C66" s="3" t="inlineStr">
        <is>
          <t>Reachable</t>
        </is>
      </c>
      <c r="D66" s="3" t="inlineStr">
        <is>
          <t>['116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 '116 Crowley Rd, Lewiston, ME 04240']</t>
        </is>
      </c>
      <c r="E66" s="3" t="inlineStr">
        <is>
          <t>[('USA', 'ME', 'Lewiston', '04240', 'Crowley', '116')]</t>
        </is>
      </c>
    </row>
    <row r="67">
      <c r="A67" s="3" t="inlineStr">
        <is>
          <t>purcellvilledental.com</t>
        </is>
      </c>
      <c r="B67" s="3">
        <f>HYPERLINK("http://purcellvilledental.com", "http://purcellvilledental.com")</f>
        <v/>
      </c>
      <c r="C67" s="3" t="inlineStr">
        <is>
          <t>Reachable</t>
        </is>
      </c>
      <c r="D67" s="3" t="inlineStr">
        <is>
          <t>['609 East Main Street, Suite T Purcellville, VA 20132', '609 East Main Street, Suite T Purcellville, VA 20132', '609 East Main Street, Suite T Purcellville, VA 20132', '609 East Main Street, Suite T Purcellville, VA 20132', 'and and three boys in her spare time. She is enjoying Virginia',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 '609 East Main Street, Suite T Purcellville, VA 20132']</t>
        </is>
      </c>
      <c r="E67" s="3" t="inlineStr">
        <is>
          <t>[None, ('USA', 'VA', 'Purcellville', '20132', 'Main', '609')]</t>
        </is>
      </c>
    </row>
    <row r="68">
      <c r="A68" s="3" t="inlineStr">
        <is>
          <t>fcllp.com</t>
        </is>
      </c>
      <c r="B68" s="3">
        <f>HYPERLINK("http://fcllp.com", "http://fcllp.com")</f>
        <v/>
      </c>
      <c r="C68" s="3" t="inlineStr">
        <is>
          <t>Reachable</t>
        </is>
      </c>
      <c r="D68" s="3" t="inlineStr">
        <is>
          <t>['4420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'140 West Street, City University of New York',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 '4420 570 Lexington Avenue New York, NY 10022', '4420 59 Elm Street New Haven, CT 06510']</t>
        </is>
      </c>
      <c r="E68" s="3" t="inlineStr">
        <is>
          <t>[None, ('USA', 'NY', 'New York', '10022', 'Lexington', '4420 570'), ('USA', 'CT', 'New Haven', '06510', '59 Elm', '4420')]</t>
        </is>
      </c>
    </row>
    <row r="69">
      <c r="A69" s="3" t="inlineStr">
        <is>
          <t>artofthelakes.org</t>
        </is>
      </c>
      <c r="B69" s="3">
        <f>HYPERLINK("http://artofthelakes.org", "http://artofthelakes.org")</f>
        <v/>
      </c>
      <c r="C69" s="3" t="inlineStr">
        <is>
          <t>Reachable</t>
        </is>
      </c>
      <c r="D69" s="3" t="inlineStr">
        <is>
          <t>['108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 '108 Lake Avenue S. PO Box 244, Battle Lake, MN 56515']</t>
        </is>
      </c>
      <c r="E69" s="3" t="inlineStr">
        <is>
          <t>[('USA', 'MN', 'Battle Lake', '56515', 'Lake', '108')]</t>
        </is>
      </c>
    </row>
    <row r="70">
      <c r="A70" s="3" t="inlineStr">
        <is>
          <t>songfest.us</t>
        </is>
      </c>
      <c r="B70" s="3">
        <f>HYPERLINK("http://songfest.us", "http://songfest.us")</f>
        <v/>
      </c>
      <c r="C70" s="3" t="inlineStr">
        <is>
          <t>Reachable</t>
        </is>
      </c>
      <c r="D70" s="3" t="inlineStr">
        <is>
          <t>['2019 Jeanine Hill Photography MISSION STATEME', '2019 Jeanine Hill Photography MISSION STATEME', 'and the boffo pianist is Taisiya Pushkar. JAME', '2017 3rd placeOpera St Louis MerolaRICARDO RI', '20245789 Kugler Mill RoadCincinnati, OH 45236', '20245789 Kugler Mill RoadCincinnati, OH 45236', '333 N. College Way, Claremont, CA 91711', '1980 Concert View MOTTETTI DI MONTAL', '2019 Jeanine Hill Photography MISSION STATEME', 'free access to all masterclasses300Al', 'celebrating SongFest commissions500Al', 'w nXtEt, UYQUjdh0P5uF', 'OE h KT77Gw', 'ovmnT bTb Hx2 8UP', 'LWczn50aZ', 'SuRl I97Fw', 'auoMzMyr32Ag', 'zQG MKpA7 4yp', 'e QR600ej', 'kS p3h 5fT', 'txicLn01Yt', 'X .RC33RD', 'xitgfCfO8 6ft', 'IbNg93YP', 'fIEPol477AX', 'k RVA07fB', 'B BhI M6u 7wE', '4S 4R2J1eB36yn', 'kp aAcwvdWFdZFPK UVZpBfJ21hq', 'IGUb58qq', 'GTMcwR l HT9U 9ar', 'u LIk R u1 3QN', 'jiqUaEQF3c2EP', '4F re R8T1FA', 'o i Z248jd', 'YmhV wLEmg gGu0N1Eb', 'JArxJU9P1RF', '8 4BRFTmuLIW08SE', 'JnXO613sE', 'Rc DlSSlx L, jrYnqBwxv8OF ol07qG', 'iVNyF39Py', 'nyPP55Yu', '119 0 obj 54B8C88F2BF92B4B9F94AB', '00000 n trailer 54B8C88F2BF92B4B9F94AB', '0 0 trailer 54B8C88F2BF92B4B9F94AB', '00000 n trailer 4FA6E57A119347F197948F382AE']</t>
        </is>
      </c>
      <c r="E70" s="3" t="inlineStr">
        <is>
          <t>[None, ('USA', 'OH', 'RoadCincinnati', '45236', 'Kugler', '20245789'), ('USA', 'CA', 'Claremont', '91711', 'College', '333'), ('USA', 'DI', 'MOTTETTI', 'MONTAL', 'Concert', '1980')]</t>
        </is>
      </c>
    </row>
    <row r="71">
      <c r="A71" s="2" t="inlineStr">
        <is>
          <t>vahcbsa.org</t>
        </is>
      </c>
      <c r="B71" s="2">
        <f>HYPERLINK("https://vahcbsa.org", "https://vahcbsa.org")</f>
        <v/>
      </c>
      <c r="C71" s="2" t="inlineStr">
        <is>
          <t>Unreachable</t>
        </is>
      </c>
      <c r="D71" s="2" t="inlineStr">
        <is>
          <t>N/A</t>
        </is>
      </c>
      <c r="E71" s="2" t="inlineStr"/>
    </row>
    <row r="72">
      <c r="A72" s="4" t="inlineStr">
        <is>
          <t>ayalaboring.com</t>
        </is>
      </c>
      <c r="B72" s="4">
        <f>HYPERLINK("http://ayalaboring.com", "http://ayalaboring.com")</f>
        <v/>
      </c>
      <c r="C72" s="4" t="inlineStr">
        <is>
          <t>Reachable - No Addresses</t>
        </is>
      </c>
      <c r="D72" s="4" t="inlineStr">
        <is>
          <t>N/A</t>
        </is>
      </c>
      <c r="E72" s="4" t="inlineStr">
        <is>
          <t>N/A</t>
        </is>
      </c>
    </row>
    <row r="73">
      <c r="A73" s="2" t="inlineStr">
        <is>
          <t>b-wise.com</t>
        </is>
      </c>
      <c r="B73" s="2">
        <f>HYPERLINK("http://b-wise.com", "http://b-wise.com")</f>
        <v/>
      </c>
      <c r="C73" s="2" t="inlineStr">
        <is>
          <t>Unreachable</t>
        </is>
      </c>
      <c r="D73" s="2" t="inlineStr">
        <is>
          <t>N/A</t>
        </is>
      </c>
      <c r="E73" s="2" t="inlineStr"/>
    </row>
    <row r="74">
      <c r="A74" s="2" t="inlineStr">
        <is>
          <t>bentsoninsurance.net</t>
        </is>
      </c>
      <c r="B74" s="2">
        <f>HYPERLINK("https://bentsoninsurance.net", "https://bentsoninsurance.net")</f>
        <v/>
      </c>
      <c r="C74" s="2" t="inlineStr">
        <is>
          <t>Unreachable</t>
        </is>
      </c>
      <c r="D74" s="2" t="inlineStr">
        <is>
          <t>N/A</t>
        </is>
      </c>
      <c r="E74" s="2" t="inlineStr"/>
    </row>
    <row r="75">
      <c r="A75" s="2" t="inlineStr">
        <is>
          <t>starkconsult.com</t>
        </is>
      </c>
      <c r="B75" s="2">
        <f>HYPERLINK("http://starkconsult.com", "http://starkconsult.com")</f>
        <v/>
      </c>
      <c r="C75" s="2" t="inlineStr">
        <is>
          <t>Unreachable</t>
        </is>
      </c>
      <c r="D75" s="2" t="inlineStr">
        <is>
          <t>N/A</t>
        </is>
      </c>
      <c r="E75" s="2" t="inlineStr"/>
    </row>
    <row r="76">
      <c r="A76" s="4" t="inlineStr">
        <is>
          <t>namastereiki.com</t>
        </is>
      </c>
      <c r="B76" s="4">
        <f>HYPERLINK("http://namastereiki.com", "http://namastereiki.com")</f>
        <v/>
      </c>
      <c r="C76" s="4" t="inlineStr">
        <is>
          <t>Reachable - No Addresses</t>
        </is>
      </c>
      <c r="D76" s="4" t="inlineStr">
        <is>
          <t>N/A</t>
        </is>
      </c>
      <c r="E76" s="4" t="inlineStr">
        <is>
          <t>N/A</t>
        </is>
      </c>
    </row>
    <row r="77">
      <c r="A77" s="2" t="inlineStr">
        <is>
          <t>hugsforhealing.org</t>
        </is>
      </c>
      <c r="B77" s="2">
        <f>HYPERLINK("https://hugsforhealing.org", "https://hugsforhealing.org")</f>
        <v/>
      </c>
      <c r="C77" s="2" t="inlineStr">
        <is>
          <t>Unreachable</t>
        </is>
      </c>
      <c r="D77" s="2" t="inlineStr">
        <is>
          <t>N/A</t>
        </is>
      </c>
      <c r="E77" s="2" t="inlineStr"/>
    </row>
    <row r="78">
      <c r="A78" s="4" t="inlineStr">
        <is>
          <t>allenvillagejewelers.com</t>
        </is>
      </c>
      <c r="B78" s="4">
        <f>HYPERLINK("http://allenvillagejewelers.com", "http://allenvillagejewelers.com")</f>
        <v/>
      </c>
      <c r="C78" s="4" t="inlineStr">
        <is>
          <t>Reachable - No Addresses</t>
        </is>
      </c>
      <c r="D78" s="4" t="inlineStr">
        <is>
          <t>N/A</t>
        </is>
      </c>
      <c r="E78" s="4" t="inlineStr">
        <is>
          <t>N/A</t>
        </is>
      </c>
    </row>
    <row r="79">
      <c r="A79" s="3" t="inlineStr">
        <is>
          <t>ipanex.com</t>
        </is>
      </c>
      <c r="B79" s="3">
        <f>HYPERLINK("http://ipanex.com", "http://ipanex.com")</f>
        <v/>
      </c>
      <c r="C79" s="3" t="inlineStr">
        <is>
          <t>Reachable</t>
        </is>
      </c>
      <c r="D79" s="3" t="inlineStr">
        <is>
          <t>['2016 Cement Chemistry Systems, LP IPANE', '2016 Cement Chemistry Systems, LP IPANE', '5 million square feet of IPANE', 'and wastewater treatment plants is a top priority. IPANE', '2016 Cement Chemistry Systems, LP IPANE', '2016 Cement Chemistry Systems, LP IPANE', '2016 Cement Chemistry Systems, LP IPANE', 'and the long term evaluation of the field concrete in which IPANE', '2016 Cement Chemistry Systems, LP IPANE', '2745 N. Amber Street Philadelphia, PA 19134']</t>
        </is>
      </c>
      <c r="E79" s="3" t="inlineStr">
        <is>
          <t>[None, ('USA', 'PA', 'Philadelphia', '19134', 'Amber', '2745')]</t>
        </is>
      </c>
    </row>
    <row r="80">
      <c r="A80" s="3" t="inlineStr">
        <is>
          <t>sboji.com</t>
        </is>
      </c>
      <c r="B80" s="3">
        <f>HYPERLINK("http://sboji.com", "http://sboji.com")</f>
        <v/>
      </c>
      <c r="C80" s="3" t="inlineStr">
        <is>
          <t>Reachable</t>
        </is>
      </c>
      <c r="D80" s="3" t="inlineStr">
        <is>
          <t>['00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Quick View FLOATING SUNGLASSESSAND', '00 Sale Quick View SEASHELL SUNGLAS', '00 96.00 Sale Quick View SEASHELL SUNGLASSESMA', '00 96.00 Quick View FLOATING SUNGLAS', '00 Quick View FLOATING SUNGLASSESD', '00 Quick View FLOATING SUNGLAS', '00 Quick View FLOATING SUNGLAS', '00 Quick View FLOATING SUNGLAS', '00 Quick View FLOATING SUNGLAS', '00 Quick View FLOATING SUNGLAS', '00 Quick View FLOATING SUNGLASSESSAND', '00 Quick View WOOD SUNGLASSESSIL', '00 Quick View WOOD SUNGLASSESLUCKY', '00 Quick View WOOD SUNGLASSESBAR', '00 Quick View FLOATING SUNGLAS', '00 Quick View FLOATING SUNGLASSESMIL', '00 Quick View FLOATING SUNGLAS', '00 Quick View FLOATING SUNGLAS', '00 Quick View FLOATING SUNGLAS', '00 Quick View FLOATING SUNGLASSESDAR', '00 Quick View FLOATING SUNGLAS', '00 Quick View FLOATING SUNGLASSESMI', '00 Quick View FLOATING SUNGLASSESMIL',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Quick View FLOATING SUNGLAS', '00 80.00 Quick View FLOATING SUNGLASSESSAND', '00 Quick View FLOATING SUNGLASSESMIL', '00 Quick View FLOATING SUNGLAS', '00 Quick View FLOATING SUNGLAS', '00 Quick View FLOATING SUNGLAS', '00 Quick View FLOATING SUNGLAS', '00 Quick View FLOATING SUNGLAS', '00 Quick View FLOATING SUNGLASSESD', '00 Quick View FLOATING SUNGLASSESMI', '00 Quick View FLOATING SUNGLAS', '00 Quick View FLOATING SUNGLAS', '00 Quick View FLOATING SUNGLASSESMIL', '00 Quick View FLOATING SUNGLAS', '00 96.00 Sale Quick View SEASHELL SUNGLASSESBAL', '00 80.00 Sale Quick View SEASHELL SUNGLAS', '00 80.00 Sale Quick View SBOJI FACEWEAR', '00 From 129.00 Sale Quick View SEASHELL SUNGLAS', '00 96.00 Sold Out Quick View SEASHELL SUNGLASSESLA', '00 96.00 Sold Out Quick View SEASHELL SUNGLASSESMA', '00 Quick View SBOJI FACEWEARKNIGHT MA', '00 60.00 Quick View WOOD SUNGLASSESLIT PA', '00 Sale Quick View SEASHELL SUNGLASSESBAL', '00 80.00 Quick View WOOD SUNGLASSESBAR', '00 Quick View WOOD SUNGLASSESSAND', '00 Sale Quick View SEASHELL SUNGLAS', '00 80.00 Quick View WOOD SUNGLASSESSIL', '00 43.00 Sold Out Quick View FLOATING SUNGLASSESBUT', '00 43.00 Sold Out Quick View FLOATING SUNGLASSESCA', '00 43.00 Sold Out Quick View FLOATING SUNGLAS', '00 58.00 Sale Quick View FLOATING SUNGLAS', '00 48.00 Sale Quick View FLOATING SUNGLAS', '00 48.00 Quick View FLOATING SUNGLAS', '00 Quick View FLOATING SUNGLAS', '00 Quick View FLOATING SUNGLAS', '00 Quick View FLOATING SUNGLAS', '00 Quick View FLOATING SUNGLAS', '00 Quick View FLOATING SUNGLAS', '00 Quick View FLOATING SUNGLAS', '00 Quick View FLOATING SUNGLASSESWA', '00 Quick View FLOATING SUNGLASSESD', 'AND COVER 60.00 Quick View FLOATING SUNGLAS', '00 Quick View FLOATING SUNGLASSESPIN', '00 Quick View FLOATING SUNGLAS', '00 Quick View FLOATING SUNGLAS', '00 Quick View FLOATING SUNGLAS', '00 Quick View FLOATING SUNGLASSESHI', '00 Quick View FLOATING SUNGLAS', '00 Quick View FLOATING SUNGLAS', '00 Quick View FLOATING SUNGLAS', '00 Sold Out Quick View FLOATING SUNGLAS', '00 48.00 Sold Out Quick View FLOATING SUNGLASSESFADE', '00 Quick View FLOATING SUNGLAS', '00 Quick View FLOATING SUNGLASSESMIL', '00 Quick View FLOATING SUNGLASSESSAND', '00 Quick View FLOATING SUNGLAS', '00 80.00 Quick View FLOATING SUNGLAS', '00 Quick View FLOATING SUNGLAS', '00 Quick View FLOATING SUNGLAS', '00 Quick View FLOATING SUNGLAS', '00 Quick View FLOATING SUNGLASSESMIL', '00 Quick View FLOATING SUNGLASSESMIL', '00 Quick View FLOATING SUNGLASSESMI', '00 Quick View FLOATING SUNGLASSESD', '00 Quick View FLOATING SUNGLAS', '00 Quick View FLOATING SUNGLAS', '00 Quick View FLOATING SUNGLAS', '00 Quick View FLOATING SUNGLAS', '00 Quick View FLOATING SUNGLAS', '00 Quick View FLOATING SUNGLASSESBIMI', '00 Quick View FLOATING SUNGLAS', '00 Quick View FLOATING SUNGLASSESDAR', '00 Quick View FLOATING SUNGLASSESSAND', '00 Quick View FLOATING SUNGLASSESSCRI', '00 Quick View FLOATING SUNGLAS', '00 43.00 Sold Out Quick View FLOATING SUNGLASSESBUT', '00 43.00 Sold Out Quick View FLOATING SUNGLASSESCA', '00 43.00 Sold Out Quick View FLOATING SUNGLAS',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96.00 Sale Quick View SEASHELL SUNGLAS', '00 96.00 Sold Out Quick View SEASHELL SUNGLASSESLA', '00 96.00 Quick View FLOATING SUNGLAS', '00 80.00 Sold Out Quick View FLOATING SUNGLASSESPIN', '00 Sold Out Quick View FLOATING SUNGLASSESDE', '00 Quick View FLOATING SUNGLAS', '00 Sold Out Quick View FLOATING SUNGLASSESC', '00 Quick View FLOATING SUNGLASSESMIL', '00 Quick View FLOATING SUNGLASSESD', '00 Quick View FLOATING SUNGLASSESMIL', '00 Quick View FLOATING SUNGLASSESMI', '00 Sold Out Quick View FLOATING SUNGLASSESC', '00 Quick View FLOATING SUNGLAS', '00 Quick View FLOATING SUNGLAS', '00 Quick View FLOATING SUNGLAS', '00 Sold Out Quick View WOOD SUNGLASSESFLAMIN', '00 35.00 Quick View WOOD SUNGLASSESSAND', '00 Quick View WOOD SUNGLAS', '2 CAN SLAM 69.00 Quick View WOOD SUNGLASSESLUCKY', '00 Sold Out Quick View FLOATING SUNGLASSESEAR', '00 42.00 Sale Quick View WOOD SUNGLASSESJET WA', '00 35.00 Sold Out Quick View WOOD SUNGLAS', '00 34.00 Sale Quick View FREE THE BALLSCLUB MAS', '00 96.00 Sale Quick View SEASHELL SUNGLAS', '00 96.00 Sale Quick View FREE THE BALLSCLUB MAS', '00 35.00 Quick View FLOATING SUNGLASSESBIMI', '00 Quick View FLOATING SUNGLAS', '00 Sold Out Quick View FLOATING SUNGLASSESC', '00 Sold Out Quick View WOOD SUNGLASSESGOLDE', '00 Quick View WOOD SUNGLASSESLUCKY', '00 Quick View WOOD SUNGLASSESSIL', '00 Sale Quick View SEASHELL SUNGLAS', '00 80.00 Sale Quick View SEASHELL SUNGLASSESMA', '00 96.00 Sold Out Quick View SEASHELL SUNGLASSESLA', '00 96.00 Sold Out Quick View WOOD SUNGLAS', '00 34.50 Sale Quick View WOOD SUNGLASSESCOLOR', '1 55.00 34.49 Sale Quick View WOOD SUNGLASSESCOLOR', '4 55.00 34.49 Sale Quick View WOOD SUNGLASSESCOLOR', '5 55.00 34.49 Sale Quick View WOOD SUNGLASSESCOLOR', '3 55.00 34.49 Sale Quick View WOOD SUNGLASSESCOLOR', '2 55.00 34.49 Sold Out Quick View WOOD SUNGLASSESGAME', '00 35.00 Sold Out Quick View FLOATING SUNGLASSESWIL', '00 42.00 Sold Out Quick View FLOATING SUNGLASSESEAR', '00 42.00 Sold Out Quick View WOOD SUNGLAS', '00 34.00 Quick View FLOATING SUNGLAS', '00 Sale Quick View WOOD SUNGLASSESJET WA', '00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 '00 Quick View FLOATING SUNGLASSESBIMI', '00 Sold Out Quick View FLOATING SUNGLAS', '00 Quick View FLOATING SUNGLAS', '00 Quick View FLOATING SUNGLAS', '00 Quick View FLOATING SUNGLAS', '00 Quick View FLOATING SUNGLAS', '00 Quick View FLOATING SUNGLAS', '00 Sale Quick View FLOATING SUNGLASSESBROK', '00 35.00 Quick View FLOATING SUNGLAS', '00 Sold Out Quick View FLOATING SUNGLASSESBUT', '00 43.00 Sold Out Quick View FLOATING SUNGLASSESCA', '00 43.00 Sold Out Quick View FLOATING SUNGLASSESCAS', '00 Sale Quick View FLOATING SUNGLASSESCAS', '00 48.00 Sold Out Quick View FLOATING SUNGLASSESC', '00 Sold Out Quick View FLOATING SUNGLASSESC', '00 Sold Out Quick View FLOATING SUNGLASSESC', '00 Quick View FLOATING SUNGLASSESDAR', '00 Quick View FLOATING SUNGLASSESD', '00 Sold Out Quick View FLOATING SUNGLASSESDE', '00 Sold Out Quick View FLOATING SUNGLASSESDE', '00 Quick View FLOATING SUNGLASSESD', 'AND COVER 60.00 Sold Out Quick View FLOATING SUNGLASSESEAR', '00 42.00 Sold Out Quick View FLOATING SUNGLASSESFADE', '00 Sold Out Quick View BLUE BLOCKERSAL', '00 Sold Out Quick View WOOD SUNGLAS', '00 Sale Quick View SEASHELL SUNGLASSESBAL', '00 80.00 Sold Out Quick View FLOATING SUNGLASSESBAL', '00 Quick View WOOD SUNGLASSESBAR', '00 Sold Out Quick View WOOD SUNGLAS', '00 Sold Out Quick View WOOD SUNGLASSESBEACH LA', '00 35.00 Sale Quick View SBOJI FACEWEAR', '00 From 129.00 Quick View FLOATING SUNGLASSESBIMI', '00 Sold Out Quick View FLOATING SUNGLAS', '00 Quick View FLOATING SUNGLAS', '00 Quick View FLOATING SUNGLAS', '00 Quick View FLOATING SUNGLAS', '00 Quick View FLOATING SUNGLAS', '00 Quick View FLOATING SUNGLAS', '00 Sale Quick View FLOATING SUNGLASSESBROK', '00 35.00 Quick View FLOATING SUNGLAS', '00 Sold Out Quick View FLOATING SUNGLASSESBUT', '00 43.00 Sold Out Quick View FLOATING SUNGLASSESCA', '00 43.00 Sold Out Quick View FLOATING SUNGLASSESCAS', '00 Sale Quick View FLOATING SUNGLASSESCAS', '00 48.00 Sold Out Quick View FLOATING SUNGLASSESC']</t>
        </is>
      </c>
      <c r="E80" s="3" t="inlineStr">
        <is>
          <t>N/A</t>
        </is>
      </c>
    </row>
    <row r="81">
      <c r="A81" s="3" t="inlineStr">
        <is>
          <t>panniergraphics.com</t>
        </is>
      </c>
      <c r="B81" s="3">
        <f>HYPERLINK("http://panniergraphics.com", "http://panniergraphics.com")</f>
        <v/>
      </c>
      <c r="C81" s="3" t="inlineStr">
        <is>
          <t>Reachable</t>
        </is>
      </c>
      <c r="D81" s="3" t="inlineStr">
        <is>
          <t>['345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'20 StoryWalk Exhibit Bases for Tot Park in New Whiteland, Indiana', '345 Oak Road, Gibsonia, PA 15044', '2024 2021 Pannier Graphics 345 Oak Road Gibsonia, PA 15044',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'20 StoryWalk Exhibit Bases for Tot Park in New Whiteland, Indiana', '345 Oak Road, Gibsonia, PA 15044', '2024 2021 Pannier Graphics 345 Oak Road Gibsonia, PA 15044', '345 Oak Road, Gibsonia, PA 15044', '345 Oak Road, Gibsonia, PA 15044', '2024 2021 Pannier Graphics 345 Oak Road Gibsonia, PA 15044', '345 Oak Road, Gibsonia, PA 15044', '2024 2021 Pannier Graphics 345 Oak Road Gibsonia, PA 15044', '345 Oak Road, Gibsonia, PA 15044', '2024 2021 Pannier Graphics 345 Oak Road Gibsonia, PA 15044', '20 StoryWalk Exhibit Bases for Tot Park in New Whiteland, Indiana', '345 Oak Road, Gibsonia, PA 15044', '2024 2021 Pannier Graphics 345 Oak Road Gibsonia, PA 15044', '345 Oak Road, Gibsonia, PA 15044', '2024 2021 Pannier Graphics 345 Oak Road Gibsonia, PA 15044']</t>
        </is>
      </c>
      <c r="E81" s="3" t="inlineStr">
        <is>
          <t>[None, ('USA', 'PA', 'Gibsonia', '15044', 'Oak', '345'), ('USA', 'PA', 'Gibsonia', '15044', 'Pannier Graphics 345 Oak', '2021')]</t>
        </is>
      </c>
    </row>
    <row r="82">
      <c r="A82" s="3" t="inlineStr">
        <is>
          <t>unitedairconditioning.com</t>
        </is>
      </c>
      <c r="B82" s="3">
        <f>HYPERLINK("http://unitedairconditioning.com", "http://unitedairconditioning.com")</f>
        <v/>
      </c>
      <c r="C82" s="3" t="inlineStr">
        <is>
          <t>Reachable</t>
        </is>
      </c>
      <c r="D82" s="3" t="inlineStr">
        <is>
          <t>['and tuneups is the best way to keep your HVA', '13150 S Belcher Rd Largo, FL 33773', 'and tuneups is the best way to keep your HVA', '13150 S Belcher Rd Largo, FL 33773', 'and tuneups is the best way to keep your HVA', '13150 S Belcher Rd Largo, FL 33773', '13150 S Belcher Rd Largo, FL 33773', '13150 S Belcher Rd Largo, FL 33773', '13150 S Belcher Rd Largo, FL 33773', '13150 S Belcher Rd Largo, FL 33773', '13150 S Belcher Rd Largo, FL 33773', '13150 S Belcher Rd Largo, FL 33773', '13150 S Belcher Rd Largo, FL 33773', '360 Heating MaintenancePalm Harbor, FLOldsmar, FL', 'and St. Pete Beach, FL. HVA', '13150 S Belcher Rd Largo, FL 33773', '13150 S Belcher Rd Largo, FL 33773', '13150 S Belcher Rd Largo, FL 33773', '13150 S Belcher Rd Largo, FL 33773', '13150 S Belcher Rd Largo, FL 33773', '360 Palm Harbor, FLOldsmar, FL', 'and St. Pete Beach, FL. Industrial HVA', '13150 S Belcher Rd Largo, FL 33773', '13150 S Belcher Rd Largo, FL 33773', '13150 S Belcher Rd Largo, FL 33773', '13150 S Belcher Rd Largo, FL 33773', '360 Palm Harbor, FLOldsmar, FL', '13150 S Belcher Rd Largo, FL 33773', '360 Palm Harbor, FLOldsmar, FL', '13150 S Belcher Rd Largo, FL 33773', '13150 S Belcher Rd Largo, FL 33773', '360 Palm Harbor, FLOldsmar, FL', '13150 S Belcher Rd Largo, FL 33773', '360 Palm Harbor, FLOldsmar, FL', '13150 S Belcher Rd Largo, FL 33773', '360 Palm Harbor, FLOldsmar, FL', '13150 S Belcher Rd Largo, FL 33773', '360 Palm Harbor, FLOldsmar, FL', '13150 S Belcher Rd Largo, FL 33773', '360 Palm Harbor, FLOldsmar, FL', '13150 S Belcher Rd Largo, FL 33773', '13150 S Belcher Rd Largo, FL 33773', '13150 S Belcher Rd Largo, FL 33773', 'and tuneups is the best way to keep your HVA', '13150 S Belcher Rd Largo, FL 33773', '13150 S Belcher Rd Largo, FL 33773', '13150 S Belcher Rd Largo, FL 33773', '13150 S Belcher Rd Largo, FL 33773', '13150 S Belcher Rd Largo, FL 33773', '360 Palm Harbor, FLOldsmar, FL', '13150 S Belcher Rd Largo, FL 33773', '360 Palm Harbor, FLOldsmar, FL', '13150 S Belcher Rd Largo, FL 33773', '360 Palm Harbor, FLOldsmar, FL', '13150 S Belcher Rd Largo, FL 33773', 'and warm during cooler months. St. Pete Beach, FL', '13150 S Belcher Rd Largo, FL 33773', '360 Palm Harbor, FLOldsmar, FL', '13150 S Belcher Rd Largo, FL 33773', '360 Palm Harbor, FLOldsmar, FL', '13150 S Belcher Rd Largo, FL 33773', '13150 S Belcher Rd Largo, FL 33773', '13150 S Belcher Rd Largo, FL 33773', '13150 S Belcher Rd Largo, FL 33773', '360 Palm Harbor, FLOldsmar, FL', '13150 S Belcher Rd Largo, FL 33773', '360 BoilersBoiler SystemsPalm Harbor, FLOldsmar, FL', 'and tuneups is the best way to keep your HVA', '13150 S Belcher Rd Largo, FL 33773', '13150 S Belcher Rd Largo, FL 33773', '13150 S Belcher Rd Largo, FL 33773', '360 Palm Harbor, FLOldsmar, FL', '13150 S Belcher Rd Largo, FL 33773', '360 Palm Harbor, FLOldsmar, FL', '13150 S Belcher Rd Largo, FL 33773', '360 Palm Harbor, FLOldsmar, FL', '13150 S Belcher Rd Largo, FL 33773', '13150 S Belcher Rd Largo, FL 33773', '13150 S Belcher Rd Largo, FL 33773', '13150 S Belcher Rd Largo, FL 33773', '360 Palm Harbor, FLOldsmar, FL', '13150 S Belcher Rd Largo, FL 33773', '360 Palm Harbor, FLOldsmar, FL']</t>
        </is>
      </c>
      <c r="E82" s="3" t="inlineStr">
        <is>
          <t>[None, ('USA', 'FL', 'Largo', '33773', 'Belcher', '13150')]</t>
        </is>
      </c>
    </row>
    <row r="83">
      <c r="A83" s="2" t="inlineStr">
        <is>
          <t>bbbiking.com</t>
        </is>
      </c>
      <c r="B83" s="2">
        <f>HYPERLINK("https://bbbiking.com", "https://bbbiking.com")</f>
        <v/>
      </c>
      <c r="C83" s="2" t="inlineStr">
        <is>
          <t>Unreachable</t>
        </is>
      </c>
      <c r="D83" s="2" t="inlineStr">
        <is>
          <t>N/A</t>
        </is>
      </c>
      <c r="E83" s="2" t="inlineStr"/>
    </row>
    <row r="84">
      <c r="A84" s="2" t="inlineStr">
        <is>
          <t>csuoberlin.com</t>
        </is>
      </c>
      <c r="B84" s="2">
        <f>HYPERLINK("https://csuoberlin.com", "https://csuoberlin.com")</f>
        <v/>
      </c>
      <c r="C84" s="2" t="inlineStr">
        <is>
          <t>Unreachable</t>
        </is>
      </c>
      <c r="D84" s="2" t="inlineStr">
        <is>
          <t>N/A</t>
        </is>
      </c>
      <c r="E84" s="2" t="inlineStr"/>
    </row>
    <row r="85">
      <c r="A85" s="2" t="inlineStr">
        <is>
          <t>embracecomputers.com</t>
        </is>
      </c>
      <c r="B85" s="2">
        <f>HYPERLINK("https://embracecomputers.com", "https://embracecomputers.com")</f>
        <v/>
      </c>
      <c r="C85" s="2" t="inlineStr">
        <is>
          <t>Unreachable</t>
        </is>
      </c>
      <c r="D85" s="2" t="inlineStr">
        <is>
          <t>N/A</t>
        </is>
      </c>
      <c r="E85" s="2" t="inlineStr"/>
    </row>
    <row r="86">
      <c r="A86" s="3" t="inlineStr">
        <is>
          <t>events2atee.com</t>
        </is>
      </c>
      <c r="B86" s="3">
        <f>HYPERLINK("http://events2atee.com", "http://events2atee.com")</f>
        <v/>
      </c>
      <c r="C86" s="3" t="inlineStr">
        <is>
          <t>Reachable</t>
        </is>
      </c>
      <c r="D86" s="3" t="inlineStr">
        <is>
          <t>['4 7 QKb21XH', 'bqSRjJ4e2AU', '4 CcP4PK02p K9 1eH', 'jjjkzzz17EQ', 'WrssF7t5TU', '0 JKKzh 0Xz1AD8N8Np', 'L.PY555nl', '۷ aTZZzD5A0fj', 'ZzVCJJ b73rr', '3 4 H 2.C .P00JA', '4 7 QKb21XH', 'bqSRjJ4e2AU', '4J jkka Nx2B2SA', 'kjjo S1h9sn', '8 CV 0htU32pD', 'AeDTN.MPjn E9J0nP', 'b WTGAiZ322tn', 'fYwS22UT', 'e h rbiRII.cRL fhi DI16fx', '4 7 QKb21XH', 'bqSRjJ4e2AU', 'hQf cX . e70Ph', 'DffF FQ09Ah', 'WWTP, Y47Pl', 'hxvLU08zy', '5 XLz Ku40Lw', '4 7 QKb21XH', 'bqSRjJ4e2AU', '4J .h.w22ex', 'ypYUcjRLlp45uQ', '3O s1 28.qX I sAkJTA66nN', 'fJzPJ43DA', '.XXDp953UU', 'Ayef06Rq', 'Q y10NG', 'aHcpj29pT', 'WVRBq s.U559UR', 'm LKnXU4D4jZ', 'Tx.xw wz243Rb', 'WSLOd Nl45gx', '0 6MPh4t6W2H75jg', '4 7 QKb21XH', 'bqSRjJ4e2AU', 'jx BKe B6 4HD', 'PAyhcaWvcAVAFjAKMv p B8 8Up', '9n h4lEnSo41aX', 'TlNGjN22Qr', 'cr Ep3K8GW', 'S G qf4H4LA']</t>
        </is>
      </c>
      <c r="E86" s="3" t="inlineStr">
        <is>
          <t>N/A</t>
        </is>
      </c>
    </row>
    <row r="87">
      <c r="A87" s="3" t="inlineStr">
        <is>
          <t>roensalvage.com</t>
        </is>
      </c>
      <c r="B87" s="3">
        <f>HYPERLINK("http://roensalvage.com", "http://roensalvage.com")</f>
        <v/>
      </c>
      <c r="C87" s="3" t="inlineStr">
        <is>
          <t>Reachable</t>
        </is>
      </c>
      <c r="D87" s="3" t="inlineStr">
        <is>
          <t>['180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 '180 E Redwood St Sturgeon Bay, WI 54235']</t>
        </is>
      </c>
      <c r="E87" s="3" t="inlineStr">
        <is>
          <t>[('USA', 'WI', 'Sturgeon Bay', '54235', 'Redwood', '180')]</t>
        </is>
      </c>
    </row>
    <row r="88">
      <c r="A88" s="2" t="inlineStr">
        <is>
          <t>microcapmarketplace.com</t>
        </is>
      </c>
      <c r="B88" s="2">
        <f>HYPERLINK("https://microcapmarketplace.com", "https://microcapmarketplace.com")</f>
        <v/>
      </c>
      <c r="C88" s="2" t="inlineStr">
        <is>
          <t>Unreachable</t>
        </is>
      </c>
      <c r="D88" s="2" t="inlineStr">
        <is>
          <t>N/A</t>
        </is>
      </c>
      <c r="E88" s="2" t="inlineStr"/>
    </row>
    <row r="89">
      <c r="A89" s="4" t="inlineStr">
        <is>
          <t>marbenbland.com</t>
        </is>
      </c>
      <c r="B89" s="4">
        <f>HYPERLINK("http://marbenbland.com", "http://marbenbland.com")</f>
        <v/>
      </c>
      <c r="C89" s="4" t="inlineStr">
        <is>
          <t>Reachable - No Addresses</t>
        </is>
      </c>
      <c r="D89" s="4" t="inlineStr">
        <is>
          <t>N/A</t>
        </is>
      </c>
      <c r="E89" s="4" t="inlineStr">
        <is>
          <t>N/A</t>
        </is>
      </c>
    </row>
    <row r="90">
      <c r="A90" s="2" t="inlineStr">
        <is>
          <t>whitehorsecustomz.com</t>
        </is>
      </c>
      <c r="B90" s="2">
        <f>HYPERLINK("http://whitehorsecustomz.com", "http://whitehorsecustomz.com")</f>
        <v/>
      </c>
      <c r="C90" s="2" t="inlineStr">
        <is>
          <t>Unreachable</t>
        </is>
      </c>
      <c r="D90" s="2" t="inlineStr">
        <is>
          <t>N/A</t>
        </is>
      </c>
      <c r="E90" s="2" t="inlineStr"/>
    </row>
    <row r="91">
      <c r="A91" s="4" t="inlineStr">
        <is>
          <t>onefinedayproductions.com</t>
        </is>
      </c>
      <c r="B91" s="4">
        <f>HYPERLINK("http://onefinedayproductions.com", "http://onefinedayproductions.com")</f>
        <v/>
      </c>
      <c r="C91" s="4" t="inlineStr">
        <is>
          <t>Reachable - No Addresses</t>
        </is>
      </c>
      <c r="D91" s="4" t="inlineStr">
        <is>
          <t>N/A</t>
        </is>
      </c>
      <c r="E91" s="4" t="inlineStr">
        <is>
          <t>N/A</t>
        </is>
      </c>
    </row>
    <row r="92">
      <c r="A92" s="3" t="inlineStr">
        <is>
          <t>hennejewelers.com</t>
        </is>
      </c>
      <c r="B92" s="3">
        <f>HYPERLINK("http://hennejewelers.com", "http://hennejewelers.com")</f>
        <v/>
      </c>
      <c r="C92" s="3" t="inlineStr">
        <is>
          <t>Reachable</t>
        </is>
      </c>
      <c r="D92" s="3" t="inlineStr">
        <is>
          <t>['900 ESTATE 14K ROSE GOLD 1.22CT OVAL DIAMOND ENGAGEMENT RIN', '885 PLATINUM DOUBLE ROW DIAMOND BAND', 'AND 0.50CTW Henne Jewelers 950 ESTATE PLATINUM BLACK OPAL DIA', 'AND 14K YELLOW GOLD INTERLOCKING CIRCLE NECKLA', '575 MEIRA T 14K YELLOW AND WHITE OVAL OPAL DIAMOND DANGLE EAR', '485 MEIRA T 14K YELLOW GOLD MULTI GREEN TOURMALINE NECKLA', '695 14K YELLOW GOLD OVAL AUSTRALIAN OPAL CHAR', '275 18K YELLOW GOLD FLEXIBLE FLAT BEAD CUFF BRACELET WI', '560 18K YELLOW OVAL LINK BRACELET WI', '250 18K WHITE GOLD OVAL EMERALD AND DIAMOND HAL', '450 ESTATE 18K YELLOW GOLD HANDMADE GREEN AND PURPLE AMETHYST AND', 'AND 0.50CTW Henne Jewelers 950 ESTATE PLATINUM BLACK OPAL DIA', '1890 Henne Jewelers 625 ESTATE PLATINUM ART DECO', '800 750 ESTATE EDWARDIAN PLATINUM CIRCLE DIAMOND AND SEED PEAR', '100 SILVER OVAL FILIGREE BLUE LOCKET NE', '80 AUTOMATIC WATCH WITH GREEN DATE DIAL', '725 44MM LUMINOX ATACAMA FIELD AUTOMATIC WA', 'and Seiko Heritage green dial SBGA', '300 PREOWNED 2022 39MM NOMOS CLUB CAMPUS NEOMA', 'AND DIAMOND ACCENT BRANCH NECKLA', '855 18K WHITE GOLD OVAL DIAMOND BAND', 'esults See Results See Results R423HA']</t>
        </is>
      </c>
      <c r="E92" s="3" t="inlineStr">
        <is>
          <t>N/A</t>
        </is>
      </c>
    </row>
    <row r="93">
      <c r="A93" s="2" t="inlineStr">
        <is>
          <t>hscpoly.com</t>
        </is>
      </c>
      <c r="B93" s="2">
        <f>HYPERLINK("https://hscpoly.com", "https://hscpoly.com")</f>
        <v/>
      </c>
      <c r="C93" s="2" t="inlineStr">
        <is>
          <t>Unreachable</t>
        </is>
      </c>
      <c r="D93" s="2" t="inlineStr">
        <is>
          <t>N/A</t>
        </is>
      </c>
      <c r="E93" s="2" t="inlineStr"/>
    </row>
    <row r="94">
      <c r="A94" s="3" t="inlineStr">
        <is>
          <t>appwinit.com</t>
        </is>
      </c>
      <c r="B94" s="3">
        <f>HYPERLINK("http://appwinit.com", "http://appwinit.com")</f>
        <v/>
      </c>
      <c r="C94" s="3" t="inlineStr">
        <is>
          <t>Reachable</t>
        </is>
      </c>
      <c r="D94" s="3" t="inlineStr">
        <is>
          <t>['AND WINIT EXPRESS AGREE OTHERWISE IN WRI']</t>
        </is>
      </c>
      <c r="E94" s="3" t="inlineStr">
        <is>
          <t>N/A</t>
        </is>
      </c>
    </row>
    <row r="95">
      <c r="A95" s="3" t="inlineStr">
        <is>
          <t>howardinsuranceinc.com</t>
        </is>
      </c>
      <c r="B95" s="3">
        <f>HYPERLINK("http://howardinsuranceinc.com", "http://howardinsuranceinc.com")</f>
        <v/>
      </c>
      <c r="C95" s="3" t="inlineStr">
        <is>
          <t>Reachable</t>
        </is>
      </c>
      <c r="D95" s="3" t="inlineStr">
        <is>
          <t>['3925 E. Bellefontaine Road Hamilton, Indiana 46742', '3925 E. Bellefontaine Road Hamilton, Indiana 46742', '3925 E. Bellefontaine Road Hamilton, Indiana 46742', '3925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'4882380 Location3925 E. Bellefontaine Road Hamilton, Indiana 46742', '3925 E. Bellefontaine Road Hamilton, Indiana 46742', '3925 E. Bellefontaine Road Hamilton, Indiana 46742', '4882380 Location3925 E. Bellefontaine Road Hamilton, Indiana 46742', '4882380 Location3925 E. Bellefontaine Road Hamilton, Indiana 46742', '3925 E. Bellefontaine Road Hamilton, Indiana 46742', '3925 E. Bellefontaine Road Hamilton, Indiana 46742', '3925 E. Bellefontaine Road Hamilton, Indiana 46742']</t>
        </is>
      </c>
      <c r="E95" s="3" t="inlineStr">
        <is>
          <t>[('USA', 'Indiana', 'Hamilton', '46742', 'Bellefontaine', '3925'), ('USA', 'Indiana', 'Hamilton', '46742', 'Bellefontaine', '4882380 Location3925')]</t>
        </is>
      </c>
    </row>
    <row r="96">
      <c r="A96" s="3" t="inlineStr">
        <is>
          <t>millerindustrial.com</t>
        </is>
      </c>
      <c r="B96" s="3">
        <f>HYPERLINK("http://millerindustrial.com", "http://millerindustrial.com")</f>
        <v/>
      </c>
      <c r="C96" s="3" t="inlineStr">
        <is>
          <t>Reachable</t>
        </is>
      </c>
      <c r="D96" s="3" t="inlineStr">
        <is>
          <t>['69 30 DIRECT DR PED FAN MS', '00 30 Direct DR Tilt Fan MS', '00 42 BELT DRIVE BARREL FAN MS', '00 30 HV OSC WALL FAN MS', '621 E. Devon Ave, Elk Grove Village, IL 60007', '621 E. Devon Ave, Elk Grove Village, IL 60007', '621 E. Devon Ave, Elk Grove Village, IL 60007', '621 E. Devon Ave, Elk Grove Village, IL 60007', '621 E. Devon Ave, Elk Grove Village, IL 60007', '69 30 DIRECT DR PED FAN MS', '00 30 Direct DR Tilt Fan MS', '00 42 BELT DRIVE BARREL FAN MS', '00 30 HV OSC WALL FAN MS', '621 E. Devon Ave, Elk Grove Village, IL 60007', '621 E. Devon Ave, Elk Grove Village, IL 60007', '0 items Your cart is empty OK WE LIKE FRIEND', '621 E. Devon Ave, Elk Grove Village, IL 60007', '621 E. Devon Ave, Elk Grove Village, IL 60007', '621 E. Devon Ave, Elk Grove Village, IL 60007', '188 Stainless Steel Split Lock Washer MS', '99 METRIC FLAT SOCKET CA', '99 METRIC FLAT SOCKET CA', '49 METRIC FLAT SOCKET CA', '99 METRIC FLAT SOCKET CA', '49 METRIC FLAT SOCKET CA', '99 METRIC FLAT SOCKET CA', '49 METRIC FLAT SOCKET CA', '49 METRIC FLAT SOCKET CA', '99 METRIC FLAT SOCKET CA', '49 METRIC FLAT SOCKET CA', '49 METRIC FLAT SOCKET CA', '621 E. Devon Ave, Elk Grove Village, IL 60007', '00 UTILITY KNIFE LOCK BACK ACE MS', '99 UTILITY KNIFE LIME GREEN WITH IMPRINT MS', '621 E. Devon Ave, Elk Grove Village, IL 60007', '621 E. Devon Ave, Elk Grove Village, IL 60007', '621 E. Devon Ave, Elk Grove Village, IL 60007', '69 TRUE UNION BALL VAL', '99 TRUE UNION BALL VAL', '00 TRUE UNION BALL VAL', '99 TRUE UNION BALL VAL', '99 TRUE UNION BALL VAL', '57 TRUE UNION BALL VAL', '621 E. Devon Ave, Elk Grove Village, IL 60007', '39 Magid 466KWT Extra Heavy Green Canvas Chore Glove MS', '621 E. Devon Ave, Elk Grove Village, IL 60007', '99 GT 58x75 Nyl GDN Hose MS', '99 GT 58x50 Nyl GDN Hose MS', '621 E. Devon Ave, Elk Grove Village, IL 60007', '621 E. Devon Ave, Elk Grove Village, IL 60007', '621 E. Devon Ave, Elk Grove Village, IL 60007', '621 E. Devon Ave, Elk Grove Village, IL 60007', '621 E. Devon Ave, Elk Grove Village, IL 60007', '621 E Devon Ave, Elk Grove Village, IL', '1798 Californias Shine the Light law, California', '621 E. Devon Ave, Elk Grove Village, IL 60007', '621 E. Devon Ave, Elk Grove Village, IL 60007', '79 Magid DuraMaster TB582ET', '79 Magid TB635ET']</t>
        </is>
      </c>
      <c r="E96" s="3" t="inlineStr">
        <is>
          <t>[None, ('USA', 'IL', 'Elk Grove Village', '60007', 'Devon', '621')]</t>
        </is>
      </c>
    </row>
    <row r="97">
      <c r="A97" s="2" t="inlineStr">
        <is>
          <t>melaniericcardi.com</t>
        </is>
      </c>
      <c r="B97" s="2">
        <f>HYPERLINK("http://melaniericcardi.com", "http://melaniericcardi.com")</f>
        <v/>
      </c>
      <c r="C97" s="2" t="inlineStr">
        <is>
          <t>Unreachable</t>
        </is>
      </c>
      <c r="D97" s="2" t="inlineStr">
        <is>
          <t>N/A</t>
        </is>
      </c>
      <c r="E97" s="2" t="inlineStr"/>
    </row>
    <row r="98">
      <c r="A98" s="3" t="inlineStr">
        <is>
          <t>achieveservices.net</t>
        </is>
      </c>
      <c r="B98" s="3">
        <f>HYPERLINK("http://achieveservices.net", "http://achieveservices.net")</f>
        <v/>
      </c>
      <c r="C98" s="3" t="inlineStr">
        <is>
          <t>Reachable</t>
        </is>
      </c>
      <c r="D98" s="3" t="inlineStr">
        <is>
          <t>['1000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'1000 Parkwood Circle SE STE 900 Atlanta, GA 30339', '84 0 obj Type StructElem S Div Lang enIN', '146 0 obj Type StructElem S Div Lang enIN', '1000 Parkwood Circle SE STE 900 Atlanta, GA 30339', '1000 Parkwood Circle SE STE 900 Atlanta, GA 30339', '5W o vB2WH 2 p3ad5H8YLaz5HSy7B 3fS', '1 MU l.dDc9e3yg', 'frRNK97bu', '5 v2P2wCWl70sX', 'f.w B75RP', 'YIft61lw', 'jX.OnswYeVR62 5bB', 'MMQTn0N5bz', 'NjNVMbCwuzctScGziamfUK90Zr', 'wrVY16ut', 'iT RSkRWboP W.N QMt8d8ef', 'Jmks NARX0n3Hy', 'VMfU32fP', '9 QZlW46ZD', 'rmD, Of4LY62HP', 'Ftttlg53fN', '008 DCT4jnU z1j BD88PD', 'HjRFHYqlEXk tPTMxL46bb', 'TKiJ5k2df', 'AFBL4A 2ZJ', 'CzV, QRIKpN FkE HnIG23YA', 'L PB b60hz', 'VA hLqT12rF', 'rm.g6rnCGR83pE', 'c snvKHaN19df', 'EkvVj10aq', 'hQRURPZh99YB', 'UMMDkjHW R, KOE3 2Je', '7 4o n oo91wQ', '5 qjXmD8FLHFxtTPOfZliMeVmyWzwoywO78hT', 'sPIOMWJ. yoGGf78eU', 'qjquil3u 1yT', 'iYoQWVTWR24Rs', 'ZLWmLeGjz11rd', 'W wTRWbjOFDF AB4v8Ll', 'JhQU24hE', 'chUDZd Y59lB', 'GoRR72dd', '3M 12Q8h9 7gf', 'mHsD136Nn', '2l PL6KQ, hfEfE425EA', 's HVsr00 3BN', 'YuO kTzIHa m up3n4Bj', 'fEIAmG52Sg', 'TH jXmY hud70Nq', 'eSbPv F56bb', 'xlhpp940FP', 'smlj23Uy', 'ham6 0Xl', 'fQ AEd013Hx', 'uwtp80wa', '8c 2C Ey2qNC88Yq', 'aLeui HO00Xz', '.wLJ00lN', '5J Hhxy8 OPbG9 M90sE', '.poz qu0t4Dh', 'O hYxz79zr', 'c KNEqFPpKZZvr99Bj', '8z 067zjsLH0s8Hb', 'aIbuo07gx', 'MAxu78NG', 'kjgY05Qr', 'E Gb6 2Ds', '2p HbPLdaB H f0f3rP', 'ZUchyLWea tI B8K9Dd', 'kyy4k8Yq', 'LfkiJon, p.accf5f 9Yx', 'qmXRe, WyQE31 POJf1alf902tU', 'duryHCTLEp, s14QS', '8L DDzC52tL', 'J FA, u.N82ZA', '6 a PU i68tf', 'kjePKzP2d1Yb', 'qhhXMlmgw40xS', 'xQ Maz84SE', 'e kc048sL', 'CMyr26Ee', 'HAIZ QrS1p5uY', 'Is MaF8c4Yl', 'ivRj91wf', '.xxwx7r1XW', '4 zAn2xeX3y45Fq', 'nK SE26Nn', 'iuEmFSC24zb', 'dQmpnID8G2sX', 'ed r2 8yJ', 'ykad27ez', '4 yujbv13hX', 'Vj tqe t, P60LN', 'D mxh63lF', 'wJxY.pcW pwCP.WIL WyFS7M8aS', 'oiN tvY5S8Nq', 'noJITrYEUnw78Nq', 'pFQY77Xs', 'HE.pEuyIZ02Wq', 'fy Rp fu tVdc4 9Qw', 'lVUu79RN', 'phw3c6rP', 'a E47Wh', '1 6NsJSJGCh, l 2apg08 2Rq', '5 xPQvjv57HU', 'MH.Hsb2b6Rd', 'rWkZ9a9rw', 'PxrA TKzNy2D2Yh', 'qa p4K 8YN', 'BpektjFq37ng', '4x AHYkzy4v8qy', 'vvn.EUbpy3U9ry', 'LuT S0f3yH', '2X SKDcAJa JP 4AjA5 1Qz', '5j lzvvheV1 3fq', 'aGYoT Ajn33yd', '8 10Y.0C2D66 I04UW', 'FXTT k38jz', 'RGR8G 4jX', 'rlxn32pg', 'oKUeaJ76eb', 'dPoj24ad', '4 TjdZ X, M62DQ', '7o x VosruV8le.FNvg.Prc, wz0yYiem TM.o iwD646DB', 'ZaTV8 1hf', 'CeaW66aa', '1 m Sd24 3KG5X0gy', '5 ucK 14EC0D5Sb', 'muRpAC UJg04YN', '12A HX2 M 62dMRX g e4U8ej', '2l rJtT J 1Dbmq5XDc, G Tsx5U Zt96LP', 'ONPbYh7 1NG', 'GM UY4E7dj', '7 bJa Q 8q3r8fdBFuFs33na', 'UCkp555zn', 'VBA eQC45bL', '5y U7mnYcdxsW7Im, vdkaoqG8F5lG', 'da X XAMC2K 0Tp', 'gDC2H4xH', 'TCC C f70xX', 'Bfoigmrg70Rz', '1 cffIZ8EZeU84HU', 'FjyLz70SD', 'ULpQsH71UU', 'YFlveQ23dZ', '.MDQTvolzcc22rx', 'rM7 xozRJ38hU', 'Z.O20jZ', 'ywafos301ll', 'zoz99Rq', 'jcoW01SH', 'TUVkxuEavbCCeE TVKIbe5g2Nj', 'OxHMw7v0Uu', 'exEkv14zu', 'fI Rd40nX', 'U .Iz5a7ju', 'NnQI h85ux', 'FBGfE BSGY SHI52JR', 'XKdB6b0pU', 'QlLKW4a6Za', 'rhwTA XtJUtD68bg', 'tCsOy5a8Fs', '1 sZgb0 FRDI0 6JB', '42 UqYj1T6BL', 'RO qhrz, nd7kQ52SL', 'fXwAV36jf', '1 KLLTt9 oqJK ESVuxH845gt', 'KdFPI949dE', 'zFHNm88LD', 'BXv B, qtT49ZG', 'rLdt2x9Uq', 'Ouhv Fwof5 4Rx', 'MMFODT6x7qJ', '8 w2s2p2S2UY', 'dCxIlS bwyFB26Rr', 'ty s915dd', '4 0 pvC 2GD6 1Ax', 'wQYQpNU, SrZQ9r3qB', 'scJ d15SB', 'lZQPs2N9ZJ', 'fPd CT90xt', 'pxph xp28BS', 'OFtpp0S0TL', 'jZFfWP52AQ', 'AcP82ZD', 'DE VFrpy444HA', 'PWfjFsd1p1WU', '9 V6.t9 faQ798dB', 'B.xBc282RR', 'sNDD4g5Zr', '08 LrF G6F4at', 'NSJdpc85pE', 'mFKAem64ZP', '0 65RPhml ihWj4Da3QzNz9U2yy', 'S mT7 5dp', 'Xgfg35xq', '8 0 a Og jAjd0 0jh', 'dViG u08lL', 'xhtMzDRK3u1eF', 'MpdJ7w3xp', 'HBi, Nadj44FY', 'AZafqt, F0J6ZT', 'fm, cc3lb26JX', 'SVKK26JX', 'wjz, nk9Fq78Lq', 'Pl pN ZV VIa85UE', 'JeUNBsxp69xe', 'hfp N048Jb', 'kvnngP85RF', 'CtttYn72xl', 'ECUaKl11dn', 'gSBtjOOO19Ue', '2 zBPr41hw', 'v qLWz0a 8tT', 'XhPtm5e7Dz', 'nBv Y02Zy', 'YwfbqjSda67nr', 'QXDUb90ND', 'Yjbp69UR', 'lkVFPFUZnTZ, LmTq2N8dj', 'JeZoq2N8dQ', 'ffd Ix08yw', 'Y TJ326fe', '2 Wlqk05da', '3 Cyl .TNbPB92 gy, xfgiRO9 ceBNc3Af4k6au', 'Q MR30FL', '1A bwck ZEiuXj3C1U3Qe', 'sRtRvHB, KC88XQ', 'NQhEkz9A0ZQ', 'H dTpBSibQZPBhDXB9b6Dh', 'bOcSKz5S7Qr', 'uaJmT41qd', 'D lOu BPo hLtze200hr', 'VVc105Dr', '5m k38iJJni23Bz', 'f cL4b2su', 'skEbV45BW', '. x u y2g3sb', 'W UaxT88Qh', '1 v lpxPdxL v, Zc13XQ', 'mKsMHxhrovdl8w9xu', 'WRVn03bh', '5 xRBM9f2ez', 'TIi0b1zb', 'gVT L80qD', 'UBMeR C44Qh', 'dRNSf, l12Db', 'qxuy870dS', 'uugLF34pj', 'Q GF1h0Nz', 'tTFwg359Tt', '9 gJ QD468BD', 'Prmf86ZG', 'j jbqf, RFdj 2U80tg', 'Q dRmmlaRTW228uT', 'HdAS n3 4Tf', 'Mxypr09Xh', '2L Qzac0XUUEgH4LjT uB6oj367Fb', 'TJ ys40gY', 'pXivG71ZA', 'iCJk4 9uZ', 'bPCe3T2JA', 'wul87Ab', 'PL kdD0G1Xe', 'LWhhs, mwIH53gf', 'dHx zR4D9EE', '3 TXk PPQIb6d1aJ', 'cBdiHLN02aD', 'AJvaddIs3t6qq', 'uwLP6H1rp', 'GuOg77qu', 'yM bO45SH', 'hx pGY26Sw', '6 rAwJCAZjz55qz', 'O Wuf38dJ', 'KnQSLA24Jl', 'j Wo Ozm62tD', 'pRRRIIQ95Fe', 'j.hAl07tn', '46 dXG kj36Jf', 'dMMM T44QU', 'dHfCTgH34bB', '6 H7FTNLAdPL l bX6 4aS', '.ahjFSKr.YcT38RP', 'qXxu54Dn', 'oFZguP Dy vAV50SY', 'jb b b, vA0HA456dB', '0d dCzMFChDcnUSHYV5h5VP92xg', 'Df Iah24PS', 'gG qWVS55tS', 'FJN46gQ', 'Y pe1d3Ze', '6 y5WT, k024UU', 'LuGP52xg', 'F FfsV24al', 'CYL1k 2JU', 'D lJKzBlTv67Xl', '8h 3 jM10dw', 'dR raiP42Ll', 'dSyJ, r45nt', 'cCPtk07hg', 'sus pw0t4tx', '2 q Fl1j 4Ft', '1 64z70akkGTVmxmgkdsbQ6r9ne', '4 FSThWJ093221 3GpkI29az', 'XFU ozh45lD', 'Mcdf9 3sa', 'BqN.GtOzBb v, d9 2dP', '9 8 ncLJL i335Lj', 'gsqav58sE', 'xllt9j 9rz', 'nk i71YE', 'Hl J77GW', 'FbyFu HZ59Fn', 'Gyez2F3fq', 'CFUC01uT', 'JgdN8g7Qh', 'fK Wu4w1Hb', 'bpXMw62Zh', '6 v6jB2AWJD31BU', 'kUb24FS', 'Xc kmIbl95BP', '2 8V0uY593ZX', 'DPec17Pz', 'hxT VVOfOa, Ne4a0a0nj', 'R G, Nk.vpLO72pl', 'Ra nB22rd', 'I BPSx941PW', 'OM E02GY', 'sT ql66bH', 'Ae.BrUHBRgTjLYZL92aF', 'p. . Zw8r9uf', 'mufAbFJ YTw68gl', 'wwgihgyx80nL', 'i UYs1y4XR', '8 WghLDt4 glq6 1qr', '3 NWq4YSWsB2 8vVS r V b51Yq', 'NL qDB OtpfF68gl', '5w htZy34Tp', 'ggfFjp, KOyQxHl74FB', '8a Cg s2jVz Favi04yj', 'mb.B nafL10fN', 'XBprRz, pnh73jt', 'Oac75tz', 'JmGc0 2FP', 'mKbuR8y8ny', '3 g 0vv8y00jF', 'UEzA58bg', 'Sdr96ln', '1d Z5JejHh5B3F5tj', 'XZ Z711El', '0 suL9OCLhTnQZ7 arZh wWK54uZ', 'hBNY0x0eY', '1 d OgKPBEQ Z5 5bt0p0zj', 'NGAXb42XY', 'lmjbvxh58Zt', '3 X0JS47RF', '.srSCASe6T6bD', 'LHBh.Nz09Tp', 'u vOG6g5jp', 'Fp no05JD', 'Jprm WaV YYF hG41fR', 'lImO TQjgc4P8EE', '4Q Kl y79lf', 'xbUPE01LR', '3d dOetbe bqH9fR919qx', 'TUbme.c l0f4by', 'JNxTo9b5sX', 'UxzGps90np', 'q KIx43Ax', 'mLbf72Gu', 'B.Uft42rN', 'Mg.uLLi2S2Wr', 'iU.drv.eXRKL4 1TX', 'mngun17zU', 'Ca hbuFh20Ub', '1A b TPX6jtzn7j9ZZ', 'tvNN71NQ', 'O ub12tG', 'gWzzGDQ Mf56RB', '3v d0Uel ti32gG', 'rtJijH43Te', 'Dhfl5F5Ge', 'KbJn8S4HL', 'piOg, ikp03hW', 'ADEp60 6Sh', '7 W PMu05gB', 'H UlxDVw76ln', 'FPXX, gQO3a.w mVVrQGhFM3 1aS', '2 L vwDRC, Bc10XT', 'GfvNsoD45DT', 'n la31af', 'vavnm14jS', 'hrv D6J6Na', 'nYypYm93Ne', 'oMBOrB75ND', 'jMDTYwwwrh25Wj', '2J Npo N.M tszCFF AFN3 n, HG4b5hH', '35 eiyr O46Wj', 'M W KC.I ED, h11aL', 'fJdo57XS', 'M SDU52eX', 'pMwkySlKp80jT', '5P dDe3eedQzf iCdJcH72gfu4u47Gz', 'tB xMTy5t6lh', 'Gbit63fl', 'JDEQl7D2xN', '8 WZx TT9B6XT', 'viZJ54EU', 'yTVtng20eY', 'GxpL d, hD9e6S4Nj', 'MryD OdQ68Fn', 'iS ONj3d2uw', 'mDM hY2N5NP', 'aakPz41yd', 'bMeT58qu', 'tJCy AIDVW, kzf4B1yg', 'ZHZEeD72Ub', 'YL.YyyJ.F1g3SR', '82F Og ye9K6jF', 'nrtjynTw19Ug', '.LTiRGKai SIbEqnN4P7TF', 'MjEt, r 0 IIYP36qw', 'tcbCt319qz', 'wI.H58xz', 'XWc W Hy7w6LF', 'KqZihztO116FZ', '.gpO1g8PN', 'zMrfIF q, f N A1GUiVy HDYbtwRJ1 8bb', 'Vaew8A 7RF', 'jOij2B3ux', 'GhRKs2 3Ay', 'GqyX00LD', 'Onqe09Yx', 'symM49Tw', 'Fo xR44rZ', 'xgVwP22BX', 'noQyJPyD22wB', 'zkZn.vW PHnTwvK854tG', 'Ozv. e R87ES', 'ELYP6b5YF', 'dZj c2h1jS', 'Apn iPh UqEN T32Py', 'RIZCk7A6zB', 'Bjqp53FQ', 'rTmd02NS', 'rvUgW38tB', 't qu48GQ', 'lsXyf38bl', 'IMw.M yZO88Gh', 'VfiIe3y1yt', 'hWjMW89Gq', '3m T3rS506gE', 'lL T34We', 'nsXH2 7Az', 'lVR20gg', 'rxnrVJhR PeF5M7Pr', 'rESL1R8Eq', 'mdg4f4XR', 'R m K66un', 'fgzy69zN', 'zNmol20rH', 'Lb Rp43qx', '95r bddTHSqU2ek XQol53Nd', 'hmLQSM06Bq', 'A.dJa6W5pn', 'FrghcL77Ef', 'oYyA6e2za', 'gfxyc1C6ry', 'TGoc141HE', '2 oERMoO87Pw', 'BQNRS bv250HX', 'HRxd02BT', 'TP T l, g 8vXiSb798np', 'L iY599tw', 'ysrw09wq', 'kSS0W9Rz', 'EwJF5e9yN', 'w c pD5v9Sg', '7 keYhB JjUT56GT', 'iqu qRToe60uq', 'ulyKMK74uJ', 'YP. fhCuFKUzL85Jw', 'J RxUocTP34Wx', 'OG A go31WW', 'UqLLP2u8yP', 'wGF68AP', 'boeJyAPvC662jU', 'OvdG4g1ZW', 'qiU N4K6Gy', 'bjqm55Fg', 'kH qEAKT7p7tg', '. Us53bg', 'zqF8F1Tb', 'MfO LdTl andn P38Yz', 'ylOVbtb19JJ', 'w EZBLp8 7yl', 'WwuF Q kW7 9rX', 'fesrVT09LJ', '8h e oQf 0LKQd5Lgj5h B4 Pe UYkjz5R, VV9y4bW6p 8qG', 'FSgof62gg', 'UQVaq50dh', '6F ap5.W0F38QD', 'Oi XrD37Wf', 'Pfj rs RANFJ S91aF', 'T .lmlun04HE', 'tToSCh692sX', 'lzgvpoao333hu', 'ISHLnSgCNxZCbV91FR', 'Qeirn625BB', 'c DB43FG', 'GQUFwolAcUzJ619jN', '6 c X6z92rA', 'adNxHU UBg24zS', 'xsd Hh76yG', 'HyWYL286QG', '0 ye trKZrf1u110w17fY', 'Fkp.L a11TS', 'sWh Sqb52Sb', '5 QV4BLs dAR 95hA99yb', 'NbJdP0S6EX', 'vN EUNlday4e9dE', 'rURf33uj', '3 bC6, iv biAPT20iH7Y1dN', '.iR i7j2Zh', 'dUvYzFh214zt', '8 a wf94wb', 'y z PpAvoGwF O6W 0NH', 'HJChI p06qy', '6 iZ3B.DP87NF', 'vXuHfrYFZ81fG', 'fjQhB r AFWp bH T98Sd', 'GkQvj5S8UN', 'iPiGO rE0 5Pf', 'AAd901WD', '5D 5FGm58Bj', 'XVMsnrJF8p 4DG', 'd ZnoeGJm6 7nH', 'Ek iP NW0 3yy', 'bQrbL4X6af', 'JmeoiorTpTLZj85BF', '2 kd3 c6dBnV19dr', '2 W15MRrdUeN23rg', 'wfLmD4d0Np', '2 3zNIi jejrQ0EPzvXqh J8I0QR52Wg', 'bWhlvp iASFyEnNvsJ aN8S3FS', 'c no17Hl', 'Wb vN19qh', 'uHSK, kugTvUugTWMofmWdIe7k 6Mmmq69zb', 'Zmig4E6rS', 'EoF D54BT', 'Ttcucl0n8Yj', 'SguqAw40Su', 'mOiR38NY', '5a wv16 8dVFh jFdZ8c2gH', 'mAvnfG07Jr', 'jxKU7d 3WS', 'Aq pa02ae', '. yNucNs17nR', 'D gm57AX', 'PqyamQcDK, iN7N Vt6d 9Ja', '9F .u WdZ9jrTgGg2e8m xw58XY', 'rZwyCdh8e5Hj', 'p. Ly cO Be90rt', 'mhuTK f99zN', 'kXIm g JkDhkc, RCDB51lB', 'fvqik55jZ', 'nitf W35Nd', 'kx rT aR5K5sl', 'Ndj44UL', 'YLKo n0g 0dN', 'eI Dh58fS', 'zOa, pMDi97ZF', 'TU cqS1 1Rq', 'o aKLVfaydZHkD99nQ', '4 e Uh34qr', 'I OGI90rT', 'FFou46Tp', '1 s BGoE c1E9nh', 'hkaxqWAX90lF', 'gPgLLMLmqZ8 7hU', 'ZvN, Vx IG0o9Y remY8n4ya', '1 k UH dgz77EN', 'XllZw5E7BD', 'VC JIF00xL', 'aZFbNeQLJ1t6fg', '9I LqgieTR99BW', '.NL L ITreT91Qn', 'OC Y99RW', 'lUBVUU35Gr', '2f ec4A3E7lkyiX5 7SZ', 'DyYoU78Dy', 'dWE71Yd', '5 2c9Lq9.Rn03Ed', '2h 70VR17Bj', '2e jDjUA2C2Fs', 'Frkl051UL', 'LRz h sklU, l6F3Sh', 'zlUy74yb', '1 Ll h BQn00hY', 'MCizLAPkJ82uW', 'Qd e K93eW', '5 mDmlgBUJMDXnvfb0U11jD', 'ziU11dQ', 'tgw6t8Hd', '52 NJBDnoLgIjwm3g7Wl', 'bqTyT1 0dn', 'j qJW7 5Tl', 'XcjcJ57xu', 'UkyL14uJ', '7 01yF dvtrH7 4nE', '4H IkIOuG0c7yZ', 'KYFbdALc ij56tb', 'jkKChvpk8k2ry', 'ZknqMh66ln', 'UFjcPq84aD', '3 siIGJI5, mdUlFZTNuQivNv23Dz', '6 2 hzHkGh94xP', 'ljNk bRDns0F6aP', 'xJRb20Qn', 'OkbXc562Yj', 'QKQGWV855jq', 'HzZTr6b1jr', 'bRGL98bQ', 'V ud0d0wg', 'HGWL.kxkY9y7qE', 'OFnawf74gS', 'cBWjGBGQnj1F6du', '7 qAbCPdl3k 3AJ', 'kgHxiA c G2k 4ZP', 'fQfe1E9pr', 'a LWA, gIZjKKby223GTaxYd4e4sb', 'mkon445jz', '6 UP H GUx91uy', '3 Ny6lY4Jxe v, l1j9F p H34Gh', 'WRLI795QN', '0w c D K9D6rJ', 'N Vw00DW', 'RXfGRGHLcg46hb', 'YNY tQ95eU', '7 1sB5QhqX 0Dr3J vDbPS5Q5 .KA85EP', 'CfVkA10bE', '7 CDj0 2 u7c9LF', 'l Z. U756ge', '5X zl8lly18rD', 'TpWbKaMt8t3FY', 'PCHhb60ww', '2 ZpxNfzK99Uj', 'jtetTSaO, KLl, aq95Ly', '0 ad qXO4G1Jb', 'VixNzu928NY', 'W oN, d9ow uo1U5fT', 'IwMp930pN', 'Cnxbs pq O14gf', 'F bzt13QB', 'Nkf5S6Sr', 'LAMk9e2ww', 'LVggJgimpQj7K 3dy', 'Vd FlfB T Jk98xE', 'gTWLeqzoVBSTOg57jB', 'fzsPYv Id63La', 'YMm hHc0 7PZ', 'Giobq A11FE', 'W PLpD864pX', 'CWL Qe21eB', 'obNyIpP4s2Aw', '6 j1 mKd M60ua', 'NOPgkN o S9F5hy', 'VJkT, g0khFyFFoZI.An89af', '8 B.JstZtU813Nd', 'Kbhcrjv04Xf', 'KhWDlDj22jf', 'iJui32uA', '0 UrJJN12fJ', 'mf GR43wt', '0g ulSXHV98NH', 'mX A8 8WS', 'KD n92RS', 'hatyyn2x5Dz', '1 O2 Xlq9a6Xb', 'RZqkE Xaepy94eQ', 'Xbe, c ApwI6b76Ty', 'JN eu PP83pH', 'QGRHX018SP', 'TpV g601pP', 'Hu y79jp', '1 3N frnur01lj', 'xjWr RjXDpr d BMkI A93bB', 'foCvc52lA', 'FVaI K22qr', 'X Nl8S1Tj', 'cK biAxH8f 8eu', 'ZJXL Nw81qb', 'Otisy vxorwjxwz37lb', 'YVrOslFZ46jR', 'HLVQDE56AT', 'K MoeoMmc77zw', 'ndfwLDXNOv, IRqRLG.AB.kC4X4Pyj6Zi 6 cS 1PoE8j3Sb', '2q 9QX N u30na', '45 W4xeF5 8N0qE In3V8xp', '2 9wJ0J xF79GA', 'Ekhi55JL', 'kl X PxUC3T2rs', 'cauH6B1tb', 'FQKT42FN', 'X .B50Dp', 'IhoC64GE', '9Y F9QV URF805wA', '.WIVa2h5uN', 'bkUF0 6JR', 'uaVA33XP', 'LZ r21rz', 'tFAakQ1r7UU', 'tRnMR77DQ', 'Nzwwuu C S77sS', 's gEsiu jz98ge', 'YO i85nN', 'akKPtVZvozSo2m3aQ', 'M nXBT78tf', 'Yxge110pd', 'JQoR54uz', '.Pfw co702yn', 'E WGE1 5uE', '5N J5ij9E3fH', '1f f 1KnHGOM Ydys6 M4w9jR', 'ghZPuQYV Yk24gp', 'kpE253pu', 'CCQOx04zx', 'WyGW89qL', '3 2 zJdLH6T9Jt', 'fzmvvYHllk15Xq', 'bpz, mCJJBl, xDbTknMe64isDli75Fs', 'DeJF325qz', 'OMR l79sh', '46 DNngQc99qQ', 'LobV.. KRr3B5Ts', 'EyQtWvC8J4yy', '੯Q QV0Sh m9gaHnM5Vd53SW', 'scs, Z 5hUT F5jKpwD j6UZur17lT', 'ObcdiDV hO37FH', '2 dRYwE9E MyWpIA3C3be', 'KFhnCb38nZ', 'o WL7 0yt', 'YPDn38Su', 'f SSRq59WJ', 'oeom55SS', '2U iD kW6f8wL', 'rMl86mM3mCuhJ50yL', 'e eC8g2Rt', '1 6U e. tR32IPqYq39hJ', 'A LMIq59zW', '7 Crw K5 JV Leu 0w.hzO1GOQkU4c4ZQ', '5 iXsLaZ50lg', '4H M goyyV.jok322Nq', 'MiFdL08AP', 'ZWBHi ko96sg', 'Vl C82Bw', '2i RY5U29Yf', 'GHQYR51TX', 'h lk71XE', 'EVkT33lj', 'PNxKfn iwy.F05al', 'P w87rn', 'egPE6e2bQ', 'BO k40lW', 'eXaobK3V4bW', 'kgVj5 9tG', '5P KFFNuLE To7E49Tx', 'KDiJ, aDRKVlj z2 6Tl', '0Z 0 sh k17Sy', 'teth44BX', '9 MCua928Rh', 'wswbg06bY', 'WGoOFwI xldcMlQ19WG', 'BZ BE, kZAUFCF74qu', 'PMsWt06Jz', '8 6spy.f99ZJ', 'mK Hkb64An', '3F 8Uc3Tk, FjT Hqa1A2Dt', 'RKjOI f a32jG', 'HgTpwc7v1lA', 'KzXwrli85gH', 'QlUB5B 4bA', 'qG c12EB', 'r O jEh rn5R5LR', '1P pExghj pxHP AhZaT pe GAHOb14bJ', '4S V7 My9 1Qa', '4 ttf qKCJ98Zl', 'hPKSMFQaPD8 2XH', 'EBXtx71AD', '4 ba 4E06lP', '07 Zi 4oKUGO1o9T3h4tx', '5g q5J73Agp169z, m0Mdg9d5Th', 'Oq g30tP', 'hb T2s2QS', '1 Y89BoNbhHpi3t9WA', 'cwn, o45yx', 'FaFjZl9n1wr', 'A GF20BP', 'aTXbgFjY .GilC36ZG', 'E iu76hz', 'YaXnAFwkMbJ27LF', 'sOlrEWgonne50wZ', 'McmBKU21bw', 'ukK, zMn6g7js', '1 l0qm6I6a 6gW', '6 aXu1l13bL', 'xzsNnuPJYUMkUkOW56aa', 'yq MFe FWg32uD', 'eFhLSM61Qp', 'AHVsCZ90Wb', 'jjIXuEmg6y7ru', 'VW iepN31sy', 'vO B lT L8h4Fl', 'Diwy461tp', 'xt uPr O341EL', 'VGEFWW40AH', '7g 38 L0M8qe48UX', '0 guYFb77gJ', 'tWzk55zF', 'eH RP32zw', 'nwU. h ua8f0PU', 'wmtm578AX', 'mNVeye, U UE6b8HQ', 'sdGoFwnnyynPbFV pv04Xf', 'PKnKwBV05PS', 'M sY57JS', 'etLG11sg', '1H 5sD3 HY ejJV6Dlim23Ue', '3D H YH4 W u24Ap', 'xXjfckFLX, Ai20AO 2e Eq792Lb9X2Fx', '3 ewPQGAI 1y rx2dZT5G L r48ZP', '.YQ B0K 8lS', 'cUGS LJLMOJIIklFYSkOVhuo1P 9rL', 'wYSE30Uz', 'hdRF qI74zw', 'q.S O08wp', 'QNXPsM03TP', 'jFZE46ae', 'EKPP02Yl', '4 CQhx C31Bs', '.ZTqVjY96yD', 'lExO23Gn', '9H wHGr YI P2F7Bjcq500dS03Gs', 'FbrPGzs6r 5TB', 'CrlPl vTObjPvS70xG', 'XQfW49Dg', 'IPeRm6W0LL', 'kAX vuH RT afAzd6X7RH', 'ekRj88Tj', '4 XhU JWb, RMXdFu a cK5z t52Rl', '0 WYW8Wa5U9NF', 'vNvssNe9A9EA', 'nNjpUrNNP91EX', 'WFgI Fkcu d0S5Aw', '.LS CM74xF', 'rrwzr90Ly', 'A MP731HL', 't lD5r 4RP', 'Y I6h1Af', 'Mk ZwIec8 0jW', 'xLafBoGxgS, jGvo304xX', 'fnsmFVk84Tz', '1x eC Lb g bqxrk d09auk98xf', '6 vS. a, LlnP71DP', '8 a Bs1wxecu1 1JX', '9 klE qsW1Uvd81ND', '3L 7cPmPs9f hQz0S0YF', '6 Bx Z x3PH f kGhFKf1m7aN', 'Po7bPePUy0 2ws', 'zFAV Zj5k8SE', 'hmLZt We R57gY', 'Ja Rl87uX', 'sepnmXje51nd', 'l qaa lM e20qU', '2 2 bp3.3ee89nb', 'RMjJp1ifMR60Nh', 'P af28tX', 'f.Rxr2e7pr', '0d xd8 k011ZJ', 'zyaS, g15aa', 'BTXrE9J5eX', 'tzRn5n6Jd', '69y dStNf3m0sa', 'mUd, lp90Ey', '8Q V 1c840lS', 'tlyTf6 7Bz', 'km p5 6xa', 'uL NF0u7hd', 'Zd r28Jz', 'OAa l taRC84ND', 'msG gC6V6WJ', 'MXxA I, KEL08.s Ync l9W E lMWRHEqS18gw', 'ZUmTR1c9Yw', 'Ym UgnT79Ep', 'B TFJT4e8xq', 'wFCxwVO0S9uP', '4 Bi53hRvR6gal 6Dfm gN 8dS4d19yt', 'lTIWJ X, K .3cfLOO3Vy63ry', 'mIWMM37Se', 'F VGRUgDUwz506eu', 'oVeoP k0T4ra', '2 G SNI yC 1 NthXg433zB', 'OCu R33ze', 'TdLaA N Z15fw', 'RKl.XSU4A1En', 'eMWMjpGn0n4jn', 'bkWSk55YL', 'nn k KX58rp', 'cqKWb74wl', 'K pSL11fJ', '4 yWnqna28Ap', '4M zqZE9lqh m, zvXfAIy Ag1a7dD', 'PMHDt9X0FF', 'TB XZ44SD', 'JyAdU84ju', 'sATHRRe, Ybg NsynWes R4n477uy', 'xdG67Hp', 'ZYEU777tt', 'hqpJojQ78ae', 'eprDgKslLt w2E0gJ', 'UUqJ9B 9WR', 'DegT B088Tt', 'uZqY D R Br1r1DR', 'I xy72Ll', 'XsKg, bs94Dw', 'nFifJjF5V0yj', 'jmHjT08TR', 'YWk kmk f55yz', '1 ya c56 hd J75sl', 'snra.QH44JY', 'hfnaVQpOS1f4EE', 'WfRE, X sX nX5.y90a52sN', 'jJAP21LJ', 'H OD, c10dB', 'TwJ BBjNIQAEk05hH', 'fgmu03wD', 'Bjf Yk4j5zX', 'FKzK54Qt', 'RHFU0K9NR', '5u crzc615Dg', 'ttiaKu92Sr', 'Xd K tZu11jN', 'U gK UPX2E5gg', 'pfSIo23ba', '9T HsBSPWB qF8B6A 7rA', 'Gxcxl09nz', 'DPo zrbCG25eG', 'c D5W9hN', 'FfdZHW34xB', 'EDZbBX T S2A0YY', 'yPBQvVVYk65Hq', 'mLWd iig340Wd', '4 7CCvkevcsVR18I N7G29RE', 'Vw Q, I3ddJO gucM8V4Pr', 'lFhSCvjFDLtJwdqpVh32ZN', '7f FsxXJWAqXzw785xj', '0 9W vyE7Yw8u8wb', 'pu pVYRFFzMKVzJxtVR3u8ZY', 'prWTKp wdc9c7eT', 'zVbR15rs', '5 qad3jL3YtLF6BQZ22SG', 'BLHF0 3al', 'OUUY47Tq', 'u zy49HU', 'ePrzttzOOO08Fu', 'mzsb49Jq', 'jGKnvr, axp cRIVf82FX', 'ueJO22bQ', 'DZJY96QB', 'ClEhAaFTjlVK4 0tb', '1 JRdYHT4V5Wu', 'Vgid13Qd', '2 4F2ar.Y8H4gt', 'pPpUTCnD66LW', 'CasWw86qQ', '3 P fR29eb', 'WOQu93Zd', 'wVtTtgP37fX', 'aEEPcWqA54jZ', 'GtXq.Qc30hD', 'XL GUpyN51uH', 'uoHowKwPu27Nz', '207 XAfC 1JWb H31nL', 'JVnADHV7Y6rj', 'TzNL23bx', 'IGZS54uW', '.O PdUwsEmemv55bx', 'KILGBMHGJBAfR nHCMZzd9t2Dy', 'qQt cBej0 2Au', 'Gtwsvl8 0lz', '4 n DHLVE5pkRlydcw4 4bb', 'Fj e02rh', 'SCiV z58dD', 'zm mkPE674Ez', 'LQK.BYhYkA EtG27fD', 'DAtB05pe', 'zmf, D42Hr', 'Psh iTeO82jl', 'VDSNk57eR', 'pO 3kaJi15tl', '192 fmts5k0tq', '8 lliKWeW33hn', 'cRtYi94Hq', 'ELK Het bjmytA pq20QP', 'f fC qg5a2bn', 'jZkgt4v6lp', 'zE NK8N3fN', 'gy Y3e2xd', 'moAf557nJ', 'gF ge1x0fj', '.hyezerud93be', '8j ewWWAYkDSOsK98jw', 'N Eum2 6dE', 'oBzF eutz6c3hy', 'YFS, ksPmnyZo59dw', '7k Kefmzyj7iHPw766Rnn Gcj75Lx', 'hqNcx c b32Ea', 'BzSamqUN60eb', 'eLEU11pg', 'bxz226Zq', 'SL lhHGUx15AJ', 'aijuX85Xs', 'pm.oW49Qg', 'gMTinyTi0T3uY', '.WCJzU04 2DA', '8 OL K47sa', 'DQs20Sq', 'LETRA saE.pit51EP', 'QsBb423QD', 'WpbBiozp rM9X1Tj', '1 Tc.Ala5B8Fh', '0 KAm8EKv94zX', 'RMgk3g zuzoe 2EL M5j6RZ', 'F YnXI91yR', 'Z COz94sr', 'SD QrhN9E9rb', 'xoQZ8S7eF', 'GjN9h6qN', 'kQkEtuM75DW', 'FKFK Xwe81Lq', 'M ui1 4Wl', 'c lBe50Yh', '21 smAIX62aL', 'q.mpI yH LNo12sr', 'TzLDfdjq07zF', '1 S YT9A5Ey', '09 U27Y5r1HD034zh', 'G gYHH39FT', 'jMkBqulGtBOX025lu', 'R BLQXPtryJD odI, nP AE A89Be', 'zyjezmUVQMofVW36lP', 'Wrb IYU836Ns', '4 MfMS484jR', 'NPR K, GC1M8jy', 'fek oqiTB83HX', '1 iFE k785rA', 'xCp.A18Wz', 'bdCL90gb', 'RJ.tVTPD74uD', 'jzm.ikyiM66qf', 'aZOG88WA', 'ZXAX ..z2G1YB', 'G WKf7s9EE', '2d u dcvUt AZWs4t2yp', 'zFhPEP N17Zh', 'WB U1F4nx', 'kwxsdwwp2 4Ye', 'f OS80ts', 'rEKf39LR', '8۲ Y kl9iR6DVIOKtgYC33jy', 'fLnY hgKzd9g8ht', 'DV g61wU', 'rhAO41WJ', 'zQHhLG58qg', 'tB ex63jB', 'nOpUjHWXIOn4B7tB', 'qLkGSrz45jy', 'q h24qP', 'ClTlOdz36qq', 'Ykozk1 5bN', 'ZwCRcGdOh1e7jg', 'kDY h YXiPy33sj', '8 16SLq6MpEom0F 3HU6 3Fd', 'JF .E.dUr88yY', 'NL d L68WJ', '48 Fvp4Pb oG819YX', 'Ifko741fH', 'Mz SIdz.o17rE', 'uwuXD22qs', 'aRrIin8y5NS', '0 VOvbCUI30aZ', 'ht k624sz', 'jbnZqlnhug95pT', 'euFJDEkRfL8F4ez', 'TZOwcJJYMVz3F6HA', 'eFBQL65az', '68 ZnRU94W6K9ZP', 'hmW9 2nB', 'IEchV82 4rF', 'ntnnfQsPiJ2D9Sh', '٨K V M0 qh91Rw', 'yLWZQZh7 6UX', 'aPSJB27uB', '1j L 2, p1f27gF', 'ZT .c96zg', '7a gGQ6x5Afc F l vi 8 yip330qe', 'ww.UHyqIF b48Jr', 'rPAtwgn48nU', 'xY cOD67zT', 'P lhiPzHExu61YG', 'AtvM Dojx9r6ea', '6 D7CWMQ60ae', 'NfLNhMF05QE', 'hyBX Sk yScM0 6Fs', 'bkYMTmVokvj8w8pw', 'wetgxaeO4x9YZ', '2 EbOja05wy', '61 glo 3voFi.D7 Ej WRa235jD kd07BW', 'VdQh Sb66uU', 'UGSemkHnLtXZ25hN', 'typ ye GNqOGGgga34xp', '9 0106P1t1y X1pu46Dq', 'AQxXi0c7ED', 'YIyKiI1E1lq', 'kwh Ye72NS', '4M LY vBJ1 8fY', '1 gMdpe sI QUi2yVlcV670eR', 'cGgLGw fkuZDdtlVe09UN', 'SX n23FY', 'Nd..S65rn', 'HTpo82Xd', 'IqaF85zs', 'BCFbK5a4nA', 'jJetuann3u5aF', 'e eSr59Ue', 'EW o15zH', 'LD rFE S35SU', 'Qrizl26je', 'sAjl393tT', 'IEVjz88rL', 'PBHZwtr0t7xB', '0H 0Cf 2IK02pE', 'To vTP8Y2gg', 'j er2 0Ud', 'dsoo8 9rr', 'wXYBDkdgH4M9FX', 'flmtvu46Gy', '0 kU0H o.rKe79dS', 'FVFYP510Jj', 'aEhfK8D2px', '23 FdVfQez Dl02dP', '1 b31Vk7Z7QRp 4 cxb 1 Jxby22cy2b2tU', '5G O3km7 8Tr', '.w KfVU95Hf', '4 MyHS 2mrpE43hH', 'crQa319jf', 'lcjvmmA5G1np', 'weLP81XY', '2p RJTARs46By', 'oSTIDm57zu', 'iyUeFcy0u5ub', 'FK uXnv57Xx', 'LQZ931tL', 'z gtuP9Y0qL', '1 1PMrt uLB7u 4Dq', 'OPUhS85BP', 'UiBhn1 9ht', 'PJfK, Zg7XU. wL, h2AEB9jf Z375FX', '3 hP E, LPZ35Ed', '.AmzW Zz j r led14tl', 'svf n53RP', 'QXQhA2J7ze', 'yvCCJ29xY', 'YoHBM7x3RX', 'm on70nq', '7q kn h.QbP EtgpWa9NUt1Ac tpRcpBp9g2rl', 'xfdUVj66zr', 'Qx R24eT', 'CFeTK, KqJ5XI8U3eE', '2 l mVaE6QtlZW45xG', '5F GhWcF8, Vk R6QC9A0QaiUt4Y 3DH', 'm xHRh0 4nb', 'nO4 NT1.9Iin6x 5Dy', 'Q RLx52Ql', '6 IvvRTg56JY', '7 q drpmnsNR O27Sj', 'mL K379Xu', '1g v V NYpEVt34Na', 'gwK D54 0du', '9Z TRPEVrSX89rg', 'vzRuUoz0J8uq', 'U .fq25bd', '7r Gr1Z24ry', '2o 7n7TOAO8Az ni03Tg', 'UUrWYxok0J5qa', 'OCN41tB', 'jEGkvy78Ef', 'KvTvhP857Yw', 'lhUu, quNtkqNBX8V4Xf', 'fHeLH62Ub', 'bZw i646wh', 'swMECKgVF8U1ul', '0N 0F1uB0 1Fd', 'gbc62jL', 'fWv O95YZ', 'lM ysMW9 8jq', 'TxWJgn TXMjuq3 5tj', 'owSmgWrdn94Gt', 'T y w51dZ', '5 Eex0M092Ah', '3 bNLzkTSwl60Wf', 'yoq B6 3qP', '4u iF8D23FD', 'pvmHW84bW', 'bi WFDh u KxHJuwtx.OspwX33Hl', 'wSrYAz2T 6wB', 'LCjG Vm B30AY', 'XGvK24SL', '2 Qt JVW59toKh8A7Nh', '0 IoG F5 6DG', 'xB C2F1AT', '.zQrp ivaN p20Jx', 'sKRGUJnSU7r3Al', 'QhE, c9d5BL', 'Pqrk8 4rA', '4Y DVYSVee49zu', 'sUzlU9 5yn', 'KhC DVfWsuj995HX', 'saB nKz97Tx', 'dcbLNnc4 2Lw', 'JGEKa58SW', '9t utUsWp29wW', 'v nz47ue', 'OINPkz5 2br', 'r.hSI49Ue', '4 D8msBeR Q 2Zpzi0G6 4Pz', 'fueNPe B.h45LJ', '9z l8eH DRg0t6tf', 'UTaY02Dh', '7p q8qkijD X Kz5Kq Ni29ss', 'zBQHAP360nT', 'BsxeJ fb67gu', 'lX nc, U17XR', '9 P.tm8uRkubn37QD', '5m ZR5E4d05uA', 'NHC C00RA', 'su n6j7hl', 'VFhF20Zp', 'Ff.uoc7 7FB', 'Lroaf PKwC49GL', 'Qrfl7c6wU', 'Cbk lzfZDAI8k2rf', 'FBJI45DP', '0O Hy5YU JwC89tj', 'GLLAr EYoJ64jW', 'BE jN972Dd', 'Gsk7 6qn', 'Q ioYG3M7LR', 'hHK, Kvi 7fxPJ7tI5Y04dH', 'fTSAv xdYIvBYuh14BF', '9o 4sLUtMWP82gQ', '5 oz0, k z0SF9ra z4F4f35pe', 'BzKyMn Ca81DT', 'gZrRdE ziw9P1ua', '1 bI4 eD61aH', 'DGtCV53Ns', 'b GRMz9t3pf', '4 8e .ke0 6zh', 'vnVczUeOb9 8Xy', 'kA yuUn0d5gn', 'SAUR60fS', 'OnKYIzu0 3zn', 'w yC3 8ua', '9s DfqI4 9tu', 'fEiJ, iNY53jU', 'KIWeHQhJNlE82NT', 'dFRE2J3dJ', '5E RhC63AtbGAJGFd0H4jN', 'zQoNAz40pn', 'RAqcU OX80Rn', 'qisPM69XA', 'jwhy3h3Zh', 'ify9 4QP', 'bHbRNeUObv3Y 5qW', 'oiDP64Sj', 'QjVOi04HR', 'Bx ay55UG', 'p xd59Lb', 'QhT yQ17qd', 'dV I. qAXG GvcpjJ6e4zt', 'PBu Q Np20BA', 'OP ITWt30qd', 'aT FW45qG', 'CbhMJz, H16lL', '3J N G d9 2Qz', 'I b bwa Yr Dj98qU', 'VmDIt2 7nQ', 'Dt.u7b9tE', 'HxmKH5T9Dd', 'Gdfa82Lb', 'EksuC4U3jp', 's Va tttt0J 4qh', '8 WH uLg1Z 0w47Uh', 'JAzCf88ED', 'ibX JbqA YCdE75zH', 'fz .HD8A6hj', 'n .mN96Pg', 'dP fZRSGf22BD', '5 HSpfe4s8Ld', 'm UL, mdcCAh3s8qj', 'GU A43FG', 'cJo.hiF1h5lg', 'HXGGIu37rN', '0 w9hC hUOlDaC qq8N81fW', 'aiF Rr Spf, iE8v6TP', '7 00r4 UgFA1f0pB', '775v t7oKRf s367RJ', '5 2zVBr0S05Tw', '89 uKCA09I5 0Jt', 'JeYUG0A4Ef', 'rUjJ5D 4TR', 'n.NM4d4Xr', 'dDI ewVm56jp', 'uKH07zZ', '9f 2t9FYQ71da', 'FvuBu48sr', 'WFgG57nG', 'fmedvby7K8ZJ', 'U nXE445ZH', 'LGNmke03pp', 'wgt HK6K3db', '2 Xf0LM Sls01Jh', '0s h L7Bp814LS', '7 Va18tPlpMVJptdMAU50Ea', 'zGJ o94ns', '2A upu1XU0d4Fx', 'g NK6A2Td', '0 D s94E6 sS1R2gu', 'pEyPe4 1PG', '45 GVOPHrSX0H MUBymhZJrtOYnkR65wR', '4 OWSXfL g75uE', 'RaN6b9ts', 'GHK W9T4ZB', 'nXn s823DT', '7D bODR Fq71dA', '.nha365yn', 'NYIw02QU', 'FN wE d6d5ED', 'bf UC85Ly', '1B Ab4i65BA', '5 LNXEj dB074rS', '.V laJ750RG', 'msBuen9Y4BD', 'qNkh4B3TH', 'rKtxQKPmc r, cYCc S6K439o o GSOvls 4bZ0K7GZ', '19M 6aP 0NjwG5 9 h6 R V07YFwC7, H6 HtAF I0oM41Dz', 'bed. MvC, ymNctO T cEJCt69en', 'hF.ncG2 8fY', 'M vr kPMrA88 6bt', 'ugfZ62HS', 'aCw03AD', 'omNffhru13sb', '4 y2 nP86TE', '2 aO X.0.J45xu', 'IkV, Io 9lKk os220wW', 'VD CJZ62xg', '1M f3 Gmew 7JlPee d3E52Pl', 'eK.MQJ. vwP8 4tw', '2 OdBSr9Dji4 1yu', '۱ h A 5QoKR35UL', '2 5pCHrSp uYkXgc16Eg', 'q kb88TG', 'N Iau2S4Ad', 'YhO JXz Z78xz', '4M E gKSK936Yg', '4 PE3 E53wz', 'oba JJ0 6Dj', 'W Hv c3a0Pp', '4r vJe gt U4 2YA', 'BKB98Aa', 'm zJI7A1RU', 'BJoJbt A55 4zH', 'VhlaF00Ht', 'jces i63eS', 'rofBXnj10GD', 'zLb89bg', 'p RL45up', 'PJVu y3 2FE', 'ZmYW vzOsRwibkfg8R3bT', 'qfbp29tZ', 'DY u TKmP2 6xj', 'IYvs7W2lu', 'hXS hcEWMsy82Wp', 'kBwTCD0B7LU', 'tOGGmbIxI81bu', 'RM1f 6 GqRvafnZ1FKJ2 G H fkzV2muvJCb96Ns', '21 qaUWu0Gn7Y8Pq', 'F Eppe7u 1LT', 'kT hmF c54Uz', 'Rh VC p40Rf', 'tKJH3a8Ly', '4 gKOEM56Bj', '0C 8KBItaxGw82tN', 'ss hgLNLSuqxYO3S 3wS', '۷A W3xHph HntFI66yJ', 'L sEK zuMr3G1El', 'rGDtlBxta0e3PA', '7 Qgao04tg', '7h WIsxS0O5l0u8jX', 'lDo39wW', 'mrJwIE90re', '7 kZSVEQt .1, P970GY', 'yf qKKbc4M9Hn', '1K iYICOSWU0NakqooT W6 4tY', '25 UJ4UZX44SZ', 'KwE a MH684jb', 'MGX.lkQu.g kP0e1lU', 'qM HXOo360YN', 'hxfPjYneBp qcsi4T 2rJ', 'bySM75UZ', 'ys f.L99ra', 'ksMXYcK59pX', 'yoEi5f0EG', 'uPTTJ96qZ', 'JkEdc27YL', 'x ENerA05JJ', 'VWojk9w8gq', '0M b A1 1X p2JdhBDD3fB DiLv.vC40St', 'kCXo33sd', 'sUQG56EX', 'HSC iL WaIEP tzb XU tW87WE', '4D d02 fadLJpxs9d8hu', 'C. ZroAhPWs M5G4pn', 'LGe, QqEA. PA65BH', 'jZx YsbhR20Td', 'qUcU OnM h92zd', '7g Nm NRpOmFmrs6x3ss', 'yIgkUzeX, b9 qSXm17hr', 'pHAe96Xg', 'WOitmys2y0tp', '8 yehJjc a1W0qX', 'tkzF35Hp', 'hdJ OLfl6E5fG', 'Hzf f15Ub', 'gyB W9 2Pz', 'IKd03Eh', 'wcAquSC76yr', 'r dYAld80Jb', '4 0GoA22Dg', 'pvJIi u75rL', '1 seYtvPn6S45yQ', 'UMVmAx07Gz', 'aVJUbfDp13Eb', 'xHwlg02Rf', '. O C, N7B ky8X6QP', 'dCAmlm1p0Bs', '3 f4YqELnC07wh', 'HzkbTK G5 5uJ', '1F L2 pKK FqLt, kv78hU', '3 ZHhPS 8rEt, BXH886fW', 'FHGtw rX02FX', 'PMOXxa v RhE92lH', 'kUjNAZuj5F4nb', 'vsW bs49py', 'Z LxMmkrx iE2 4Be', 'aUwfv77gd', '0 c1S0w97pw', 'OCIt HG73yj', 'CqBT y6 3nN', 'FsnC5F5Ey', '4 vP Xnfm23JD', 'Et j06qr', 'nWEPe7 8yY', '8 UNxq WFo58uY', '0 RC3.Fo44sx', '1J ONfwDL6a 8yP', 'mdNpnVoV983HD', 'hn WF98pe', '3 BSM2lzCV5 2AL', 'NogI0t9YB', 'AoYGjl2 8bd', '0 BNgb87aG', 'CbyDxdzOJ r14rb', 'a Lnb34bd', 'TrxWZb925da', 'Qspw91 8bY', 'EGUqstsuS4m 2Ul', 'IY ap AfpwkEC0b5sf', 'sKuuQgCPk0t8TH', 'UmqedFrlhjMH1r 8GX', 't YrY72XR', '.LwngxfW g54qX', 'iNH zHJoZS3 7ue', 'o WMTnTk98lt', 'Sr w yY B07nJ', '4 Esfh5LBa538Wr', 'GwK A54zE', '߅T N7GWEN6dP56Wp', '9K E jFjyPW6d9lE', 'jUva64DB', 'CiuSMnzZxnM .fywYZ M42yd', 'UK.wiM Mui76wB', 'uMYfmFQ82aQ', 'ZlVYq59Pe', 'Wtw, K2 7B55x kq Pte1 8lh', '4 PiNitK29lJ', 'RsUc10Gz', 'Y CONzNlZ75rw', 'Ptvd.XvP94et', 'aOMRy58yx', 'EX oQ Kec6K6La', '8U u8UDNve 4LdedCS O466De', 'JHg3f5Fr', 'SH cmsa64JU', 'TbW G658tT', 'ay ScWbf4A2HW', 'scg dd22GQ', '3 6dsZ y51gr', 'pZridE36ps', 'xrWM7e9Aw', 'kXA gx99Fs', 'TkYL ZU01yl', 'UMqDGY67SR', '3 TPki641LH', 'P TeH, uVhPt09ul', 'auFmcmKnNitS55yW', 'BuZkD61Ht', 'hQxCq7p6Wf', '0O SgTaG012DH', 'CvfarfH U anFmXMc892uD', '6 D O9 D3d2Tu', 'sykmhiet5s5Yt', 'mgCPERt41al', 'ZcyRucI4t2PU', 'RSUhO29tg', 'rAxu pZp h1C1en', '4 P 5f XgNbU66dN', '6 sshgJGMp19BP', 'cZ zK51YP', 'cwC szOWFjSVFz9F 3yY', 'rpxIGtSCrKagL4g 5af', 'ybFgJHJdf50PB', 'ASC82eU', 'srET43Uq', 'MYZqJ8 6jX', 'BehEk43UG', 'NO ognWNW256aj', '2Z FBbBDpIi71 7bZ', 'IHfzdO03rn', 'GaFvp88rT', 'A ms AervMpB1R3Eu', '3q BFWF 4KpCwQB065aB', 'vkuy d74db', 'aMlMC97rJ', 'MuER, Bm4P0Qb', 'QGSPky6C1fF', 'XrBwygP JbB H52HN', '0 fNk1p VLc0FR55SP', 'QNsmgO5G1Xh', 'jgGJCWFgM3c0An', 'EQyyYJmaoGt74SS', 'e ., wdJ .E 5b8OPWqykHag2f4yb', 'RSUD13ng', 'JLWWIPup66QE', '1 J3iTBLi9T4jn', 'tCSht00dp', 'caSTVww, ycWxw u66PP', 'd SE49TD', 'zYryijBh20yy', '577 QQ Zty L7 IEG36WD', 'npe QTn MZW9F 7Wa', 'K.ft5y4nt', 'KUkMMMn18fu', 'Y gd09eJ', 'az B l5B1UR', 'LAi08GP', 'GQcPPmE29EF', 'bGdacCg33nT', '5X wKuR629nX', 'QOdTh8 3Pe', '2 Sd mJ71GA', 'A a U qoD FCdt37Qs', '8A 7N w3yAtKuw13bN', 'VjakJL7d5Aa', 'ZMcFpEt44UG', 'WBzsU3S1US', 'R wxi.d4g0XU', 'xVR.b o45uE', 'F Ebhcb, s8UFZRh e4j5aY', '1 rlF1 mt8x2pg', '3W NxNzv9E4qd', '6 uVcjN Qc42f2E5Ue', 'mrJ fTex55PS', 'EhyUUK12ef', 'RGyy22Pa', 'YBws1C 1QF', '1 0 R Info 6 0 R ID F5B5DE', '49946 F5B5DE826C034237C85C3E5BD']</t>
        </is>
      </c>
      <c r="E98" s="3" t="inlineStr">
        <is>
          <t>[None, ('USA', 'pe', 'AhZaT', 'GAHOb14bJ', 'pExghj pxHP', '1P'), ('USA', 'GA', 'Atlanta', '30339', 'Parkwood', '1000')]</t>
        </is>
      </c>
    </row>
    <row r="99">
      <c r="A99" s="4" t="inlineStr">
        <is>
          <t>billproctorandassociates.com</t>
        </is>
      </c>
      <c r="B99" s="4">
        <f>HYPERLINK("http://billproctorandassociates.com", "http://billproctorandassociates.com")</f>
        <v/>
      </c>
      <c r="C99" s="4" t="inlineStr">
        <is>
          <t>Reachable - No Addresses</t>
        </is>
      </c>
      <c r="D99" s="4" t="inlineStr">
        <is>
          <t>N/A</t>
        </is>
      </c>
      <c r="E99" s="4" t="inlineStr">
        <is>
          <t>N/A</t>
        </is>
      </c>
    </row>
    <row r="100">
      <c r="A100" s="3" t="inlineStr">
        <is>
          <t>habeggercorp.com</t>
        </is>
      </c>
      <c r="B100" s="3">
        <f>HYPERLINK("http://habeggercorp.com", "http://habeggercorp.com")</f>
        <v/>
      </c>
      <c r="C100" s="3" t="inlineStr">
        <is>
          <t>Reachable</t>
        </is>
      </c>
      <c r="D100" s="3" t="inlineStr">
        <is>
          <t>['11413 Enterprise Park Drive Sharonville, OH 45241', '11413 Enterprise Park Drive Sharonville, OH 45241', '11413 Enterprise Park Drive Sharonville, OH 45241', '11413 Enterprise Park Drive Sharonville, OH 45241', '11413 Enterprise Park Drive Sharonville, OH 45241', '4500 Lyons Rd.Miamisburg, OH 45342', '1810 Airport Exchange Blvd. Suite 100Erlanger, KY 41018', '11413 Enterprise Park DriveSharonville, OH 45241', '11443 Enterprise Park DriveSharonville, OH 45241', '848 Pleasant Valley DriveSpringboro, OH 45066', '11413 Enterprise Park Drive Sharonville, OH 45241', '11413 Enterprise Park Drive Sharonville, OH 45241', '25 Woodrow Ave.Indianapolis, IN 46241', '1834 North Kenmore St.Unit GSouth Bend, IN 46628', '2991 Industrial Pkwy, Suite 2Jeffersonville, IN 47130', '11413 Enterprise Park Drive Sharonville, OH 45241', '2220 W. Altorfer Dr.Peoria, IL 61615', '515 S. Spalding St. Spring Valley, IL 61362', '2900 Old Rochester Rd.Springfield, IL 62703', '11413 Enterprise Park Drive Sharonville, OH 45241', '6766 S. Wilson Rd.Elizabethtown, KY 42701', '2991 Industrial Pkwy. Suite 2Jeffersonville, IN 47130', '1810 Airport Exchange Blvd. Suite 100Erlanger, KY 41018', '11413 Enterprise Park Drive Sharonville, OH 45241', '300 North Ohio Ave.Clarksburg, WV 26301', '1152 Garden St.Greensburg, PA 15601', '1020 Duquesne Blvd.Duquesne, PA 15110', '11413 Enterprise Park Drive Sharonville, OH 45241', '960 Esther Lane Murfreesboro, TN 37129', '164 Commerce Center CircleJackson, TN 38301', '530 South Hill StreetMorristown, TN 37813', '1216 Northgate Business Pkwy.Madison, TN 37115', '11413 Enterprise Park Drive Sharonville, OH 45241', '7404 Opportunity Dr.Ft Wayne, IN', '1435 Brookville Way Ste JIndianapolis, IN', '2207 S. Yost Ave.Bloomington, IN', '4550 Nicky Blvd.Cleveland, OH', '164 Commerce center cirJackson, TN', '3079 Silver Dr.Columbus, OH', '4550 Nicky Blvd.Cleveland, OH', '6766 S Wilson Rd, Elizabethtown, KY', '4550 Nicky Blvd.Cleveland, OH', '5227 N. Middlebrook Pike Ste. AKnoxville, TN', '164 Commerce center cirJackson, TN', '164 Commerce center cirJackson, TN', '1600 Kepner Dr Ste A.Lafayette, IN', '515 South Spalding St, Spring Valley, IL',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Drive Sharonville, OH 45241', '11413 Enterprise Park Dr.Cincinnati, Ohio 45241United States', 'AND EXCLUSIVE REMEDY IS TO DISCONTINUE USIN', 'and venue of courts in Ohio', '11413 Enterprise Park Drive Sharonville, OH 45241', 'A IL IN KY OH PA TN WVSelect City01Tu', '7404 Opportunity Dr.Ft Wayne, INview details02We', 'rookville Way Ste JIndianapolis, INview details03Th', '51 Kiwanavista LaneOna, WVview details04Fr', '3079 Silver Dr.Columbus, OHview details08Tu', '500 W. Indiana AvePerrysburg, OHview details11Fr', '1098 N Meridian RdYoungstown, OHview details15Tu', '1306 Greshampark DrMurfreesboro, TNview details16We', '215 Cracker Barrel DrClarksville, TNview details17Th', '755 Industry DrLima, OHview details18Fr', '755 Industry DrLima, OHview details22Tu', 'hgate Business ParkwayNashville, TNview details23We', '3276 Democrat Rd 7Memphis, TNview details24Th', '164 Commerce center cirJackson, TNview details25Fr', '1600 Kepner Dr Ste A.Lafayette, INview details29Tu', '515 South Spalding St, Spring Valley, ILview details30We']</t>
        </is>
      </c>
      <c r="E100" s="3" t="inlineStr">
        <is>
          <t>[None, ('USA', 'OH', 'DriveSharonville', '45241', 'Enterprise', '11413'), ('USA', 'TN', 'Murfreesboro', '37129', 'Esther', '960'), ('USA', 'TN', 'StreetMorristown', '37813', 'Hill', '530'), ('USA', 'TN', 'CircleJackson', '38301', 'Commerce', '164'), ('USA', 'OH', 'DriveSharonville', '45241', 'Enterprise', '11443'), ('USA', 'PA', 'Blvd.Duquesne', '15110', 'Duquesne', '1020'), ('USA', 'TN', 'Business Pkwy.Madison', '37115', 'Northgate', '1216'), ('USA', 'OH', 'Sharonville', '45241', 'Enterprise Park', '11413'), ('USA', 'KY', 'Rd.Elizabethtown', '42701', 'Wilson', '6766'), ('USA', 'OH', 'Rd.Miamisburg', '45342', 'Lyons', '4500'), ('USA', 'IN', 'Ave.Indianapolis', '46241', 'Woodrow', '25'), ('USA', 'OH', 'DriveSpringboro', '45066', 'Pleasant', '848'), ('USA', 'IL', 'Dr.Peoria', '61615', 'Altorfer', '2220'), ('USA', 'WV', 'Ave.Clarksburg', '26301', 'Ohio', '300'), ('USA', 'IL', 'Spring Valley', '61362', 'Spalding', '515'), ('USA', 'PA', 'St.Greensburg', '15601', 'Garden', '1152')]</t>
        </is>
      </c>
    </row>
    <row r="101">
      <c r="A101" s="4" t="inlineStr">
        <is>
          <t>pridescholarships.com</t>
        </is>
      </c>
      <c r="B101" s="4">
        <f>HYPERLINK("http://pridescholarships.com", "http://pridescholarships.com")</f>
        <v/>
      </c>
      <c r="C101" s="4" t="inlineStr">
        <is>
          <t>Reachable - No Addresses</t>
        </is>
      </c>
      <c r="D101" s="4" t="inlineStr">
        <is>
          <t>N/A</t>
        </is>
      </c>
      <c r="E101" s="4" t="inlineStr">
        <is>
          <t>N/A</t>
        </is>
      </c>
    </row>
    <row r="102">
      <c r="A102" s="3" t="inlineStr">
        <is>
          <t>thegrindcoffeebar.com</t>
        </is>
      </c>
      <c r="B102" s="3">
        <f>HYPERLINK("http://thegrindcoffeebar.com", "http://thegrindcoffeebar.com")</f>
        <v/>
      </c>
      <c r="C102" s="3" t="inlineStr">
        <is>
          <t>Reachable</t>
        </is>
      </c>
      <c r="D102" s="3" t="inlineStr">
        <is>
          <t>['9532 West Linebaugh Ave, Tampa, FL 33626', '9532 West Linebaugh Avenue, Tampa, FL, USA', '9532 West Linebaugh Ave, Tampa, FL 33626', '9532 West Linebaugh Avenue, Tampa, FL, USA', '9532 West Linebaugh Ave, Tampa, FL 33626', '9532 West Linebaugh Avenue, Tampa, FL, USA', '9532 West Linebaugh Avenue, Tampa, FL, USA', '9532 West Linebaugh Avenue, Tampa, FL, USA', '9532 West Linebaugh Avenue, Tampa, FL, USA', '9532 West Linebaugh Avenue, Tampa, FL, USA']</t>
        </is>
      </c>
      <c r="E102" s="3" t="inlineStr">
        <is>
          <t>[None, ('USA', 'FL', 'Tampa', '33626', 'Linebaugh', '9532')]</t>
        </is>
      </c>
    </row>
    <row r="103">
      <c r="A103" s="3" t="inlineStr">
        <is>
          <t>aaronsantosdentistry.com</t>
        </is>
      </c>
      <c r="B103" s="3">
        <f>HYPERLINK("http://aaronsantosdentistry.com", "http://aaronsantosdentistry.com")</f>
        <v/>
      </c>
      <c r="C103" s="3" t="inlineStr">
        <is>
          <t>Reachable</t>
        </is>
      </c>
      <c r="D103" s="3" t="inlineStr">
        <is>
          <t>['14529 South Bascom Ave Los Gatos, CA 95032', '14529 S Bascom Ave, Los Gatos, CA 95032', '14529 South Bascom Ave, Los Gatos, CA 95032', '14529 South Bascom Ave Los Gatos, CA 95032', '14529 S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'14529 South Bascom Ave, Los Gatos, CA 95032', 'ally for their needs. Sedation N20Ea']</t>
        </is>
      </c>
      <c r="E103" s="3" t="inlineStr">
        <is>
          <t>[None, ('USA', 'CA', 'Los Gatos', '95032', 'Bascom', '14529')]</t>
        </is>
      </c>
    </row>
    <row r="104">
      <c r="A104" s="4" t="inlineStr">
        <is>
          <t>itconductor.com</t>
        </is>
      </c>
      <c r="B104" s="4">
        <f>HYPERLINK("http://itconductor.com", "http://itconductor.com")</f>
        <v/>
      </c>
      <c r="C104" s="4" t="inlineStr">
        <is>
          <t>Reachable - No Addresses</t>
        </is>
      </c>
      <c r="D104" s="4" t="inlineStr">
        <is>
          <t>N/A</t>
        </is>
      </c>
      <c r="E104" s="4" t="inlineStr">
        <is>
          <t>N/A</t>
        </is>
      </c>
    </row>
    <row r="105">
      <c r="A105" s="3" t="inlineStr">
        <is>
          <t>heidimitchellgolf.com</t>
        </is>
      </c>
      <c r="B105" s="3">
        <f>HYPERLINK("http://heidimitchellgolf.com", "http://heidimitchellgolf.com")</f>
        <v/>
      </c>
      <c r="C105" s="3" t="inlineStr">
        <is>
          <t>Reachable</t>
        </is>
      </c>
      <c r="D105" s="3" t="inlineStr">
        <is>
          <t>['3254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'3254 Clubside View Ct SWSnellville, GA 30039', 'heidimitchellgolf.com10he', 'heidimitchellgolf.com10he', 'heidimitchellgolf.com10he']</t>
        </is>
      </c>
      <c r="E105" s="3" t="inlineStr">
        <is>
          <t>[None, ('USA', 'GA', 'SWSnellville', '30039', 'Clubside View', '3254')]</t>
        </is>
      </c>
    </row>
    <row r="106">
      <c r="A106" s="2" t="inlineStr">
        <is>
          <t>teamsunbuilders.com</t>
        </is>
      </c>
      <c r="B106" s="2">
        <f>HYPERLINK("https://teamsunbuilders.com", "https://teamsunbuilders.com")</f>
        <v/>
      </c>
      <c r="C106" s="2" t="inlineStr">
        <is>
          <t>Unreachable</t>
        </is>
      </c>
      <c r="D106" s="2" t="inlineStr">
        <is>
          <t>N/A</t>
        </is>
      </c>
      <c r="E106" s="2" t="inlineStr"/>
    </row>
    <row r="107">
      <c r="A107" s="3" t="inlineStr">
        <is>
          <t>acaletics.net</t>
        </is>
      </c>
      <c r="B107" s="3">
        <f>HYPERLINK("http://acaletics.net", "http://acaletics.net")</f>
        <v/>
      </c>
      <c r="C107" s="3" t="inlineStr">
        <is>
          <t>Reachable</t>
        </is>
      </c>
      <c r="D107" s="3" t="inlineStr">
        <is>
          <t>['1 endobj 19 0 obj stream xsWREMT', '32 0 obj endobj 39 0 obj stream xMlqdwMN', '0 0 0 0 0 0 0 737 endobj 162 0 obj stream xn y .MI', '181 0 RFilterFlateDecodeLength 1311 stream xKAC dfejTIA', '214 0 RFilterFlateDecodeLength 1311 stream xKAC dfejTIA', '4 1ItfcEE8RG lKS K hD FkIjAR', '18 0 obj stream xwcuw HpEID', '182 0 RFilterFlateDecodeLength 8811 stream x tTURAL', '1 Om wl endstream endobj 48 0 obj stream xuUMgFKPA', '1 Om x4 endstream endobj 52 0 obj stream xuXUNPR', '142 0 obj stream xXiWI', '46 0 obj stream xiC RjxjVA', '156 0 obj stream xXiWI', '3 FilterFlateDecodeLength 2754 stream xwuqCT', '000000 0.000000 Little Sprout Green CMYK PR', '000000 100.000000 25.000000 Sea Green CMYK PR', '0 D2Hjm AH1g.b77AJyH58tL', 'b bAeL7e1Wh', 'JCG ww9U5uT', 'OUlDq61Pd', 'XsfS04aS', '98 iMSy3s12Zf', 'EEBb65eg', 'N BH53sf', 'vVTMBE9 5zP', '5 GSiB22bL', 'UFxU47wF', 'wwblHc5X5hJ', 'wI rh1T9JJ', 'PDrAQ08yR', 'cz g4A7UJ', 'wc JXnz0U6Pa', 'N jp966Gn', 'XdTEfzC00Uu', 'tM Ih, Um, C7B2U8Dg', 'T h X PW51bT', '33L k2o gMp Rfp1a Mihf00Dj', 'sXYRgZp03Re', 'wSSsWa uedw38lG', '1y jW v WhfgPnE36fg', 'hcLmNbF95hg', 'yc wDc546Pw', '25 0 obj stream hzXW9T30QQ', 'yDVjQR IQChxMKPs53wF', '4i 9TeQaY7kKKLY69lF', '4 w56Iw42Qp', 'gd ouy93LR', 'KovGnT46zS', 'rRcu88rh', 'utk74JU', 'PKXDXHX800Pp', 'T lB9a0PJ', 'zhKH99RY', 'EbEDiEB5 2DD', 'CnB zL4G0JG', '9N E06qLokM9.il.QtR17BU', '.cZxr2b5hj', '0 NJchATCZZ6f5h5wL', 'd TZ, zA6S PSneO5n0LF', 'aCC Vu6t8Xr', '3a xQSG11hs', 'dnO mVCvi8u4np', 'JtRnY00RQ', 'tSPA NE3s8LR', '3a wCF0 YB.tiKsRY60wz', 'Etyak EJ, rtOp14Ru', 'R seK11QH', 'xyB, bcB2gQ92Qg', 'G Uk356ez', 'k Bk0y1SF', 'XQwBec53lq', '0 2toUo4Ki112dS', 'qXIEtV413dt', '7 QyOZ06ey', 'Gsjw60sE', 'z WVnAZzCUUjfQ UT14UX', 'V Qa983Fa', 'mlggVRn76fP', 'grX QP d15tZ', 'iD FC92RX', 'DckRB0b4Ue', 'FUU Yu9X5we', '0 HzBVT C8leUFBcI1KG HDs43ZQ', 'MBqCEFXnJOSDkIYH o L14UW', 'pRSTRi9 9JG', 'x al3 3Sl', 'pzDiHUL P6G1ef', '6 V.gHmH4 y Aln86Aj', 'cuM Oz mKqEU55LS', 'cUXiZ4 1AA', 'xESMXzJa11pB', 'eH t4B6NL', 'sFaM JuTxnX G8K1RN', '9 jKYucN8HLtCd0X2lz', 'K Uo6 6Wx', 'MNG5 7EH', 'cWN11JL', 'zUvwTMK4h3Rg', 'V.R SXs qLu G09BA', 'OlMG75az', 'de bsc92xU', 'Z.rK14Tx', 'jQN12BS', 'kDy h lD3D9Jx', 'kxNo217zQ', 'fODv49TF', 'qEuW01Gg', 'f.L, D297hN', 'LUYsKMGwor SmN4 0PZ', 'piHysr77eB', '64 y02i0 O xj9 4Qg', 'uuNrS j0B2Tt', '6 1n9I26tl', '.zwSG, zgi84Xx', '0 nkoJ16xa', '7 V wsx16As', 'LGNe38 3yT', 'zRPI88pF', 'GTUJ5 4Ha', 'JviL Mr863Fq', 'sau47Ex', '5r 2Emm z i95hl', 'MRbnnP53dA', 'LMLqye K1 4dN', 'eKNW727jA', 'AXBt08nf', '1 0 obj stream h2S0P0W0Pq', 'RVY, Qv 9x N02GU', '2 vI MO32NJ', 'EyMrZ11Wb', 'sxaI1b1Qy', 'TzKZlh55hW', '3o SXNt8p0 9Sl', 'N fo33yd', 'SxPkA, SU uR166qD', 'CCYfj Ko4w5PA', 'vthGO7J6Ln', '1 GAi43n0WRBl511yX', 'ODTa6 7ZH', 'ITTGK12Gt', 'sWcSB3F3uy', '8l 8m4u PsPSt31yT', 'vT A0 3QX', 'GZ ge UWz. lP4 5Sj', '5 nf o25nt', 'BfjLfO60hd', '3 VyZ5A 9B71Pl', 'NW H55Wz', '4 Qg Ih mR8Y44HT', 'IrG4J7xy', 'owwwZ rTz, af32sX', 'looEDb t pRVABX71wx', '23 lB.NLXJ76Tf', 'Amh1C7hh', 'cZIRI34ys', '5d cHQ F37GA', 'xbWM, Dk37jG', '7 AuLW10W37hS', '5x 450iJnwohkwlY1m8Ux', 'dynDRri40Sp', 'XlQTD2 2de', '5 iWQ3YL6 POzCNPM xmI6F7yZ', '9p X t n84xE', 'Sn lH XUD7C9uG', 'XIeUEajA14jg', 'xKdY2Y3EL', '5 yl 8 m Ai03gL', 'Rf SMV1W8yZ', '.fiYH63gJ', '1 Pb2p36un', '4 TjZes a517lB', '7 5t YUP n 3pto68xb', 'ti.m7S 5nW', '1 DnQZJZOzZE0PRZRKRM38yy', 'Jaj H N n58yr', '1X r4 GT9 v9 C18O r9 8qR', 'jaU MvALpcc88af', 'p A CyIlo27EH', 'nPStQQsa6k5nf', '8 9q0 Hn62Jr', '50G MLMKhHZiH80FL', 'vSuUDdK.C80qH', 'AKTq pYqSMfs hZ640xY', 'iTEA .d99FQ', 'WRKRK33sr', 'hffefffV33fS', 'gLcP61ne', '8J G ifD 7xr3k8ul', '3 RlkH23yZ', 'IigjD73wd', 'IMfR5j6sW', 'uOGU8f 7uU', 'NBBvqmpp71fs', 'WRw n87nS', 'VLq eB12qp', '9 9yEjKZa2b9jF', 'xu tcOcgfzD6u9El', 'DcJOi33Jg', 'cznp192el', 'i v tSpaij07lW', 'FPFyz31bJ', 'OKJwC GZggc66Ya', 'gLLOGA1 1JE', 'eFaLWPL0h2dz', 'H Iwf17Dz', 'IHDI17YJ', 'JCR eo.fYx nBEdZY3a7Qz', 'IshsiRdJ cO l53Qb', 'FXIN23ZA', 'AR, buR, b I1W9Rb', 'P s, P40dL', 'jrPZI1d7fR', 'pozPoFiiwRrD25Nl', 'TzJ U30zW', 'xzNDaNu35HE', 'vwM Hu7y7GF', 'F n oF jx8 5hG', 'k RcY5S1fq', 'fb F87DF', '5s Vf1w msif3ny6Gn d3g343ay', 'tMDut7M4nt', '2d A A 2d0a 2dH', 'QK y1K8Rs', 'Jbc.avc A Og86Bg', 'Xb. Y fyh0W5aW', 'fAD gDJ21xj', 'llKMq lz D82Er', 'ZUVN82BL', 'Xrjo57aW', 'yUJH39AQ', 'R OQT NuQT O1 5EP', 'gK.p8 0HA', 'LoBf03Lx', '5 k5 k5 0wr', 'cp VebVb88Fp', 'uwjov9B2wn', 'xwhwXw ..wwOuKKgK333xw', '3 z GJh9AzMWv6cr6gr6gr6gr6gr6gr6gr63dr', 'XulAzRo Xt202Fd', 'Jcd, K4K9yd', 'GSfC Gm90hG', 'BCBkBO69aa', 'bD lQ83NN', 'CNN k70wH', 'JwtTF9 1dG', 'sTi, mZs6PxD 3P4Vjxcdl06hF5gcniocck 23Z11AF', 'k hzkVzyivi26pf', 'Vkuv tG Lz17Fh', 'XLR15La', 'hvhKRco07Tj', '0 G H1G93aA', '5 ZKhua04ft', 'FdgeRFP35sQ', 'OmGZZk62sT', 'huu k UYBY0k8RR', 'KghLfzfIK47zT', '9f mN9DmK8m9yD', 'afOZO34jn', 'YqKKx ffm0x0FX', '0 18OO1S0bn', 'qOtkQ cSEwwwwV, SPYgVW aL33NU', 'VV Zsk30lE', 'xHMCPj20Ph', 'D.pn66Gy', 'A zn.MNI34zx', 'Dm vA5D5jT', 'yIdjr5 6zD', 'foJ IK, Z5k6nJ', 'SNoc02ye', '52 2we 2Ge eH.d 9N979NY', 'wx jN94lq', '8 hRNvVZc9cq7Rkfk5Yg5r4fN', 'JOPL6 1Sn', 'fpReV68bu', 'lOR.fJ a79Ar', 'x Uk29nS', '6 x9JYsGebY9e77sb', 'h ITZ4h6ER', '7o fvKmowJ n d439pj', 'oReY32rD', 'OyfcJ, pOxy08wy', 'YmV kGQ47Rw', '6 Vz Vsf16qU', '9M YeBWNSVgUn7W9JU', '8M G4tsNL62LD', 'bwFpOD.Znh7t4Tt', 'wieYR7a8Fl', 'kZMt ZYpLk53jZ', 'TvMLLL03gy', '8 g qq8S8S4gg', '6 r 9 98 QG9 8qB', '1158W 1 4 2 Root 1 0 RInfo 32 0 RID6B6FD', '2 2 26 2HId2 2 2 RIk 2 2 ij I28ns', '1 0 RInfo 32 0 RID6B6FD5028D0E344BB', '1 0 RInfo 32 0 RID6B6FD5028D0E344BB', '0 endobj 4 0 obj stream xo67RE', 'KcVXX F15HT', 'GSCff8F1dq', 'RhuUk02uT', 'HFXGmc2 5uY', 'RhuUk02uT', 'HFXGmc2 5uY', 'VPOIF74ub', 'TT OS aPBaa00Pr', 'YXKfzscc JMB, Os17sY', 'frnc31nL', 'QI ruu iMU22Gq', 'm OF26qx', 'YhGaNZNeTZJi5t5UP', 'xNup8C2xG', 'Mk.e9J7JR', 'Gskjs4c6Xa', '8 8 BT88pR', 'yqfYgL78ZJ', 'JOGu8C7dT', 'XTGPVj CTuzUf55PR', 'ifuC13bP', 'UN Mxt19ru', 'Yx, xra, W95QE', 'GbLX vn79uH', 'AxwkwGvA25yf', 'jJePaQLrOe4c1HR', '6m aEQ Tb7ruphh8B8Rs', 't gRQ678pT', 'RuQ uivuEwX xIm57jy', '7 qmMnH09Dg', 'YetXk35df', 'Y jhBAC06Js', 'gl EKGH89NU', '3 55 Cqw88hq', 'dQIU1H6Ub', '8o DXUL3c 2sN0M p8f8 qwY86AN', 'HEJORzZ67JN', 'JShc1 1lr', 'Q cO, LBnM4M93Nr', 'SAG W9h1bq', 'wIgyvDbuM27Tn', 'gVMjD4d8Re', 'VYjb65Xl', 'eRIVU3h4RW', 'TCh wkI40LZ', 'TEae UarKQMiXE8j7pN', '8 9P xcAmhhwW 7j8 9Pp', '4B wefAY0C4Lx', 'K.dNze12WS', 'yOy, k03gw', 'ZFslu4X4zN', '6N hqvVj61hZ', 'WviO08as', 'rZRKK3r5wL', 'ltOMehYZehYZe33Tx', 'ufnf73fs', 'FXkdbL52FX', '0 q Wa.j5XkaCYiOlieaNbj nV wN d, cH pQ8X 1DP', 'uYhI5u5jB', 'QMjiFgUZNkaoC h86xq', 'hveP62Au', '0 Gc yz7, KA6X9zr', '8o 7FzQ6q Uz46hl', 'DOgAOWp53Db', 'fvyzmU97Rd', 'cBKvSW2f3Du', '613 77Nk4Vr58Yw', '7 3 gcrF Cao oxU EXaa f1ga, d r kaWPcqOsV9 g3Lp999bp', 'aKgD, H8sJ4YUyd14zd', 'iISbBYx4M8ny', 'UISn qgTim95zq', 'TitNKta.Ffmk35Wl', 'aaPjJ0u3hQ', 'CY e8k3jR', '0 5wG1e SZ14gP', 'bysJuXZ, I A2K1BB', 'ngYry ft73zF', 'jleQTa54zl', 'WvgXML57jn', 'cPqB024Ly', 'ebeoc5e2Ln', 'FZiKULQ49Wz', '89 mnvNtrs2w5ZG', 'nCylh Au9h 2qR', 'Rt RRgjzlNb83Ga', 'SVbFtOrMW36Pd', 'wW r5s3pL', 'jNz T Th86Jz', 'z pY.kJL78qB', 'we Qs r bYOMYWUx322jJ', 'BoPZt, . bBJNSG9r5c6Tn', 'TS r2a5lY', '5 jc UKb94GQ', '7b 8 seqAlnXS31Po, WS DAdvt4Vd I T k97jq', 'L km99fR', 'cje64gd', '0 lyZe5GHbNh, ko30Xy', 'ZmsP03Nn', 'Tvvz bM9A1Sx', 'H bu10gQ', 'dl sOYF8A5ru', '9p 7Hs8S g3 7Hl', 'YixJRhR184FJ', 'dLXwOb jZil2Y7Ws', '5r iswqV iVM86qw', 'sQ fuuy5F 7uu', '.zVi38tb', '1 ctK2Jj03 FMJdSXeRdbdn p3D0He', 'BiCRP47 5FY', 'tzuf95lu', 'c.s ZoLSqw3e 5Ft', 'oOp M l87LF', 'azNOUjQ323lg', 'Jy zsT, YVet8j2sq', '2 BPvZ.6QMC6F 7ww', '6 GDJZ kxG2S3Wr', 'Yz p452PS', 'sSqqy12aR', 'Rdw.h6T 3Ag', 'O..mRe RYAD4Y0bZ', 'ctAtm6N 6ln', 'zdFviyI27Ng', 'tzcWax54rQ', '7 69zxm44FQ', 'KJYuV2 5bN', 'bkEp75Sd', 'RucepeP410tl', 'OPhY58zr', '9 wX OURfii91fh', 'ryDHO05DH', '5 . dM9 ivT1 3gF', 'BaT22sT', '3 z9IcFV9p5diAOcTE65Ut', 'KyP, gx bRhD1G5zG', 'nTCOLCJQ01ZZ', '1Q xlxtiR44AW', 'yinfMTw5j5HJ', '1 3Xd, s45qW', '2F iA p8qPrbo.8e29gL', 'uHNUKX13FN', 'nSRTocddf29uP', '4 d05VaR27ar', 'Ao, F bd2N1hh', 'lb i05Aw', 'I PW15xn', 'KJYuV2 5bN', 'bkEp75Sd', 'RucepeP410tl', 'OPhY58zr', '9 wX OURfii91fh', 'ryDHO05DH', '9 o zdr0w2pt', 'g GnC80Ga', 'MiAS27GL', 'oFyiSRKfYaduVNsEr14NF', 'UnvscRTIUqc60qy', 'EGvNG833sL', 'BZkt qe53uF', 'jmTqJIKCYEhUj11pA', '.Fwie13re', 'opqj96LU', '1F u V8Yjkwby14nJ', '3h aeb mCCTvS 4Mcc79PJ', 'QGQ iqAZlJwjTe. foTU56NY', 'd oApufCNsEbeRKypgzK15ZE', 'jlRi DQr4T8an', 'Ntay71Xz', 'tDPY41xZ', 'MUeV593xy', 'AD.Uyb2s8Yp', 'NrQZOqqa7 4UG', 'ldn wO02ta', 'fA..dm8S1DD', 'JadBeh9A2zZ', 'tRk0B4RJ', 'gbAH2D8ls', 'DHsc847dB', 'zRmyj.T t8 0sY', 'RObZl95Pl', 'FZ KM12 4dx', 'Rhnf94ut', 'pHZC55hL', 'byFYTrXNob ggFpL50xd', 'YixGPtw, XsqkEwvs34yS', 'r.GEoG95jl', 'dNRF9J7BT', '2 2OEIdCddG2B2Pd', 'YSRtAi957qr', 'TWsl47Lq', 'Vq, cqb40fU', 'PwnEaq joXY301nu', 'EtGU3 5uq', 'LtKnb3f6wL', 'uF.ToZ4d 6JZ', 'Ad nkoiK VC60hd', '1 OSv2S6B3qt', '. D RKr75rQ', '5D rQG rQG RPraEaV43TH', '3l 7R maw E47Le', 'rsCj93qx', 'jak75Gd', '3 UKpgzTuF9c2gH', '3O z0Q92 E1 Eq E EU82jq', 'WqWgYmEB6d8gg', '145h k DYS17wU', '1 ce c4YxycLae V12Y8J22YG', 'mE ROP1N5tD', 'RCAT089jp', 'D UAC35ep', 'lJu n6k4fu', 'YQQQDkZI91FJ', 'WBCiBhBBxa884qB', 'B ubr Ek23tl', 'SVRov77ZG', 'seAe70rJ', 'RwGnbLNck23yP', 'OGY pTyVp01pb', 'BLmBwF YYYYy91Fd', 'wGas4S9zw', 'ENPD3j9bz', 'gOPw9x5Wx', '739O V6 v5AHp4V3Bs', 'b JR75tR', 'AJ n47bJ', 'u fY6u4jE', 'BaC V DmoUm7K7TX', '0 T Di53nW', 'DD HtMHMxnpyvSnjB MKxnMMKp047nj', 'LVbX Ban01qF', 'aXHD Q i087wx', 'S Q gL Xc v y F42TA', 'm i VAN34LU', 'XxtcO161ng', 'ZJtr tDRJAkjZTO4h 9Dj', '1 Zb2GF87lX', 'Nlur RyNgqgxid Ex MTl8R0Yt', 'XSfxRee1c8fb', '8P IbEqqu0B8qp', '.Re .N.I qp9 8Xe', 'b ds79nx', '5E jxQ 5Q 5Q 5Q 5Q BLD44EB', 'kZ aq wp6 0sa', 'd w Xf KwJ.GQ8E4gZ', '6f 9d3l hcEexbZEd 2E28Gz', 'P GA11xa', 'uiqaipwNXgr56DN', 'CdjjguU02zY', '9W RWP38ZCQP5 F H57sh', 'y XKLpZN E21RS', 'mcbT8e7Lu', 'iJYPbTbwo mDPyzqN31sa', 'qZnjy9C 3LQ', 'CDye9E 6wL', 'AN.uw662fr', 'A JrFedt34GL', 'pq.fjIRv94QZ', 'TGD DWI.Az69rj', 'QVQvD22Fx', 'Zfgi44Pt', '8 k5VC8 8Ep', 'cyU401qw', 'GJHW877Ng', '.E. u9b0AA', 'ebDHla9A9HG', 'ZD ZAs88sp', 'S InXw61rQ', '9p VvU5pu4 1eB', '.uMrj82YW', 'n.Zz24dP', 'ZKf fk cwJw73tt', '89 3uloMiwLm25ta', 'xpnBR93Ph', 'ax Z78Xl', 'cZEzm19pL', 'UnQcLuq816dB', 'FieEios n56sj', 'Pcg, e PLmUX47fR', '3 S xC VSPcP02Bt', 'RGgrx85JW', 'V IcaFsdl5S1LJ', 'Gt j65Ar', 'OOySGGS4y 9yQ', '1 OxAncA4S90HS', '2G U7cJOlQDyd2E5LQ', 'eWbN9C9yF', 'p K2 8Wp', 'PkC D cgd A90Wz', '8 pdYJkuHYp6A8gN', '0 .p N wpSA6Db690YA', '8 0xFrd Hlr69WW', 'Igbb11Xs', 'EfSk0F5WP', 'KtE tT7t6Rn', '..FuHuEy7x7JF', 'M.i, i24Uj', 'MJjB CxWI26jt', 'A UU9U 5WP', 'STsO gr. Z VP38ZY', 'vUdTEYs8V7BU', '1X P2K lSg7Bw UMar48Fj', 'LrWd6G1eH', 'BEcXR09EU', 'NDatdO A23gd', 'vrZUf cBXUwk6v 1hB', 'kOxxVNbojzi179xL', '9 I Qo77x2d49zg', 'e y ncx8x9se', 'oaXvFZW83Rh', 'AxXh fy50 6XS', 'R y75Wj', 'XjGDzo Sz157Wu', 'VoYscGH78eF', 'qO Cf27df', '3Q 0F2 DXH 0M f F5u Qc0Mf00dw', 'PsKdOC Z09tP', 'BBrBh42Bs', 'GXz.Sitz6C7Nz', '9r W J.S5ooT6 VLueC3ay92WN', 'Mw xk63bq', 'YVCy45jl', 'UJ N43ff', 'JcrD ar TLL13da', 'ooKdNl75Ef', 'ctC Sk9N8wj', 'rw gu377wt', 'GSTPnNhEM68SY', 'RR a8J1ej', 'nw TUJz41Zq', 'qm m PJHY3r3zG', 'UsUFeX Ir69ZZ', 'xqIOTxz93Bd', 'sh, ucow6T3Sj', 'MESlQ59Gu', 'YjIZYV2 1Wp', 'GBKj.m53qf', '9 GohYf9h62ru', '3 gzf9OC XDv2 J52uf', 'yxPzRkOKuDKK22uF', 'xBO sBL83tD', 's wLJIzWw95ZS', '33 sBPbZhb 66EWK, T81nu', 'D Z BpsTpgqg21AP', 'I.iy76XP', 'liS OLicz34YY', 'RVIGeS99Sf', 'j.Yfhy420wA', '.vEc93wf', 'mDw, yVNg JtThFg, cHx Ry9U0hY', 'GvNL86hb', 'G mt80wn', 'Dvw HoO.mk94bG', 'hQcG49Ah', 'QsTkc9n9nf', 'yQ wr5K2gp', 'WkmxGzbONPuGjY5v6fB', 'M.mvbGJxvxCn7W7nb', 'GqfsekecUM01Tq', 'tKYgrrVVy Nvt qZDAX97gy', 'PQC QrjQ6 6Qn', 'QiVA9w4RB', 'BfXH7S2wZ', 'ODJfKE23zn', 'FzXF22ed', 'eVYUeMYe12fL', 'aBOmBD35 6tD', 'fr Zo76Gh', 'UN.HY52Gd', 'gtTd SMPa02Wg', 'nO e58jp', '21 DoL 7j7M 2DcM4DcG WM 8ipb0hb0H6qD', 'uYe Rfc9c1Gu', 'Vvvy y y8W8wU', 'iOpf8 4gS', '7v 7ZY16m48fX', 'DNcX38zb', '25 hZWoaZWS2H3Zy', 'mbyRu h22Sr', 'qxm SvyXnt4V6Hq', 'xiw27yy', 'WlYD11by', '.D yywgvmY81Rw', 'RNw98Aw', 'xNfE499wb', 'n nYEd, rfGdhDH8G3EJ', 'iGoNezrrTq9 9dz', 'diveyven, vvdceg9W5Aq', '05 02YwBzz16hx', 'GrAAsR H B8c0RZ', 'EhcsE99xs', 'EYNt7A 6fW', 'b Sw34zT', 'Y OMbU11hs', 'WIGuydUGcN072tZ', 'MdklR1B5XQ', 'LXsgv72Wa', 'a PXZwg186tu', 'nka.iko037fZ', 'KuaZ41nt', 'pFGlrNJtGey, ZlqkzQR7f9aB', 'gW B58gE', 'SHJhtb7u2ax', 'MNVlYujl J15BG', 'DYP, J COsHQ7Y9eT', '0B L 4h0B L 4h035Bj', 'Zkkfs PR88TU', '3 8NUok6rF5Y0wb', '7x O7xoQwo79QB', 'cCZslL59rT', '8 i mvB i FqmF s23p KqKaU8T7By', '4z cZJaXi4 9hD', 'jvr06Wl', 'Dxas.BJKv F36tw', 'F Y la Ta12 1ts', 'Vilcn70Ln', 'KLR, b 8URI1W9Rb', 'aDDLD z9g3DD', 'hqkAupzPi84TB', 'sN p9s7hs', 'byDeEjp18Gd', 'TWjJu9w2Wa', 'CyUU2h8pq', '2 FEMFsbY8W1uS', 'QZI mp0 4eZ', 'bDJ ew rURhZ J71PJ', 'p HVS k Ca Fv49Pn', 'xAsUIaPEOAB02 3JH', 'BnnH5w8QR', 'zNJ p e19jA', 'EN, aHz40RD', 'B KS2T8pH', 'sp cOD MUxm5s 9SS', 'PDvuk4p6hh', 'XpW rOX6E4xj', 'Kv Fdav52Wf', 'Og O87tF', 'a Mla0u 3aS', 'Nu a af, qq6kn8e0Zb', 'CBVYr Zazz kWUje76Bu', 'v T dRxxMMRnGL86sr', 'Rrx kZouZ vyWsXnXn18NF', 'rinp4 4LH', 'EDFD DDb412fF', 'EhhDWhj45Xd', 'rF C, WO4n4Gs', 'u aK.G35wr', 'YDqNHfPKmu78Wr', 'L.rw gt70Gr', 'txYYX83LY', 'KmVZmZpNL, livf LB47Ts', 'bLJhZjzR00wQ', 'WWrEfl.PQFeSGY52UW', 'uRWR9C2fy', 'mqqYmOSlood2G7fU', 'WswyJaO44RY', 'xCVq oZ45eP', '5 K Vc4bI5dU4N8bE', 'eLJwwy3K2uT', 'aa Z83WY', 'pafi8 9US', 'sRTDPz41 1rD', 'gfvg67wJ', 'OYt f5B9rx', 'Qq JhN S97Zn', 'NHPXQ jQD5j5hT', 'HxHxFCP L9g9yS', 'TcmFu4m6JA', '2 jhbnN2Wbe yH 1ceI12VL7 2Fe', '74U Wu ipxb3U3hE', 'VVRF69yg', 't tT110uL', 'Bw G88SX', 'HuZCumw4 7FY', 'xH J69LU', 'n NwY32XD', '8 qDIW GDID92Ha', '6 EFk2C22L Jr42dl', 'Dr n07Bh', 'UdvY25SP', 'NNop2 1Fl', 'njIsXCsUvUn64ln', '9b iPHa zPtJ52dW', '9 zRe5wDnwC E q.7IScc.xsm3r4LF', 'zQEwQ21SW', 'qDEKeQMS5 8hD', '0P uG Gq g e3NbBhek QC, M5w5ll', 'HIdgm00rJ', 'fdB33er', 'jckywO6a3fX', 'VqpqHx44DR', '9x x S3Vs6xa2U5RX', 'DRHI Csc97Fs', '3u Yt 0vUr1PtEYA1B0BW', 'CBBPEhsqvv i06tR', '3 g31 EYR5 U54DS', 'pTZT83xh', 'gGxrY6R8DR', 'AG b67Uy', 'V f Y84eS', 'GJ sIezr24xg', 'vhQJLLJIIA IIEid11UP', 'Dqa Xl65UX', '9 K l.l01as', 'GbLb.Tn KesrEslnUVmu6 3lb', '.GvAFj FwAQ wLpQel82rd', 'W ev8 4Jq', 'Cwc BX, Y24aW', 'wiKnPbVYk9E9yE', 'cbm s9U4Ys', 'zzEluxE27wE', 'fUAY k85BL', 'Ebxqb1 9eX', '3 fYaha0f00Lf', 'fBJXV MWBi1j 4TY', 'kk Mo32yt', 'zhWkX57hj', 'w ww66nF', 'US Cp55Ep', 'LT B9a0FF', 'dWaTAQtFq79Xe', 'pkLbu3t2Jf', 'KndN mLHmQ n93sB', '78f iOaTJNwV gbIIlqLJR91wf', 'yyoAyNB3k1Nw', 'G R gLU.o52xB', 'ow N78np', 'yn wG91sn', 'pKnpKC09lH', '4 QKTUo RDXR6hVI4H4hY', 'YdqY yeusg2 8ud', 'xoBTTTT TS44TZ', 'w Y6F0yz', 'ukvO844Du', 'NvJ s9K2Wj', 'gwUNro wv3N9Hp', 'uOSP37rQ', 'noeo ikHom43Hn', '303 2G1GE 3Lmafjf6E3EWQU sEKgc wf fsg30rt', '8 QpOp z8 1Ws', 'ocwqA322El', 'VBTWDRQHue8E 2Lu', 'i Zr9N9UR', 'ZaMS uIc Wf wu04lu', 'SN c46Pg', 'uJjTDlIWn.Y09jE', 'WmZ, P MNqsK5B5 3PG', 'iB zBcOQ9M7sF', 'lxB, It6x5fx', '5h . Xm0A8bt', 'WIM yBC360pL', 'TYf19sf', 'nrZmg907ul', 'XMPjhUy17wn', 'sz hMOKW96Be', '8 Sw rH85GD', '43 i0 h 24CYznWUGh5P8hA', 'fW F, Y04dy', 'IYoPlg97Gl', 'ncgF9e9hZ', 'S I jIvyEUjVuT TlUU9s9qg', 'Gq cO.P rHU n22RD', 'wOz y11Wd', 'PbIObwcKbwM y H9h3ZN', 'Mb RdBXoZl245eN', 'Kzhz21Lt', 'dAlZeKZdC5 8Sy', 'XgJ85Ru', 'yQrD75Gn', 'xwd TCcIOL4C4QG', '0 0LdLd0 0zb', 'Ab B h87HT', 'yYmPJ29Es', 'gCW.ox61sj', 'qMK sj71rj', 'a hof BTU3r5yu', 'VEsX s37yY', 'OLNjER5w3Nl', 'BLXcG01ta', 'V Er34DT', 'lsGr8P9zl', 'oIy4f7ZJ', 'op o a PQ09UE', 'tFnwuFy3C0Hg', 'jLCnpF HA2X5FL', '3 9 GnBnLnFnAn7 7nZ', 'HgCboQkq NKYRnZg66jY', '2 Root 1 0 RInfo 32 0 RID51F7D08D58AA', '1 0 RInfo 32 0 RID51F7D08D58AA', '1 0 RInfo 32 0 RID51F7D08D58AA', 'a PXZwg186tu', 'nka.iko037fZ', 'KuaZ41nt', 'pFGlrNJtGey, ZlqkzQR7f9aB', 'gW B58gE', 'SHJhtb7u2ax', 'MNVlYujl J15BG', 'DYP, J COsHQ7Y9eT', '1N f CZLsK Jhx90xg', '2S f 9nkumFZ q, s89fU', 'tzEi6j5eD', 'dbEWloJ37wJ', 'cKUQae p19uQ', 'QaOoCT6n2WX', 'glbu11HB', '04g f yy9rD xhBph48Zj', '۸K zK z426dx', '4 39PTK.AuI, pGnsIakQb2w3wf', 'DSSFah5 0fd', 'vz b45Tx', 'tS zjc42Sr', 'XZ n71wt', 'P GbBky18aQ', 'UbwXWWr s69Gw', 'ufVrti5d9pa', 'UoFqmI5h7bH', '2A ahjL 0DLV QBDQWWV, P Qs1B8pN', 'KLR, b 8URI1W9Rb', 'aDDLD z9g3DD', 'hqkAupzPi84TB', 'byDeEjp18Gd', 'TWjJu9w2Wa', '2 FEMFsbY8W1uS', 'QZI mp0 4eZ', 'bDJ ew rURhZ J71PJ', 'xAsUIaPEOAB02 3JH', 'BnnH5w8QR', 'EN, aHz40RD', 'B KS2T8pH', 'XpW rOX6E4xj', 'Kv Fdav52Wf', 'Og O87tF', 'a Mla0u 3aS', 'Nu a af, qq6kn8e0Zb', 'CBVYr Zazz kWUje76Bu', 'v T dRxxMMRnGL86sr', 'Rrx kZouZ vyWsXnXn18NF', 'rinp4 4LH', 'EDFD DDb412fF', 'EhhDWhj45Xd', 'Efm ckiuIrby ErGk4B 0Su', 'YDqNHfPKmu78Wr', 'L.rw gt70Gr', 'txYYX83LY', 'KmVZmZpNL, livf LB47Ts', 'WWrEfl.PQFeSGY52UW', 'uRWR9C2fy', 'mqqYmOSlood2G7fU', '5 K Vc4bI5dU4N8bE', 'eLJwwy3K2uT', 'aa Z83 0RG', 'pafi8 9US', 'sRTDPz41 1rD', 'gfvg67wJ', 'OYt f5B9rx', 'Qq JhN S97Zn', 'NHPXQ jQD5j5hT', 'HxHxFCP L9g9yS', 'TcmFu4m6JA', '74U Wu ipxb3U3hE', 'Bw G88SX', 'xH J69LU', 'n NwY32XD', '8 qDIW GDID92Ha', '6 EFk2C22L Jr42dl', 'Dr n07Bh', 'UdvY25SP', 'NNop2 1Fl', '3 OBxa71Gx', 'TBLaaa200AR', 'iwIxKbtEDq m07Jx', 'W H77sS', '4 MO GxHR28xn', 'WkwaN.aP21Uw', 'hOXgZMZTMkE xr62Pl', 'XEVi57TE', 'CjGZHwN501Hw', '5Y hS4ZI Be hunFP0OQ57jG', 'WRv.BT9r4GE', 'esq uao77Fa', 'VqUFM8W2zw', 'cp N Epp12Xu', 'BctgdKd2J8Jd', 'DhxOpO30FY', 'ZnWR Kj04Ty', 'vnAB16Sw', '2 ceGs fOw5bkM3 0nb', 'bAfbMj22xg', 'JaP aP2R0YA', 'TShYJJDvUVeJ.BHaHTCSUjIRHBRt5F5ej', 'eAO mp mAH44RH', 'Dfl.OKBe yb84BH', 'qXCXe07sn', 'nkqEz4 0zY', 'JJ tI.C2F8LR', '5 E4 . 0F25Ny', '۱e 4.CE 6 Nuq39Tp', 'BneAI33GN', 'dGFC.Cvid5e5dG', 'Qf eQf e18fG', 'EwdOeFGDv25sX', 'glFy24RH', 'AvVKl8j4Yh', 'ldYxP96Rr', 'zeqknlxdic2c2rd', 'wNXjVIc4F5JU', 'aPXvye61Qp', 'MiIkmI4h6Zb', 'wCxe XgSIc L5f4uU', '.EYW lA97pf', '߃ sChrMNI49hr', 'Vjmrevltl.GK56qP', 'B oXUX55LX', '13 2thrYgbN96dA', 'cNRFM99qe', '2t C6rj6 6rj', 'un DMA44DQ', 'CNCBtrq Jq27QX', 'zQ.VisbRxDH56bh', 'Pi uZjVjZOJe7k3EE', 'N EXj78Ne', 'qW Lu3A4xN', 'yEnP33DW', 'kKJs97dh', '6o m3q u S G513sp', 'TMvossi35gs', 'XOrHOW8 8Gz', '7e mf31BgZ33WZ', 'XCV k5b5YL', 'fNQU40WG', 'TUbYJDqe50rZ', '0t aW4a1mFk86UP', '4 c wdyOD79dD', 'dkyhnE4 6WZ', 'z hJ422Lg', 'EuR b00zJ', 'aQQyQbw J0T0Na', 'dCrXHr82gy', '.Xh N65dZ', 'nWCOoiUx81gR', '7 UF E7B5pn', '7 799 h QvAP51pF', '73z 0hcM111 jfgX1, cr06dl', 'DiFBFIdLv34Af', 'QEbr15bl', '9 YWLLgppsu Gq. pWkZLf4D32s03lz', 'B pl kY8y0aZ', 'E OWEtAwCMr51Nl', 'wagnPK55yR', 'XgJ85Ru', 'yQrD75Gn', 'xwd TCcIOL4C4QG', '0 0LdLd0 0zb', 'Ab B h87HT', 'yYmPJ29Es', 'gCW.ox61sj', 'qMK sj71rj', 'a hof BTU3r5yu', 'VEsX s37yY', 'OLNjER5w3Nl', 'BLXcG01ta', 'V Er34DT', 'lsGr8P9zl', 'oIy4f7ZJ', 'op o a PQ09UE', 'tFnwuFy3C0Hg', 'jLCnpF HA2X5FL', '3 9 GnBnLnFnAn7 7nZ', 'HgCboQkq NKYRnZg66jY', '4 2 Root 1 0 RInfo 32 0 RID116F74F227DF', '1 0 RInfo 32 0 RID116F74F227DF', '1 0 RInfo 32 0 RID116F74F227DF', 'ow Y g n, G97Ts', '2B ffe5qQtJS QLYl72EL', 'zHxZiYM l2C4BQ', '38m rhXeGMRdGqGpdC, K K 9ouPsV h9w4Yf', 'IMlc54ya', '65 I vw92TS', 'BQ D68ub', '3 ErZ usIMjx2 1wj', 'SkSypjB66hj', 'CYKovh8 4qn', 'e CT18se', 'emMFeX13Lz', '4 tLizf7LRiGR10xu', '5 . dM9 ivT1 3gF', 'BaT22sT', 'ex e t89xj', 'emq Bm0r 2ZX', 'ARnHsjLymnJpB6N1Nd', 'xfq eDt78lr', 'LQxxU epK XW3c3Ws', 'aBb5e6tD', 'B hJgrhP501py', '3T 1iMdeg59RN', 'kngJuH4D4Tt', 'J yloQ022Sq', 'dVxw, AyFj1 6tq', '6 gCp, inQdj76 6Rl', 'GnF40Sl', 'ZxxmI0c4ey', 'wq ., Y80NY', 'XxPre30wj', 'n GodEl28BB', 'IymsF0t7Un', 'EA l680RA', 'nto FDdrSerVOO88rZ', 'GkX iBG4r7ww', '1 r9TSMrfLh47PE', 'wRf4F8bA', '6q jNhq m9 hV9e0Sx', 'Ggu6w4pu', 'MVZD22eh', 'wn iHkwTw4K2xS', '9 JhwKrWgE a mGt96zDr96H3 4LH', '7 hzOOIc RY4TJZGV. fefecO uc7Z58gB', 'Q d fIDC79ey', 'kuom62fR', 'n hm1 4eu', 'UIYg71Bs', 'UwwhlG.c al i665WN', 'ukdHxHp90hQ', '.b.RE05jq', 'Z b s y49nB', 'TuWyfZmlYhlk25Hs', 'eRsIvp28Pg', 'qnWka36xx', 'k J5C5Ex', 'MYJZRDx0E0fF', 'odoKA71wz', 'UmUM Y pPYBrQ12NP', 'AILdD50lj', 'cZ S6F3NA', 'HWfH I081RF', 'S XYY6x0FR', 'jCR.aRR DQveRB A8 2pP', '4 c Rtq2b1WR', '15 Mg4C64 fm4MPd27uL', 'Wp.Tsd3r0qB', '2f q c7LBQL3.vloS78Wf', 'clSw xOg34HG', 'KH C, JSkb77TA', '3l B IOSF46nd', 'Y.dn76bu', 'q mm14au', 'IqM a10ar', '08 nBm3LX1Uyvwu slWp. .w6 j ZX3Ig12TZ', '6 py0hz878 Sw 3p44NX', '9 zzU31Y09sQ', 'uUos QVo byL371FU', 'BDUfu25Tg', 'g OcIO62lt', 'gKdVL75Ef', '3S Nzzfs .f83xh', '5 xI43Oy533xG', 'yCSImA81qf', 'sCPOsGY Za, o zfaFrTqv fGQDk fH ZB16bE', 'cYXPsbp43fQ', 'KYj30Xd', '9 uwblNI4TBSwPBoRO44hj', 'dbxk34rl', 'SYubBdIBdIBdFHXF22ed', 'cXF23Gp', 'BCIuJFk87qG', '3V m vvvDG, S53wN', '6 U784XguZgu g, g UK6 7ua', 'XqSAA.ug97WQ', 'uU wC83Qt', 'j RmCR8j2Fx', '6A XK8H Id0k0XU', '5 epYq aJy88pP', 'xUye3e6UU', 'IBdOXAqJ6f0Al', 'bEJF.GE4C9gJ', 'ZZzg931Qb', '8M tG3lO46ls', 'rM8 VtU7k65 9zW', '4N QDy2lzJAeL bl N1 ON1N1NX', '9a BLXKu 0 kK44tX', 'Cd.zpZ71nf', 'by zo0R 3hx', '0J e D6sX2fMFl78Er', '.TdbR51Aj', 'jklyS75DP', 'fjhk56UZ', 'VjHu96dL', 'flj63fl', 'gD i84Qh', 'BnMBz4 8Nz', 'JDVVKEEf07tl', 'd O XFhMi4w 3sq', 'xjFhMi44Fh', 'aJvqr7 5EW', 'Ll DX, fE0 AG45AE', '9f 08DX sE13lu', 'VVPrWxekEdUdQrIl89Qh', '0 a4Y0z Og05sn', 'csnYfc uAIs30By', 'Ekynst8A5uD', 'kgE6k6ya', 'fAfCja yybeCc b4F1rW', '4 DDKIjYIORwu7IM dduoWvnkikiRx, k Jo5xwxWxjFoFvT437wF', 'Vj.VsZ51rL', '.yZhH95sx', 'bFIF99ZE', 'L keh24UZ', 'odWFI38Yx', '5 WgwQHFqIe24FL', 'ZEkZiwhjcfMdMaMc66YY', '2 Dc150DQazqSQH70gT', 'AADy99Le', 'snpg52NY', '7b xqb7pzXs, ZOvc, i15ub', '0 3g8nqLkeD7vuK anKUjFx672Wa', 'CpWQk24xX', 'mcumiEXz UjVgOfiq53Bj', 'IfzP IfdFB29XF', '8 rrA. qGqHo76sb', 'WKJeu TJcgq gkg9 8WF', 'yQ Ew54nQ', 'iTz7 9dD', 'CdZGC SsNsH7y2wl', 'mXln uwp7m8hF', 'lChbh66ff', 'w lcA3y 6fl', 'UDTsjhUX95tB', '7P Pv zzt s f22La', '77 QZPnTU3QAhedA 0 CpSnGXOG800Fh', 'SaXCX9 8al', 'XWAtS76gu', 'zsf vFB58sY', 'o kaYi92tZ', '0 fY3k2u2Nd', 'aFzXF22ed', '8B viRF82wf', '48 SasG zocpnw8c6Tu', 'rErTPQRQJRjBPBBSPLB16QB', 't nR63LD', 'TsUk24Zw', 'gMYSzVig33pZ', 'D.WJ5j2BB', 'mSHk54fA', 'RzcJ, uw06RR', 'vDkgF5j5QX', 'HiW sz2H1dY', '52 r1 y2 pY5UVUjdoj5UU S5U5Su', 'Vvvy y y8W8wU', 'iOpf8 4gS', '7v 7ZY16m48fX', 'kdH b414Gd', '1 M90wKD62ja', 'djAgy92BX', 'gnuZNH yx51gb', 'nGhoAY8Y7Hn', 's zZ48Lf', 'ZoXJoQZQ L7E3rr', 'aQi95jZ', 'oGsGq69jU', 'x oJ2a3fg', '4i 9pLWr32UY', '3 E03L54uq', 'UfMu6b4jn', '5T U UTj15HP', '4U bS q d, .KYReYVeYI2TVUe5Y5eY', 'UmXS Nv12gl', 'MXEXI, tt g NXLXDXHXOG s YhD34tD', 'L lvepAG9 7Et', 'ccW yTU991Wz', 'Lk e cC73SB', 'sg C9B6jN', 'D X o wSmMqZ57YT', 'Hglh14SS', 'BFdgndBQ mEMhjF70nA', 'o d05xp', '8 Q 8j2 pt8eI8G9pl', '8 sqiI8rG8v 8ya', 'S.DoT5V5Xj', 'z Zf53fd', '5 CxNFp25nE', 'pU rre8Y2ef', 'QcDe32FS', '4 eUToTzOuH3sA3Ct7xS00 9Zs', 'r oCL5x0TQ', 'hhcE6 2qF', 'YeKp47Qp', 'eGRXZj99Sq', 'pcNGpd8 9NG', 'vGG3h 4Tf', 's ln471wN', '1 1eLn o5 0Lu', 'wmWJ94pW', 'DV g Jc j88aq', 'nNXaS14gz', 'l jK, Sm93rY', '0U g88c. 23L37yf', 'Xkfk65fG', 'bmcOM9x6rq', 'uXrIiM5 7ya', 'nmOk80 6ue', '3 dDMRHbHy EbJyQ97Du', 'Vzwfsm0f9ZH', '9 333czD333SY', '0N 2.4, WZ d uOqDD3mO833aos5 4yR', 'BiTaF53qs', 'RUTD RPQ15 3Ph', '3f 93rgN0rd9F.3rguFn3rgC 3A Z 3A1d3FH', '9 odG xi u5vuBLcI.1z11AD', 'BmvXGz s9T5ze', 'Bhz1h7Da', '88I iN 2XJcYePB9N4PF', 'cpQB B0S1Rg', 'h hi84aj', 'Uudeo36fP', 'WYWJXvwGJ58NT', 'LcBcg6j8Gx', '2S w9v CIos69Zg', 'zsznKi UH28uH', 'EVMU eiia00dP', 'wtj52AT', 'yTBrG3 3xW', 'mrUgXcXj ilvG8u6Lr', '34Z V O 8SppQ8p 8xD', 'Wnmqm ds.mAz GiJQZz GiJQZz46hg', 'OLW, rX9 Vs9x1xX KxY8 xb NscA8B sk8V 8xJ', 'zcMcXc98xT', '5q l QZkMh.J88jf', 'xGPQxc16wA', '5f IW rB1E3eT', '6P kbXYQSky3Fs4.czcz c9g17bL', 'rrJXY37bY', 'efm3S4dN', 'SbjH11 2nA', 'ZkHoSUC Y55FA', 'sttJD332dX', 'Wygli bo16rw', 'uWmN zs7w9Gb', 'qjBR88yx', '9٦K 1AIB N3ibR2N NVionw36Zu', 'CdVHN73uQ', 'FkdFra3G 5sq', '4i Mi4fBh643ZB', 'ODJSNYI, Kytz6z6VVjAzdo5 6Jl', 'JTDFAMJ10GP', '8l c FBFl pC.CYtYdCKbK29el', 'q CD71Tj', '45 0 RID53FC14749A67364585D09F5B7DE', '45 0 RID53FC14749A67364585D09F5B7DE', '45 0 RID53FC14749A67364585D09F5B7DE', 'FIqr2B 5Sj', 'VPyMgEfY1S 5sw', 'a PXZwg186tu', 'nka.iko037fZ', 'KuaZ41nt', 'pFGlrNJtGey, ZlqkzQR7f9aB', 'gW B58gE', 'SHJhtb7u2ax', 'MNVlYujl J15BG', 'DYP, J COsHQ7Y9eT', 'scPDy38Sh', 'tbKds15fZ', 'RO Tji43Rj', '5K 47BKPBY pcnm9y5zU', 'KaWmiFY25HS', '48k RHscfonL s8e5yy', 'bpTvjfkX X X e IVu rSit6d7Zq', 'MEd J55RJ', '8 BGI KBDDEk52gT', '6 gbfd Of fr59lE', 'MwnC rh3P9RJ', 'k.vSZ57dy', '0h HRDvcel512qS', '4 3vQNNS0c0Mr79LR', 'Ekdr9D9RA', 'Epp wayb79Gr', 'RTE5g6eA', 'wGN CtgH9e2bt', '6y sQQE5JSzt5i089Dh', 'KLR, b 8URI1W9Rb', 'aDDLD z9g3DD', 'hqkAupzPi84TB', 'byDeEjp18Gd', 'TWjJu9w2Wa', '2 FEMFsbY8W1uS', 'QZI mp0 4eZ', 'bDJ ew rURhZ J71PJ', 'xAsUIaPEOAB02 3JH', 'BnnH5w8QR', 'EN, aHz40RD', 'B KS2T8pH', 'XpW rOX6E4xj', 'Kv Fdav52Wf', 'Og O87tF', 'a Mla0u 3aS', 'Nu a af, qq6kn8e0Zb', 'CBVYr Zazz kWUje76Bu', 'v T dRxxMMRnGL86sr', 'Rrx kZouZ vyWsXnXn18NF', 'rinp4 4LH', 'EDFD DDb412fF', 'EhhDWhj45Xd', 'Efm ckiuIrby ErGk4B 0Su', 'YDqNHfPKmu78Wr', 'L.rw gt70Gr', 'txYYX83LY', 'KmVZmZpNL, livf LB47Ts', 'WWrEfl.PQFeSGY52UW', 'uRWR9C2fy', 'mqqYmOSlood2G7fU', '5 K Vc4bI5dU4N8bE', 'eLJwwy3K2uT', 'aa Z83 0RG', 'pafi8 9US', 'sRTDPz41 1rD', 'gfvg67wJ', 'OYt f5B9rx', 'Qq JhN S97Zn', 'NHPXQ jQD5j5hT', 'HxHxFCP L9g9yS', 'TcmFu4m6JA', '74U Wu ipxb3U3hE', 'Bw G88SX', 'xH J69LU', 'n NwY32XD', '8 qDIW GDID92Ha', '6 EFk2C22L Jr42dl', 'Dr n07Bh', 'UdvY25SP', 'NNop2 1Fl', '9e jB T mP1 0RE', 'oVdmilLF Mkj Y77ut', 'GFeCFmQ23Fe', 'CuVUQmfb00dA', 'zYMRJR7H1XW', 'xSow0 0Tr', '8 0sfNi9 3a40sf', 'f xN40tl', 'rnrsc Fc82EX', 'giJT ZX.mNcpYhx10xt', 'boYI990YS', 'CCia3f5aG', 'UCkkEC47Qn', 'gDvaN96JZ', 'EueB11QZ', '2162 x2x2xsU22rr', 'pyTGSs31Tp', 'E m55dP', 'AnGA2u 0Zy', 'OCqy k7 6fb', 'uXci87DE', 'WX VFXmeV24yP', 'RiGY6s3Rg', '3n CS6n, VNpxx8O 5E am82uq', 'l V f04SS', 'GqtNwuEGS06gL', '3z dVGcArH2x3bF', 'EpVGaOGONj05ph', '4m N DlcQLxU55pn', '1 ojD8J0 4Hl', 'x kGLJxN9G3Ag', 'XMX e3g3gn', 'OTXQPyziVvm24tH', 'ijFrK54ED', 'qGyWtD14BD', 'DdhQqellJdF17SL', 'VX V pG0 8fP', 'FoSw768fx', '64s 6 up79wd', '8P 7Lek4p1A6NX', 'DvRB56xy', '7r qkvl3SL933SL933SL', 'Yq WuDLW9u7YN', 'KnEdQA45hh', '8j nAz9NN9x0Fh', 'OYxBBl32bq', '4 eX9Lx33Wf', 'jM ygYsvkHSS ii9s8zU', 'fjAXa FjqYzR g32Zz', 'LMqbYfsWa12fY', 'ioF ugS316xd', 'IIIJ93zw', 'z .Y4 7eW', 'Pk.JI21TG', 'dGlrqkY8v7Yr', '4 OKutObKfn D0g0tw', 'Bqjox75Qu', '5 T5 H90HQ', 'aA L71Fh', 'ttyz0J5jW', 'RSNLI00qR', 'fGc Z Ccyg35Dz', 'eneAll hv B32fb', 'e AC71Xq', '4 12cdF1cQ fdddoF1cdWY1 3FY', 'jZ C043DD', 'YVbQh g g Gc gWkvNc98Sw', 'C ib3 6Lg', '8 0By41S403aH', 'gLWNANTEYUPw2A4Td', 'BSK5j4FT', 'XgJ85Ru', 'yQrD75Gn', 'xwd TCcIOL4C4QG', '0 0LdLd0 0zb', 'Ab B h87HT', 'yYmPJ29Es', 'gCW.ox61sj', 'qMK sj71rj', 'a hof BTU3r5yu', 'VEsX s37yY', 'OLNjER5w3Nl', 'BLXcG01ta', 'V Er34DT', 'lsGr8P9zl', 'oIy4f7ZJ', 'op o a PQ09UE', 'tFnwuFy3C0Hg', 'jLCnpF HA2X5FL', '3 9 GnBnLnFnAn7 7nZ', 'HgCboQkq NKYRnZg66jY', '4 2 Root 1 0 RInfo 32 0 RID6A88DCC10BA', '1 0 RInfo 32 0 RID6A88DCC10BA', '1 0 RInfo 32 0 RID6A88DCC10BA', '32 0 obj FilterFlateDecodeID48EA', 'CEDB06DE', '6 n5d8e14TX', 'nGTCjQ, S8K5TT, KW209LW', 'qmZZQ7 3Rj', '1 c nYNS6m tromswTOnUjjlBv9 5Qt', 'r.fVZ77Ug', 'eynd82FE', 'Cmzg7 8Gz', 'H G uNjfN98QG', 'uMUi evJ52yq', '7 F shR03Dd', '5 IQtu78RR', 'aF tcJ96Ad', 'txpQoyxOQ p35Dq', 'Nge Mr, W H Ne204Jb', 'IqKNB9y5Jb', '6 M J6VxbnY2 3UU', '4 huVOErV, ZreNRFLVl80Hz', 'CCx pakBpa37sY', 'VWNwgEM51as', 'MYj62fP', 'kLylB3g3Zb', 'higur9S4Us', '0s bM6GmA4j5HE', '߈ y r xVN1bn m08pP', 'C gK4 4Hb', 'iL R.u8 5tz', '4 Fw QyPQ nzKh05Ba', 'nj d YXaat79qP', 'IwIWqa77uq', 'OYDHDAdYq MH JKDEN230Xz', 'ZH XHShR6c5pX', 'tRr n1w1JL', 'B CLs90yH', 'tDz49rW', 'RXQpB707bw', 'OfLG10ty', 'OnOBT4 0pl', 'PODS86bb', 'FCgFRABb x MQp38Yl', '۴ Z0QbH lUczoXxS5 5bW', 'yN py, Y73sP', 'cY. gz32xp', '4 g4GKu5dH, ZLb rRlwXAAyCKk16PS', '1o zxPl6t4Sq', 'rI.aP6D3tU', 'FeaQc81gl', 'WAbMhrjmd1 2zS', 'ID CK07AY', 'GLSAJ9 1wW', 'SWIB47hB', 'lOuHp xZ, rusMagO Z Fk95zii1 WJr59nd', '7 w5156H6H2rS', 'udPe16he', 'vu HnR582tw', 'NbPf Yi b8 6Yn', '0 0pZ 4Cr3 3ls', '6699 d2ws v9DLG8MPV0wowaWPWsxIPDL9, SN7Uj f h4H6zF', 'Q ddv9w 6Xj', 'YHLI pnRL69JY', 'DHrt7S1Nb', 'Bye79uj', '1 0 obj stream h2S0P0W0Pq', '0 y2lFilterFlateDecodeID48EA', 'CEDB06DE', 'FS P .Nuii25wb', 'x xK1A5PA', 'mYIN7 4jR', 'ym DY2s8lJ', 'h Euauf248gp', '9 sp4 F8Py3XZs0lo53aY', '6F xAlM84B DKGA NocbYu0WUppR4gBg84gx', 'hJ S80Aa', 'zTwfxleU36JW', 'MhApz87fP', '1W obXj79bX', 'jGGpm28bU', '0a l JN tysvg S091sP', '47 rANPXO.0iPk98FR', 'ngrHWWMY33eT', '2 v25 R47zZ', '9 sM hlMJ O6Ecy22GM3a Y, p NH a99Fq', '8N o P7F71vxH18Ag', 'ONlydza4t1xb', '26 cPti FDG8F5QF', 'zfFOf, wd95AB', 'gEK3w7nA', 'mWld03gw', 'A.s Y352JN', 'epQlFhl5C6Pf', 'OAjtL534xW', '49 44 tO3mki0H7gD', 'jBKJ r5J1XD', 'AXDiifCF27ws', '43 Spe8Gs6zDX80aG', 'chw.eQe82xw', 'za vTHj68uf', 'tZYBe13HR', 'aidE07uS', '6 VBgyu3h4bR', '.l OezgLoVHP62ZQ', 'SITvr06BB', 'Ul Ch matK32fQ', 'iSAK jnA W92wX', 'lPTjjOLh5v0FE', 'uw AiZ02zh', 'uhIdx MbYT.a39Yu', '9 FJGu F59pw', '0 6 Id2 3fJ', 'Y tcpK5K5tZ', '3 zj0Op 6UBcj 2ox95nB', '4A 0gWE FUywLSgL50Rf', '9 Vs3Qi2de96aR', 'Rk pfAPoP40er', 'IwkiiVw28pr', 'pN ONr70XH', 'Edyf3 0Rn', 'ec K P4D 9sN', '7H pLcM04TG', 'Y RypxaE77xy', 'fx.DB65GB', 'i WkAuDnZb41BB', 'hkYFM zcY Uk69xL', 'PDNkQMAj15lr', 'EPTp Aba56uX', 'SaZALM06fw', 'OCAurBaYHJV n82BY', 'fSZZ, cm5w6Yl', '3 Fiix8KEmG7r8zX', 'MOmif7K3ff', '398m U4QePuON55Le', 'kOEE mHHG9F 6xX', '1V lEkCURmd M2 S37Bb', 'k vnCwH75pu', 'GmHjf0h4gz', 'us Ww22Ea', 'g.AZb4V8ph', '1 RDPB8aqU, E 9gOt0 4Ud', 'rIg ybrB45TW', '1u KtaXXfB591SS', '4 kku n9 8UA', 'lcvQ ns990aT', 'Huh39SZ', '9 FZVEatKG8lf0Y80uz', 'V v, EpHp59wF', 'xTOMN2 3GX', 'AArs t69Qs', 'XBxuNfaVcK9 2Te', 'Z L00Ls', 'kckykbkG50dR', '4 jBksbCM THJCRwH s EIWs lT08HR', '2a 0R opu48Fr', 'y TmmM Zt13gZ', 'jJcS fU3p 9WX', 'LK SQ i2K5DH', 'FHB, cE, C NX8FK84DD', '9d mMZo73qn', 'cJpprcWx86Sz', 'gslzr, F Bg605lf', 'SQ gx23pt', 'XL i57fA', 'bHdm LO66PS', 'eLEeY5U0Qs', 'XefD52Qz', 'qf OWKa4e4gy', '7y PPbJ33Jx', 'YecOSSx69XZ', 'JYzsn5u9rj', 'IZnum JJARSRLN40Hb', 'iVeS jbI40Bl', 'FjO70sZ', 'bcAJ77ZA', 'g. N, uY sH pG9 P25gG', 'FjHM71LX', 'zfLz.RE76Bw', 'L FDK39ax', 'tmN02gs', '4 HijjjPc0914UL z iZeufMB5hfV76qX', '8 gg9953 ey54el', 'VDXtwdu Ipnpqveep104lN', 'AHmuiC8u1uw', 'ok vkr00yp', 'T.Ln826an', 'hkp rpmy7e7Br', 'Ng ilTN, iFQv9kSbeKK A23nL', 'mXrH80XA', '3 ssSe0g79.wrV, b09LZ', 'vpf wD45lj', '58F XwkpSunMt X5Id w3SLBqzC02 M5c6Yn', '1 EUEhjd0x6Ls', 'tL B58PN', 'cWo sGTKi16sD', 'jo jvrUZW5 7Gw', 'PASTgQPrCzoRIH p uJ9U2pb', 'JXGGc1d9sx', 'Ag L12pw', '1 PA rPCzn03yE', 'u DujcsQC, m3sL9 GX Swb05eF', '2 lfUlRXnBggr8v0DF', '5 hRI zBh d7h5yl', 'eW oWkDpp22YH', 'xN BD40FL', 'k g62Jb', 'CSeDhrRf98SP', '.vj ZAEwb9D4wH', 'fPncaV5V9rr', 'KYcRfGBMg, vs8t0K X H 4p9Bt XW H2x iZ2u 4Tm95GP', 'oyPg qfw3 3Pr', 'EBPC, IW6Fa4WK50Rr', 'yaju90rq', 'nNu xM51Nx', 'AFIB953dN', 'yK H05pe', 'k tjN9C4gF', 'mwF JV LvI444wS', 'zsBpe94Ls', 'Yyoqt09bz', 'KuUVRw86sr', '4s SGV U0jI20TZ', 'nrjJ, v i E Hr0wLO32EP', 'js TsZPL0 7aA', 'Shgjk VfzF681en', 'rWD99Ye', 'hQR rEJ BTxxWDh6 3Jw', 'lio g6t6ut', '3 EO44XslM33rr', 'y jecSaLLc0a2YH', 'YDB, HkMbv65E 1J47UPT21Qa', 'BVm Z5J3Qz', 'gKONN28bg', 'eBQ m ZlR106nf', 'fdWIyYi25af', 'wv U67Hp', '7 R1DPpJdS33Sz', 'jJcDnB6p0Dj', 'hU xRJUERX T25Dp', 'ugwOr9k2XQ', '4k y7g3S741Zb', 'pDOfzxNDIbNZ .Noo21XY', 'JXzLR G Chh i002nt', 'agd.laxOKE5 8JZ', 'PahNll.yL2r0px', 'lwCAlB15TT', '1 J6Cz0 7gs', 'ZRak0w9ua', 'BZPguCYB83Zx', 'ppdvVazeC7F6Ng', '3 xo E6f .5uShhx5MMAU78tx', '1 LHRCq2p6hQ', 'Dgk06WL', 'p.WgpLHr42UH', '66 8Ss82RQaa PzwV LVvgg2Jk21Qh', 'LH E, i ne26Bt', 'WHP32BS', 'xIQjWMAHJ J5e0yt', '0 3 oLlgace9dJinJ sXbk88 ST0RCSI8F1qz', '3 xSs78Z1p15 5pb', 'Mh RsC j04bA', 'rOFA, fAy7zgv2p2NL', 'vfe78dy', 'iRPJ23He', 'aS df47JQ', 'igYP56pt', 'PdGd JG rbIyrl5 4Tb', '2 wmOtgiqPhL, p42wy', 'BE KeHDH27ay', 'bSX ttmf8 8eE', 'VH Bky kJK I HIJ30hB', 'O.AS92Gg', 'Ng Uo93 6nb', 'Tsl e12Gy', '6M v3L vlNn5 2qH', 'MmJsXVwAqnqFyTNVha1G3QU', 'vk nQoFmljpmj82WJ', 'tClj846TG', 'v d, XAW6A9n.x1aNC2WtFshh 0ycu37TJ', 'uPTLuncdvusp78dD', 'dILC2s0ly', 'RH u38ny', 'rQvVN77NT', 'p xU15PT', 'eyAy12Bn', 'SYYUFbZfZPM H89BR', 'jE AwH8 9ES', '.Y D37wJ', 'rLyHJMJB2J 6gW', 'NzK.tzF85uy', 'obyJytgTo3j8Ne', '7 7 jvSOQ20JJ', 'GfCMhD07gs', 'lmfcynkaSQ5V2eU', 'nYknQr13BP', '7n LL wwHf, CRJU2V 8Zt', 'eXmB55Wl', 'DBBxJ, MPJ77hz', 'tAM101Yd', 'ZHEJw4P6UR', 'xYnX XLQ412Zp', 'F UUO z e90XX', 'R. NZ Ky48bx', 'stream HYTgf9s1sA', 'CMzSVP L .CAalWW5k4sb', '3 NTF PR 29VI14PB', 'AwEB901Qa', 'O.End1 8jT', 'neyM kKWXO52YH', 'uSoF R3 2pl', '18 Os22HlkS, J4s8fG', '8 7I8 xw80PB', 'ktthyyF87ng', 'xdMIkbXFS59pl', 'UFJX R S69HX', 'FtK.s a13Bg', 'qe vtvDB7 9Zp', 'TpoK n0d4wR', 'ys NcpbP e04pt', '5o MD3j12wX', 'EZVIlIV44Ew', 'dhHb66pS', 'R W M50rq', 'Zciuk07EA', 'Ce E0a9BY', '3B lZ ZglU1P8Tn35tZ', '55 8cPkS5AWAk9k9SA', '6 h3W uB COlp26lr', '8x Xn6 HVrvFKSJN0te e15GB', 'riR67aP', '3 rA1 e62sy', '5 qh Jj mL55aj', 'Z ALv9 9DX', 'd Yto y29ZD', 'iZlGyMP.XVF BGjBg79LU', 'dcYBFK, x JYBBQKbFd.fy.DLs0kzTR16el', 'a.A Zn QL20GA', '0 JHfOZ, AX bN88ee', 'eqZ, fF WA34SL', '244I Jd FF30k p83ty', 'bv Bn16Ge', 'EthVz C APsz19GT', 'w oWB, PpOm 9iO01UB', 'AbnUvlvazflq00qN', 'sLS d xp62xb', '3 Oaj4tkBNkf95qMy5 Z9bj U18Ar', 'U CDBHLYNZUS6n3Wn', 'B IWMRZ5e9uP', 'Xsl.kvL5C5hp', 'REt uFtn72xg', 'bb Lviq10HQ', '2 qLjI Ge5oVu p14lf', '6 7mZ RqFvC55Ny', 'egGgM JDJJ, z Ggru AH nrH27ah', 'pdTLd, JPJu6M7FZ', 'WkP JWDX, U9L55SE', 'D L RbI iz UjAMe44L</t>
        </is>
      </c>
      <c r="E107" s="3" t="inlineStr">
        <is>
          <t>[None, ('USA', 'kc', 'Q', 'p4G7py', 'p', '8'), ('USA', 'aQ', 'K', 'Wm06Tn', '41', '6'), ('USA', 'NH', 'p', 'a99Fq', 'sM hlMJ O6Ecy22GM3a', '9'), ('USA', 'yt', 'umZxu X', 'alae5hWWj01lA', 'Ley2np', 'khYH6m'), ('USA', 'wf', 'sEKgc', 'fsg30rt', '3Lmafjf6E3EWQU', '303'), ('USA', 'hI', 'TGh', 'E842FF', 'QUDYo gp k bFXS', '6')]</t>
        </is>
      </c>
    </row>
    <row r="108">
      <c r="A108" s="3" t="inlineStr">
        <is>
          <t>fresnogreekfest.com</t>
        </is>
      </c>
      <c r="B108" s="3">
        <f>HYPERLINK("http://fresnogreekfest.com", "http://fresnogreekfest.com")</f>
        <v/>
      </c>
      <c r="C108" s="3" t="inlineStr">
        <is>
          <t>Reachable</t>
        </is>
      </c>
      <c r="D108" s="3" t="inlineStr">
        <is>
          <t>['559 23303972219 N. Orchard StFresno, CA 93703', '559 23303972219 N. Orchard StFresno, CA 93703', '559 23303972219 N. Orchard StFresno, CA 93703', '559 23303972219 N. Orchard StFresno, CA 93703', '559 23303972219 N. Orchard StFresno, CA 93703', '559 23303972219 N. Orchard StFresno, CA 93703', '559 23303972219 N. Orchard StFresno, CA 93703', '559 23303972219 N. Orchard StFresno, CA 93703', '5 pdhw5ZN wY pnXMDE', '171 1121 Roberts Avenue Madera, CA 93637', '171 1121 Roberts Avenue Madera, CA 93637', '559 23303972219 N. Orchard StFresno, CA 93703', 'i iO90rW', 'TvvoWhokdj ZNL, YdqyHzSK2r6L51ED', 'azW hPW36Pz', 'paR R0 4zT', 'r TEv05ZY', 'Qru0b7wW', 'af kUVf70sr', 'nsqlQm25Hp', 'mioRR09lj', '2 kSfP391lL', '9 RNJ5I 9fA61At', '1D YMIk44SG', '3 ZJwwC7x ih97 0Bt', 'OwrOiOMvsM63ZA', 'VvHJ17pE', 'MiS TuT kSlrzju45NQ', 'bOBfzuM65pR', 'Fo zptwXge SidvC66BR', 'AJiNx66dJ', 'nNvKJ0t5Wa', '7l RAJNcchz Qs91ad', 'btOFn86XE', 'Y qmKz48jX', '7 6ckzxhFtyc .B48 s9J 4YJ', 'dRW58pf', 'J yul8P 0RR', 'NQtJ8d2nu', 'CYGbMb64Xu', 'Y PLyze5a9Db', '0 PzSX. gJp XQER vrQ8MLPPcaMInE230Ra', 'WamhSom370lH', 'MQjeFr, s36yE', 'E T HO9h2Nl', 'IWsB2f 8xF', 'z.. yQ l DR52yl', 'Bb sin6d0ff', 'kH lVUC PEyc JH416RN', '6K F5nghql8 c acxXGYII1 S0 9XW', 'JXlVrj91qR', 'enFh7 9BH', 'JDGuJH32aA', 'qxRilYJLITuG4U5FJ', 'Egr.oe98Bf', 'uLCp11Nj', 'f. Uf7u9fD', '.Cfw0d 7bX', 'gYKKDmR9w6dj', '1l m nDJk5a1pn', 'ZiTNRLzN Q Ikk4 5nz', 'Tznc72Dj', 'Dd gzlD, HO89WjWesObTmGgT93uz', '2 IsvTjd66yJ', 'ro Vb lu30RE', '8 a.sSLen06hq', '6 r Wy25HD', 'WVVQI67pg', 'M Fz95Rw', 'vE u4S0DD', '4J tmJW1 kl uS9D1DD', 'B. xK M39Rz', 'rLqks87LQ', 'qLJ OZ2K1xQ', 'ItM.Zrh81qa', 'DF z4b1Xn', '8 6W5sJNw78gh', 'Ycon uY40uR', 'AAznxIQl Z63rU', 'YY DS, GlCjQLXsUH41pY', '4 y.k e7 3Xw', 'yjWlr1 4nx', 'b TmyH yisFuxbkN yFJPL44Ry', 'W rAILCP u34BE', 'wRfvhWHO91bZ', 'G. BA ez FA66sX', 'R ukUFYI4w4lb', 'C Ip33el', 'qoWa08gq', 'ZuLD36Sz', 'W Tpc68HR', 'twZnfa3w7rH', 'a T50 6PR', 'P.p ujeNHQB40PA', 'cqKHZAqnEgVSY88uU', 'IoJufvDcxbqfpIBJJFcmJ68QW', 'WjonZk mr3k7wR', '.RP AsHn01lq', 'wi dBNONP640nz', 'k f JPROMjya1m7Fs', 'S PitJFn19pP', 'KqUrT37lt', 'VjoMkj07lb', '6 HVITiWR5u2bU', '4 MkmMgYZ 804i75dG', 'MmGiImNclZI77Ux', '9U cqv2, RO10RU', '9e f.sA6m soE19pL', '3q qdJHmGumNXjBtQQoe79Fw', 'UmfD99zj', '0P u ZnK99lX', 'SBD.AEr26as', 'tLQIs k0S0xR', 'OoBaLBmRz j.NTD JdAFnXG30GL', 'rTDITg12ER', '5 o umP631Xj', 'qcjt67GU', 'rCiCK9 9Nt', 'vmJL53Zf', 'RsZc10xG', 'Kf t59sA', 'Sk Zfdk NdIcqwqcb0F0BR', '۴ V mPAZuPRH u29eL', 'tonZhHVr28tJ', 'ErqxOm61Bd', 'SotH19jT', 'JTdt123UB', 'ETRbRrcNartdT2c3JP', 'ZtxVs2S 6Eu', 'K.T40ut', 'y gcaeve79rw', '1d pOWS XZ62TU', 'Cx jLG, r1Y it4EPR2g9Wb', '4Z ZXY52ZjNApxm8V. fIj64HY', 'zqIb98Xa', '7 kN wNcNLIB56dj', 'uzac14xY', 'ASThHI5t6yg', 'rZte vr70Bb', 'wvJRHufzG l6f2Dx', 'tJOXMt DN29aJ', 'q fISv19qq', 'MUtE95Gf', 'vIRcA64bx', 'eROlaWMnnKqUOQp65ZP', 'JkMSTYeI91Fg', 'a PPP b886RB', 'QOwZUt, d75Rw', '2 r irVr wgElDZ AH Zer U9bBZF KWO9J660ty', 'AV RNS9x3dH', 'aJBt ZT, pZPhNNKWSxb dRmyRw c0u96XN', 'ppF KHJcJru15 6fb', '2 t Vc7XjhL57et', 'XPN893Fu', 'dGsV wRQ66BR', 'dDtD W7W2bL', '4 Z 50UF69St', 'Bej GWgX qJ232uz', 'GWRdyxLEWMvdw q Le3k2HB', '43 Q .EL ko9Y1zR', 'RCUFf UD3m6HL', 'N ytHtCG643xT', 'iq BUxkHhiM96LL', 'ZJSDp3 1Fx', '4 yx HxP50Tb', 'gfswFwG vlsHb78ad', 'J gAIBL16bs', '5 v Sav8B2Ff', 'olng13Yw', 'lumb50yR', '8 f1xUQbXjC2f1Rb', 's EFuxXqO h0T 1nr', '2c MomfI44Qd', 'fTIg Y521Dp', '1 kTx EJ1s9Yy', 'pkT m53hU', 'WBWr61PL', 'sVTK7t1hH', 'kxH Yl .Qs72FT', 'qb NjSo3X6YS', 'Y Xb51hw', 'C AHf574FG', '3r qkRBFsGqYeFc3 MATHHqWKorV95dr', '4P CUH app73Fz', 'OY mE66Ll', 'OKAAePn19EF', 'acy EJ88yx', 's Ar32Wy', 's Ar32Wy', 'Bqzx6v 2LT', 'gvq, f. a7qDNdcQ3Qu zL4tqKe67tT', '3 G vfulFp Z QoESBZC67AN', 'PfWNgAG Y62 9rS', 'n xI85qq', 'QXtklW990Lq', 'i.MN bnpX sNWX rif6S5FW', '5 .haQ u38lX', 'cuXk5k4le', 'ZhZwXl U.bB196rR', '7 pmUtR s wTQ 8 s WS5TC88HY', 'cVKe12UR', 'FnfPvzu10qp', '8 15 kZ8.vuNiwriJgwr2.HGunh2z9 3sj', 'wxoe63UP', 'vlTMBL91Qe', 'Mbc t99PP', '7D j Urt3BuTTz270 7T50bs', 'dLixs .ubVRZVYpYV vGnCbrT, JP6i E54ql', 'piXCq71XL', 'D jNqCWKwwBOOb7k8qF', 'wshJnV65nL', 'AOpuSsxfo85Zs', 'akB qsOLCbHbh29An', '9 p F6Cdk09lW', 'nr yh ioO43qt', '.Pa..vFJHiq VsXC cFd4 1BY', '9f V082 RwZsAXbtFBd02h41xcpo9w4fu', '3 F R7w a92GD2Y9eL', 'iZdz o15wT', '5 WCfRG29HT', '077E ffOTRJFuDm dr49Fj', 'sN bkIBcYRd, z QH6D6rd', 'KW XG87dD', 'cso Jb66gj', 'h .W9C8fL', 'A dpir36TY', '8C R qH1T9NH', 'BWrqG g98gq', 'OLYrMlB jCY47wB', '3 JTd An4CFO 5CM4M 0Fd', 'Z xiO4J4xj', 'IH L Qmnh, wR wt RK Gil82 3qA', 'lQDjwHM2F8gH', 'wldX J04Fy', 'wl b48tE', '1 D kOd6V3Xn', 'o WD65lu', 'EL MuLswJ15Gs', 'MyrFLf8W2Ls', 'maDjTTJD204JE', '6T Cq 4DMtHkB8 3wU', 'DabL95Xe', 'sA bRJreJMl4d4rB', 'n pQ x S852RX', 'N t iMRrs, AKTvSR29Gb', '.wDkmDAsMHK DZl95SH', 'c pmP tB53PR', 's XxcxGXwa. SRs28RS', 'AHmLH44GL', 'IpeRNu1m2rR', 'kmm RHvad qhhMapL16tA', 'ecCjT4 4le', '14x Hr9ty R 7uH4d7HG', 'HRQtI6 0QP', '0 hDAeDg71Be', 's SHY06zT', '2F tVTDb4cKd0tp9 1PH', '9 63atK9M9ZS', 'OgMZY vY54zs', '4c wBvAAPx srTULVNqa27eE', 'wDmA65Lp', 'CcjPC xy9c4wf', 'sO AOA. a lDa3X3sH', 'lcEor nuH ZltQh601hL', '.RBi09Ld', '5H x3wsuQNZfx4O6 7xw', 'HrGW62Th', 'Mf qDf, BPv 5a8E3rn', 'FSAdrGy D34BB', 'r.ZRhME85Wq', 'JtQs44hR', 'HdDyhHGh74Dz', 'PI k07Uh', 'BPxtHe01Rh', '7 hH7M03nq', '3 Gzwl1w8je', 'DpRxo qo32SQ', 'PMeMC20tN', 'ZImcu4x 5HG', 'tHVs m19FX', 'wushoG CEVfX50dG', 'U q uh1y8PL', 'tgAg70tG', 'Tm BE99Uj', 'ylv u582RR', 'HLoc88RZ', 'hj w a BU Cq0 8Et', '0 G0IaoA8s D uHLmiHpF.FUy3V8rP', 'MvZF31GR', 'GJ LrnS44AG', 'nGpO4k9Np', 'LWF O T9 0RT', 'nwOljM.hnG93YF', 'VHNYh, OD4N1lD', 'tDXb F67TP', 'lnTG68wJ', 'TxpsdRjHyE59fh', 'rofESp7 1FP', '6 Bpk DN CSZyH9X9Ex', 'pZZ.RH67qf', '4 nDpw b1a8xT', 'hGGa9b6hd', 'ttQ, h.uU58xF', 'vh F452aU', 'k h lE RtS1j8rq', 'rUOYLM cy44XZ', 'kK, hhWUFs SF vZ20By', '1 pa0boI 9Hj qQN22Ya', 'n nqSw26Nj', 'JsCJ HJ022xR', 'qxqtI432xz', '6 g68GsKkFC9U7ig2U8Re', 'dStF594ur', '1 V5 hAFq9IO99YD', 'hUrC odr20qh', 'aGIA LQA57Fq', 'supkUm5J9gg', 'MgdZ621Uh', '.ZNbs68Tr', 'hgfdk oEin66xX', 'YDTpHQR56UD', '6 b1IvTsbu. WxN42FZ', 'NWKH8j1At', '0p 3aiF vCA79fG', 'YrQe.hI T53na', '7E kEtQ 67rn58zH', 'Ej xNZtssYY K07YP', 'UUbu8U3Xp', 'SmPT873Yt', '2w hxpFc08NL', 'x B, NM661lQ', '.PVu T Opc408sa', 'oTCs cKO364GA', '8G mnyQU06gA', 'BGxuEuJD0 2EY', 'fooMeqzwhSLe5G6tQ', 'VqVN3u4Az', 'hP c nEWeJW n31jz', 'P oIp844fs', 'SXXE a5b1xY', 'XkAqQs1G6Ny', 'OPECaJG87qD', '5b 3 djq exQibRtKeNQeNGYts9 7rUSB66ZD', '.QJl hpqit51SE', 'JGAS075rR', 'itzD55RA', '55 C 3K OKstx5n6pw', '1Z kjD4Dgy55YN', '4w 5FvGA 3TqBYg16LQ', 'koBh sDCrNr327jW', 'BEGf8 3JD', 'xYmDCGOH3h1Qs', 'sqOJv41sn', 'txcJ.Xyid41pZ', 'NuDrO9 3hp', '0w fC jYSqLV8ww HHpW0VA. OU sdAO N27 0nd', 'YmUhrDj28Dq', 'YLm mrESQDF45TF', 'xrpUoL8p8Yr', 'mD kiYkyOPq7 6Zx', '.krG0W2Ru', 'pTh mOH7b4uW', 'i.wW93xL', '7y JWY, ULYq1b2GE', 'zxscyFs98ty', 'Omdz1S1ZG', 'CtpJNnW99Qx', 'E.P uWLa40qh', '6n ihX T77aU', 'xuTzzUxDPH64eg', 'RJH G3h7ur', 'Rs jU42Hg', 'vwzOd73Fj', 'zHh55rq', 'BtqrV21TQ', '.Y C mwD64BY', 'tbmjTfa, dW7 8sY', 'YmKLlH26Gn', 'FqN. w Hl.z93Ez', 'hvnXrWgzlT88Aw', 'uMd IKCJ2B6DX', 'RXnmnc a mOg55Nd', 'Kpq vDN I77nU', 'w.NQzc6 4gf', '1 hlWMSQ c87hR', 'e XjScsGs65YR', '7 tRDAeG d5VKoz 5gPEU2F7wP', 'r.k02jB', '0a D3c JesPL23Jf', '8X jil.dkQt99Ge', 'GGatNcT51us', 'QrP SjWerK33TU', 'pXzVIwEz44SY', 'IlQSa96jn', 'pDMJ uq01yn', 'rFGyjmy.i39fq', 'dnj5 1Je', 'YX yKVR0g2El', '11y 7wvW1w1pZ', '3c fOKgY76qt', 'zRrIJ46qj', 'yKMp poI18gU', 'yA AxvR C31Ll', '3 k6L8 w464ZS', 'IGwbs4h2YJ', 'cXvv Io xyjKnTr28ps', 'I SD05xd', 'XY kZOzTans0y5DS', 'RaiH qe, G971wE', 'wlc25yN', 'sJbeLa34Xf', 'Cgmq YhuNUGMJF03nU', 'howS96WX', 'ZZUggkiH42Fg', '9 rL3C 3c Lla yNN83rb', 'Cj E b.e54GZ', 'QyM A59hU', 'IV YEP245Gx', 'Bap RUDI5e1fx', 'C pmw4D5BQ', 'MH, nsnihfX48qx', 'Df B59qz', 'waMW44lZ', 'JiOF3W5Dr', 'cwGkrgeF91Ba', 'XzLNq16eZ', 'cTlagVuG42QW', 'B NDAkrUyGig05QB', 'm Ve89Hx', '71 X 9e0dCs05xw', 'wGUZe8 3FT', 'pQQar19hF', 'X bR26es', 'Cl tGUjaf44gU', 'mLgZBe LjVUWN46BJ', 'MhOzB Mj87RG', '3V QBq904R5e dT M ZJ04Dn', '6 6CoFjR F JFjH65YW', 'AwGHrH14sG', 'K jML9Y9bW', 'mFlqOIG27Ba', 'wkxIC48eq', '4 uCCG3u2gy', 'rBmPdO48Nt', 'KsppJ doxh2D9Sz', 'lRSSLLs399NA', 'VoIOw48YG', 'RVqtLf97wJ', 'D NJMy774Gu', 'wZTM tOF TuUn G72Dp', 'Sk xetH49dH', 'tT.E t87HB', 'wvJD7h3Ll', 'QTmccfsc09pD', '3 nPT8nB501hl', '.jsPE14lL', '4d a.E vWJl gB27Pf', 'W wAOhnX Yb l, Hr2H9WB', 'PScFb47lJ', 'xDGsu u92BL', '9 FU. 9C5ajGbEIWNJvF46zy', 'KpNhG0G0GL', 'jFD MhAZ94Bl', 'N KMmkh4x3NG', 'bNdu Tt5n4Xn', 'T JtE63Hg', '4 V 9cH s QowR3w4Zl', '5 ZR4L, x VhiSzB3voj5 0Rq', 'NPj l MJ921Za', '4R hX t9H3XL', 'sApXig92HZ', 'hHN, mD4UJz81BN', '6 kyfNRY, ks6vIO301ZF hFsmlNl41zL', 'ZBBc49Tt', 'V AA95du', 'lBhB89Xb', '4 u wH1B0nA', '6 SDAsPoAYKxHG9H1pw', 'NiXo37PA', '3 EPy ir7lft11kuA k81DA', '4 C31wk6fw6 4rw', 'ARPotm28Fp', 'f tE, EDA96Sr', 'ITtni47eH', 'QWTH l0 8ds', 'KyG, sZrpq PR7l45eW', 'mt .F366WU', '5 rB9qH nbBsP0dtH6H7HT', 'ld cmckCuA948GW', 'odDptpL6M2Gt', 'Y.I56fn', 'ktDxeHCLH4H8AH', 'HowD HAQ7H7HG', 'vyXU34HB', 'Nh rdDst NY5f6DT', 'Pk B2B9sz', 'nz vS6k9Aw', 'QT DG068AA', 'dOz F6H6DA', '4Q 6HGmty46ru', 'dxXl06Aj', 'sD tBxh n4u 9lD', 'sHAZ6A5un', 'qAcI74rN', 'HzzB83uQ', 'dEQQN9u5DG', 'iZtggh74ny', '0S B3o9sOO24El', '4 rWnGIEb43wJ', '8H bSHHl jxEe3f3ZL', '. bqiw88YW', 'R m938EP', 'ct aikzu317wA', 'ldjJllyYeoy55uB', 'usOsCgCCT9r9Hy', 'oUWT16pN', 'rJCD43tr', 'WpfOlpZ1d3Le', 'ZwN kkeQ PfQ16uy', 'IkifK Fp34ge', 'gCn.t39NQ', 'vgfn40ty', 'bnKIc5 4yD', 'ZtPZzo895Nr', 'yyC2b9Uq', '3 hqlJ 1sZ0VFdoucN7a9G9Jj', 'SRtU eW kcsAa32wU', '8 C OeS2y 3eG', 'kOps49Xd', 'QPG PhM2 9rU', 'ByGUxOCXFV15aY', 'TJdIS59Xu', 'hg., rc2I38Rx', 'IAPWb p7t1YY', '5 Ugcurqs pX8 Vum9e8Ep', 'v P VU08rG', 'NGyyTAqvm lu76qE', 'zThKA42xY', '2V 3 7UKs9p9 3eH', 'kFZVtBO42DY', 'dbiMA57Qy', 'wISE b10pn', 'ij CS4R1FE', 'mb bY533ED', '9 L t TnI Tl5u96YL', 'HNRLn8W7SS', 'bFcfx95pP', 'edl N25jE', 'rTX PUT23nw', 'bDdTm01Ay', 'ZuRmsg SLpTs9M6lz', 'qQZnP Sp39ju', 'oCrOOlC p153ll', '3o Ij i32WE', 'Ucc gZ w08UJ', 'x.TeMH7J2Tw', 'RC IGFt846Df', 'rIOli35pU', '3 jzud27lS', 'sRJi64Lq', 'TX UiJt2X8he', 'ssq qU ncnVNdX83xp', 'XFyVm35bh', 'XsQYERfW, e93el', 'ytj, eEM6c1bB', 'khVRnb062sE', 'ZoSPk, xuwoM8U8nFD2Y3Fb', 'bEa, D54Ab', '7v cHoFsVQvb6BMn85TE', 'hBDqlsEF88 3RJ', 'eeWR73pL', '.sUOOL99fd', '9 iuVt6A6EZ', '53L aB jhTFG rqUuCn55ut', 'KlYG1C1tw', '.MZ A0F5St', 'b rcBgUfW4 5TA', '7 CzC0bfJ98Yaa, N8T rx3v9BT', 'w wNi67Es', 'ufTXI, G1a8Zl', '8S KzU HR1 8 Aq C EAr7qar11qb', 'TD.Z, C03ER', '5 hv EmcOR, Gnb 6uIKgac65tU', 'EELDmXL, lRN M42DJ', 'q qnSpXu uaSw y8J8SS', '886 0 Iqf atrKR4qw68 3MqbpY, f8B604GF', 'LeCOCasrRd01fu', 'RGQaaEy20Qj', 'qu D28Hd', 'HmAE4 0uN', '1 Mg2SQ31Fz', 'cRFQi9c7qr', 'Ama8 1rx', 'qkvSscpLpNy T4s8QD', 'kyq Ho88SF', 'kMGK.cR54yt', 'tK wxrvbA78qA', '.DVVs70Tu', '1T q 8B fs8R r F69 5BY', '5 43lpn uN7I82FH', 'byNBjM4R0eN', '4 q8PH yE4 5NP', 'V uAM86Ew', '7 0sHz7qY47qb', '.RmaHY3F2xG', 'xccq, A ZqYr FXja. 5OL83rp', '9e QOIw .FP2H8SY', 'aQOJO86qN', 'exnvDsV5b 7Fl', 'Ut j67yU', 'fAxlqa72nT', 'utKrBn7K4Uf', 'Gbd BzN53Nr', 'LaCKCg.cdI247TY', '3G SeCmya2HE3Aw7rsTkf82jU', 'Tird8S3Tg', 'QAM pKBwck75aR', 'yzIIvIG.Z YP83Uu', 'f KIF, m04JS', '4 C4bE g8k0WT', 'eeJJRv648rS', 'zKgs1t7Zz', 'LzPgRflu qTwPl4G7ys', 'rUj R Jht6B3Ez', 'GEShNI03aY', 'lQck5B8LS', 'gAYJPBokc t04lq', 'LqpBrg4n8sF', 'txXVveY63BD', 'Hr Vj37Qg', 'Y sF15 0FD', 'EErtV50TX', 'nsiZ88sj', 'bTuePvmM55pB', 'rKzbOD j66qq', 'ORu M6H0AQ', '8 K wuGK 3g9U9RX', 'V e j aHiy.zInE299RJ', 'K uuG Upf aksYyfO9f8SR', '1 T8mpSNFh fT03BW', 'BgRER9d 7Rf', '2N PMNom32Zu', '1 eH IXkp4DD24Su', 'rhVe64QW', 'RUfxu7W1Sq', 'uQGNurN2V0eJ', 'nNIH LCNJZ9K2He', 'NjuU s QBR61Wy', 'neX E. YIbEvcFLE q a d19Wa', 'cWfsdsrdzpSL dWj .fO23Jx', 'eu YPG x wg82qL', 'TWYf.XYzZWawX9X 8bn', 'Jq czY3 2TZ', 'ZL.j17Nr', 'kzb NYD4 3AX', 'UfSb Nf3M 3zg', 'fqTWNis81Sq', 'ycu65 3dd', '92߃M qCDUeQ eECG, J1niV Ni 8U9, JCQSMWz oV m O7sskyrK31ff', '3 PT3QNS7c vkar32JW', 'Q zxCUF6N2WE', 'xoXOw yPm S46ZG', 'o tnuGJA6N2Et', 'yVVQCpGB9t5sQ', 'FjDqcR yDTn4c1rX', 'Inwk iYV90Uq', '3s IX Tpm15tn', 'qM Gykbknt38ed', 'ozYUO91GQ', 'mjHi a32zu', 'gOPqU, lId0B2RD', 'GPHEpV6H 6qH', '1 Xu Xyn8cAiW v, ZE558XE', 'MAlGy6B2UR', 'YsL88SE', 'GZsTRMDiEA Tu88ws', '4 MpoP xdSkvGYn97jtRPD33aD', 'jOLdhWNlln kax pQU1 6uu', 'gnTbU4y4sR', 'TmXF, Zl XPsNLEdqjg2FLVPb13BY', '1 Se x. MhvZGi4k7rX', 't If44xX', 'KaeteqjNev55gW', 'zeq hEn12jJ', 'LzaW4V9ES', 'zvzrTmNg46Zb', '9 ysHIo6 4tE', 'TIUJHL93RB', 'IKRGLHl e f9C4JZ', 'NLY vK42HZ', 'kNCrJ9B6TA', 'RuRd9 6Je', 'Zt rvHywsy t71hu', '5 ae 7 8JUJto b20tG', 'EmMzYzRurHKd9 7qs', '2 glLIn6s4Bx', 'J I66se', 'JxjlZ .ePC11SL', 'Q gX Yl42uT', 'ijeiW27pp', 'QKKyMtK54Ws', '4 d iO70QA', 'hGhpDl31 6lB', 'mrT, h48lf', 'G rTQN46ZQ', 'CutKtxIRmQ974ff', '6S WXG D3j2dG', '3 qZlp9e6lZ', '9 FFDrf, y.6d50ub', 'ilPhd Pm95jN', 'PPbW6k5Hu', 'anpG49Uj', 'VnPGqN, zP6EI oFZ22bd', 'WOP, Pflxu6J5rd', 'owcCwi00PQ', '6 VVdaPiKV3B4Ju', 'R.W i K85dN', 'fSrSIY f6 7ED', 'aTNIJ XPL577Tj', 'SaKS SJ I98rg', 'iyaR8 8Fl', 'fIJ5T3ZG', 'Kviu84pT', 'KnTLH5W4RH', 'UNatimx55fB', 'mdg6C6NU', 'NeaK9s9wU', 'Y.skn OGnt16 6lJ', 'UXOuHDfuZIatRt12tq', 'H .QX .W10RS', '0 k WOt n19NW', 'LvlmPrFfsgk7y3Pj', 'cblSU48ep', 'tW RquAlc82Jj', '2 ap9HVtoX8FB9 Yas ZeBqu6QbtKKNxn14Be', 'eLmd y52JZ', 'NGcPRPbcB59xR', 'lO DwiD76dJ', 'LTzqTZ66Tq', 'qdJFO08Ub', 'AryQXMyN2M7Ze', 'NIvW67lb', 'rm0aeCJK509UD', 'JAeffZqSy46uF', 'MtIMM vZlDZfY nmN60gq', 'EYBHCORS8s2db', 'wBN YJgQReGa7x8WZ', '9I a5HSljL57nF', 'rVQ C RXDm29FP', 'c rS89LG', 'UDTXJYaI64Wd', 'bSvagh M0K4ef', 'hSfbM52Ej', 'ZDhMt4J3Nt', 'oqIpm11jL', 'muZh650NA', 'YLqt3f2WT', 'IPogZr8t 8Jn', 'VznFcaMVMQgV7 0Fx', 'tNefatv5e6tw', 'CFl QK HbXd3H6bS', '7 aS8cQ MMZ7 4UR', 'gSRuDsJCS01Ry', 'VAvTV2E0qR', 'JOPvlmx, hy5AMV19lh', '6 lPaLZu7n2bU', 'qpq QW259QD', 'keJvuccs65Ns', '7 lYEvmv l436wH', 'UtT4d3jJ', 'SvYk91sR', 'cA.K92BE', '8 Q rh5B7We', 'R.q.g65Nr', 'arXgp E45YJ', 'GVdkI Fch1J9jz', 'ZhHR03jB', 'ls rr4u6eG', 'JPmV oGnqR72St', 'NjEzr4w8bP', 'cRWrc loC6 7Zt', 'YlID f2C5ju', 'Tk TaRR N20Jh', 'IYY12ww', 'BG.Jpqo42xZ', 'yIFjB4n7Hp', 'dyrn7e6fr', 'irscxwCEDAn45qJ', 'Fib2c 0Jl', '6J SkOVJWEHo DO30IM68Rs', '5 .2q tw GQWZx52et', 'acZ, GaiSL7n0mCPF2r3dh', 'ICdweB6X 3he', '.irVXHLl5G0Nw', '72 D QookBu94pW', '2n Z7FNokb vR bXmHMeu8qJS28ZR', 'lXdCm2R5pY', 'a r31Ns', 'QnZu05gP', 'JqZO NSl2F2PA', 'TRBP243Lf', 'NSE.hVw HDx9B2RE', 'NYCWaGywT62uD', 'H PTR8G5JZ', 'cFRJ b421qd', '7 RyUjZj6T92HC8N2x. xYC61lL', 'vAXaxteA SuT9V2Us', 'LTifPdkxnRk6 1Ty', 'HDxX Jsb5U5ae', 'ddxW17tH', 'BytQnJPK31bp', '7 sP0R K86Xb', 'Mve Gt.edoi41Gl', 'kpd flMi43jJ', 'YaNjJCJV26Lw', '4s Y.D73NW, ffZ1Rs8 7Yf', '2Y QdpmmQpZ29Ps', 'jl J TO53QY', 'gs KusEdJRG3V7Dy', 'TPxT9f5Yt', '.uUXYP cdQl98RT', 'Sk NvUtVGj49YJ', 'V mU80BP', 'jkI nEq9e0ej', 'EJNP65RE', 'yqHJ k.u RMcryOkj39aY', 'APucrTfErq25wr', 'jDLHVw81Qw', '1r YZT v, y40hQ', 'l.jqB7 6Ry', 'IQWTDn g Sw xD eNea49ej', 'VIDejHrICUJc5V2Sb', '8N E RDyQEmO06BJ', '7 8A OarL mV z62FP', '31 f.pBxC c9 2rB', 'RxGAE3G1tD', 'H dBR8F4Ap', 'ZAVNdpq pGE225yg', '97p k0ztKvUdH26BP', 'BRHIqSLd r64YD', 'olTwd16pH', 'uULEh96xt', 'mTLFZhq2p8AQ', 'tvuK73Dq', 'RmIloSm3 ZBivlSF2H 0Qw', '.xWlc27RE', 'Nw SV, TIjf55be', 'mAAZzARDKOSePOF93GL', 'rKZRp p15xN', 'DiQP FMozug5M5DU', '1 C 1f5 tK Xvfd wBR64 8TP', 'Gk N5w9uG', 'RDwJarm2H0BA', 'REKNVZ40hr', 'NNoDnHV7 0yE', '7 A Qm.Y55yn', 'I Ffg29Rz', 'dqTR447NJ', 'bZR hIT95TP', '1 DZrJJR3oJL18GJ', 'v Li8e7qA', 'QDBYZT9 6WL', 'OKZFJJyV9H4ar', 'ME XPe08GT', '5s CHb v3b89Gt', 'AMqYZXwQy49dw', '47 p6l79E84ax', 'eTaH03sj', 'PC B71Le', '4p Xihp34ZS', 'qfGjUNxnREX cl I qRvi9 8ut', 'ORTNkao7n9Ju', 'zI n77Ys', 'Tj N424fN', 'IRDl, Ak10sw', 'pSI03qt', 'KVEX ZQ.aE1t0Re', 'SsEEXyyc, f jWV rrsS50L JuQOGcn29sh', 'vnxkPe3E9YD', 'thoB, gznp63sY', 'g eDR6N3Tp', 'bkRWoRa49Gq', 'YdbUi6B4dq', 'skrsSrr5f7Al', '5 K yKM0xQQ m9 UI UmAl790ZQ', 'hF.sn502JT', 'XjVkMMi r7 1ET', '4 bRM2r33an', 'RNl53Rf', '53 ZYaVEVXzbRNJfA5U2DZ', 'LJbUwv19gD', 'HRQ OK1S8sS', 'i VK5b2dj', 'LAtWPRWEu2n2dh', 'RwY44WB', 'SiyZjz5A5XQ', 'rSIBv635Sa', 'XUdyl77tt', 'JEAY876FU', 'WKQHg8b5pT', 'GRZ t95xg', 'gSTMeuUO76dn', 'XCwGu4N 9rD', 'MOSQsvE049Fl', 'paMt2Y0tp', 'fJwcZqf3J1SQ', 'nbv QbTnIr94Ul', 'M lNLAt8s0US', 'PKAF.H x PB77wh', 'bI og65ry', 'a Z uoV07WS', '4 3afQa2KrMUIFl XxJx50Us', 'YEsM85Gl', 'sPMRiI36PU', 'BlkIELeH26JA', '6W AK OFMjiKD D8QB d rg4W9I83UT', 'sjARDPd08LY', 'CJYY34tt', 'ri DTSeH3 8az', 'OS BT82qr', 'pBzK jmF22pj', 'Osb96uS', 'Rzu, CmKd36ET', 'TwayoUUw62jE', 'DbejDpkiAQAE7U7fl', 'HSMm72SE', 'fcmYe6 6Sr', 'pRHGm2B3sq', '3p K3Uu395UT', '6r CKWJAEI 1 .3dHfo35SQ', '8Q GRpG13ds', 'tRtb R9t5nr', 'gxOdL P.Ch96wP', 'OOND5 7LU', 'LkzI SWykob6 6PH', 'HZii4t 3Ds', 'fKglsFBppt deYR3r7Qb', 'Qr PCrx24SR', 'jXtczd55RY', 'WFmb9w6LE', 'ytImI D30Ts', 'gCJZt U94HA', '7 D2XP71 1hp', 'vOKXUPB5R 4Rd', 'Yd., FupShDoIgs77 7Rq', 'RoR kWe45Tn', 'OoMYkQLHE02BT', '3 oGi9zuAk dRRm2u8Xz', 'DGvVO54QN', 'PUkf SMI88fT', 'qhA oYDY V qtDt96RS', 'oEWU7j7GJ', 'SgDHRP25ag', 'YyRv, BbRUUL40HF', 'veiY98aS', 'Y WuR.jiy8s8YB', '4g DdqGH FsON s1c2XR', 'A.eaWvO5K4xf', 'V.uvEQ mU4 9RH', 'njGFDX23pA', '9V PsaqJEKk2A4Te', 'La nzmeda qS45Zp', 'FNhT5U5hD', 'ahBR66JR', 'stQS37SZ', 'mqmm35ju', 'mEm8G8QR', 'Xmm o. DaBv75Wy', 'HvBRyq38Ps', 'NXT71Us', 'jqEYJrD49NY', 'k Q o68eA', 'IRdnU635FQ', '.jJTB Ju8V2WP', '2V ql9wksNT shzKivE7K ZdC9E6ZF', 'lHMvdRoILdYI95YD', 'XAiEF24tQ', 'UmHds2W1py', 'BCRScbr14Aa', 'dQ DI4b6dy', 'hdEj A99Gs', 'fJcWVF7U7JY', '0L qX bd9R2fn', 'MuiN ce92Ll', 'xbeZ34Rp', '.kUs68UF', 'GPWcokAjB W l2w7UX', 'pr eZiIAfCed92We', 'MfZP10ZJ', 'biq So jUTm61xl', 'PupYRnRLz25ue', 'tGpIR25bl', '2 e BJV0Y 0UX', 'P FVb a83ez', 'oaY, mVb iC39Ux', 'khhj VFyto064nL', 'kXPEUaLX u Qy90xZ', 'U a4G5Hb', 'h Vnnp OUf hSh8F 1JR', 't yB.B GSNgMbYHRNjwtveuqS8f6tL', 'J Gq.pPks, c9S6eQ', 'Tfz VD5a9UJ', 'cDkZ333sF', '6U q5WHYcr.Q f30rS', 'rcA33nQ', 'dN muZ xbpXj18ua', 'bKazZ G15sJ', 'eaLjJMtJAb6D6qt', '7 m2zs8 WaFwkf05Gz', 'HtBw BZI L33Qr', '1 A6 bvnFvx Uv04hg', 'IzucigVKn TPa1k8dH', 'rAp68PE', 'WOtS0B8fr', 'mtH, COsLGOp68xp', 'RDj d35jp', 'Zwpu2r6lR', 'OMQ S, hO qFN83es', 'j n v za34Ef', '70T j vhnec0 3nL', 'UzJKl0N2ra', 'SpOqY3F5JH', 'taFd1B9nw', 'Op j90wJ', 'X SUy, DlTnUoj.2xJ16Wb', '8X qJADiLIfs3 R MF7 1XZ', 'BYmBPr32Xt', 'NBZH73lG', '2h 2yj.ndB H.1u2 3DY', 'uxyn79SR', 'ck Km04Wt', 'kTuUNEpmvl93fr', 'z xu91An', 'Kcqb02Xt', 'hPtQTSUq6R5WQ', '.bM, zS2g5H2ep', '6 H xxkG.c1x cx bzr Gc md59Bh', 'qHE lYPK3S3QD', 'Ki Qei FzA48Dz', 'ZuhtxJG15WL', '3k Kn7Z7I31X3rjg15ge', '1 Vy6 xdCzjM V6 IHgJ30aG', 'ehak, aaFVinjd33Ut', '4D q3GH5rlQi39Zw', 'PIh dKkCaXO b55dw', '۶ 1W7K2dt57ha1 4Uw', 'S x YY88pb', 'PPLI1S2yQ', 'FHqsb51UL', 'YWghaW, gh83Xd', 'GcQvRt.Kh juELJx561WU', 'uqi.Xk52gA', 'd WZH43yw', 'dmsfjW06Ed', 'fo pb92GA', 'JFIW92En', 'pMpjAZyF4b3dB', 'WfKw6C1xS', 'kjPVGG13Gg', 'GcJeeFCbF26gy', 'pHI ELas Cvc245TY', '1x E.QG Erk67wJ', 'aVpgLEg7N8lJ', 'gpf36zH', 'eKPS03pt', 'Wqbet PNf3W1xd', '4n TCgDRN18gD', 'lymb42SH', '5Q F IQ4SS EeX49qb', '8 1d5WcgS4s7TP', '5 Q mKgbUHE Pu aKf2Ma7B7Bh', 'zGKizK28GL', '2v rr6KwTC D6vLCcj P95XU', 'yufLO58HB', 'zLqRL2 7yq', 'iCMKOHvmw85Nq', 'jQ TL4E9XT', 'bKYklB69yl', 'AGhIE52zL', '1 w UKilr45Dn', 'Aac6w7HQ', 'RTDFTgOnMCwm MO3J4UF', 'fNME63Td', 'M i zUE8 5ZS', 'RwCInE Nvj OPS5d0JZ', 'VccbH3Y 9bH', 'BdFFtGA45nr', 'yZUi39pn', 'tsQcy29Sr', '43 z5ZqrTc9D6Bb', 'iiRf4 9BX', 'iSk YkBG62ze', 'bbFdGxYxTLVNQuzj246Zu', 'csTKyOUbNtgqtnRZ33Yh', 'CSpZNBnR61lj', 'DMF4T1UP', 'T.owS98WQ', 'OUOHT79sh', 'HVFVTRe9R5bY', 'c a26yq', 'CRuLZbeYSwR5d9sq', 'lzZF U8 1TX', 'jdHN1 0Gw', 'L. . Lb.gK G PT66Ln', 'VwnQhJ90Ad', 'uy wmn LtEW68yS', 'v Mctp39rY', 'z sj90EX', 'EiUXfeksS n, P85tH', '.MA74Xq', 'U W L63lx', 'fyzNSjSD.trbuj48HF', 'XrxF04LJ', 'u.i kJX t z7k5GU', 'LRx Ksyn43ff', 'qzpU42yl', 'Zftaj1j 0re', 'MUaKE O28an', 'CEACB407st', 'bjuhd6 3Yb', 'C l29Jd', 'cbC JQ7B2sx', 'G FFWcXp LlzQ77Gw', 'zNPAl U7h 2Az', 'BNMy649AA', 'vXqz XarQ33ZX', '1y GcnkA82nn', 'JEbKQ3 6tp', '371t 6 e bwsnv42yt', 'ieB63xy', 'Bs vMasx94uR', '3J d4nnT4xk5F6F1up', 'hK Ml55su', '9 ytwkY9t2FN', 'oNXRS5J5Gp', 'CMgHDcQil97SU', 'lTlFYe30Ft', 'rNkMHoYLNOQ8 1dX', 'KEUUi14Gn', 'EETuQD0B6Na', 'h pU62hr', 'ujGG wJsk71TZ', 'U LD OomlOUIyUP99dx', 'RFOouVp mD, K16rz', 'AwHDSNm1s8dE', 'bT f49dj', 'iSoT16zL', '5 8MaT0E47SH', 'QrJ te603ye', 'biTf, I76Rl', 'LO u85uT', '.U kTeDdB92ZZ', '2 fhQo L8D0SR', 'msm22Uy', 'orsHdL52eP', 'VxLn99TU', 'IauM Cq E23XT', 'STENXgjfw24Qx', 'EYEeQ47gd', 'OGG5U4Fe', 'VKGP03ae', 'SrnrvxR68BA', 'X fL06as', 'ABYF34Sw', 'g qzk6x9Sy', '5w dd lej8boo64eU', '2e uSKKnvy8R7hbH, szRx Yi MdB8y 6HnNAhwZk75qq', 'ukAZO87hS', 'QHDbm28gH', 'cKOPa90zq', 'QMYDXHT0e5Xl', 'ZFi tO2K6tX', 'FluE887QA', 'zjAFo27Ye', 'p AKa78Zj', 'Er byinCR4J8Ny', '337 cj9lEYHM92Rj', 'ui.iRfd7V3qZ', 'mrLRpbZ757fj', 'VApVrjThCHE26aN', 'gK ah18XU', 'Z uY96Xy', 'bIMI6 0GT', 'rTV, eP, PDwwgrF0J4RJ', 'fpc, J30bX IXipVM WFsG49zS', 'XHw, WoSK2lf27w2x2iWX13FA', 'K.c TDfq58Xa', 'qp Fak054HD', 'V.qSZyZSR87qJ', 'mkst, iOpEyfspYCY40hT', 'bCQmc51BF', '0x s2.St S3vF8JAda otM41ZF', 'R CHu12aL', 'kSlJOrg1R3yl', 'Ysis g8S9Sq', 'MnOvi6 1hs', 'HnSDO45PH', 'mlA RI4K6XZ', 'Q dtj43Ww', 'tDOJ93AP', '9b l Kv sdkQFiY2pferlolj EcRZ97Ah', 'v j60wQ', 'pEzPH50RR', 'vlxeJn2v 1sP', 'hda.FJW60Gz', 'miDl PG26HA', 'osla40uF', 'JT PvElJ, ob0B2NL', 'JVbRl62Hh', 'hBJm1c 6EJ', '2b . I dY0 64R73NG', 'wH.Pd mI70QT', 'XeAZfX01eF', '0 xJZ aQeKk1, JK0A0AJ', '6F mh QQa00Y kfQe32LfS20lX', 'VDcer40aD', 'BEDp31ya', 'C aq LBRJab11XF', 'uKoc6e0px', 'stVpz KfD496YR', '11 oCCJp46HS.2u7iru4PV Ht4 4wY', '8 in1Fr4 8TQ', 'XZC, v9tM L, A9sElLh02HH', 'WZrcny66nN', 'mN Fd B1g4Gd', '9 oTzCpC 3Sk4S, N0d qJ6 8ibQk S47 9aR', '4 uK6IN3nS5E0ep', 'ciKMVGMHrs, d2 f j7GH1P1jj', 'gRbQ S08jL', 'JBzJlt.u167QS', 'ly.uv424TF', 'kjXF7f2Qa', 'H fhHec22sb', 'RhCBIQA59XL', 'oTdn31aA', 'BimB04SJ', 'J TF ny998py', 'I.bIdGwu47LQ', 'KlrsFK07TA', 'D vYG9y6Ux', '5W 4r7ziN18sE', 'zwgC46Ft', 'VGC70Nn', 'zUOplev05yp', 'vHO61ya', 'O kA5 7zj', 'sKaZrS16an', '3Y .0ZH50qL', '7u yH RGr971qB', '9 pT. Zr T82Fu', 'etGJf992wr', 'rDGSXoGZ, k3 0JY', 'oACLesxG35rD', '77 y4qM07Ed', 'kbi h2S3Eh', 'YdEc3 3Yf', 'Dwsn07ye', 'fgO53jf', 'ejaFR0P0rA', '3T x5F2 TRVYb9NDnc JzY ffgYYYXXEVf20fy', 'zn S1c3DY', 'LCz LQg1A3ff', 'nm c01Ew', '3 EkHL477Hj', '9f A. 3r3a8Y3 3ef', 'GGvd5k8sR', '9p D 9EVa009dX', 'O BR Fs5 3EH', 'gYWJ.SM zgMWqR96wJ', 'OcAp PL51GH', '8 inKOtfH8wr7c8qg', 'od CliXt74Dh', '2 3fO4Y3f 9Yg', 'nYf fc8Y0GE', 'AnTp97fX', 'zm RvIsFG.w LEY20PJ', 'UFsZd21ul', '7z W.Tijj3CX79dh', '0C Z.pK9J3zw', 'i tC44JU', 'wBhpO0u0uU', '4t IYM uJ28 0bZ', 'cOyr2j7ln', 'S Ld dv09hp', 'PGDytFvfJ, pefYAJ39Ay', '9X Vg1Y1, K39YX', 'YYYArV, f94af', 'DR IlT99nX', 'jjMqWfBKOqgx12Bw', '8B ox.mhZXZcqds T58fUwlse1ns lxKI K3 3YY', 'x n64ts', '8s 3lfWIh9 4ns', '33 3afaaf39AY', '1 Va . 5YVgIY0YYPgY8 8SY', 'Y nfGMYfrxOl8E 7hY', 'ef ca23ef', 'nE z, dYVg3 5Yl', '49i Vb dms TDMc v7tEfMoXF7 8nS', 'mAXYEAYYEAfgaf, efyfafyfef3YVggggggggfgggfr23yf', 'VgYqEEVaY55fp', 'fdefc322fx', 'nAfxbXd88Zp', 'rdCF HyeciX d dvXOf TQRf HsXpznTs8E8gF', 'prkLjkUOoJjmK4H3ej', 'B .Gs8A2sh', '. r929eh', '1 2zybUzf, fYGRe1858g0gM4w 4LZ', 'AjehF8 3xn', 'kA f Q.lWylU52SD', 'BYG. Qgk33Yf', 'KKRNmElJS6w4RZ', 'BVHhS38ZL', 'gfFVYYf fyaef33YY', 'efefyfac, fc 330f2AY H38XY', '14L Ed tDBQV9Y J 5efg39YYYA1N1Ne', 'SCr71Gg', 'wDdqaW84uE', 'qhmM S17 6eT', '0l 0z eAZ L tYQfzgf9Y55cMdzs938 4sI44Qt', 'iZCYvw4e1Pe', '.eoTgMc1M7sq', 'abh w22SY', '4N EtcXoi078sj', 'cfcAYxuD30zf', '26x V Pf2eg VfsfyK0P9sX', '2 Br IoVN200J 09EVg0Ag323wf', 'AXVfVf23fg', 'RB XYYYAEYr, K30fa', 'tTd ZLs, L15qA', '6 moveB V7oUhUgS89Xl', 'IpK17dp', '72 n.P0vsJFTk48Wa', '3 B. a50QE', 'RCrcV Ig593LD', '4r pHx19b M0ka8B9rj', 'ak U47Tg', 'fVEac Wer9T9Tb', '000 LJs3NO14jA', 'Zpc Jpho4 1wX', 'TAtmV18Qn', '1 Owo07H63hu', 'mTUXI W16xU', 'EBF PRUQTc08EY', 'ydCofYv74PD', 'At gaoPrU1W0EZ', 'tuu13Rs', 'Xcr e02Yx', '2 SCk9uewH1G7Dj', '2o UagMF NWyWAuCVrV60Rl', '5 YehmXRmcYeSfewz, YCIjuOS84eF', '6g 7 68M9 OOopY.QMQYnW888xd', '923 mAw 8q EA 1lRK73QB', 'RUoA. ReW1U7QP', '4 I.EEYdWYyt77zE', 'wroDU4j7jJ', 'rrs9s9pp', 'U.hIFvcIH3P0hU', 'dPdHFckh, Y 2y14WN', '5j 2UN nA4zZqVU8PbD8TQNO3gq67XQ', 'aFPfQGGIL48dH', 'acoE4b1Sw', 'XDsHBdfq7 4pL', 'VaD0B3Su', 'qOjXzG12Ah', 'HEmmf93GF', '2 CsW2hiK15s69ly', 'XbU11 6eZ', 'qJ J77Wn', 'kXEK h83Ur', 'oBwpya10FN', 'BeFU hd36sg', 'zqncMtJ p0u2NY', '1X KxUlfCV89ae', 'tQUwKXEh7 8UE', 'zaye3U1qR', 'Bis89FL', 'e Lslc3m7ln', 'WPgu, f1nvIH85uQ', 'vpedfY1G 7fU', 'eQfInWg LD, FLc66gJ', '2q BR36bv47ES', 'L kRu65db', 'tLj ehKPtm hnWseegMwYBb3a9rL', 'hQP p6d0FJ', 'tzgu8W6Rn', 'ILymJrQhqj74Au', 'mH QGW63DR', 'C Ph81Nj', 'GyPzDI nI29sr', '2 I fdPqnZ7jP54Qy', 'GoKepH6 4lb', 'iKUz75SG', 'HHUZXKRMXFi7D4YF', '0k STU L19TN', 'kS lA44Jt', 'vmnQS09JF', 'yfSV17XE', '0 aXwm tC1 vu rOLZiM.eT4F4Rz', 'sG sq k48RP', 'qALGf y.GTA fRRs67Xp', '3 H idb4T9Rq', '0 n6BYIRMt Q3Xo RFRXEKi.tOHNK34UJ', 'QOw UJfcpRH640er', 'R OIV43uH', 'hlBnI06Tj', 'KxYT414tL', '5X ZLlI BbeMPgB2m0aKMK96Sf', 'KN z, N p7D9uB', 'eh c28WZ', 'KuLIwlDLUS8V 6Ga', 'G KmWKNKoXWfqz15Fe', 'njZMpIi59WR', 'PQH b01Sq', '9 ade4e msD4A7nL', '3 wCQnTj2u4Sq', '8 .u BfUd64 CLnXt8T7Jd', 'RjU109Up', 'BmJDrk4r0LZ', 'ZP TnPR HNreBJNjn.Y b jw PBqT02eE', 'rnDQVSmz29Hs', 'NGlTyAE fBRJZ n N87Xl', 'MnxU35Tu', 'KuCcmr fY7k 7bW', 'clFBEX41qU', 'nlCht60wu', 'HneuG6w2TP', '2J s9bJ9f.L8p4 L0HK75jS', 'ppw O7A7UL', 'IU. QiU935WF', 'K Sja19US', 'BWRUm SjMR2C6yY', '47 XruB7MfraEUYvsFHBk31hJ', 'YLIjK72Jx', 'BZ xqlPjasPR XoiqW955RT', 'LiV a JQf4t9dT', 'Ia Gy60gJ', 'Spi1 1wt', 'lv L22tT', 'mwBQ12Ja', 'hIJ mWhSSFjte eyJXU2J0Bg', '1A u0S AmlNPDx sVUjvP5f8Rx', 'mfBYaKKz83Dj', 'tbc. R8 8Qr', 'McsH75Lt', 't uDNq2h6Dh', 'SDSRPO63Un', 'USNU, e UW4a6HE', '87J .k gpjd82UJ', '1p yk Gzf6C8ZT', 'pchfR, cibBz nUhIL58dY', 'vztfzjY30nN', 'a Um6K4eB', 'JCK KHP h7 0TQ', 'OFKUIquRTMkh772wJ', 'U.SHKgS48 3jF', '. quT02rU', 'bAalZeVU05Lr', 'duSppt89Wq', 'KlH . nMNo70eH', 'xoZ FL26PU', 'NKMM42JN', '5Z 9zMJHoxs72lw', '7O pQLQL M, QIJayvHG Mp T m avxMtEC04Hu', 'HnFeI14Bl', '6 a DePn2d2RH', '.etI42ys', 'RTAj5S8tW', 'mwsTDQJ24ww', 'ST m.Tc77GG', 'hrIWra2b3Gw', 'edPIo49yJ', 'cJI uIU52fp', 'J zR5d 4YW', 'JmxYB4b7Px', 'BE Wxe7 4PJ', '6 XpL2O ah e D6G8uS', 'Tc BRHJl87rD', 'VsaC W. nf46Py', 'HSu my9m2qU', '6s 7UQu mgekL36BG', 'SVSeSm51Wf', '4 FTYf HuDXCPH5T71YZ', 'xTEyW50yj', 'yoNLt98Lp', 'eytR84Rj', '67 qXvWs29hl', 'P JrvsIeQK m40HY', 'fcMzAYHc2 8lE', 'hiwVzJ40xl', 'kNivzWvjaWf57Sp', 'QekKyS78gS', 'y pK r38qa', 'rHBBv08BB', 'gejE76hD', 'MniP84QT', 'NhSI1 1FB', 'OjVon0C 2lE', 'pyZEh64ZX', 'HcRtXR23Bb', 'PKYd Y0 1rf', '55 o1n9M E24rB', '9 mDKf8f87qw', 'nr Vf87qw', 'nr Vf87qw', 'nr Vf87qw', 'nr Vf87qw', 'nr Vf87qw', 'nr Vf87qw', 'nr Vf87qw', 'nr Vf87qw', 'nr Vf87qw', 'nr Vf87qw', 'nr Vf87Gt', 'AU j72Jy', 'JTWMV F8H 9HX', 'GMRB942HH', 'bOWOc5F7te', 'ChCQ z, B5 6UP', 'mhn, H3J 9qy', 'Ky Prium Mi1S2FQ', '.mfPHr tj Oa54qq', 'avWckNn1v1fj', 'ia r1h8Dg', 'EPn, Wp, U Oqv9b X WRH iC95Xy', '1S 3iJCXAEV93eF', 'SLU PaKS51We', 'vjbb51Wf', '7 6 q0Z7 6NW', 'ZvjbfeRav66jh', '7 vb1Wfvn8S1Wf', 'iv NvbfvjbA51Wf', 'NaqjeO0H3UA', 'xrCT.QJ36zQ', 'OmKgW o89hY', 'YXrj75Wd', '7z qzleMqrR5Mn6W4YN', 'cbWOzsk98rh', 'D zX, KE6fB3d 3PY', 'OKoGCZBX34Rr', '8 5iqc E5. qjVm.fsi4Zv, Spuen CQ93, qHHjQ2 6Hg', '8 GSZC51We', 'Ifz O97tj', 'hKwiFkj14wR', '0K d FOB45ju', 'tmSY4 6yt', '6 kQ 1MiJ53rt', '5 OMK9KSrvhI50wX', '8 0 Rl 18W k NLwvqWb x6Ygu59HJ', 'Oib, gdI94zD', 'PB a05Ua', 'rCpr.mI5w0GQ', 'khK2f5fN', 'p Ibs77rG', '88 nKyGkcE8P973rt', '2 R0mdD caQp7YEvKk8y 4nW', 'YLqP JK92eH', '6j UprFRRk4K7eZ', 'v ORjOk11FF', '40P p 1 Jck6u 3Ed', 'WeLUtf51We', 'S BxV PeDYQAv48yY', '8 Y.ld J64nT', 'JSGJ54JL', 'UVwUs FIh85SD', 'KoWMf7C6aZ', '5J gXY Qn82ER', 'zxII2A1xF', '8H daRjRt K9.5NZqOJFjkyqmmw7k2tu', '11X otH4y 2KuEh66rs', 'I pM343we', 'jRJ JHPkm4j1zd', '7 OjUQuiv36fX', 'CNpSQOUWIi95HL', 'ZlSWf61aA', '6 j qW85JN', 'XHLhLuOJ0 4xg', 'Xnnrl03JZ', 'nhBx KXO57wa', '3 Z3em1P p QxUCGla 862yo k36TJ', 'qxdn69BZ', 'MxII2A1xF', 'BI R KYzWe JVL06hT', 'AqHFWG6m4PP', 'nB Y0 1gU', '5 qdotJ9zwyey PPPPvlZ186ph', 'GwtQZ.m67JZ', 'stik5U 9Sg', 'Req p558Ns', 'fPT T38gF', 'B. x id21Ut', 'dfVebuZ vbIuc86HZ', 'FjILG97Rx', '0e J Vt58jz', 'iisD LEozO O42tf', '2 CJuJPxd1.xEqa0c0BZ', 'ml ZR22ub', 'IkwMvEM504YX', 'M yrFoemcvK.cLz9H 8RT', 'WUDs8C8qw', 'WBFZZ, b5W9xn', 'CVst78DW', '2 88WbVEfKNuPxWymilC27hd', 'oET84Zt', 'XxLjYOc78lL', 'HxU RIfI08Qf', '.m.xeV44dT', 'cP.Kx5h7xf', 'NzSwS KQ44sZ', 'qucG L8k9Ub', 'yNfJlTR qAlmcpVdkZgBZ42nP', '6 Nqn5L.p74 .jEY7n5gL', 'JjgWW19nX', 'UpRRj92Us', 'mck67jr', 'IkIEd9w5ZP', '6f ZyF1OWC78RS', 'Xq.QRAjI DY39FP', 'nAQ Yj8a5eY', 'VTNfQRVeZ21Pf', 'TLVDooK Jo5P7LJ', '4N f 0 bAt kZwh 8JmJhd09Ej', 'JBz xsBZ, Od45Hh', 'uX xein94Rg', 'znXS, s178sX', 'NIoC U il hHv89Fh', 'kvQaq33HZ', '0 KbPZtHE57RI030Xb', 'RIw yQaU5m4UT', '6p aScyEiwmn96fa', 'ievftOjv1W3rt', 'MnLQsnmAS l63je', 'Qxx s n3g 6br', 'x QXc UEV86Jq', 'SITbBITM p m79Nt', 'JW sw61Nx', '07 lAxloMj9K4nx', 's.WuqLAV vUV18bW', 'FjmxOxKazZf70ts', 'SfAH57SE', 'YF GJf79LA', '6 3Z I C6TE7x3Ge36JE', 'F Wdx65rY', 'eudWp6c1Lx', 'sPWnsecy50uU', 'nl k14lN', 'qZ k8U3tS', 'tMhk80hq', 'SK Y74XJ', 'TDYs57BG', 'NdCsu4d 5Au', '55 XXu.xZmYK43ae', 'jI. RoPp04Al', 'Dxe8u 3BF', 'f auS3 5FY', 'jMGm, L40jH', 'n wG bYfyXMWOI46YN', 'tCM, IP BW85tR', '.quRMnRn I76RT', 'OLTOo12FD', '5 Gu6vIUi a j K18uT', '6 .. H22sp', 'g.X t, UCQc7k6Tf', 'uw p32nz', 'saAsGP93pU', 'zbx cXY.W34GW', 'Xs i70BX', '6 6zc, nI J26lQ', 'mh o82hn', 'V y mq12yf', 'Wm YkF72dA', 'aM c3t3tG', 'SWlaDIoBF.I O69Zz', 'VV .aYW1 5fG', 'LxM, or7Nbu5 TMu ccV66Qx', 'fchVA9W 1Ab', 'TgeKIO0r7RW', 'slGloXgviewUn UX11Hj', 'Bs .GWnxzn l28jX', '5f 4Y066g1g5qj', '7M rkSW65tP', '7 Km.3DQbeCMwX7mD33Ay', '8 uW344k.IoeS17hr', 'TiPNV25BF', 'wkiNV45rG', '.v fGFG1t5Wl', 'fz SdDN91Bz', 'KaywQd87bn', 'uKaa57UX', 'TTuT3h6we', 'oDbpyz94 5fl', 'iCTZj86 7Da', 'V xz5U1bE', 'IewFb89eZ', '7 Mwf f, y ZU oeTUxK6D5VDs.xJ11SL', 'Hycy9c3Gh', '3 EF5YDzy, LcrVPTeSy7RWB6wf2e7se', 'xy pz8F4xf', 'gitb53Tu', '3H JbTSRR41rX', 'Kvx K5b 8eL', '3 . 1n Go5v3hy', 'TUCa etr65TH', '6e i qY NQcpj, K2T4Xg', 'Aym FZc538nb', 'la Ng198xj', 'IMwLIL2x4dw', '6 ea3dzK9 8wS', 'fSeWU6T1nQ', 'NQrs64qR', 'vZY S89WU', 'bethMisba44zF', 'EktX71XF', 'BoZEnXlEUc.qhYwW C59lj', 'lfFhZt147Hs', 'QLiu53UQ', 'OooceTwE7k3FN', 'oefzzf05QT', 'w BvnqcO2n1RF', 'DTBvRw, Z28Ea', 'ZhV vOeUjn7 8GL', 'HuCu9 7Yn', 'zdGss2V1AG', 'Ypuk8U2sR', 'M HOyfbCO517sU', 'Acz29An', 'WqZw, d4tuARFk cI 9.j53JR', 'brEsJ K24td', 'y zc37 0ug', 'cm wqg64WQ', 'cYOSgY VNF78Nx', 'EOfFb ZCwQy87Xf', 'Dfms47rD', 'ummz46HG', '3 hKWms98zT', 'eVQot71fF', '5 FPE Rt6sltwMV24tr', 'wC JwwjBjkKi2s2sS', '4 htHGkBL3l Wc59uU', '9 AbhS21aR', 'XlpH32Wr', 'XwoYxzJDDn42tz', 'AhzA, OOlRB3Xa74jB', '6۹K 2gEICd1P3QL', 'a S rv05Ux', '3 YccM3CY, eU, yckyFwfhu6Kmq233EP', 'PgjLf19fJ', 'Th fzFs70Zj', 'HnN51YL', '.R vZ z7b5LG', '8C m 6ucO88xQ', 'K WbBHzB O00ST', 'nJY32Fj', 'xIe44Gn', 'hne.veLMxYbV8R3fr', 'm c fACG09qE', 'Xorec15jJ', '9j amxK7K8jq', 'bxn.lxMN2 2Pz', 'B VFr26fh', 'dHCOjzIx oB3W 2Bp', 'Ru vnxy J, RhzCx9E9XB', 'PXIkvnewk, R eCyuT6 6za', 'n aN648lt', 'LFgR76qu', '5l udTyi6fk54bR', 'oGXTr3N7Qx', '꯲ 2 II767gl', '8 m4P Kie, v54l81rs', 'rIxeUY PTe, S21lN', '7 x.zh iw2c Qhc73ys', 'Yayz05rW', 'ldf ED15He', 'nnZ ZHpg9h3LG', 'TFcUMThS0X9ys', 'GsufS5M2Fz', '6l r5Mqudr0y08ul', 'OxM r97EJ', 'dnRDl74QH', 'GOygl170nj', 'D nRcp58eF', 'CKcwfi rlQh537dY', 'dywAyp91Up', 'IFnsuI.zbk08rt', 'aTk.lk uale73YR', 'zzPG koxdvUTx, wfccUO1N74xe', 'fJ.EXbkqxGbme1g6ud', 'ZpoeRiL31ys', 'at, zH9b8Vism, yR8z9K6gp', 'xl oai71pu', 'QLPoT9j3SU', 'v pZAhf6 0Qx', 'uKqUh7F8Gt', 'od.kDt9 8GD', 'Fn Q P FMGVJEL05QX', 'KP E32fQ', 'gtBh32dd', 'UCDc43Ee', 'r. D66HB', 'AieI14xS', 'E fu07xY', '3f h1lKp.bk riAz3F1px', 'w wf0 0FB', 'p u945NS', 'CtL09wG', 'CKM.PCdv65Bp', 'fc A33bq', 'At bEwP0b2WX', '2F d5A0 P my88xX', '14 Sipo7oH dY67ll', 'LBPvzwO04ad', 'gHrjw1R3Xj', 'Qr JEqS2t2FA', 'VKM g15Eq', 'ESeC78uL', '7d AwH eH44za', '484 796ci2 5en', 'OCpe16lD', 'Pe fHpvPN9s3sw', 'JyjM6 8JF', 'ncodingWinAnsiEncodingDifferences31sp', 'NwmECNC.pIRy7J7ZJ', 'Do j45Za', '0 tq Jjc wPRG62JB', 'VeZjn55xd', '6 y 8.L847JR', 'NMMNjpdVk50fl', '16o Pa1Hh, ZV.f hmdtg.hY30gz', 'Yhe, Z62tD', '3k YStMSGGE02QT', 'WVdes48EB', '2k U3t7WCLx85JS', 'yTX QVds35LL', 'QM xBAOy99NL', '2s Mw cjvoUv84xq', 'EYb UEnI1K1gA', 'gluur26Ns', 'LfxFJ FqN35xw', 'gKcUW7f6fW', 'A.i32jJ', 'fcUbp4 5pP', '80 TSX9N3hQ42JPuqUUY80Be', 'prxN.o07hp', 'iDaYFeez.LDQ38zl', 'VuZlM .j, WQ9NU8A6XR', '6 3 n HADxyGGxv3thdq44o5 4Ug', 'SKCYlXG0 9Hd', 'ryq TFEclIsr, y51xG', 'I D mjdNgc31dN', 'g M41PP', '22964L z w6e8h8WF', 'Z Ma11qe', 'vLfPN.AN5C5ua', 's YYz28pJ', 'wx qCmb97hr', '72 ci O3 0TfQL, JB 00LR Pq Ko3JRz0ph5FeRbL 4uY ux29px', 'YftESi. J64EZ', 'dCxvYyla7T2dp', 'pgXGW Os74ee', 'pXUhjup95eh', 'ySvEuiOJYp15AR', 'NQxdANF25UL', 'yX HORf1y7dP', 'bfXp1K 8bH', 'zZqMjRAm61Ju', '.qL c8J1EL', 'skX u o A83Pu', 'aEdqrO LP05ht', 'BnHL72DB', '6 v4z WrTqrOqb8BlgdhlUd1qXI02dU', 'peswR Zx58Zu', '1 aa40 C bJD83Ql', 'QeU6H2WU', 'aaq XJJH43He', 'Y ziZ60uu', 'jEaofsnzKOmcnk07hq', '4 DEjLXv0, HF, pz P yd39wu', '47 J I jK hc k2 dPP2B4tLIH95NJZJhE8z5C4rl', 'ERXwa11FX', 'X o, Od3 MLPIx75rp', 'UXpfy26 5uF', 'Cklt2E4fH', 'DjfZSy74SF', 'Ryvl4U9QR', 'CLlZlm o69HS', 'gRivip3a3bl', 'PhBS29rt', 'BLE m04Xl', '.pjVZ Fz15U</t>
        </is>
      </c>
      <c r="E108" s="3" t="inlineStr">
        <is>
          <t>[None, ('USA', 'q.t', 'MHis', 'GKIrU4p9fS', 'J4A4', '0'), ('USA', 'Pu', 'mKgbUHE', 'aKf2Ma7B7Bh', 'Q', '5'), ('USA', 'CA', 'StFresno', '93703', 'Orchard', '559 23303972219'), ('USA', 'ZU', 'y', 'oeTUxK6D5VDs.xJ11SL', 'Mwf f', '7'), ('USA', 'CA', 'Madera', '93637', 'Roberts', '171 1121')]</t>
        </is>
      </c>
    </row>
    <row r="109">
      <c r="A109" s="2" t="inlineStr">
        <is>
          <t>trinityrentals.com</t>
        </is>
      </c>
      <c r="B109" s="2">
        <f>HYPERLINK("https://trinityrentals.com", "https://trinityrentals.com")</f>
        <v/>
      </c>
      <c r="C109" s="2" t="inlineStr">
        <is>
          <t>Unreachable</t>
        </is>
      </c>
      <c r="D109" s="2" t="inlineStr">
        <is>
          <t>N/A</t>
        </is>
      </c>
      <c r="E109" s="2" t="inlineStr"/>
    </row>
    <row r="110">
      <c r="A110" s="2" t="inlineStr">
        <is>
          <t>lifebalancesports.com</t>
        </is>
      </c>
      <c r="B110" s="2">
        <f>HYPERLINK("https://lifebalancesports.com", "https://lifebalancesports.com")</f>
        <v/>
      </c>
      <c r="C110" s="2" t="inlineStr">
        <is>
          <t>Unreachable</t>
        </is>
      </c>
      <c r="D110" s="2" t="inlineStr">
        <is>
          <t>N/A</t>
        </is>
      </c>
      <c r="E110" s="2" t="inlineStr"/>
    </row>
    <row r="111">
      <c r="A111" s="3" t="inlineStr">
        <is>
          <t>mid-america.com</t>
        </is>
      </c>
      <c r="B111" s="3">
        <f>HYPERLINK("http://mid-america.com", "http://mid-america.com")</f>
        <v/>
      </c>
      <c r="C111" s="3" t="inlineStr">
        <is>
          <t>Reachable</t>
        </is>
      </c>
      <c r="D111" s="3" t="inlineStr">
        <is>
          <t>['Three models of differing heights and widthsArizona', 'and merchandising operation. VIEW PRINTER SIGNAGE BUND']</t>
        </is>
      </c>
      <c r="E111" s="3" t="inlineStr">
        <is>
          <t>N/A</t>
        </is>
      </c>
    </row>
    <row r="112">
      <c r="A112" s="4" t="inlineStr">
        <is>
          <t>liftsouth.com</t>
        </is>
      </c>
      <c r="B112" s="4">
        <f>HYPERLINK("http://liftsouth.com", "http://liftsouth.com")</f>
        <v/>
      </c>
      <c r="C112" s="4" t="inlineStr">
        <is>
          <t>Reachable - No Addresses</t>
        </is>
      </c>
      <c r="D112" s="4" t="inlineStr">
        <is>
          <t>N/A</t>
        </is>
      </c>
      <c r="E112" s="4" t="inlineStr">
        <is>
          <t>N/A</t>
        </is>
      </c>
    </row>
    <row r="113">
      <c r="A113" s="3" t="inlineStr">
        <is>
          <t>blackriverpallet.com</t>
        </is>
      </c>
      <c r="B113" s="3">
        <f>HYPERLINK("http://blackriverpallet.com", "http://blackriverpallet.com")</f>
        <v/>
      </c>
      <c r="C113" s="3" t="inlineStr">
        <is>
          <t>Reachable</t>
        </is>
      </c>
      <c r="D113" s="3" t="inlineStr">
        <is>
          <t>['410 E Roosevelt, Ave Zeeland, MI 49424', '410 E Roosevelt, Ave Zeeland, MI 49424', '410 E Roosevelt, Ave Zeeland, MI 49424', '410 E Roosevelt, Ave Zeeland, MI 49424', '410 E Roosevelt Ave Zeeland, MI 49424 United States of America', '410 E Roosevelt, Ave Zeeland, MI 49424']</t>
        </is>
      </c>
      <c r="E113" s="3" t="inlineStr">
        <is>
          <t>[None, ('USA', 'MI', 'Zeeland', '49424', 'Roosevelt', '410')]</t>
        </is>
      </c>
    </row>
    <row r="114">
      <c r="A114" s="3" t="inlineStr">
        <is>
          <t>firstchoicemech.com</t>
        </is>
      </c>
      <c r="B114" s="3">
        <f>HYPERLINK("http://firstchoicemech.com", "http://firstchoicemech.com")</f>
        <v/>
      </c>
      <c r="C114" s="3" t="inlineStr">
        <is>
          <t>Reachable</t>
        </is>
      </c>
      <c r="D114" s="3" t="inlineStr">
        <is>
          <t>['1245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'9213 183rd Street Hollis, NY 11423',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'1245 Brickyard Rd., Suite 600, Salt Lake City, UT 84106', 'cPWAaPW, DD ABu88Au', 'wvdFsE2C9rR', 'KBhnzfjxe71pn', 'KQ TVyz9H 5xb', 'qENiGV r70tB', 'etwByH JA78gu', 'AvlJObdUkpM10xa', 'pzLHGmF pyXo9 2bn', 'qJJMjofj G HoK75qJ', 'jKpghjG HoK75qJ', 'WVTEQMQDhE34su', 'skmdV71gq', 'a Q oS11un', 'pWto4f6Zj', 'MVkDuRUVJz, UU6a c9ZZjm38rS', 'vvll6b1Sq', 'OTtW22bj', 't iP3f3ED', 'hsi U91dX', 'IlCfpXW38dT', 'CLuUp59xQ', 'hpqz5U 6PQ', '9O Wvkw 1kN9P7Pb', 'betM mFB38uN', 'aqXUVbg33gt', 'm Zqfh1M4ZG', 'fTL W49Sr', 'eR EO6e2rA', 'VVNcusl3b7nl', 'j JYrr8X0Xn', 'KmfmyDBfmoh32GR', 'GcnvS dMDeq6b 7QG', 'jfInDo EajL0b8jb', 'ml.c1h2xU', 'SWMq88sT', 'tUDjp1M7TW', 'lVK83sL', 'fuW54sN', 'FlcEdF4f7ZJ', 'nBkL0E1eS', '2f PSv n S SHdav5.1eidFBD0BVSMMiv SD65eT', 'SXNDTpXC S WS650Ed', 'HKJ95An', '.Wi033dD', '0 1.0 0.0 1.0 0.0 1.0 0.0 1.0Size64st', 'CEACB407st', 'ncodingWinAnsiEncodingDifferences31hy', 'Cstream HDU T8 6dA', 'C Ik26gt', '1 .mVvIwOSMtdjqyt p4 0Yn', 'ncodingWinAnsiEncodingDifferences31hy', 'mATRY ElNImpop4S 0Yt', '6c A uLvK30Xq', 'eRyVjXKfaz c CaRe cH7M 5Jt', 'TQQhdE02AU', 'ncodingWinAnsiEncodingDifferences31hy', 'rdEZI, UyCD0 6pU', '0Z Wu7C n00uv qH0AU UUnPWXr55bB', 'LXTEter jc8S0ea', 'rXTlY91by', 'd ldy31SW', 'zMtFY.Dt6U9GE', 'fLo y91lu', 'eXvsvai98al', 'sruWfPq82Sz', '0a JA P r9H R J a JR9C 9pH', 'XaPA66Xl', 'B ea PE BHDP06BP', 'TP Hb6B4BE', 'FCPI CHH I65dX', 'P BD PCI P PCT6T4PR', 'P PHUJt T24BP', 'PeMThRPjp66TQ', 'a RdPP3 4AJ', 'UKJ P D jHU0 5aY', 'I HC6B0PJ', '8 PJfh ERHP, aRR06J E gTj PR T RR7R 2BU', 'sozoPh86Sg', '.oFm6u5uY', '1v W rith98wq', '4 d3fn 7FLrP1p7jh', 'HRKPHBM UHRQDh04Sh', 'xCjtGd9u4rg', 'Z hr18wA', 'blD8a9yH', 'GOvO28Fs', 'G F O22bj', 'cTUMZkj o we54gb', 'VHJfw68uH', '7M x4RT5f 4Pu', 'xG d K64zb', 'Q wIh6X 7Jd', 'EA.onGup24SU', 'MnM JwYfd83el', 'cG q cwR58bD', '2 gIj yaNNkOg3 8NU', '5 y8dLcx28Le', 'cLXFz4C2ae', 'iKkmc83Nb', 'YSOI78Fs', 'UNzB F95Jq', 'Hv rdZXi6W0Dj', '8 UNQWInuMAYIVT HQD TSH26BP', 'ukam3j4NR', 'E S l PSJUIaDE2E7Fa', 'RH H A BB P TrTJR HJjJJI4B1dD', 'GSdm06Hq', 'lSQWc87Lw', '5 3 vsiftkW SiFbh44yQ', 'pMgpjO17Pd', 'ZfoCpNkpmijt43DF', 'p.KIK zw9m 1XN', 'ASzwvpC27Fb', 'ICKGEKeCWbSxzOL0 2Rp', 'UhJrlovz34yH', 'OsK y93WP', 'QQoK.jS4j1gy', 'iuKLw126HG', 'ukEUf, FdZY6ejqckCh NVp1k5g9YW', 'IohEunb j82qR', 'y sO35Qw', 'WRWVe, ruNo wjlj28jU', 'IsXh3a3xs', '5 NKg4Yt58qF', '9 PsXs87EH', 'uwdNWidxz5 7XZ', 'R JD4 4RP', 'fwUJjRKN y82SX', 'bsDBdj U T2 7PH', '8 yI6wcVZ2 7Er', 'IDrg95jR', 'KghGI50zX', 'eRt GE9y8er', '8 HPT RH F7D3JH', 'nq Y1 2WP', 'bxUCdzea6U3Ff', 'm ETGoM2 2tY', 'CUUVhesK56HE', 'gdFYNDPTlRh79Fx', 'hwu HHEFPjW57rQ', 'JD A wPUh12AQ', 'ykmtQQZ, mSA1C3Tp', 'VcUn24ZN', 'Gcr i4T4ws', 'In ghum87Un', 'pQk.wP9X7Hb', 'MtX TXD0f4nb', 'lqjR23Yf', 'ISih73 1fX', 'OP AFh4u9Zf', 'IA.fk49Ru', 'qjO RnM3Y2qJ', 's .i47LE', 'GJWCK.HuYQGh89Hd', 'UrgvKkKo28YZ', 'l.DWKreCz39HH', '3 S U5xk.02mZL Tjwp ei24xG', 'wF c8 9GG', '2 IueY06WQ', 'oeIEI89rB', 'zj G434JN', 'HA JD64xn', 'Yqbh10ZH', 'FqccuQiLES59gG', 'QswRA1K4nU', 'Di XDf9W 2qE', 'aTgnEqnoE74UF', '.MSuuZJWw Miz IdBf .Y69Ty', 'ITej4U2tU', 'Sz CZk6J4Gh', 'TJdH PHlL55Sf', 'hRRhW6 8Tt', 'Z ci8f2zZ', 'NsNG91tu', '0 4T9, zguZ7Shj64uY', 'F H F32UT', 'N nIh62qe', 'TUYXf63yb', 'qcXbnJKNKq11ze', 'yiaqI Iel H13Wx', 'jee406NU', 'RlaB28bF', '6e .xzB WNdApp66dnL94MNCU2k2Zd', 'Fw uqK20eQ', 'wgCTk109jW', 'eHxIy g4 7WF', 'yYsn.XpRqMv7H7bx', 'hrPiIF5Y 5fE', '.snDbew6y3rp', 'EJvJJCl EJ SEid08YA', 'cQev .iic8U5Xz', '7F e3LPuHTU pXl raThPZhi Q U, FMH74JF', 'Cu .b4 8Yf', 'AKCKGeVk74xq', '8I hRZHe8a3Wl', 'O OjV Ow7 8Dx', 'ZNPmOKZO26Pr', '82w z f8R3R8f41FS', 'jmxp96Bt', '4 00aRHi2 2rP', 'RtgAz98xh', '4 t P J HPB H07UJ', 'wVJM39he', '42 G QaXVZvN9g48Ty', 'LZOlR25ur', 'ItGxvvmuvkO51FW', 'BeKc W3j6FE', 'Ua VrQZbaIRZ, Ave8BJ2C E5u7sU', '6j l84n, vQNSwfSZ0RZkQwl3duxeKnhoR db88r, xvL26oRXRkGYE4rX Bk64qp', '02a lwTl.o9niJ68Qj', 'ZmttaRhKSIjKev308gy', 'lCGhd7G4jR', 'pup, kaS11dp', 'NERAl NbJf jrOxi jOWWcnl340Ry', 'jjM qeL2M8TQ', '1 6rl HT2 4PR', 'VSFTf WR21hn', 'wZQZTo8X8sX', 'tczPEM mF hY Wh2 7zy', 'ZtuF anhN3t 8PX', 'hUUn35TS', 'Yns hkZdurR, scHsOTRWfRb0fn0r6ZZ', 'jODkFAiUh65jp', '5 PPFlIJ41Ha', 'XeE., dR tWV nJkfiw06gn', '4L W3ZNtB 0PTZ Pt PKl I TXI UF M P0 1Ej', 'bxchZ96eF', 'hoEK23Ez', 'hlTYDS42LB', 'YdfMUBo2A2EP', 'GZnc824dG', '4 k DPqAs01Rr', 'aa JZ b UE31Js', 'ZmWU52Bd', 'oWykIHLucET25TF', '5H P PP P4 44 i2PP41ld', 'RRHeh oLJ3A4sT', 'mSl NGR T NVWKT ASOXtDz, m70FH', 'iPF T06Pe', 'EH IEjZbT0C3Pa', '. yIrUzLPV PNq M T4 8YW', 'HPJP HBb BP i JL EI AIi He45JF', '9 uFxFq86me4g958EY', 'xlscgk, jTdzh8vih01ph', '9 IA jQd6Kn5B26HA', '1c g 5FfLJX9gL76hdR40Nf', 'DUKhe02jD', '6 4I J tP PH2T24uR', 'RJlCZz P OZ74Tn', 'PlTfRINWBQ89ub', 'hxiIUshv12eq', 'Wkzi dK42sX', 'Rf KrQ.u2S 5fj', 'mioUF90ru', 'H J B H I H B H H4H 4Hl', 'adMfh9n3AW', '56 tgmabi MttFg1N1lj', 'xI aP21aU', 'zYFxkTGwiMy45rG', '2 eE eIhe I Bt THT4H0fF', 'NLxCROnMVO54jz', 'zkthYs77uE', 'UTuvZr48Jy', 'rVeJdnj76YX', 'Q.Z UIQ71wE', 'oYJT27DP', 'NvCbv1P9Dl', 'ofrn17Uj', '9h v1R1 J760Us', 'fN h, uQVG j Fg1PeuDz4 8xg', 'lEpJo7D 4bW', '4U djnrEQogk880lj', 'Ds cNTfhtWMT55Gf', 'pP IEsKhKSe U6j 4Qt', 'AxXciIIzkuVcm96lU', '8L k5Quq02SN', 'UlR QeoN QL Y4J6SF', 'ag .LrKpXiIq5W8rb', 'XP YoRAJT4 6BP', 'KRIUA1v9UT', 'qMo JM7D1Sw', 'jzuW371FS', '2l aRH O75QD', 'qaqMsVVSbb47Ww', 'eiLwtL Pc69rr', 'H Nh00dr', '1 oi0X71XeYRPSo m52M67pu', '5 jH BIe07n, cMFhl35ED', '7 VJDU U, vUMN o74At', '. pq, eB24Wz', 'HPjGUNEh hCXxL77tq', '4 P cT5OJ LPU7T 7ER', 'uiJ.U0 9Qn', 'WSZkE TI65Ar', 'UqCeWBA5S6HD', '8D 4Y6.WRX6V8Eu', 'yhMy42xq', '9 7NW2.T.O84He', 'IQcV71pf', 'vEHWDJH IUrPaR Eclu1v6RR', '0 tYUCKYUYnV MBw59Jf', 'YpvU03ZT', '74D si2eeRRw2P1FU', 'tITuT53Rr', 'r V, sEUkE5COv8GMM26hu', 'y NvI22Qd', 'wZstxnTaOEp637nu', 'ltF RHnjDFT29Jn', 'lGzFdz4J0LX', '.NttJIpA77UP', 'lN j6S0Bs', 'RhHZLgi qHO3M2Zh', 'uPTW65Fa', 'JdUan heVu UDRAOL23LH', 'AvUUZrktkSdX LPp05UX', 'EC, o81Lj', 'oulrRtz KGUxLi88FF', 'jnIIuI34TE', '7 k i Y qOU GnhK4P5lZ', 'jm L FXe36lF', 'nuCRNBv73pt', 'k bf WJdY4T5UQ', 'Cu..yqMvDI30tn', 'ZIjLX27 4wZ', 'Q., T9c9eq', 'vytpRQphI44AT', '36c 5RKvUT13rHZ, oPu6MwTqrh0Q k 5m d10aE', 'rympPZg4c3lp', 'apuE n9E3qP', '.zWA5 0Sr', 'qvnoxeK28bZ', 'q Mb48jj', 'ctQKuuM5s2aR', 'RWdQZ0 7DN', '5 80EFbSWM6UE651tA', 'Bpfld68qN', 'iRsT4b6RH', 'YBxbM9g5wh', 'TbIK69DS', 'TwEIA89tZ', 'vCHQ PvQ, t70Dp', '5 EKnlB86Xg', 'oMQc2w9fR', 'QEeppIzcG89rE', 'GOlw84wn', 'zGf o762ys', '1 y Fk Ue 9N VCRf8U5 QCI17uP', 'FFLYhQY03Ls', '8n SvzjIyKv7K0u7ZS', 'Ijo JucpmeUOS KLIK3 6Zl', 'xt R7J9ew', 'NX w25Ah', 'ZwiWGGDEpNwV dq6 4Nt', '7 ZrlD CjqiKdsO48by', 'RJKaHzOy NFeqAijV T74uT', 'fInu40Bd', 'TugYSC ce4G3RJ', 'hYPBTCifvTQ496US', 'WdWA9E0hy', 'KG ew3e5dq', 'Xy.yqcWGsP64xq', 'Kvl H83UT', '8Y hyzZw7OdCJ wm14Tr', '5 2EIpO1E7ry', 'iKh14td', 'mEfLozYtouD08Ez', 'uCLh6t5uZ', '1t Nx5, UQ v t23XS', 'AC sT26EJ', '9T RmdMR8r09OE9vLT3g7b lqaq Ud81gx', '5 gSc Dl34Cr5HI3O15qU', 'MhjlU19Ez', 'EN Sd6h9Sh', 'vEMWn47FA', 'nx s0e8yt', 'qNsfx, V7WXZRkLS9UY8rJoD, bvX OxPOZ49Je', 'HeTsfy77Gg', '2 Ctkre984nb', 'mNMKTFXJr12qN', 'BsUG86QE', 'uElmX48Uz', 'BGWTr19hw', '2 nSXB7R99zT', 'wJD o g20DE', 'ITIW1 0tT', 'Je SA B6j4uB', 'THng.JRL.f56FL', 'fQtLUIu38lz', 'KrV CSeEn53Fz', 'cUJDofJ5h3qe', 'jrKlAxdiORYp366PS', 'jHL TTegZHUTbmkAG NX1A3tX', 'e iZuj76gt', 'FjfL WPKkMJjRTT85tX', '7 WZtfDyEp1N2Ng', 'PSTdu6E2AP', '.VOO .TR67Qj', 'VBsPO70dD', 'Vgnl76Uq', '2L A5 OCK, TqQ i, e5NllYyi3rg2s4eg', 'PhiRB, CVH621Qp', '.ueo.uFD8b2NT', 'tbIgmkn41ds', 'qMkT, Qwpy9vrFkPCJKi9jmg9n ZBh E37zS', 'WbwR3F6Ed', 'eVkB SG31UF', 'UMMNWx86xu', 'xz f12Uj', '519f LCS9NVmZGkrKWq JXr65Zw', 'x ws Z.uOueyiIM50sr', 'jXtUd9S3Aj', 'KQxyW Y G77rU', 'Xlya7 3JT', 'qMTmtoXZA36zq', 'TfLsUm78ZP', 'Ol.m g16tJ', 'yqto859BX', 'jNN O8s9yE', '8 GFH R8dQAHou zTVQTIDrURVE3hd12Ty', 'MVg OOW49ZU', '86I xPR bTIroMf M sUkT84 5wA', 'xKlpS MG58TP', 'jxU x iO n. zK Hi0c2Ya', 'HxAJLJ19WY', 'tC H34fS', 'rxMtYqu iyK76WR', 'FVhzST U BnIX01qe', '8N ll iUQoU79SD', 'qOZPx7r5xu', 'NpTA05HW', 'ZV Z FIXpR499gL', '2 b .4y P9t1He', 'xZk l.ELx S a E51Ut', '4 2H7VaUSdTc3h1Dy', 'j iDZD02AU', 'Ukrk J21uH', 'OOjJ EG79yj', 'xGOE52hU', 'TTRsitn420aQ', 'SeIHh08Uw', 'UzUE75nh', '12J C GZB1R7e52Al', 'lMdN9M6ZZ', '5 AJ2TmIn5 1uQ', 'VZTziaqhb4s9rq', 'ZhL0b7jb', '2 57 fOoEm5 3ds', 'Z ir63sj', 'z nKkfl, A3je iygVKuiwkK5cpvs22wl', 'N opp60ZD', 'qCfSEJKMK3 1US', 'VeaOZoSUQZDRi04Zy', 'MnKe v L6F7nY', 'ex.. UG8Y4Ss', 'WpP09Xs', 'GVj19Ns', 'IxWiI5W5eu', 'YPyY5G8dH', 'I.mo8U9JY', 'aGg nE85jZ', '48L OX6YxFlv91rq', 'udgxgyeoZ55sQ', 'DWBvZzuEuPY02Ul', 'x Sd3 8Jh', 'g sk50rd', '7 O5M3ZUp96aj', 'FmH RR7B0hR', 'ykuJdCK5X9JZ', 'kkSl50zL', 'UXiOBA49SX', 'EFus81gs', '0 quuihKgaZ hWVl9 fkMr mG87Fd', 'rcCT1A0Fq', 'ED Wgf0T8ul', 'WoE eOn4T0ta', 'mcjN58xA', 'nOmRWOup96hD', '20g 4r6k S12FP', 'sKtFzj2U5nU', 'EG, O9s1ye', 'qVwD08Yn', 'Jj.U T4 2TU', 'QIST, q3MTAo, K VkLVk36yz', '5 gRrcGp85dD', 'hVNfCekgiwBOVY42Hb', 'czSO03BR', 'mhtp12pt', 'cN i99RX', 'zZ oo3p9sH', 'Nsgg60wN', '2 LFx PK HbQeMwh SE9 1Fr', '6l bevF2p514nN', 'BVdLqI0C4Yz', 'aKguSd83pX', 'WIro26jq', 'hO pIpI7K 3NS', 'AKmZ k90fy', '0 8oTrogJn69rW', '7G smReJUAn 9JfDhhqMoF509Yb', 'AIyqpItz O22hR', 'MRI50Fq', '4W FV3. OSnempxy44tr', 'KCY UYqt738NZ', 'e Tl20BR', 'pjxi5 6Ps', '0w ApET GqR49UF', 'pVQh, Z4w62TB', 'nYTw10NR', 'NhdcpF85nR', 'WEH Dhp79jU', 'HaTO52NF', 'cuCIU3 8bx', 'lOTdTKf I sD5P9LP', '7 Yb 0l, SnnU1Ce YpvSNAaW1ZYIRV4fPmj LgLmkyL, kwEqE92Eu', 'MUMUt63rZ', '5U M.zcwYj44SJ', '67 zrXrOD9j5fS', 'WbLoOO4B6uQ', 'zDeu.M W88YR', 'Rciyj33xY', 'L hw9J7Ae', '8 l3SMoHX6V8gJ', 'NiRkt92je', 'r XsLqv F34FH', 'NWMhQvc6h3Bw', 'LpTt4F4Eb', 'Du eI7j2zs', '.q YMHyLzVF24dP', 'B .lpM61nJ', '3 bhYbddbYOXQH11LW', 'IDnIBBrcDnHT Rgw KAJB5 7Bl', '1n ee sfWRG4 Wj8K1yp', '7c y 4q5T6 3TW', 'M ASv57uL', 'LWHA Be05lX', '6 S 1M117RT', 'pTlKDD00jh', 'GdikNk9y6jx', 'ErbmcUF yph8E 8Tb', '6 l.VJTD11Jl', '.iyj78SY', '6 U6T lT76Ps', 'nqIdbXwb11tQ', 'kvWo . sw rCTQOfWi80ag', 'nluiwcNv3n7yt', 'UrHTh36he', 'jxDHTDmJkAy p h85AJ', 'unqDt4T6en', '2H EUY Q T2M 4TmfRd6R5pS', 'BYTw U47YA', 'PtBJ84lf', 'hAh Qrex21GS', 'RZPCnAE CdBuR JzHD VdE20HB', 'enob35tS', 'HSD, OYqrE, QJZq8E1ff', 'J OC gzS GmILc, CfONV5m0aW', '1 PUdRp0 4JP', 'qNhU04WX', 'KIi iPibRnCEQ.e82bP', 'pKra49aw', 'ZO WOQzj95Sn', '7B yPHPR BJ9 j 1Y47PS', 'TYd01rR', 'hVQvp JTP5G 5gn', 'pzZwmwGR4Y4JE', 'KGYH4F5er', 'RFLQKT31Fu', '5 iKxkp5b0I721wY', 'IBUjit63FF', 'LEkyWo96Xs', 'ld xr0D1Na', 'Hi.y27rd', 'FQCxMjE hcQiEXdGCQcYS91wB', '70 s8tfqEC J, S9tX2 OFKj83Ln', 'OIql49tB', 'FBQaN52se', 'ARDcw71aP', 'MhM Q, Q SOE n43YS', '9P T2 JUyo Pm6B 4Rn', 'LjIwzG06UU', '1 BHv., P16DP', 'I JZ71Tn', 'cjoK3U6Wb', 'wiW, jfLGIijp45Hd', 'HdzOVfVVDy, FjOMTt99QE', '8 Yn3mQE2DJ99fH', 'rA f31RD', 'beucLQ430de', '93d pPkkuL5b3Gu', 'LZtUI5D2hu', 'WWjtnS35xy', 'KhhcoJVZ7S4LL', 'RkXtOr XI CO21Gz', 'IwGqd1t9hX', 'bCyGfX RU76NT', '2 G T4nXdy OOUq082wR', '5 aN1oxT1 6bd', 'cmdFeKz67Ue', 'cuvpjne88NN', 'ccU MOB MS4N8St', '0W UDGYSB8vJFTxvjVH6S7Lh', 'ep Nwlf7y8XR', 'lE ii25Rh', 'ooxO41Na', 'pMvOn4T7zt', 'XThLk6T9EW', 'MEqb BRhv2e2WU', 'Rmsc4y c2xNb4ep5y6TJ', 'JkXtHP y1t 6Rd', 'rAPUzN2b 9Uu', '8e T Bz27DN', 'vOqE49eq', 'uQJm71Sz', 'FFRF, dz TJ75fa', 'oQvRwplek91wt', 'ey o RC48sT', 'b Cq58xG', 'uUSUQ52hY', 'JJoOJ pp63xF', '0 8 3 H27WY', 'dnkEYL cRZH twhI WQ vUC71sD', 'geIr32qz', 'LpAd74Tw', 'J.mIo y25NY', 'zcDNkGzA57ZF', 'mDuUnX11YU', 'Nh, fzj6G1s7Wd', 'V cp r10bN', 'ikIlLHR m06YG', 'SDcIP2G2HJ', '0 CoU5DsOdPnou NZ tG1m0Ys', 'KAfJTy7 3uz', 'EORH..S Pe7D5HX', '5 EPpc H M0LHfG5M01ZP', 'Xpry69GF', '57 H6THUQ sO806UR', 'ouL IK63Dt', '0Y LWDe.1Vw5S4TL', 's nM737HQ', 'drlyaTM07Sj', '6 jwY, zGxYrtOejQkJD87tl', 'rUVvPor80hR', 'EC Ip2 9WJ', 'NG A3t 4Ze', 'EJTQH5U4xR', '6U TpAS0G85W n0 O50uT', 'jGXPBZ96 1Dh', 'aBu, iihSGe0 9GS', 'RSETNSUrQDP0G2Aw', '2Q zN5Be Vn11EQ', 'lFVBsf wBl4n1yE', 'DyKY55Jz', 'WFF0A1Hb', 'mUd7 6RT', 'ATFq4A7YY', 'nr RxIJ3s4RZ', 'K.PC T68EX', '0 O1vK seR cgtFKkDZ4A1hN', 'xwUJdQyMF fE17JD', 'qouvwoR68yp', 'IL .kkD6 8ly', 'mBoLxWrhE10tU', 'BJLN89uX', '5a 2tUY wg a1 .U50lJ', 'hxq s04BT', 'LkXu2w5bd', '55 qE9tkJ1T2GN', 'UNE W4b8We', 'J Wh6D6FL', 'ZkwXolq4r3pN', 'YCod2k9WE', 'OaOmuVQsJMu33tu', 'uk.Wt5 3zb', 'qU.T6J6UJ', '6 IkmKHD97nE', 'W HO3w 2ex', 'VIPU CA JFhpPE, R P12HVPSde RC0c2Ue', '4 K9 yBYc856pw', 'wT a7g 4eU', '5V B5DJcbHH QUHlT Kc P, E4B 4TR', 'RRIq MAKv bMUD28EU', '6 PHU, z0D6Hz', 'EUKB XR YhDB PD SM7B6PN', 'OGMmzOiM28AF', 'mO B5C4nZ', 'JeQC3U0jb', 'ku G ko79Zd', 'BDBSBBnh04RN', 'VIS EcUVQ XB9J5TR', 'x Rclw49ds', '4 R Jjn, D4T9ED', 'dyS01uG', '4B 4 NU ed vUO8 NpR28lS', 'HbTt EA63UY', 'PKtRVUAT RHuKtSbU6A8eX', 'JVTJ P P16RE', 'T EE h2d 2AP', 'BYYS1D 4hS', 'RQMW59Se', 'a AHl42UD', 'h SE4H4Ha', 'WZIZ Zajli0K8BW', 'Cb J, PApD IKGQU92Xj', 'T.Dsoks o, U2W 4jW', 'SvPJ mP q R46Dy', 'aTJ D, ilbT89Pe', 'ARumh or4B0HW', 'NSLYCTV29EP', 'C edYBUb IYpR68eq', 'XYQTVekb, kT 5bUiki77RB', 'ydSPkdonJfk E882bu', 'U Uz0 2Qy', '1 neG52Ih.E62da', 'jPDR02FU', 'rm2IKMKBAcuK duO0u2DH', 'Mnef99wp', 'l.Ivtb70ZH', 'uvYz1U7au', 'ogdZpuVQI96aF', 'uVm lQ fyyb75db', 'cIVuLQzVBK Z32Gq', '.VLGEO0h6QJ', 'HyzDY jDB RFjDnTEJ42AT', 'Kt .i1 1wz', 'UQ.D72Dy', 'Dfjrzqldd okmRK59QW', 'Ai BkDO3r6Wj', '1U RULdV7PZ04lr', '5 z hFoMw.bRgoRz75Xq', 'rrYts59nS', 'HlNQ URtO CU, z3j8rJ', '6 mzyYq568YR', 'Ur C72qY', 'xO y97Sn', '361 1WkTPx6c7 3NL', 'BBiWn.F0U5Wu', '.ugO RjGuCv88fd', 'eN kENic9g7tU', 'ySnrqWi31BT', '1 siij8At2 6Ds', 'liNEh KGUiG Xq.VuKmU22UH', 'eWZiz583YJ', 'GynE01fx', 'DZXZ, z6J5nF', 'kcIrVUapKUn4M1qR', 'ZIUuQU uOFUmBj, JzIVu, i64dG', 'O Yi8K4zE', 'gIR, DdCVWTbzRX61Qp', 'DLHU2x5uL', 'SaSwFqOX.O3g 4sR', 'Yee86Wu', 'haNkz08jp', 'wkYy86rx', 'MqGqN85WT', 'rrMJkUtM46fz', '8 5MelF9W8uF', 'XD TF7h2py', 'vfvaCTo82aU', 'dmHmqV TyuZkTBFq28GD', 'LpTSOOrbNQdUS20jq', 'lKwLyW65Uy', 'uu Vi89tu', 'oXefOdtXgp95uT', '5 9 x6sJMr44bf', 'Uk.su75ST', 'JPlSFchUe25Qr', 'qkiu13YP', 'OavcfKOg5h0bE', 'mJrZp32Jn', 'yc I64Zn', 'jvIfk8H6gZ', 'vTwUD VyWg j09FU', 'Uzz e7 9gu', 'ubef.HF1N6dE', 'mVDOI10RG', '7 pg 0sYCwX29ex', 'Tvixo96Wl', 'jxvh80WU', 'VRK.uTf39Bh', 'XeS60Uq', 'jj.lVM542FE', 'QTtkHT8G8uY', 'ZVzy p9C3YJ', 'iUFa.Gon M20XU', 'v hQZXjjK yMK, DIio2 m520fr', 'groD8U2YZ', 'Fgse8S5yX', 'UvgdKIcCj35dW', 'W.bgsVnMASeZ48lR', '5 bEm7, ZJ3bEfruIyb73tU', 'ZNp., IRM79pZ', '6 OZ0O6T6jt', 'IyofrIo09Rx', 'uMzZA4p7Zz', 'ypT.itZ47QR', '.fV, nk V5k44Uq', 'cbjZ ZK3 1zd', 'rRqQeE69Yd', 'iWQuE28fG', 'TrwJqBH20Td', 'S.qCokn60jD', 'VhS tQ5 2As', 'sFNvT, SAEfK08xQ', 'nffQ sr313fN', '6 2K2r MTe2z6l.ow K79GU', 'aS Hq29ER', 'nnZsLN64Un', '6 WUWTZZ11yQ', 'sbfEDxeEQSKnE6Y 2zU', '2 IrsGe02RD', '3 .4qtG6, s83bu', 'xtAd65ex', 'YsVmO06WQ', 'I.PM6f8gu', 'KRjbYbIY z4W0AX', 'qycEq7 5WN', 'dGncES77Zj', 'k tbFdvcStRbtUfo038Lt', 'KOZcJ44xg', 'IzkZIXoxgZo, c13yq', 'EBvRrQVJW37Yd', 'jZAIW29LH', 'jJcSooEIf05jT', '. qhF76hE', 'ItUM, N1y Zgz12DT', '6W eJ mmi02RW', 'e.WRG7s8ps', 'UcOEmee10wf', 'JtoEV4V9qB', 'ippr54nZ', 'ePHNge.WghT65zT', 'Z Bj90eW', 'lkKm2u1lf', 'EKvRhfyeVz.XwfiqM YFiAY Y v nlZ49QJ', '5e s Ly HVmJ8g24Lj', 'dERn2B2Dw', '7 aMVKkI4 EHAYa1Psp.b53ea', 'w. d2 8ZU', 'uIMmASZ2 5Yy', '6 gI qTWEzc hnHFEVPJshi Jv5A7fJ', 'VOS.SwNuL9w8Zz', 'WcVrh qiWb41xX', 'iLeGTox89EN', 'SpUy15ub', 'SDtz8d8QQ', 'tacskiu7e1Sx', 'Cdj0 9at', '11z mpyJIU080NF', 'n dF7E3Uy', 'SPikGtxrEVcO67uT', 'YMPUjN6j9EQ', 'XyEs69jY', 'c.Y L .kRIT1U 3Ya', 'qtpu17gL', '79 wJ.k6Cb1n7Wd', 'KIEVr95UZ', '93 xMc jbm8 5zr', 'wIN937fG', 'JUifN5V2JT', 'O WS8 6WS', 'jJFcUadcZEw21gA', 'F Kqay7H3Xb', 'dZMYTz.b9 7gq', 'GWwUu wUr1K8un', 'S Nnf625hW', 'bbuUr10rZ', '3 ESd, R1g S8 5Rx', 'uWnGzG KkxsGOi93TS', 'SuRUeTDj45tb', 'yOhL9E5Gd', 'IQIMo69TJ', '65 Iex8ASM6 SP3d8us', 'PPTyYZ36DR', 'Mew zCtc45Ul', 'ubMnSE03Ws', 'lse6W4Zr', 'D SyZ18ad', 'eSZsUuOXiz61pt', 'eF s22Bs', 'riyQ OK6T6jw', '4 Ts.i81gu', 'JSnkjEUst44Nx', 'jHaypQKBH87XZ', 'WMo37TB', 'ZlWl86Sl', 'tos7 9aa', '2 FnOsEbUdU m8 7UU', 'y aBj RIh5s9Fz', '9 xqkiUqFScT2H8Hx', 'fW YOmbwc.f. Ne70uH', 'qufKhLMLb zJY NDrJ52qD', 'CSR19qJ', 'vIPZu5J 0hl', 'BmW R92qG', 'hD ZVnsp5 5SU', '.EP hr.tY16yx', 'gY kF2R5Yp', 's.xkyPZ4F7up', 'kfA uvqlo89Fn', 's TRwQSvK0t5tW', 'CCwRcPsVY8u 5pW', 'Q sbn10xl', 'LM .mQDogKN8j6EH', 'Rm2 3 75QexdxWED4M17lA', '7 0od e3r166YKrR mHFqORAk24Re', 'EfKu9U4eQ', 'frlpL.qui28tt', 'UfA, OOpGJ6 q KF7Z7 2GS', 'jZeRi096NF', '5 S9uT955Rp', 'qhAdF46uF', 'hyLj39Rr', 'pYYg96NE', 'MsvK41hX', '9 u 2IalI97EU', 'HBZlsFfKQC25SU', 'jXOTY8M8EZ', 'mOpN47Xb', '2 s .6R2Gomeih00dx', '6 LdkJzNEmxLn6c2KH.YV8r7ZT', 'ju HJWCE547Wr', '5 eszQc26qF', 'eYMt22xr', 'z.Ee9 0pj', 'FxwR09 5sG', 'txAOW12ST', 'lJIWdgX, XEO I7QWS53jZ', 'f P oR948wR', 'ikmb l38xd', 'zvJh9S8qX', '6 ZHeZB20jR', 'IuhDCWY67ds', 'Eim54uU', 'x Uk8e 4zw', 'hdEhT9d 5SQ', 'ZiQju1r2Ub', '2v UkZg qeslm IFPk 3bZ70GG', 'RW hAf1W3Gq', 'JFlxG2a2Se', 'FPOCzN79qR', '1 jyj34FRv8 NrcotV51We', 'nxfN7g5eU', '0 sq. FlQvcB659sn', 'imjSw, int4U7rW.8IZeWb9Upq iGQiyIhWGw7B1qD', 'HMQTQvKN aejp15nz', 'eKFq p feooB2k3Nj', 'ZvUUxiDSjUPqIE83rt', 'QrPFg66yy', 'y oN26TT', '9 77 VVlJ9iit9JZ35wR', 'qsRnJKFEFZc2 5jy', 'ohQZiEO70bQ', 'eFDDjAkxRr15ub', 'cESyvJ2 0ZW', 's I.qEf o342fS', 'V. vMWgFWqy oH17RZ', 'mRisoQZ61jH', 'ElDZKoU5 2Ut', 'FBIYu2n2Fp', 'ZOiRHBf56eP', 'mjGzO2e7RY', 'iInHVMKqVQoKt57Xu', 'ZEZiw53RU', 'Etkw2e8aa', 'bRKnOO7 2JD', 'lLte8a 2qE', 'f.WE87En', '8J JVH PMZokOkoM09Vn53jg', '2 Y 3.Ur, rg.k72Tj', '98o O.rk ko19eJ', 'zF .nj38ty', 'j XyNC99Jl', 'mZZANH73RU', 'HdO YFPa PZ.B97NU', 'TRGTt, y42FJ', 'R KihUp14Qe', '3T 5r.7 1VgaBJFvhJx67bU', 'sPOym61WE', '8 udN4U7nlw7 gjZ.b37Dq', 'orPU38eQ', 'TEAnUv99QD', 'yXSjP2S9pn', 'yF d76xj', '9 pybJbni CBL78sX', 'x SL24fU', 'utU, jFFD04an', 'Va Z SZuutVw d28tb', 'e MONr5X1Dg', '39b pZluSFj415Wd', 'a.bpVVhWUrEYvxtS45zh', 'Zs l35Zh', 'QmRZUNZH8 7lg', 'oQzWrb2G 5Nj', 'rkU5G 9ry', 'WzOBEA1r2Ny', '2j wNrTL, ge1 1RW', '9B 32oUma84Qb', '...EmET97 5sS', '.BOaKyM2x1TT', '3M rRv7potx7 B8nxFf33Nj', 'dG, cusGuJe88dg', '6 Xg2rUVsyK J EEEhULWwmZPNES69DG', 'PlsF, EqYDT77Rn', '0 VoiVdkmePye9 8bU', '5y JC2w51uR', 'DEKb NmvOMGI vSjW K21nH', 'OaWhyKjEQTM44Uy', '7i En xJOnTdMxzmSRjr36WZ', 'JstbRZlq28yt', '3 rVWeJ43AR', '5 YrDpMurl.QRd74Ge', '4z 9IFOGH98 7gn', 'WMzfjeIT3f1pN', '7 UuorO2y3Zw', '2 oyZFFNf97Zx', '15 FvslFhG71XO5C1rw', '9 L5wBJazHxNQk VLz5.PFgx u5j3ET', 'xRponz39EZ', 'xpm.Dj2c0pq', 'uhx p82Up', 'ItkuCNz33UJ', 'kzZprRR83xn', 'Mdym7h8XL', 'VyZ20xx', 'vzeMeJ74jr', 'KKbRtg25zp', 'h HHU26hJ', 'mcMMoqwXRrHXY Fzh JKws UeJ6s 1rU', '9 u2 j40Jf', '1y UIrH AFSOcrT93Yq', 'uZjRBI14Zq', '1 i.ZZ23Qp', 'bEo.ZE24FU', 'Lmxki47hA', 'TuEdAc69Dt', 'O kA, z59Ga', 'kWL, xYZbZe3p8zMyBJfujuEf6 4pg', 'ZRL YCY58qU', 'Smc5H3Sq', 'OynLemu7 7eZ', 's sXfL29jq', 'iisy26QD', 'tWiL72Rz', 'nM X sY aUurOCl, ff37 E21yd', 'ZeTofmqhKB9E9TD', 'Zr . mLQF98AL', 'fL.evg05bH', 'DloD12ng', 'TVFsqVuF17ep', '5e 2JXVTXMhkC7ItFs3F3ed', '7B 4nrnrU sWNTf05RU', '8 FOiMLgb58Rd', 'Jldc92pW', 'HqwwQwf2a2TG', 'WROrbj28xq', 'fMxwhMwpcU101px', 'llQU95rD', 'WYcc02AB', 'jsRW6 9nh', 'uRet60eA', 'qw EJjI Na.L05PF', 'MUH55eH', 'rqZ28uG', 'B rGL85fY', 'VzhleU107Yb', 'tkyZOS ti59uS', '0 LoB.Qe v3m7Wlpu zgiWJ FSSfK2X9Qg', 'LeU, JM86ZU', 'Ls FZT89Es', 'YfO R59ZS', '5U wpe1v2vtK36UL', 'ZqvD, iu. YMt41We', 'pnt84RR', '8 N08eHwUQN 5Syf 7KG K34t2s7xU', 'vsaR2w9rY', 'N c32ZU', 'KGEn84Zt', 'UZMeNlA4V8sU', 'uRNZ68GT', 'BsnDeHGd f18GE', 'IMvw5t2hU', 'hGIxiBR24fG', 'wnVM2c4uX', '9T J7Ht28rL', '9 21 6UY1n3xZ', 'UqvJWse jqj98Nu', 'KuSc s9E8NE', 'ecyIV6x6gx', 'GUfL27eW', 'tzeaoS0 3qp', 'SvWmhRmIXhIK KB38ue', 'R.jm w2U8qt', 'PofdKBHHa.nl781nJ', 'nlPfNi49wH', 'XlicNxz45gb', '1k 50Xz2a8Ya', 'UUFu29SR', 'lqeu59bl', 'Nw m52Fq', 'AOrs375BY', 'VRrg JKAEEJ46eJ', 'fAXVJv994De', 'hbqh KYl2u6An', 'uXEarfCKsSCvlVvc16XN', '8 NKXh 5IO5S5Ju', 'shvg4f1gp', 'NBq, T uTgLTMwOZn7UQw66wZ', 'BTVk19LZ', 'ohhJs kn82td', '7x 3Mj7o54Ss', 'TlWSgqz7 6Rz', 'mas, pNSWq77WSrh UE0bl42Up', 'zStTw29BE', 'klD, NFG94lZ', 'MjZ.DCVRixujU31dY', 'CTRL13wn', 'ryEU30hY', 'vZuB79xg', '5v .umZZ4H5jL', 'uthsoSBv7r9BZ', 'Yi R tRfLLFU24hR', 'PEiu1s4ZZ', 'w uDi15lq', 's FS, Ln3RJmu7F4jl', '. KRD87Ej', 'ekcs8h4HY', 'h L, ub732gs', 'wy j85jy', 'anXvGIdEVaCq34rx', 'lodEVY69uE', 'zuACNvZbJYT7F8hF', '4 cbGG3kb5K0RU', 'fAyb3F8bf', '1 .gOja695EP', 'QRAfv21ZF', 'exkR39zB', 'PjkG2a3at', 'gOXhe Y21xf', '8 Is Vn15aZ', 'PFV LfrQrR30NA', 'PV iqkd8S4xP', '0Z 2Xhwf6DgA5 7Sb', '2O DcSn LY ZQgx778lJ', 'FPbfEkyL, hxtXaecMRpz1h9La', 'uhbi34Ua', 'vfsHlWMYqpZeo XNfF8S5HW', 'T RSk16QN', 'ZYz1C6EE', 'xpl, zSF, YPxY R23Y25fq', 'GsJJ69xj', 'kQQWGc7 3AT', 'w Hlf50lz', 'QbRUr Ea9n2aa', '7 Xz2bkcLk1V1qiT7x2sU', '8 5yV.zdz LYKxhapnh5WT8FAW79rW', 'qWr dxB27tE', 'O Pr47EE', 'c DiZTeR21wp', 'i rQb39WZ', 'i Yhqy53gy', 'tnEne81YT', 'qlKib.UiFZGMuk17fu', '4 oSwxJbm31jj', 'Ff diz kN54Sx', 'mK.Lz87JJ', '߃ T VTs8KlVb13sX', 'tRZl R60jh', 'RWn68GW', '9F Nr .e6F5Xr', 'XhFtvIZP zZ, xR29lfisR33lx', 'zejLu43Nr', 'OQoeiLzgdug iXa66Ur', 'Ky eeBg UO2A4zn', 'd . KG q, e93xY', 'WIMhH64gq', 'YocW i20bL', 'dMzvCxfS23xR', 'GaWRQ65 4zf', 'zOsM1 5qj', '8O kszu8 c.u2VU58qe', 'TuoSb72Gu', 'k.lA35dB', '4 d8 sRzhszhTgPB f mk9YxybIB84ZQ', 'WYdBY .Rey52St', '0 Nkp9uYg6t6xN', 'Faih7F 7Rl', 'pJedbVnV13zR', '4 QJla5dPRD5j8Gx', 'hTZzm56Lt', '0 v GOQrY11LZ', 'UrpF44gx', '74 7u2OHJZ1f2aX', 'OriginalDocumentIDA56BB', 'CameraProfileDigest87FB', 'AECEFE85DB', 'BBAA34AD', 'EAAE0A7Dr', 'DBBBEDB0A0FE', 'EEDA12EA', 'originalDocumentIDA56BB', 'OriginalDocumentIDA56BB', 'CameraProfileDigest87FB', 'AECEFE85DB', 'BBAA34AD', 'EAAE0A7Dr', 'DBBBEDB0A0FE', 'EEDA12EA', 'originalDocumentIDA56BB', '.vJe2t9ZH', '6 6yal0g 3al', '7 y BR R69zD', 'SygyvOT cW76uj', 'Ryq Ixya agL0a0bn', '.La.wuuY n44AA', 'RhRhz444TU', 'CHYHEKESIjgwcgLl32hy', 'mCCLvVph8C1hD', 'p SEb1S1jB', '9 MqQQ Dq224SD', 'THVCQF47Hb', '3C QJxa37Pu', 'm gl66lh', '120 0 RID302D39E7EA22423590F25FB93AA']</t>
        </is>
      </c>
      <c r="E114" s="3" t="inlineStr">
        <is>
          <t>[None, ('USA', 'UT', 'Salt Lake City', '84106', 'Brickyard', '1245'), ('USA', 'Bt', 'I', 'THT4H0fF', 'eE eIhe', '2'), ('USA', 'NY', 'Hollis', '11423', '183rd', '9213'), ('USA', 'SE9', 'HbQeMwh', '1Fr', 'LFx', '2')]</t>
        </is>
      </c>
    </row>
    <row r="115">
      <c r="A115" s="2" t="inlineStr">
        <is>
          <t>easolutions.net</t>
        </is>
      </c>
      <c r="B115" s="2">
        <f>HYPERLINK("https://easolutions.net", "https://easolutions.net")</f>
        <v/>
      </c>
      <c r="C115" s="2" t="inlineStr">
        <is>
          <t>Unreachable</t>
        </is>
      </c>
      <c r="D115" s="2" t="inlineStr">
        <is>
          <t>N/A</t>
        </is>
      </c>
      <c r="E115" s="2" t="inlineStr"/>
    </row>
    <row r="116">
      <c r="A116" s="2" t="inlineStr">
        <is>
          <t>onlinemarketingmuscle.com</t>
        </is>
      </c>
      <c r="B116" s="2">
        <f>HYPERLINK("https://onlinemarketingmuscle.com", "https://onlinemarketingmuscle.com")</f>
        <v/>
      </c>
      <c r="C116" s="2" t="inlineStr">
        <is>
          <t>Unreachable</t>
        </is>
      </c>
      <c r="D116" s="2" t="inlineStr">
        <is>
          <t>N/A</t>
        </is>
      </c>
      <c r="E116" s="2" t="inlineStr"/>
    </row>
    <row r="117">
      <c r="A117" s="2" t="inlineStr">
        <is>
          <t>raymondkeyandsons.com</t>
        </is>
      </c>
      <c r="B117" s="2">
        <f>HYPERLINK("http://raymondkeyandsons.com", "http://raymondkeyandsons.com")</f>
        <v/>
      </c>
      <c r="C117" s="2" t="inlineStr">
        <is>
          <t>Unreachable</t>
        </is>
      </c>
      <c r="D117" s="2" t="inlineStr">
        <is>
          <t>N/A</t>
        </is>
      </c>
      <c r="E117" s="2" t="inlineStr"/>
    </row>
    <row r="118">
      <c r="A118" s="3" t="inlineStr">
        <is>
          <t>goldridgecompanies.com</t>
        </is>
      </c>
      <c r="B118" s="3">
        <f>HYPERLINK("http://goldridgecompanies.com", "http://goldridgecompanies.com")</f>
        <v/>
      </c>
      <c r="C118" s="3" t="inlineStr">
        <is>
          <t>Reachable</t>
        </is>
      </c>
      <c r="D118" s="3" t="inlineStr">
        <is>
          <t>['310 Pinnacle Way, Suite 300 Eau Claire, WI 54701', '310 Pinnacle Way, Suite 300 Eau Claire, WI 54701', '310 Pinnacle Way, Suite 300 Eau Claire, WI 54701', '2403 Folsom St Eau Claire, WI 54703', '2110 EastRidge Center Eau Claire, WI 54701', '2127 EastRidge Center Eau Claire, WI 54701', '2139 EastRidge Center Eau Claire, WI 54701', '2150 EastRidge Center Eau Claire, WI 54701', '2153 EastRidge Center Eau Claire, WI 54701', '2154 EastRidge Center Eau Claire, WI 54701', '2163 EastRidge Center Eau Claire, WI 54701', '2194 EastRidge Center Eau Claire, WI 54701', '2198 EastRidge Center Eau Claire, WI 54701', '2230 EastRidge Center Eau Claire, WI 54701', '2251 EastRidge Center Eau Claire, WI 54701', '2280 EastRidge Center Eau Claire, WI 54701', '475 Chippewa Mall Dr, Suite 335 Chippewa Falls, WI 54729', '310 Pinnacle Way, Suite 300 Eau Claire, WI 54701', '310 Pinnacle Way, Suite 300 Eau Claire, WI 54701', '310 Pinnacle Way, Suite 300 Eau Claire, WI 54701', '310 Pinnacle Way, Suite 300 Eau Claire, WI 54701']</t>
        </is>
      </c>
      <c r="E118" s="3" t="inlineStr">
        <is>
          <t>[('USA', 'WI', 'Eau Claire', '54701', 'EastRidge', '2139'), ('USA', 'WI', 'Eau Claire', '54701', 'EastRidge', '2163'), ('USA', 'WI', 'Eau Claire', '54701', 'EastRidge', '2150'), ('USA', 'WI', 'Eau Claire', '54701', 'EastRidge', '2230'), ('USA', 'WI', 'Eau Claire', '54701', 'EastRidge', '2251'), ('USA', 'WI', 'Eau Claire', '54701', 'EastRidge', '2280'), ('USA', 'WI', 'Eau Claire', '54701', 'EastRidge', '2198'), ('USA', 'WI', 'Eau Claire', '54701', 'EastRidge', '2154'), ('USA', 'WI', 'Eau Claire', '54701', 'Pinnacle', '310'), ('USA', 'WI', 'Eau Claire', '54701', 'EastRidge', '2153'), ('USA', 'WI', 'Eau Claire', '54701', 'EastRidge', '2194'), ('USA', 'WI', 'Eau Claire', '54701', 'EastRidge', '2127'), ('USA', 'WI', 'Eau Claire', '54701', 'EastRidge', '2110'), ('USA', 'WI', 'Chippewa Falls', '54729', 'Chippewa Mall', '475'), ('USA', 'WI', 'Eau Claire', '54703', 'Folsom', '2403')]</t>
        </is>
      </c>
    </row>
    <row r="119">
      <c r="A119" s="3" t="inlineStr">
        <is>
          <t>luxuryhomecouncil.com</t>
        </is>
      </c>
      <c r="B119" s="3">
        <f>HYPERLINK("http://luxuryhomecouncil.com", "http://luxuryhomecouncil.com")</f>
        <v/>
      </c>
      <c r="C119" s="3" t="inlineStr">
        <is>
          <t>Reachable</t>
        </is>
      </c>
      <c r="D119" s="3" t="inlineStr">
        <is>
          <t>['one of the largest real estate firms in the state of Oregon', 'SDYaej mzp09xS', 'jacHz61yA', '1n T 74 R0 7qd', 'CfCAh4r1bD', 'j JVr29PR', '.EOGo, C77Gf', 'rkElvYeSlNyGY63Be', 'b aON, b66Nl']</t>
        </is>
      </c>
      <c r="E119" s="3" t="inlineStr">
        <is>
          <t>N/A</t>
        </is>
      </c>
    </row>
    <row r="120">
      <c r="A120" s="2" t="inlineStr">
        <is>
          <t>plainsmanswitching.com</t>
        </is>
      </c>
      <c r="B120" s="2">
        <f>HYPERLINK("http://plainsmanswitching.com", "http://plainsmanswitching.com")</f>
        <v/>
      </c>
      <c r="C120" s="2" t="inlineStr">
        <is>
          <t>Unreachable</t>
        </is>
      </c>
      <c r="D120" s="2" t="inlineStr">
        <is>
          <t>N/A</t>
        </is>
      </c>
      <c r="E120" s="2" t="inlineStr"/>
    </row>
    <row r="121">
      <c r="A121" s="2" t="inlineStr">
        <is>
          <t>ageinplaceofnewengland.com</t>
        </is>
      </c>
      <c r="B121" s="2">
        <f>HYPERLINK("http://ageinplaceofnewengland.com", "http://ageinplaceofnewengland.com")</f>
        <v/>
      </c>
      <c r="C121" s="2" t="inlineStr">
        <is>
          <t>Unreachable</t>
        </is>
      </c>
      <c r="D121" s="2" t="inlineStr">
        <is>
          <t>N/A</t>
        </is>
      </c>
      <c r="E121" s="2" t="inlineStr"/>
    </row>
    <row r="122">
      <c r="A122" s="4" t="inlineStr">
        <is>
          <t>sellersconstruction.net</t>
        </is>
      </c>
      <c r="B122" s="4">
        <f>HYPERLINK("http://sellersconstruction.net", "http://sellersconstruction.net")</f>
        <v/>
      </c>
      <c r="C122" s="4" t="inlineStr">
        <is>
          <t>Reachable - No Addresses</t>
        </is>
      </c>
      <c r="D122" s="4" t="inlineStr">
        <is>
          <t>N/A</t>
        </is>
      </c>
      <c r="E122" s="4" t="inlineStr">
        <is>
          <t>N/A</t>
        </is>
      </c>
    </row>
    <row r="123">
      <c r="A123" s="2" t="inlineStr">
        <is>
          <t>rapidriverloggingcamp.com</t>
        </is>
      </c>
      <c r="B123" s="2">
        <f>HYPERLINK("https://rapidriverloggingcamp.com", "https://rapidriverloggingcamp.com")</f>
        <v/>
      </c>
      <c r="C123" s="2" t="inlineStr">
        <is>
          <t>Unreachable</t>
        </is>
      </c>
      <c r="D123" s="2" t="inlineStr">
        <is>
          <t>N/A</t>
        </is>
      </c>
      <c r="E123" s="2" t="inlineStr"/>
    </row>
    <row r="124">
      <c r="A124" s="3" t="inlineStr">
        <is>
          <t>enidmad.org</t>
        </is>
      </c>
      <c r="B124" s="3">
        <f>HYPERLINK("http://enidmad.org", "http://enidmad.org")</f>
        <v/>
      </c>
      <c r="C124" s="3" t="inlineStr">
        <is>
          <t>Reachable</t>
        </is>
      </c>
      <c r="D124" s="3" t="inlineStr">
        <is>
          <t>['and other agencies.HOW EACH PROGRAM IS FUNDE', '129 N. University Ave. Enid, OK 73701']</t>
        </is>
      </c>
      <c r="E124" s="3" t="inlineStr">
        <is>
          <t>[None, ('USA', 'OK', 'Enid', '73701', 'University', '129')]</t>
        </is>
      </c>
    </row>
    <row r="125">
      <c r="A125" s="4" t="inlineStr">
        <is>
          <t>americanconcretetrucking.com</t>
        </is>
      </c>
      <c r="B125" s="4">
        <f>HYPERLINK("http://americanconcretetrucking.com", "http://americanconcretetrucking.com")</f>
        <v/>
      </c>
      <c r="C125" s="4" t="inlineStr">
        <is>
          <t>Reachable - No Addresses</t>
        </is>
      </c>
      <c r="D125" s="4" t="inlineStr">
        <is>
          <t>N/A</t>
        </is>
      </c>
      <c r="E125" s="4" t="inlineStr">
        <is>
          <t>N/A</t>
        </is>
      </c>
    </row>
    <row r="126">
      <c r="A126" s="4" t="inlineStr">
        <is>
          <t>able-plumbing.net</t>
        </is>
      </c>
      <c r="B126" s="4">
        <f>HYPERLINK("http://able-plumbing.net", "http://able-plumbing.net")</f>
        <v/>
      </c>
      <c r="C126" s="4" t="inlineStr">
        <is>
          <t>Reachable - No Addresses</t>
        </is>
      </c>
      <c r="D126" s="4" t="inlineStr">
        <is>
          <t>N/A</t>
        </is>
      </c>
      <c r="E126" s="4" t="inlineStr">
        <is>
          <t>N/A</t>
        </is>
      </c>
    </row>
    <row r="127">
      <c r="A127" s="2" t="inlineStr">
        <is>
          <t>weddingphoto-video.com</t>
        </is>
      </c>
      <c r="B127" s="2">
        <f>HYPERLINK("http://weddingphoto-video.com", "http://weddingphoto-video.com")</f>
        <v/>
      </c>
      <c r="C127" s="2" t="inlineStr">
        <is>
          <t>Unreachable</t>
        </is>
      </c>
      <c r="D127" s="2" t="inlineStr">
        <is>
          <t>N/A</t>
        </is>
      </c>
      <c r="E127" s="2" t="inlineStr"/>
    </row>
    <row r="128">
      <c r="A128" s="2" t="inlineStr">
        <is>
          <t>ibex.us.com</t>
        </is>
      </c>
      <c r="B128" s="2">
        <f>HYPERLINK("http://ibex.us.com", "http://ibex.us.com")</f>
        <v/>
      </c>
      <c r="C128" s="2" t="inlineStr">
        <is>
          <t>Unreachable</t>
        </is>
      </c>
      <c r="D128" s="2" t="inlineStr">
        <is>
          <t>N/A</t>
        </is>
      </c>
      <c r="E128" s="2" t="inlineStr"/>
    </row>
    <row r="129">
      <c r="A129" s="4" t="inlineStr">
        <is>
          <t>washingtonareafuelfund.org</t>
        </is>
      </c>
      <c r="B129" s="4">
        <f>HYPERLINK("http://washingtonareafuelfund.org", "http://washingtonareafuelfund.org")</f>
        <v/>
      </c>
      <c r="C129" s="4" t="inlineStr">
        <is>
          <t>Reachable - No Addresses</t>
        </is>
      </c>
      <c r="D129" s="4" t="inlineStr">
        <is>
          <t>N/A</t>
        </is>
      </c>
      <c r="E129" s="4" t="inlineStr">
        <is>
          <t>N/A</t>
        </is>
      </c>
    </row>
    <row r="130">
      <c r="A130" s="3" t="inlineStr">
        <is>
          <t>chcseia.com</t>
        </is>
      </c>
      <c r="B130" s="3">
        <f>HYPERLINK("http://chcseia.com", "http://chcseia.com")</f>
        <v/>
      </c>
      <c r="C130" s="3" t="inlineStr">
        <is>
          <t>Reachable</t>
        </is>
      </c>
      <c r="D130" s="3" t="inlineStr">
        <is>
          <t>['1618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'3138130 Louisa County Clinic 2409 Spring Street Columbus City, IA 52737', '400 S. Broadway Street Burlington, IA 52601', '1706 West Agency Road Burlington, IA 52655',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 '1618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t>
        </is>
      </c>
      <c r="E130" s="3" t="inlineStr">
        <is>
          <t>[None, ('USA', 'IA', 'West Burlington', '52655', 'Agency', '1706'), ('USA', 'Iowa', 'Burlington', '52601', 'Broadway', '400'), ('USA', 'IA', 'Columbus City', '52737', 'Spring', '2409'), ('USA', 'IA', 'Keokuk', '52632', 'Main', '1618'), ('USA', 'IA', 'Burlington', '52601', 'Broadway', '400'), ('USA', 'IA', 'Burlington', '52655', 'Agency', '1706')]</t>
        </is>
      </c>
    </row>
    <row r="131">
      <c r="A131" s="3" t="inlineStr">
        <is>
          <t>zaplingstudios.com</t>
        </is>
      </c>
      <c r="B131" s="3">
        <f>HYPERLINK("http://zaplingstudios.com", "http://zaplingstudios.com")</f>
        <v/>
      </c>
      <c r="C131" s="3" t="inlineStr">
        <is>
          <t>Reachable</t>
        </is>
      </c>
      <c r="D131" s="3" t="inlineStr">
        <is>
          <t>['and play your way.COMPLETENE', 'and play your way.COMPLETENE', 'and play your way.COMPLETENE', 'and play your way.COMPLETENE', 'and play your way.COMPLETENE', 'and play your way.COMPLETENE', 'and play your way.COMPLETENE', 'and play your way.COMPLETENE', 'and play your way.COMPLETENE', 'and play your way.COMPLETENE', 'and play your way.COMPLETENE']</t>
        </is>
      </c>
      <c r="E131" s="3" t="inlineStr">
        <is>
          <t>N/A</t>
        </is>
      </c>
    </row>
    <row r="132">
      <c r="A132" s="3" t="inlineStr">
        <is>
          <t>gipreit.com</t>
        </is>
      </c>
      <c r="B132" s="3">
        <f>HYPERLINK("http://gipreit.com", "http://gipreit.com")</f>
        <v/>
      </c>
      <c r="C132" s="3" t="inlineStr">
        <is>
          <t>Reachable</t>
        </is>
      </c>
      <c r="D132" s="3" t="inlineStr">
        <is>
          <t>['401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'and private sectors. He is a licensed CPA',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'1 years. VIEW OUR POR', 'and property financial performance. VIEW MORE DETAIL',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'1 M RSF 1 K AVERAGE ABR PER SF 1 View Our Portfolio WASHIN', '401 E Jackson St Ste 3300 Tampa, FL 33602', 'and designed by THE STRTUP STREET. Privacy Policy CAL', '401 E Jackson St Ste 3300 Tampa, FL 33602', 'and designed by THE STRTUP STREET. Privacy Policy CAL', '4481234 Office Location 401 E Jackson St Ste 3300 Tampa, FL 33602', '401 E Jackson St Ste 3300 Tampa, FL 33602', 'and designed by THE STRTUP STREET. Privacy Policy CAL', '401 E Jackson St Ste 3300 Tampa, FL 33602', 'and designed by THE STRTUP STREET. Privacy Policy CAL', '1 years. VIEW OUR POR', 'and property financial performance. VIEW MORE DETAIL',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'1 M RSF 1 K AVERAGE ABR PER SF 1 View Our Portfolio WASHIN',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'4481234 Office Location 401 E Jackson St Ste 3300 Tampa, FL 33602',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 '401 E Jackson St Ste 3300 Tampa, FL 33602', 'and designed by THE STRTUP STREET. Privacy Policy CAL']</t>
        </is>
      </c>
      <c r="E132" s="3" t="inlineStr">
        <is>
          <t>[None, ('USA', 'FL', 'Tampa', '33602', 'Jackson', '401')]</t>
        </is>
      </c>
    </row>
    <row r="133">
      <c r="A133" s="4" t="inlineStr">
        <is>
          <t>takearax.com</t>
        </is>
      </c>
      <c r="B133" s="4">
        <f>HYPERLINK("http://takearax.com", "http://takearax.com")</f>
        <v/>
      </c>
      <c r="C133" s="4" t="inlineStr">
        <is>
          <t>Reachable - No Addresses</t>
        </is>
      </c>
      <c r="D133" s="4" t="inlineStr">
        <is>
          <t>N/A</t>
        </is>
      </c>
      <c r="E133" s="4" t="inlineStr">
        <is>
          <t>N/A</t>
        </is>
      </c>
    </row>
    <row r="134">
      <c r="A134" s="2" t="inlineStr">
        <is>
          <t>floridaorchestra.org</t>
        </is>
      </c>
      <c r="B134" s="2">
        <f>HYPERLINK("https://floridaorchestra.org", "https://floridaorchestra.org")</f>
        <v/>
      </c>
      <c r="C134" s="2" t="inlineStr">
        <is>
          <t>Unreachable</t>
        </is>
      </c>
      <c r="D134" s="2" t="inlineStr">
        <is>
          <t>N/A</t>
        </is>
      </c>
      <c r="E134" s="2" t="inlineStr"/>
    </row>
    <row r="135">
      <c r="A135" s="3" t="inlineStr">
        <is>
          <t>cityvisions.com</t>
        </is>
      </c>
      <c r="B135" s="3">
        <f>HYPERLINK("http://cityvisions.com", "http://cityvisions.com")</f>
        <v/>
      </c>
      <c r="C135" s="3" t="inlineStr">
        <is>
          <t>Reachable</t>
        </is>
      </c>
      <c r="D135" s="3" t="inlineStr">
        <is>
          <t>['1993 Fort Worth Arts Festival, Fort Worth, TX', 'and Learning Center, Lafayette, CA', '1822 Shasta Street, Richmond, CA 94804', '2012 Show at the Richmond Art Center THE GARDEN OF ARBITRAR', 'and Learning Center in Lafayette, California']</t>
        </is>
      </c>
      <c r="E135" s="3" t="inlineStr">
        <is>
          <t>[None, ('USA', 'CA', 'Richmond', '94804', 'Shasta', '1822')]</t>
        </is>
      </c>
    </row>
    <row r="136">
      <c r="A136" s="3" t="inlineStr">
        <is>
          <t>luckyprints.com</t>
        </is>
      </c>
      <c r="B136" s="3">
        <f>HYPERLINK("http://luckyprints.com", "http://luckyprints.com")</f>
        <v/>
      </c>
      <c r="C136" s="3" t="inlineStr">
        <is>
          <t>Reachable</t>
        </is>
      </c>
      <c r="D136" s="3" t="inlineStr">
        <is>
          <t>['2023 W. Carroll Ave, Chicago, IL 60612', '4 B Mudw .pi MfKbJ w pWA ST BmlGEa UT', '6 p4bL sT wVfQK HKS', '2023 W. Carroll Ave, Chicago, IL 60612', '3 nV l2GG26GG', '8 u. 1b6s6qR', 'GlTg wMrFEXl77YD', 'OadCYqvfFsmg74wZ', 'LiU t.o33rl', '6 l2GG26GG26pS', 'GdApzIIGVpk Q, yQQQQQ3, GyL99jj', 'Z WxJT05JS', 'hHUpzg, kf On9 jg38GF', 'JL r13gU', 'ByTH ys7S6hA', 'w l5c7zW', 'ziWd01ng', 'kaIDl4W6An', 'OfM, ZlGreOU81zd', 'rM F Y37 7dx', 'jJs f hZKu69 5bA', 'hXmhVuuVcl06th', 'Kk BeKAT0T7pN', 'rG b SMyMj S57EY', 'PtMG2c9bY', '7 mbQjm8j5Ae', 'O v, h53UQ', '81 5 B1x65TYk6Ab1yJ2a18wL', '2E HEC.JeTb, K KZLzvDj1 3hb', 'hf IsQ5 6qD', 'krGc6 7RN', '1d 3iWS 4, iKM8j6PT', 'GsH Bkwnl .QZjD, kE9ep5u.2I6RwR WXhRU dQqJKqCDbln5c8j7BZ', 'uXNfSs8 7zj', 'SpLdO6 5gZ', 'EgIcdNfZ53sE', 'rfWc3c 9eF', 'UV tu58bw', 'swLYf71Jw', '0 zTPcnOpxGT6 2nS', 'cDSNyj9K1qa', 'rwFFwqr8C0uW', 'MZGdNQ8E9Jn', 'o Zjnr3u9Sb', 'a qe92PW', '4 PushU95sB', '.O..z71aG', '4 q.Lq2IC crgEY2b 5lX', '3P K1ZWx7WNJM93zF', 'W.OAKN63gG', 'pL IszWc290pF', '7F GsP8yl0B0EZLI73Lz', '8s cENY1b3Zb', '8 e GvOv75qz', 'MnhI j15XZ', '1 fs S .Y U Eug99zl', 'qWXu31tY', 'pWdw s54AD', 'X ArfTP3y1PX', 'ru gG1w8pG', 'satNut21yg', '6F m yCBO DtWzafd vt6Hj6y24SZ', 'bv K0g6wX', 'abon.Vj, o TPZ69Ra', 'qMc KVbMA vN983zN', 'nTnd50dZ', 'dvj, SRan6O.I9x5Dv7zf78rQ', 'YR pY55ur', 'SLyUu5c5nr', 'nPl, imG052wg', 'cScxpkf47yg', 'uunB0H7Xz', 'HT.mW67dP', 'oSe47Fe', 'i rm559AJ', 'exzR281sj', 'GzsJ89uE', 'adtC47el', 'lAy I8a2GX', '5 vW9sLGZ39Sj', '9 kvI7nfOV65gF', 'allo23gg', 'v Q iJO82Yb', '7 SEWM05Q5g2klIdqiPYcrDw0nI R7 7hn', '4p 38gRI9si1bB64qU', 'OzGNc2g2Ys', 'sxv XT62Eq', 'NE eMlAqh830FF', '9X YE3Uw0x 5dh', '2y Qly pgzHv lEC546sa', 'IJ HlrY227FN', 'zOL, CKu35gX', '5N Rb0 M2l .aP BD1U 1Wq', 'oyVmjvBxkj Pui H34yq', 'w pa41sz', 'ucH yIG EGD71gt', 'lQrI73EF', 'APrk9E5yE', 'vIbU J97Hq', 'v qQOn505tP', '2 CCEa4 pQU1T2PW', 'cCd j iBExiOiix63st', 'xM.iKcs36ZX', 'r Xei9T 6qq', 'dVAlF55Fj', 'VW KU84hw', 'jlbIdr UH67gG', 'kWwPkRQox77BP', 'CFrKD dLF C.J jS7m2bL', 'Y d ps llayXdy0M0QT', 'VtCma6j3Ze', 'xlXly aovIlj16xh', 'zp Y.O72Rt', 'Mjmor8C7uU', '6K K S MYdYed6D7AN', '0 iwYE b1MAW JzJJ1 b5jn2 BOwkgE39jt', 'FIw Y678eJ', 'k lTRg QAuVw p.YQn48lj', '5P jp.KrEU5R10XR', 'NnFU Vb498fA', 'AT BwB62Na', 'jgSQlR6N 6QT', 'rbTYqlL8b0SJ', 'FPBfxRr J76gP', 'vx sb j ub0e3FD', 'agqC90gr', '4 Y4q YJyrLO18WB', 'GNEe66rw', 'CrfJwl2X2jr', 'X HF01rj', 'EG JiO, KlDf54EE', 'uovqdrO23By', 'XsHcq50LH', 'kbzW8 6lB', 'dZeB8F1nX', 'd Wsv52tx', 'I B Tyg, R B61Qb', 'Wh iV70aL', 'PR qg EC54fT', 'HJZGLU2H7US', 'om.J86jH', 'hNFQz67QT', 'iZDA ND PKpn p i.DR46bj', 'lAIcuvSsOe.WjqIR N54Ad', '.SIALUkzVLclGVm86Ws', 'B LzH m oXny.ItMuP jx HI2 0uR', 'xLjK98jt', 'wads LS jN7h0Ae', 'tR KLjcE35Uq', 'LUo235fb', 'VNQE Qx, m4nADIdiliZY2H 2Fe', 'yE NIb76ph', 'BnG NuXvY27FU', 'xUbl782lF', 'uELbk187Ej', '8 c5t606mT67dr', 'n jMn672Pz', '0 j MA, Uu6 Ub56RT', 'rRj1W4se', 'MW, Y2U6nd', 'hUVB U46EX', 'WyK39fd', 'FFxI047nd', 'BB BH88Ag', 'gAVb, NK .PHD 0XaaOp3 7jL', '26 QHHWH0 6Es', 'uHUccqsMZ59ez', 'hwJn68qF', 'QoXw m, VGt90qS', '2Z Rn ccIDT NHUo2 1Zl', 'AXCTb5v5hD', 'COMSwawBMgkzyoIAG597aD', 'NoRcqn8f9NF', 'YjGQqa11LT', 'E eG00SQ', '4P VA k L, o03lD', 'on goqS01fa', 'zYaUA49UH', 'bXr H91TH', 'juEw1t2FZ', 'DvMK94dh', 'kucVB D, UsNy20xH', '2Q UB9V xp9H5LZ', 'wcKurW Tb A41Ty', 'UVRBNyMW50DG', 'o YH060Ea', 'UZm pJ38GR', 'PzULw10wh', 'IKPF.xuZ01pH', 'BQe81Nb', 'mdBYPfNOcBkN ca43aj', 'shPdS, cVtE2c79BN', 'acjw90WP', '0c qRtjX.IMVbrWZyTp 3 NW6P3Sw', 'Gcms026aH', 'zBE77BB', 'aqM U DO15gB', 'MwdiJ1F 4Ze', 'wOM gcbyutWX29Xn', 'jMGN BQCSxF9w6Hy', '5y zX Ep8P1NE', 'venmY77zT', 'zbHrxgr51 0FF', '7q gG60 jJm15bj', 'VwwUd8 9Yw', 'QE gwW88Xs', '9 hUVxe747Wn', 'LNOuNc07EY', 've bo64AN', '2Y x2duD, M u61lX', 'AIqq, a k1 4un', 'gXguj65qd', 'YyoMNV3 4XD', 'ItxGs81dG', '3 Un0jNq Q4G, nNzO.1wxnx TVel, UdoJJCM 73OOt 8xEeJyYZ8l2DmJ25qA', '5 O GNCbc9y8qe', '20 qGsW2ngzBJ i05nx', 'xNqRE A eF81yx', 'v Kny05pu', 'Q WNo51PU', 'xV wVxH32uu', 'm sxhB1v4tr', 'kSMy, g Z97jQ', 'oDZy D71bQ', 'oChnXH Epv0h6nh', '6 PvYy2J hHbtAQg57tp', 'wyf, sr5 6BX', 'Sp .mwM61tS', '5 peM.HL19eP', 'IIIZUeHdV3 5UQ', 'IGdSCV64zb', 'yXLV87qn', '0 Xka.Gn7V1dn', 'JXBioeu0 8YU', '2q jeTq, T27qh', '4s PG .O U30 9M51uG', '3W RXmTTFl JsYE47 3dn', '6 2 K3JDDv j45Gx', '7 MV5 F kGh QPZ 8JGNM61ra', '53 qlQT PiI62wY', 'qiAAEEtdRrow1 8rD', '5 D 2X FpBlW2 BWT9o0HZebGEl4b8Xx', 'RkWW1e5HN', 'ovhHIMkSPrw65 8HF', 'CDkPjm07JL', 'HUQzzBd876Fp', 'G ZC01LD', 'q yRt Au9n 8TZ', 'x crj83NU', 'wFPRw58uU', 'eVc1 8GJ', 'RhXDX jZ02PQ', 'IkcSngFk47Fx', 'riBd22QT', 'uym38dU', 'FDcx ClGYth D5C3Tw', 'DNbYRAK163lj', 'UQRB6s1qy', 'eGqicD64ga', '3 iw S1j1RE', 't wfu59ab', 'vzhI6W7WR', 'CH mM8h8rY', 'YH oFeC xfRO25AA', 'EY k1E1jb', 'ylLc1 2hJ', 'vxhY HIcD3a2ZZ', '1 6S6K2KOD 3G6 9rP', 'kuXs1U 9zh', 'iwLnhRxM oqm lP3j9ah', 'F XlG08LS', 'roJRz7 0aT', 'yi G3 3nh', 'FnNJ k D.bXObg19rZ', 'TrvC76yR', 'wi kV60EW', 'FW ykFr4g3qd', 'NE.T4 6QH', 'qlyYmEu Y EhQHv31jF', '4 J9 nT909pQ', 'IpGVpk Q, ylllllll9 QGyL99jj RJ00hU', 'W zM45WG', 'ujvVS T N nYnBHps9k0Nd', 'HmAm, drd nHmR2fLwH 7GrIHoQEnAt7H1nS', 'WbjRiJxMHm IPL07Te', 'SPBMtd eab0 1AH', 'BHua68Hn', 'lDwLMD2k6bn', '4 52 A2AN ll exGa m0D0zj', 'qB bsvmLO401yD', '5O . luEhL08JL', 'Yn SDT76jp', 'sDYvnqZL764PH', 'Qly SNutMgsi7 9AG', 'abAoyC fifIC tL A7 5Lj', 'ADtH68HN', '1p ot BPiX KQ67aq', '5u m Wm W2A M634MHvtPi ELBML.h6R0, J07JG miHI6 0ad', 'AdOd0F8At', 'X m Xe hLl Htn0N0eH', '4 GIF9 I0xA7E 2bP', 'Dd A1d4Fa', 'lEBI4H 6LP', 'y qSv6N1hD', 'sRwtFD86Au', 'xH QGH867ny', 'OKDmv8 9HT', 'i Ldc68uJ', 'tS Cd1d4ZJ', 'uEB886wL', '9L m qhn06At', '3I A6SAlRuIdNbd DXtA nHS 0bS7A7rd', 'LMAxJlRH0A 0HT', '0e OdH KNt bltDdA6 8tZ', 'O jE80wq', 'AfmnddEAF d KJ nr d q hbM02lN', '56J kz Im NeHiz 5d SnHBnQ7S17Ql', 'pALXIAd eG01fF', '8 mLH07JAIKWIFL0iCMA7GA A9 4dJ', 'DFJdAAv27HB', 'OHNxHJP, a4Oy81GA', 'xrPFD80DH', 'w IyJ72fS', 'yH Qdl6H 3Ar', '7 cd2 DBDLotG773Ln', 'N Q e5a0Tb', '6L 4 P JtomH30ornL D83 wg Hto14DE', 'H wQuDSm OHaD7 7Dw', '4 FNY J y 2 o66aJ', 'rMb R, L vQidt6NeT E4 N96Pp', 'Jdp00Dt', 'PWhfey438LU', '7 Dtd m08Ds', '74 z iBBH7bt11dH', 'fts93ZG', 'piOciKfcxvhdn5j4ql', 'CrFcHu0d7QF', '3 s smf266At', 'OwST86hg', 'cMnPA.pxo58yd', '0L .RH rJrQbf8 HaD20tl', 'J DHlyDli Dln78Dr', '8 H5i K0hSm 2cN b M He62XH', 'Ts bsfrLyrXljTBum byUi60GT', 'moPl23re', '3 0I 9mz37RJ', '66 m A wRleA0I Im LMoRfn81ry', 'eCX jey8w7nn', 'OKnb66Sa', 'AHucf87Zy', '2m dI jH0t6Dj', 'dfxNtoeJT84pn', '6 64ge1k7XU', 'BmgSl9u 7QF', 'GsoYApVXDj YYXUfHslB RGci98Zx', 'dOd92Dt', 'y LJi0 5Zn', 'N E7D1uJ', '6t a 1 frGukk79nq', 'xoU7e0WT', '4 Z vO09Yz', '76 8JdquImyG2lnFk466Eb', '8w Ze m4F8Ss', 'l tC12EL', 'Tf AJrLdd6T 5AY', 'XLBA74Fs', 'TdOAsU69nG', 'XMPrk64YY', 'tssM6H 0WH', 'uN wa42Ar', 'TxUu74Jt', 'C LL7e0uY', 'mmCnLT s uoiJf K52Te', '9v Q2CRxs yo2G9sS', 'ynTj74uz', 'yj Bv9 7Ur', 'BjCY4 2aq', '62L qMu c364Ly', 'PtL e76Bg', 'DE b93Yy', 'Codk2f5Uh', '44 I kHNuA37ql', 'YIkj cV6x5nW', 'OsrcR61dw', 'AMbM L081nF', '3 IcOngz4ZRmEu3fLg3n3Zt', 'LVLLUekK45eX', 'Ffu n r w xy51jW', 'hQy, AjCAjsx285At', 'POtJy00xg', '0 n Cya9Kzu7R, mr13ha9tNaL3 w6OE8z63QZ', 'dD w26HD', 'cMld uxqT xQMr HYUj22xw', 'bNIS75xw', 'm Qs89ga', 'AmzRe GI7u6YR', 'IemU67WZ', 'NOYL12gG', '2G Ocy6E72Dz', 'CPC vI38AZ', 'VQ Qi ZuJ45dp', 'Xh EUKcgt uF994lG', '7 nAa2s0 FY70Fp', 'ye LRG7M2NF', 'CKtyyRl851ue', 'ISp42 8Bh', '7i D b0qiIzJ9Ou J62Lw', 'WH h92Eh', 'NsnIhekZ75nW', 'VRuVWhqSe300wY', 'Ix U91gS', '.UuMM08Su', '5 K CdSSq, t2xol0 7Pj', 'laWFp Ly10XU', '8L NM I55ln', '08H MpLciLoT6M hCB KgC52TA', 'PO u W4 7Ex', 'yFYSS67Gn', 'XWK NNWp74Ss', 'pYNisL57Zt', 'cI Aw.vjDc31de', 's cpN w90yD', '8i tRnB D60bG', 'Ns um.bx, mz41Rn161rD', 'V s h hmN23Sa', 'YzN.YFZS4k7gA', 'YkOLC0v6au', 'W fcrB13Wa', 'evylw89eW', 'yzS i5 9XQ', 'n zlr45qR', 'sO c4K9qY', 'UpceOCk86ql', '.aM4 6aD', 'bz Z5 6ds', 'ViyORc60Ul', 'CJ E15jd', 'uOQNMswE86zy', 'ny wb3e 5ug', 'lgZWpmZ85az', 'vxM a74bA', '5 6KpJIycbhZTR9 8lL60DL', 'Zj ho50qa', 'qKTKp7U7hj', 'iUC on7P0wH', 'kcMFA12Lg', 'QkqYWi14zL', '25W ZJ.R6rA m0k 0bA', '..Ta37sh', 'NweWr4N4TJ', 'uTRK03XR', '1j qTpQcW53es', '7 k1lVez cJVZ .yb78fS', 'emLw81yL', 'Wgy NXc52aa', 'NsnWf90tn', 'qB R r951TH', '8 KQsFThzHln.1G88Ay', 'THTd52zT', 'r O Wq68Je', 'albW85EZ', '5 BiA0 MKN gYLxhpyb8iPn40nJ', 'IuqKpUyl01Qq', 'Jznl50qs', 'vpj iL1k2dH', '5 YI0HTesOndu745Tp', 'jU qX kZOroFyLs48xq', 'Msh.KvXm46SL', 'C KyLCsu82Fg', 'OTOLjh18BP', 'D r kTyr S e60HP', 'xUWoiGeM6D6Zt', 'zLu.N47FG', 'iNokF05bj', 'LEcAR59Zb', 'sA DnrV Phc8B 6gT', 'OdiVQZR84Zx', 'nWVU20Xw', 'QiDiU1j9Nb', '3b NduoK zCmHm2i8 1xX', 'LVTvS04xS', '5 Gl0uc0 hKo pN5K09WL', 's umjbsFU4V8rl', 'T uqL28Hx', 'ZSiP52De', '5 Hc T1ftn kRq vU5 3fs', '0 GDE 66fcJi1 7LJ', 'WC Ps01Eb', 'QeTmgRswaF F08jG', 'nlwftyB77hx', '9 o8 w e3f6Ub', 'gLAp16lE', 'u h me15nt', 'pIkMS DnY87Fq', 'SOihk.ZHf7 4Nh', 'jLxo30pb', 'WhPPdY0t2HB', '.uVcX6 6TW', 'vc R3b2jn', '0V eR wFax, TTkOd46Dx', 'UIkNWOrL637YW', 'rkFen8j1aU', '8 kuT6.K1 NtNeGunvZh2b0nZ W8 2, a0F95CEwt3M53NH', 'lP eUTTd9H3Tg', 'STPpP2S4sL', '5 L80nvT9j1ya', 'vnfzT04yQ', 'iAAtl7 0PZ', 'OOm ySueFeBjl67sU', 'TisUw.o Z mRZh27Je', 'i F05SU', '2 D.C. Kn40YY', 'BnQSMeD47uU', '7Z oq 1b .i0icYv5 1e 2yqe MxYj2 0uj49EG', '1 1R K, H29W27Dn', 'sQsb60Uq', 'ZAXlWw4E8GA', 'oMqvFLxp69Lb', 'Q OdIIu796QY', 'uScuW87xS', '4 qc0T77uN', 'urAvp j33yU', 'LlAK40dS', '6k 1miY Mlp gKVku, meT78SE', 'FKysu15qq', '1d S A EbpS F Ja T4D7S3lE', 'GeSL98nl', 'LjjgBLocVf5 6XQ', '6Z 50i 1vmMo9m LspnS2oaAu42AS', 'FI GIaZuZm66HE', 'Ax.Hu u S57Nq', 'Ys gt Ls2s0tJ', 'XZAERjHZRfm26QL', 'OdiiO85Er', 'MZcHzl19sN', 'ezsDUS0h6ZX', 'JBJXZ K9 8Nt', 'CDz S0 6HD', 'AWUoR66Ep', 'iLAZIIF U b19Ls', 'JzFBXfm8 9xh', 'nryf7k9pp', 'sbLA27HA', 'qdyoIl282Dn', 'cXa SMa7 3uf', 'kJeJ41SH', 'IeYgpOSS0u5fx', 'Yjcj583YE', 'wEdi33uF', 'MJnZgVr B KW7 8fJ', 'FUY98RP', 'xVShL716uf', '8 D IQa6ZC e XN18Fq', '3 clXlh26Bl', 'faTCd83bl', 'v uTuC2g5zX', '1 hm4t 6 H73 7wu', 'MO Si z24FG', '3B W4uFN8u2a4xn', '78 tAYVPD46NQ', 'JylwEZ3 0Aq', 'n.lFkb070Ws', 'I JIL0 7eE', 'XW b3j6hY', '߈ SCHi9tKKZZx1V 4Ga', 'xumOVPpy72Dj', 'kPi2a4Ue', 'HEMYc20Yf', 'w cNL71ed', '2 F.3L8u4LJ', 'dGRNUu0A1ND', 'TqL91dW', 'jmsVsM7X1YE', '2 X 4k6.aeg9 DIFOl44Hp', 'fj.FvWhmR967Up', 'lMdeDzFZsDzb0P1Hh', '6Y LqSPh1 6Xq', 'wRANmfxU6c 6Ug', '߈ V Ta97Ht', 'NOM U72LA', 'r Ais6 1qY', '21 MddOtMoStyy2H1rJ', 'Ipmap jiqow66Sj', '8 ytJnG2WG wC38Dj', 'NvIj62lS', 'yuja25JZ', 'oMGsHduILX l j67zz', 'FflT48jx', 'B FFJ6u7Wl', 'HKBpR80xu', 'NA X Ussmp2 3Aj', 'ueFP HT03LT', 'WYC CA29LU', 'RuHeE20nS', 'xuPU3 0Nh', 'EX S4D5Zb', 'Txmp27Td', '7 YlJ, WT66Y9 9dp', '8 I5E1i7 Z DUmVez, Rf5e3LN', 'x vP0A2nH', 'QqXCi7d7eR', 'RYeYNT55XY', 'aSQZNEH20WQ', 'wrmKe5E0SU', 'YzOVcrZ51DW', 'HqKiPLv07Tu', 'O pu35fZ', 'cKw33Xs', 'k Aps29ne', 'diXr.vW M Wo8v3XR', 'lXFe N1 6Ws', '0I b2cisi 5Ve20Xr', 'mOuJ lE71xH', 'HGt H2E7HB', 'odd yL wQ7E0Jd', 'ym iM72JP', '0G 6A e8 l7S 2dD', '9 BCAF010bB', 'DoyDGd7v7ta', '6 29D 4 R 7vHcdGmA3 0Jp', '8F E Zo3 1ye', 'FpdL70ap', '97s aijwR6e1at', 'IQ eH17NX', '2O LyAlF0GRAgdEgI plG z07Dt', '7J QDB D P A DyDPL2G8pw', 'LnBh6A7PE', '2P r P I g H 60x PntL tD71rf', 'p. dwFrB7H8Rb', 'D. TLY730Dd', '7 T1H e7H48Hx', 'NZQRSmD rQ2A7Jn', 'ch AN0e3wD', 'tH RDotpSR1D7Hp', '0v PZ3 O LG RRHwL80Bz', '6s L7N p. aJ 7 P0 61RO iOD63m7 8AR', '99۲ unDDm xHM07AA', '0 66GG66jj', '3u 330ubp GK VG pWNHpYp0z0HJm009jl', '00 30V0hm3ukS99Eu', 'JmmmmmppmQQQiiiys50Up', 'AgFPuGZ PE PE PE9N9NW', 'pIBv pnn62sl', 'r fUxiFeIQ80lN', 'pupbI48eE', 'pURCZJwbRI8a9XN', '6 O M0MB66GG', 'QQXQ i13YQ', 'GVpk Q, ylllllllb7GyLL99jj', 'OiOrO2r8Bl', 'pQ xeBASPPVnQrVe999gS', 'ulynGLggvzI68DJ', 'rUBp49 0Zb', 'GIjC55bu', '6U OgOOhYt21jD', 'MUbHz09Dy', 'khT HHrfp ciwL h sFTY51tT', 'hYrTT ql G iS52Wp', 'tJrc69Aj', '.hIPuDIqu73NX', 'SD Z JbNP25ux', 'fuVQ d j70Yq', 'x aDTA4D 0rU', '3I kYNG.z mG.CE80dr', 're R45uU', 'xtPZfQbZhl kH8R2NA', 'PFuvmt nde39Rd', '5a asLLM4 5NQ', 'JfCMJg619qd', 'vmWu3h7NA', 'BaR, T7 riy o Em J78DL', 'aH xi0A9qR', 'vE Q R px35ZF', 'sHCLuN IR86TR', 'eziH66yn', 'QC.pTm90dJ', 'CH ncTc17rL', 'PD W O8S4UN', 'AkBg LX D89BS', '5 ecFjdD56uf', 'PApEIUfqRD13dq', 's EG8 2ps', 'PRvVjCBYV98Zb', 'WMTJzUDmEk5m7TQ', 'npgD562fR', 'hRn h b08XL', '9 dGlJ60JL', '7 K tOEkbrbRb6 5h89wJ', 'Z ZO3t4Xd', 'TjVw bt aZNHQ67Qj', 'LMIwP00nU', 'shJ29tQ', 'faH mM zu99ua', 'kDAoD5h 7Ln', '0F HXWKR99LX', 'MOgd TE9h9JZ', '5 m Rvu ZL7fX16DL', 'RBITg4J4XU', '6L L IH3b3Jn', 'V zl26lE', 'MS wH6N0uR', 'qPcA, a7RD, . t ISlY717hb', 'X.FJj4 2ZR', '7 nsk5Q4M nGZUKR82kP 0 mxRng qzl33By', '1y a8Jc .7C50zb', 'F ., l8e7G4eG', 'deovTAl38EH', '3r ZEa0h7dQ b7LFQ270eP', '6 P HQMa03jd', 'GSt uD, FcX7B86P. pkM X HBs01, B PJ 0 t2AVwDnkMDJ ZE oj1LDq FyFLXYE39uT', 'YM tJ AYPz, BpM c233hj', 'RilnNB .HAA8d6yh', '8h PMPHdh7F9pp', 'NjpBGQ BwNkY57hJ', 'eeGX0 1SZ', 'GPxDMk JtZnk70rb', '4n pLI, hBaQ sp4H6qe', 'POV.ZNq08Ee', 'AqeRC06Gh', 'KliV D039Qb', 'VZdeU17Xp', '0 1x2.5L7RMZcfc A3a3fN', '. HJdK, oy6AlR B BPZC1H1xL', 'sBA ok JWI .KnxY4 3AN', 'Vi xN.md lJDS69Lz', 'iD Z8 6HZ', '44 c5DE hi75nr', 'IDc69Fz', 'ASn McrRBfGa97lf', 'I l. .ZCqD91Qu', '6D FOwZ.oTY nJaS3 L RcKDh48bR', 'D VFa8 4sq', 'lCPr2D4eH', 'd A IolY29lZ', 'nLpDXAlOUf52By', 'FhMDBVB R ZB17Qg', '6M emEMh1Pt xgoJn p3 fxnw HsmHHnD26Nw', 'LMIcm1M6DF', 'shKFmGkk82qq', 'HinspQ03dB', 'KbAao.yjr99TG', 'WGHtweNpcD36aL', '3I RNB, jqd X, BWh5y qXfW4F9Yl', 'fmvkMVM72ts', 'bx.qz OH4J8py', 'PG Z3 6ZZ', 'Aho50eq', 'ET Lqa402Pe', 'pqW Vnx39TT', '6 wrb0S l3.DLzEl fLJ8lDa F LCL fQ3X 4Fr', 'DomY, QKARDUT4Oaz72WT', 'wx Atn61xW', 'Bq A quWy91Fd', '۲ rBT.yX, n2V4xMLETdViacimLHAraPHHQPsF41dW', '9Z pioGQ Lj1N1nH0NSh6xi1c7JE', 'W YvjAnytXvuX01ez', '9N 070fAE4f9Jd', 'xVi IZ, GCh JI33NA', 'St Fk52yA', 'VleB57AY', 'R hi5j 6ws', '6 d aPfPq80pq', 'pmJ iZ2 3tF', 'Pd bTLAChS sfplqhAbMUi mOipHv n73dR', 'pkQIqhSJVZQ LNE8x0Ge', 'W pQs21sH', 'yTfwDEW41nh', 'ndkR77uw', 'hoWe38fb', 'cUpn36lu', '.nzLlPmISm PZ3F 4RJ', '.ZOQFPxAYIO5M4aE', '7 H 9xHu8f8Fe', 'jPzdOQBM62QD', 'SDBC CFQ tolVFlTH HOUWsHosVi65DL', 'tUnR2 4BN', 'RAA YMW.lVZS1h8BA', 'zyPI30YT', 'XQylQG98Sl', '6 HrzJ8.cO10 1lB', 'kcUOUBW5A8YZ', 'PlfBt i63wE', 'vtqGghExtqgAz617xN', 'nGXLaxoos76ZD', 'fB CHmg8A9UP', 'L M08LF', '7Y oe J00Ul', '540 x7e fxn I6e87ys', 'VTqsd18fY', 'RRcD tvC99pP', 'fyTrlZOD2 3gU', 'IxElq003sG', 'TsdG0e6Fr', 'jjq.w61uS', 'R anz556Wd', '4 IJkKF0 iTUowP6cFszY96sH', 'xeZnzeqe74dA', 'D nl0W5UL', 'Te st, rJtj4fX4Y0tZ', 'OXvLm44tT', '2 rZ6Ou eIYg 0 K ywPGEY0v8Qs', 'SqpqFGb57Eb', 'lkGQR91bA', '1 8wojID2OeY4V k5 1qn', 'EonR9u6Jg', 'WkPL60Nz', 'wYny37UL', '7H EPc7Xi1B9EJ', 'G SOPL j.rg11Zb', 'aQNd08ZG', 'E hE42BU', 'UMwWibHP02eD', 'DF h99yF', 'IEpJ19xT', 'R d, t aAJ10 1Fb', 'DYADXra7J5LW', '46 h 8ZBIqDa14Ra', 'cdm fNO2V7FR', '3 XnGV TdJ8U7Gl', 'no kgMA13Zb', '6 n b a2G H2J8b1tU', 'mmiIP39NZ', '8 vzXT12PA', 'P.H B876gF', '28R 6IxmpwTD48ED', 'JTSMx2 0Wl', 'xTkKl, ZEsfk nUatYoYiLXZn7J1 Rm8Y0dH', '0L UkqdT6jSN7s8G8rJ', '1 I8VcM8FWH5I Zq, A. ElDwJn, Op03eD', 'R Drt91Tt', 'LBvj jH035SH', 'KIp rDHL KH, nh20Gj', 'fwrW0V1ZS', 'hftTnHR3e 2Ga', 'ZYFi8H3lq', '2 Q nViLF71sH', '8 902bb06bF', 'DBQivND, b9A2Yh', '0Q 93CS ARMt79BJ', '110 LQII5H 7gA', 'kEiPR49uU', '3D Z7rh87Z9ZBi2c9Ll', 'g hLd FI91re', 'ymsrtaNO EI8u9Ed', 'pz L, Q IB8K 0SF', 'nPlwqu, LQlRQLfe86gD', '7 Y QbB H74aQ', 'nVc GR60SR', 'vsIgjAy00jU', 'DOlo74EE', 'Mhb72Nh', 'LmLnipIC AepJ2T6dU', 'c NR LCD0m0Qp', 'bVK, L5yXi c43qL', 'Hh BvBM10Dd', 'tJYAh2S9AU', 'uZtmu03Tb', 'Mife, boPfs5c 0UCHLHhNP6J7Ad', '1 I 3smM22Jn', 'Xb Y Og16XD', 'MORYfuBC62yZ', '15K Bm CagCI. C d 3Z7 m13xL', 'PbqgFZHkh0 0lB', '1 fD gGV 2L2IZQtAb04bX', 'ibB.FC Wj51uG', 'FlkR19Hl', '7j CQL P8bPD48hA', 'dJW S8B 6bR', 'QFaIw11Rs', '7 T5THTnHQ4T Le4J5K EE795EE', 'QAx WA IW.ZYH74AR', '4Q vP5ypQR62xf', 'Z .NIT.viwTF6X8sL', 'tUfRFJtG2y8Rr', 'I CtUi89JT', 'f QbuT bU NEOmNC7 3dY', 'JX HDgiZHrTB53gR', '6 I2 8i7 SC0V8eP', 'Gt YPdW36Zd', 'iXZmaZuQDakHLg4 8lx', 'FiT4 1Pq', 'Ifhi.BL u64sS', 'ESVd D aHq22WJ', 'fTJblL66TH', 'B MNwyNHzDEh93lU', 'Dhmm51SS', 'LU .gQ gpuFQj11Rj', 'l MLB64Hf', '62 TikLQC9 7 fePnM ME3 NwL9R58Jz', '7 SQ9Q3i52hS', 'QZhdTHySd.WgtaR77yJ', 'PfDJC OS8 0Tf', 'UryVPd54Dr', 'RKLJu64RQ', 'plgh s87WU', 'Md k08 8bx', 'A sdliF3V 8FT', 'EU i62yG', '5 D7 9EfP11Lr', '.q pUZ062RJ', '8P P5V sV86pF', 'GwLR21ES', 'JCp ZH04JJ', 'LqOAuwy Ly32qy', 'C Giu2a1yn', 'h BTA44dE', 'Ab eRC0 6XQ', 'XqSL4 9rR', '.wrZ7A 1bg', '6j n MU9E 0NF', 'kJXFBq006jP', '3r vQS1AlG0QbFH1C 3RG', 'A l tWdp9b9AD', 'DD.t DDhL Fv08WG', 'IQ y19ll', 'CEJJJJJJJJJJJJJJJJJmmmmmmQQQiiiJ22pp', 'E.E.E1E1ET', 'epHGVpk Q, yllllllV7GyLL99jj', '6O 3SxOS45ge', 'fHpTGZ55xF', 'WNFVwgURj fxK5U6YG', 'f .A.lA66PS', '7 EJMTE0HC82Dp', 'WPXlQ26HH', '3W b5yB9l9u 8Br', 'i T, B 3QbK9X5V9rYPRCjLVNisCQAlZT VONtb d55uF', 'SfhjeaqWCQSkvlNb229QT', 'JE KBnQ egX2X4DT', 'ZGeB10dA', 'q vONurLONsn58su', 'SkUgDkH U itYSiT82Ls', 'teD97eG', '0h ZDD lx7p 6BP', 'bI TtF7H4qF', 'Th S6C0Ph', 'oAFHZw6 4yE', 'uAqCP66Aa', 'UgTqCbUaUGou d tEe luKL IvNDI.dEE2e6AU', 'BrHluC6r4Yn', '߄q T pblAHlTCMRJRCl70ll', 'RmGQzFU TytWo8X8Ne', 'alaPL1R 0PZ', 'MPk vi, jThFh cPz 5Y, XKY Lhm AR HR H3de4yZ50ul', 'odoB2T 2Zn', 'BtnT T re0D3Db', '. PnQ suDlwHi10HQ', 'Fq Pcn68rN', 't D, vEBb69ZH', 'dHwSv66Gd', '7h 0O .kgnI3H vFGb tA00wF', '2 T0ZIIlm7l76QP', 'OmG29TS', 'lPP tlwDI97Sw', 'ZVnHHvU20EP', 'JG ZeARR271tE', 'x sF08lL', 'eC p09Qd', 'eHreB30AR', 'TSRHQ6X0LN', 'YP gs76RJ', 'vmRDrJ5H5Qj', 'DI U ndJRMmRgL52rZ', '8 JKfdD.T68gy', '6 THMT7P5b9Hp', 'AbRxUTm fUi096hW', 'mw.iuf, U0H e8n45m65SE', '8M mN63aDpwR6a8pw', '3 hq yc j 7 zfK6S5lS', 'SvqYx., i10un', 'CsG.p90Gz', '9b RTG6O xcUqxCU sJ6a2st', '3V fTo dq mIP yHO2b6Uq', 'Uq eLgcP1 6Ls', 'OElmV41Bq', 'tB qOOOWe36fg', 'nfwQ09lS', 'I e78Ww', 'owkDbL d6 6ar', '4H eCCVj1Z6 tS75aT', 'jmqOMb36ey', 'Xrrs3S3RH', 'fQDyT58TD', '4X .V8 PS54YL', 'dyk weu Nak462aN', 'uYj84zg', '2 MNUiSD98xU', '5 Y13sL7v2jp', 'TzFU WU m99wz', 'iOc MtLsi.IfYH5 9yy', 'cpo .v iLl.Y7 9qa', 'RsIceL68BB', 'zDUi.s8E9Fa', 'QXn bch91jf', 'Gq rq30Yh', 'BWL bi66Gu', '7o e x8l208pb', '4 UxTsn LSxG TS8vI gsMVHf8J82gu', 'JGX. basq U13sN', 'IMDdM2g4ul', 'FOoNu6U3sX', 'LyHXl3J4Rb', 'Qljp67Aw', '3050 J K1mc04br', 'g WYUb C8 8yY', '4 gAFA SeKuaZ42jZ', 'O cu67yb', 'jC A.YNeGZ AkmZ15Te', 'HS zrHCfB9N0Hu', '63 IB iAP6d4Jb', '8 Ph37 vE70ew', 'lgbL iQks88jF', 'sAXm79Ew', '2 T6n8BPrr44XP0Sf A2 MZR nEyl10WZ', 'nDcwM02qX', 'PMnkD, c.G52H19qu', 'ON.qp913bU', 'Glcqt E.w Wevceh81tf', 'b xz47wZ', 'PpGnDDU CDO0J3Lr', 'SfwZqIxwPNtRmv88wR', '0 K41Pn3HIELhExyAVzZap8 7SS', 'ZH N55 0hu', 'li F33HR', 'ZGuzcH I05uq', '0U v 6H0dvwC6Y0tQ', 'IqpeF noYa0E3nx', 'VS zZ67aa', '5 I Z fh e xTm6MO U2 n cu W42lS', 'fuGzD7R5EP', 'warh28qp', '7k rJotyftn47AX', '7 HSPqG b37Zw', '0 .5O.xjb13ru', 'rmCB4D2SL', 'uhw.Lu471bX', 'R..gu91sR', 'GueN68yj', '6G QN k3LR4mrrJV X iB nL1y 3Hu', '5 Vp8YU3.t U, Uo 8L5c w17AW', 'mTuNGu ZtsANnn58ba', 'DB DlBCPiHECfT8U 1AU', 'shyb55rF', 'cvAHllMUmiLrL2C6Ar', 'JuZp mP05ue', 'KftGQfw86nr', 'tNcTqXo acw.e05TF', 'fEnez26uJ', 'luqZ97sJ', 'EZ egjtoZ54yE', '7Y nU c77JL', 'sl WpwbuMqu07fR', 'YNXN f NKLWu UKK81qq', 'ol.p40uE', 'VAuprj JXlap6 8eJ', 'GO.ktqui27ss', 'nnYH41Ss', 'OtvOpL.XKCv a thuOh42jY', 'qWWM70ZL', 'hh kruq8a0nQ', 'K ipN32 7Sp', '5v yXTt32AP', '40 2iqW5 8IH fzkBAL42GQ', 'ngH oc dl fX4 9qy', 'eM fYd Un F7 6Dh', 'tAg.i e5K6Yg', 'GuAL6R9Zx', 'e xyPDXcL Gkymb D98nb', 'z Y3b0uF', 'YMcYWl8 5tB', 'PTRl737tz', 'LcUse muDvNTs096rW', 'iDhB4h1hB', '9 DVOL DAu45EH', 'u Lf34WT', 'SGTs705bR', '۲ Lfa0JqFH MH.z IA7J 9H8Aa U .IUd56QQ', 'tXNipm3D0TL', 'QI Ll, R JTA Kq s3EQMC76 0sT', 'NchCD67HE', 'RZtOK39LW', 'zm B16fj', '1x 8 ABHKH SaS, dHIp61Dd', 'Qcjq.k uX, Nv F647tD', 'ITA22ZP', 'bTj28TH', 'BJvP69zb', 'u LC22tD', 'AKlI iB be1D7SD', 'aCM4g2dl', 'fMDoH2H3Fa', '1F YW4p48as', 'd U70Jt', 'StiBt87WN', 'EYem uDlJ40nH', '0v XYkh b YQZ7e0hP', '0 .Dl91 jDK.J91xJ', '8 G hxc dr9tYhqPCk9A5qJ', 'xplnMI VJpBd, BBDBJ76Zu', 'eQMtP1V6TS', '.Qcc l70Lj', '1 4 Vj82ll', 'mmIZByED1E9LJ', 'vlShC60sa', 'SBLZBD.. NM9A7Tr', 'IntLIDQ6m6LX', 'mBdiOQIvYm71aS', 'YciIwHDBqIo VOW34Ly', 'Isdln67hy', 'Hti, biz AfTol18QH', '9 Lp 2IdA12JE', 'lM G63FS', 'paE, ElEG2T83TR', 'R gsT c.yTmU36qf', 'HwQy ImAd6P2TY', '0C IY a 5xMPu..u68xw', 'PyxIyZ09HP', 'YAwJsQK27Fe', 'dpDe LwEipX, QwSA H0b0QR', '7 CMPFD0A3Xd', 'Kuap O3F 5js', '4M 7h3bR03Jt', '5 vDXwSh6H1Yr', 'nike6T6Gt', 'NpkLLFj mX u7 2wQ', 'FFcTLw0R6Ar', 'ddR xBxzq20LX', 'GUL G8U7ls', 'yFInh65RH', '69 7n3JaHSCG43hr', 'AI JPp54se', '0 hr munTn7s ItpLo use08us', 'gTKMoFFG lTS6D2se', '0 X u8h.Ak67YD', '6 rz XTeDA262fX', 'sNvQ bXj26su', 'Rxd lXHkLN L bdA48XJ', 'YNAnZHoYe70zd', 'SJeo85xA', 'jWm MT1s7rR', 'KpBQL44WL', 'QcDqs56TU', 'iorbB26Jd', 'Mw BjRrmVKIe26QL', '1 jMjR.qP JDGAH 6Nvd65qS', 'bVvbPFlmiHSc M mC, lJcm DmUpvDH P tClRCLIE1S0JS', 'pBWFwj22qU', 'RWpRlnPF btra23SB', 'HrbnD44dN', 'RMI1 BLcu bEJrapDpzBwV89Nh', 'MWvqlHnHZhWL31Hl', 'eItLHV ssld5 1Sg', 'ETnXjjFq2 0Ts', 'Jd.CTA b bO R7 4jf', '.ZEBRd18rt', 'emdnTJ6 8Bd', 'D fR bSS81HD', 'lkP0 4tr', 'NsP vMELD2g6QU', 'ly pt69Ad', 'LFCHFC10Pb', 'bDCIH65rg', '31 Tmj. jL11RJ', 'rIHz29rQ', 'vHUvO6H1Dr', 'NPmdES86LJ', '6 VKhFiIdJb0T 6Dq', 'Imi00TF', 'mQy KNb7H2rn', 'ah xB93xQ', 'AARw .DdZDi VoE761re', 'wnD65aZ', 'bCTyl FHGHve1E7zQ', 'qvl KjQP49qT', 'eIDDCiDPvD DnBSJB37QJ', 'irbJPYv75NF', 'PVduRrRF2B0eA', 'uQoIQ Jq56ER', '1 Q BS jWA6lH IP62fq', 'd N C16DB', 'bdTM37AA', '1 pE6sHd 6EU58rb', '9 nXDi YM48BD', 'URQ w Ze0v6DD', 'jQ p82ff', 'KMn otreu77sj', 'RwPItW nF6W7PQ', 'reopqFBNFUr9M5Yz', 'pQ m6U2TD', 'qDboz, yGR1j1Dr', '6N 7SGLjuh0j5Wz', '1 81JSxtsTdIX.Jb81HU', 'ayGvwveWT3 5wG', '.eYsg Am68bX', '7 .WcbhqkL2, Dve9NNzrQ Z4l66tY', 'DDGrAUKE m NbK H18RP', 'Q hAix4B2Tl', 'Coqr1 4ww', 'nVrDf, InqV m 1fllzCNOeWAB2R1ew', 'f hHdmWCfn DBOOGf7 6nG', 'ZWp Ng75UD', '8 h6. x.jDy. N62qf', 'Qr yr2 2uT', 'MWj px33jH', '3P rXBKK01Ju', 'FTfJn KJE1j4Xn', 'l NBV187bp', 'PbDm8 2lr', 'BDSD c3T1uL', 'ZWQbO29sp', '2C Ed2HDDZ6S4Eb', '5 5SyjBhTdhlZ17Hx', 'bCq SmUG62WY', '8 HSLDGWLv V61H0C 2SZ', 'iY H96Sr', 'ljGYW44DB', 'lUPza46pE', 'EjHI7 8Te', 'VT.mQ NT72XJ', 'KYRQG360ee', 'FnzWGMelKKLQ, mb5D8y20BP', 'dwZnR6m0yg', 'K Do1C6fl', 'r t Hw82bb', '2T b vJpR SJ8CZf16EL', 'qiA gC85tb', 'D. dzl1F4aQ', 'J IG76RX', 'r HF0B 1jZ', 'r m59Hw', 'xqij0 7ud', 'CH Zh43Sp', 'WlyxnjQmgx72TW', '2 Cr 7 QNPW5UV7X8Wd', 'rneP10Rd', 'SM A81XX', 'JAHRWLfwn7N 9EL', 'O m ApLNKDe JphFfYohYa BCyKmQjjz30jH', '8 UDDw.h6wFhx1qJR1lHpijElgCp7t7yU', 'IB ADb191fF', 'ZIcFmNTN0u 4fg', 'GfORI30zW', 'ddYt14ZQ', '7e QZ5vdA2c 6rP', 'EjIOGq k ICp69PE', 'xkNDyXc98TT', 'Phtj9a8sd', 'm.H73dr', 'QX li5T8AQ', 'Eo dew CGFMHrnF gS82Nh', 'HQJD17Zr', 'gQEk03Pd', 'b MKDKXKyLeB WDm94zF', '1 RtLr11rX', 'VoG j78wq', 'pLkG48yw', '6 2ZYn, pdp xO65NT', 'QozO22az', 'OiVaAh6e8re', 'OcDwFm Db93UF', 'OQXmnyWY2r3yX', '7 1PFmJH21dD', 'KKVSlCRBlF EeWFCqP7W 3bq', 'r uefq0N7LR', 'vJSkqy.pOP46DW', 'Zzvs65pR', 'zKWHWm4D7GF', 'oBQGqlWSeUC8K 5Gz', 'Zn.ALrG p Ry756ld', 'hMYhD52Bh', 'M Tn9K5Px', 'lWum FBUp Y wHig66aX', 'MJ mODX97Tb', '1r F 7UaxmTJ65Th', '6s 24OVW LGL 08FJv8 6BZ', 'NQIOXp pSP p9 1zF', 'KgMq, AR73.vku0jJQ91jF', 'T ADu0v2NW', '7 rZ61hJLnJrgWF93pt', '6 F7lV NUv47Jg', 'cQO xNVbsl5S9Wy', 'DmVWMO11gj', 'ZJSejTcf76SE', 'mmuONF931aD', 'iF ZW2S3TL', 'IWYT16Gu', 'qESy37dj', '6 9T1PLD76eX', 'gDQVk97Nx', 'uwVi41jb', 'L.j VEPHj49bD', 'gqs02YG', 'DOI D6e0zl', 'FnYhDMiS.WXiT3d3zl', 'qmtI25Ht', '4 VUBrn39Dx', 'XbfjO dBQK9t4Ur', 'bA F E ze26HT', 'zEoWlGV52Rj', '4w PIPq.sFbrh lrzvDF.KWN13fH', 'SLG Jkz306jR', 'UTmrZkydEhW62JW', 'Z.rtlEJ78BU', 'qvQU UUr23We', 'H JL56Ns', '4 u6oyKvloFCnvs09yY', '5 crfn V1N, Wvxlm6iErXd 1zWH54YL', 'no uD1R0RT', '5 ZjZrlR5 9XU', 'DlVu43YH', 'atV tBJt E5B 9qa', '. LSx90gS', 'KjspmGRQYLtWrV95UW', '9 uyJfDH77LD', 'DZs q.c41jj', 'l ZtqWUFNTB5B2FE', 'pGjxRx2v 1YL', 'DFXpv205pn', '2 JGvWbOKymru. PKJJr.aV15TX', 'PnR iXimIY0J4rw', 'dKIq, zMVH2 9dB', '68 .L8i92DL', 'e Gu63ye', '.KNg3C4Gr', 'RN T4b2YE', '0R wLtJA HJMNVko3P1EA', 'mSrL021Aq', '7 LRIu2e Sz6u7aN', '.nlGGl79rU', '2 tz4JhI8S1rX', 'jtmQqe9F9at', '۰ bEr, ZVvYg36ljd8 klN M11TN', 'JOer bTEi6s5PE', 'RCJ B0B7DQ', 'TZVzu95dj', '4 P bB84tY', '.PEwC1N0lG', 'qcnXjOm h PTWs bEQFmZD12rn', 'S Uctfj hj m25Sn', 'yvu64QR', 'swPzjZ.G8J 8wB', 'CAtPFpxcQo162jD', 'LOKNHFWU, gg roXKatvJH035zf', 'sEb, yvLk kj1pFsj0W d, gZN5W4k95Ez', 'hynE, U83QT', 'zTOHlO IGp jj8D0TL', 'EaYN, L41nb', 'MLEt GVS47Qj', 'cbXmsYGZjo988jt', 'cWiUi .Nbf93nF', 'xJDKaZDn04AX', 'h J, Z7.IF6VeK2dON40Zr', '2V CpqS27Le', 'FJAL617rX', 'vfgiJE.KVN03Uq', '8E mQKDc4KZFJvpSrn33 2pS', '8N K 2y18 WnDtot1P5Bn', 'sPJrz20wj', 'AnDclLDJFiGWNQCQ77WY', 'WamrsC5M6Et', 'UtHvGQQ Pu.zA71es', 'cmRJA42FW', '4d IFKJEZG3a03wZ', 'JTVSB tu DK6j0ys', '606 Qdd297n8Fds68pU', 'rPG, zb1k20tH', 'iZ uc58nN', '8Q x Cb N66bB', 'nV wbZMKW T8k8DZ', '6D 48S7v7E3nlcILDhU Y2lJCjr8DE3eH5I6 7Dn', 'lRPa4 7Pb', 'PIKORMB6E3jR', 'St Ke F AQ72QP', 'zZcmKUFDWk uTN78Nw', 'bNhPdO6b3YB', 'OXGmVVD2W1PH', 'xtU bfO80qn', 'hXV wrQM91rd', 'QBElR82EY', 'h EAQl20HQ', 'b z26SH', '0 DHpILw Zbb9R7bS', '7 QCADrlJz0LDn64LD', '1 D9nHF51QT', 'SD m22hR', 'S iEN19HN', 'nSSdZ, dSdHrrQPm9r7RQ', 'MJnC4w 2DH', 'EMpi J02BH', 'HeJ DEz. J672zE', 'nMBn3 9xe', 'rIei44Hl', 'UQl bQ.ROXDnc18Ef', 'FisA67FW', 'HLWrmL72RF', 'Bbcuq1r1lE', 'eA DLC, H04Fl', 'YJrr46Rp', 'H h.Vtu iR d8j 9eB', '6 LW4 aEA1TiSiIBPF6D4yJ', 'DRPFc3 1NP', '1 JPfjm1 9sB', 'DI bV78JB', 'Akyr7D2PX', 'mDqBtNjQwSD12 2LQ', 'D.IDnscwC4A9rQ', 'ysGuwRbGPx66LH', 'NY r, d36yG', '5t PYVKP5a e49Bz', 'Oy qblcAF28Pz', 'kry24eQ', 'PCUWJo.kqSCOe211ZZ', 'RVKReehZ48LF', 'RaVj TV07LP', 'FVyInsLOe3U9Ee', 'PVBpTGz78zt', 'RmeFu9n 8RS', 'tXCDME0m7aL', 'jMY39UU', '5 L qIT46Le', 'H aP66TR', 'uomT91aB', 'EvrhZ286Lz', 'p eR K32eE', 'WtA.MZX04pL', 'Cgtce62fX', '5 sTjl50Du', '8U bW0uKHM40au', 'erIKU0c6aX', 't. XO62Sx', '3f bUNbGi45hr', 'ZGD RlsN, LS hRu3sSbQURQmMIXihH VxB eNuLhFV7E0ra', '.Xqes275pG', 'lU k35Db', '9 hReFs7C9pQ', 'BwVnMP53zT', 'uyUOdw6x 5FL', 'sXXLp60ZD', '. x E51qD', 'Zb GR f76Au', 'lwFpr900Tn', 'c XL6 7ej', 'YNId53Rq', 'gckRAPV82gW', 'oTLXiu, vidgE72LL', 'uSPXuDDAF3h4yT', '6y KPaSfCDc8 RcDX44YE', 'UkhMPk0J5yE', 'U Qu78LE', '2T P7ri vzh9i61uE', 'uwDfH045rW', 'kJvsh kbp7a1pX', '6r h oc31LJIs70 m2L BfH9F6nb', '8 Yl t84YD', 'LZeUZOefM06JD', 'rRGm606Uh', '2D 4 pe3k6UT', '5 TlWN24FU', 'TUMFNB4W3GD', 'tSTDI3j6DG', 'k ys1D3JR', 'zZUZT z89Wx', 'xoMk Cp78AJ', 'SHsKPORdwT2B7Bb', 'UuMJOS3T 6zf', 'nsAoQal46TQ', 'vdQh BG2 1sJ', 'Kd UKT Y9u0LA', 'aEv Uu2V2DB', 'Pkg gAlV. H Mi E00uA', 'tCD dv43Uq', '7 BTqmXT44LG', 'iDaDFIS94aD', '6 7 LTf 9jBF.S6d6jS', 'hps U96Za', 'pP qnXgl fT68SL', 'Bhpt pP6f8HD', '49 CCDf, .iUE0 .uS9H90TT', '0 CE6 PJvFIBNRDEM, A88tP', 'A il p7s7ej', 'noEzydhB4f5yx', '3 Yj YREcf TCxA1eP49Zf', '3 iDhjd8n7rR', 'a MHkC2Y8Lb', 'KYNc mGtp69RT', 'URNy6u4WP', '8 pw2 U06Ww', 'IFKLa02xP', 'pWIL578qe', 'aM yrK12rT', '7 MlIpX76zA', '11 c2DJ2b6qj', 'a. J68uL', '4 53vqh78Dp', '0k Ad87, h70HY', 'vQgOQQkYuUIU2 3gp', 'vB Y U8 7Et', '2 h80 g e45WB', '3 6Rfa31hw', '4Y WMh6. 8XXLD7D6Gg', 'YRwu1g6Up', 'ICyb5E0NW', '6t y 61tB6u 0fX', 'pwD. qD4 6Bn', 'uRz pqUGWu86pf', 'gHu58wH', 'm PssYT5g3WS', '1 xw UMILwEOtC35sB', 'wHo KL427fq', 'fpKouD22qT', '4G . nFA D2FdiA2yiln25UQ', 'C KA70Sb', 'u LJ84aH', '.ijtX1p 9nl', 'MKKJCMUtBr48Nd', 'TPytjIRIZ.gncNNOpjQE48lA', 'RDeF, IJHX0m5qS', 'vkc G86Ll', 'Nm zuRU26EJ', 'Ct k2 1gw', '1B YldI91QJ', 'mZnip54Gf', 's mbKMRbbdqa qtRjC17Pq', 'BlledGH26ds', 'F AQ, bCo Lr n87Ws', 'yMgRgAmvKP4u6TU', 'QsMEMI44uR', '9D OEEEk1m6Aw', 'at Z53rU', '09 uxP0GVCbewU21uG', 'hEdd42Lt', 'k Wu MSt1P4dd', 'XpYH467ZP', '9q rlQ2.b8pqt6U9 7JZ', '6 .ijiT97Nt', '8G mppgT36IOQK, h3d 0AQ', 'l LEJ77ZA', 'vB qHP10Gn', 'xHu eOKZ N78Gs', '7 HmBHX 9KdwA7P 2sX', 'A b90pl', 'E BP03wP', 'LhDZkn211eb', '1d qqkw86Wy', '6 MCnH oh7xNlkDCdL4d K26US1 7Sf', 'hmWCZa1n1Tx', 'p D g87Ry', 'dwK.C00eA', 'EZFf98HE', '10C 5 6A90lU', 'UC yBs PzATG0C4PF', 'yZm40AT', 'YrkgUM0V9nF', 'lUik7 5aa', 'UHyAUMHV42JZ', 'CKgNl92Fn', 'sG N CUmBGkF80hh', 'Ao joum5 2Pl', 'bC I11uJ', 'hsmPpM9R6ef', '0 lc P SL DG P 3kA79 ..lsnT m3 3uY', 'mBHs0 7GA', 'XKV g46Pe', 'Q D .GHdC mv JI2J 9bJ', 'eQeT60Pu', '8H AU B y Y2 6Za', 'uaIi0H7Se', 'KfgQep2d4dQ', '2 VqOot4RdYU13SY', '.llr06DL', 'P RR8t1hS', 'zuIoIzO34GW', 'Ldpoag88ww', 'gpTYq38da', '4 e2niw4n4l212TZ', '6 tU.Of Hj6 1hE', '1 J As6D 4PQ', 'rCX Bo46hr', 'CxgmyAEO, EmD3H6eB', 'LdEA.HD4D4sU', 'emZLD.tPxh8D9ll', 'anupZovtl8 9zW', '01 0 a.n0u76Ff', 'y EKm90FE', 'm PUv0W6TH', '7 9Bk6d4u9G0pG', 'fP nHp10tN', 'g bF20aP', 'qEn c51xR', '3 n6ehdrE88X 88B3J 0nA29ZA', 'MAiCBPNb258xP', 'Q.h O76Wp', 'nTmBJC83Aq', 'CZfBfn69RG', '0I 8q18F7 HT3 2ly', '3 Yk 1BvcUWH7M0aP', 'PccH1 8sE', 'VhvS0E5Sy', 'aAt gGSIhu7 2zp', '6R 6jb . rTI67lL', 'YWiqfSlH mrlB, cDYThm4S6UP', 'mr HFqF, DPF98QT', 'CITw08qf', 'LO DHA JtOuA8D7ZQ', 'j. LedT A22hD', 'z hii08YD', '1 LxV k9 d6P2S8Fe', '.JXKtXjjQX L.sgJ H StuN74tt', 'IOfpM dH12Gp', '19 EA iOJ8H0GZKHVD40zR', '7 zI2d.4M1U7lp', 'tAT22QT', 'uMvtTw7m0nr', 'mH DYpB c9A9EL', 'XKNUO9 7AL', '1 aUSPXmB re37eD', '4 neqi mR6 8Gd', 'Ql np6H8SF', '1 I 5pdVv0wp imR3S 1eX', '5 S4pEqd WQQqq0HIIO Fi6uLA9 8AA', 'nvE n USK0p6Yy', '0X 8akLJs j5 C45WQ', 'HUoLdm760nU', 'V up Yhc8P2dG', '0T DmoOLri4PtU 0NTXDfVF.T6D9TY', 'ppiHUy C Tx, cPV Fj3VC28Yj', 'PgEk5 6FL', '1 hK9Us w41qB', '6 F KZ. 7m Y S2q u7H9PZ', 'Qv iEt9G2Ff', 'HkCDE aP02PZ', 'ppPaks, Wln20aG', 'KNh Ut62uq', '5 F5I2nv tEAhK ydXk w5uH, xkpv oR92Zl', 'UlgRYVvNsKi720HD', '3 B QK We2R3uY', '5 5HYkitid5b9BH', 'Me.fS .YQ60pY', 'G n VmmMVVlq00eY', 'LMV jIEfXrksZMG ws09As', 'M qO86FP', '6 ZJCI q .L4Lm2aJ fE E90dr', '5i 7eiMLS7N 7BN', 'KM mQD, vKSJ Fd.eZZ of48qJ', 'TbLwE7V8An', 'T. SU27BX', 'UVA hhR238bB', 'eX yV2 6NR', '61e TDR, tHBw1T6IQjkZNR aH5AAt I p8PWQ1FrLn, JZD33eU', 'TUDL48xZ', 'BX Ud zlDBP8p6Xu', 'XAq Jh fP6S7Ud', 'os ps01ZH', 'EpDfn3p8ed', 'GMwbsh34Uh', 'H qhpepWMf2U6pP', 'JDdVtSJj85rS', 'tPe, jMMR61uT', 'ZTFiGX406wQ', 'dIRCpin ... aZs4W6BJ', 'PkvRhBZd4F1wJ', '8 V 1D . c 0HXdW88Tm70QQ', 'ZGZo47Dl', 'hdHjYp ve08Pl', 'Q.jd aT10BA', '2 P4 g4 2NP', 'Aco Mu097UR', 'gi n zX YK04Tb', 'OzmOkDvBPphbG i9 1Jn', '.j d47Un', 'uSVEDa86AF', 'me kYHVzEF3m0Jz', 'iSRvkYY..JK22Pq', '5 RL0kBC04eT', 'BLdnVsqu21Qb', '2A iV2O17Ee', 'iffgIPVOznljgecCLQHrgnlhfd bplist00Uf', 'kKvvmGONQN7U4Tg', 'Z kxRDI44Yg', '3Z 2ri FORHWS6D9HD', 'AhHm03Sz', 'tA m6S2qh', 'LlJE26RR', 'Kf yGq790Dt', 'GRdnB H yJu3X1xJ', 'vspHZ LEiD0A0Wt', '6 bD DB7w4Lq', '6N 2H1E. r60As', '4 PxJ7 O3X70MPT N2A 1GOtA02dp', 'wOAAbDn .F a11nS', '2 N Hk5G9Zn', '0 vzHYW67pq', 'rDY s57NB', 'jIlK5w7AZ', 'HDt hthIxmnfL VBQC I903Sz', 'r iS6 3Ln', 'KSN rPAn2W9AY', '1 wHIPZ j L13zg', '01b HRc G iW91SZ', 'M o, jCQEOEpok KbA31sD', 'aMmgQBcq E HE71pD', 'Lt HsbYA52GE', 'yipO35Pz', 'YrJvoD, TZ QW3BA2t BJz, r.piyh6 3GE', 'GdwsEdHxH89 9UP', '2 nIHIX63xy', 'tK dM681fE', 'oN b23rg', '7 tkw6 Rm9E2Nz', 'jCi8 5DF', 'wk cW96wf', 'WEg66pL', 'jmdoyp80yn', 'VJkLuFnbd rjL EfPc39Bd', 'nP U HtLb166wz', '8۲ AtAR6dC2 .uopeEAUC 7k, Ob7 9tQ', '8 UJntK08Le f HSIDs0b QpHBj045LU', '7 fAPZAELt76L ud62qZ', 'Psaf o t ZAas79NZ', 'DZwP, cpi yd6s6Qs', 'hsdcl e cD34tY', 'AhBA71rw', '2 H4YA674Hq', 'n IZ zi88Uq', 'D aMP1x2Ax', 'dI .Zdsi69UH', 't HA pps0c3NE', 'LYQS92ep', 'WcLU88Qx', 'aT akeiVmHoC31lh', 'gUsJ86AY', 'CeQA.iW46pX', 'ppP Zn QM07gq', '1 P 0eqG7 9Et', 'iQ rSAs90yZ', 'OIQu26yE', 'ed EtDp140XQ', 'MYh QiDo07sQ', 'Ee uh s10wf', '.vZ v N48 0xu', 'cjcV Ng dx W hs30Ts', 'pIzzQF6J9ls', '3l L8IwCDuZ7WebAXIUCx XO 2ON1x8sw', '8b PigE, L Qpf73ru', '3l F.spt5uvL869gL', 't Uw SsIZAql IT43FG', 'TUul Yvx ZgK . uE9Y7YY', 'n Y UwBT4s1Ta', '7 O7 yVug 93fT 1C0RTkPVHc644Zn', 'abYtXwm17DF', 'PgqZ45NH', '6Z 1bEFILHL78qE', 'GCGAtq t veL81HY', 'CntC86Yy', 'opl h j262ZY', 'avm lELG91bW', 'Ot D, WcegJHthT7CMp, iyS6UfeDO7U6fR', 'BeuPI.QFjm F20yb', '7q PinI38FB', '2A k QiF6 2Nf', 'xD A78Lp', '8 m 9pUa xq.0 KBLd Pn7 m06Gg', 'A qpsZf44ZZ', 'QCVzCfqT1 9Es', 'PygKP75na', '1e y SJ58sf', 'KfoMAOi R ip907Jj', 'VAPNWGCi0 2Xt', 'UDwWn.Llh06dH', 'OHbBjc Es.tFikH pJu75Ah', 'vnk ZOyP23eJ', '0N A8 L5 8Ud', 'FBaw66Gu', 'KUhENQE gm2 9Xt', 'J zvdQMql49FA', 'L iTnS9t5FR', '٨w 5B p.LyH89pG', '0 APKjAu7ai11Zh', '80 J0 hPhv0TH1k8WX', '7 m i76OQ02RA', 'u l wLb38as', 'i zJO3T 3Rg', 'JfAqBLDAH sPaUwzNDGmM0A8pJ', 'U.Kr.wP6T8Tj', 'Ydr.y ru8C9Ft', 'MEgpegu18XN', 'nme Z, qcWyiw7mQM44pw', 'jd eCglLzk77AH', 'lIRqp qnO .aU6n8Th', 'Azokly fw7 2HW', '45 m 2HeDKHUsgI5C997GL', 'JiT22Pa', '1 .6IQm2ZeYt uL6g2Lt', '33 QItuSoI.4od7xix3f y1rgDA6A5Bw', '2 bVgpz y .WLtYwigUL4D7Au', '06R R deh9hq4FA61TP', 'UmB R79RH', '7l 26AKa02Zg', 'tb S772FR', 'ogQHFxY762FH', 'tW I86xe', '9t RnoRW.rhU.kAksf42Ts', 'Wh UM6j4aa', 'Rxm bHLBp2p8ad', '8s 6G VM7ohMMH6 4xh', 'AEgo, .stJu1 5ug', 'q j.R12QP', '1 sXMVuG4O CvkfB hbDsZ2F6Qz', 'LuYP CD8C3DG', 'sA yZZ ed82Hp', 'nAOOY NKLcw Y Uo22hU', '.iT7B4zf', 'dyrJeiSHD07sE', '4 Pl AG2K.s5PG7h93PR', 'nWKyQ70EZ', '453 7 uZE4D7SN', 'Twk OC2 1Hd', 'JUco0n6hY', 'Zci94ND', 'BeGaikt oqX KdvAf81yH', 'CH P47tJ', 'ZFrfO21NP', 'ZysmNv84gS', 'yCug l.F, kY7VSvd54Ah', 'MUkhkh2j0en', 'sanZ G6S5Zf', '88 m T ab242ht', 'xHjD90lE', 'ANZfm87 7Ft', 'at D14WL', 'EZT JKs ah67AA', '0 ppl jm.4l8 Zg yDTfSOjVLt Vpdu5b39rJ', 'p o1gSpLJhTR487ef', '32 IUgk4J21jt', '40 TjQN lBF7Kvi38HP', '3p E9uAW 4tsMdAu Z9e2BN', 'ZeeD92Gd', 'Z tOW74Hn', 'dFSF99Lj', 'WsmWv225Ua', 'ptsriA6T7Za', '7 nhpvu16zz', 'WvKI. Um7s7DL', 'Filesh80rR', 'Ez p c7W6Ud', 'xqtS08</t>
        </is>
      </c>
      <c r="E136" s="3" t="inlineStr">
        <is>
          <t>[None, ('USA', 'RnFJ', 'lPJjZWeXEr', 'llhh01Dq', 'XUn2DL', '5W I6bgzP'), ('USA', 'Im', 'wRleA0I', 'LMoRfn81ry', 'm A', '66'), ('USA', 'UuSJ86Z', 'SYOQQ', 'HHqtPf60nA', 'y Tl7E', '2'), ('USA', 'QG', 'zR', 'vy84tS', 'rC', '15'), ('USA', 'pq', 'BmXFD', 'D84Pq', 'cNpS', '0'), ('USA', 'VK idib', 'gvp', 'SScj853yr', 'Xqd9g', '2'), ('USA', 'ZU', 'XUUS2', 'y9vfY4J5yS', 'fCI', '6k'), ('USA', 'aD', 'hFuianPDSZsgl PIqi', 'NABd39BS', 'zS5bumE16I', '1t'), ('USA', 'IL', 'Chicago', '60612', 'Carroll', '2023'), ('USA', '5d', 'NeHiz', 'SnHBnQ7S17Ql', 'kz Im', '56J'), ('USA', 'VG', 'GK', 'pWNHpYp0z0HJm009jl', '330ubp', '3u'), ('USA', 'fE', 'L4Lm2aJ', 'E90dr', 'ZJCI q', '6'), ('USA', 'hU', 'Phq', 'mKd63xq', 'Gpf', '0'), ('USA', 'LG', 'O', 'RRHwL80Bz', 'PZ3', '0v'), ('USA', 'Wr', 'jcpw', 'K23YW', 'R6n', '9')]</t>
        </is>
      </c>
    </row>
    <row r="137">
      <c r="A137" s="4" t="inlineStr">
        <is>
          <t>anikadenise.com</t>
        </is>
      </c>
      <c r="B137" s="4">
        <f>HYPERLINK("http://anikadenise.com", "http://anikadenise.com")</f>
        <v/>
      </c>
      <c r="C137" s="4" t="inlineStr">
        <is>
          <t>Reachable - No Addresses</t>
        </is>
      </c>
      <c r="D137" s="4" t="inlineStr">
        <is>
          <t>N/A</t>
        </is>
      </c>
      <c r="E137" s="4" t="inlineStr">
        <is>
          <t>N/A</t>
        </is>
      </c>
    </row>
    <row r="138">
      <c r="A138" s="2" t="inlineStr">
        <is>
          <t>bwglaw.net</t>
        </is>
      </c>
      <c r="B138" s="2">
        <f>HYPERLINK("http://bwglaw.net", "http://bwglaw.net")</f>
        <v/>
      </c>
      <c r="C138" s="2" t="inlineStr">
        <is>
          <t>Unreachable</t>
        </is>
      </c>
      <c r="D138" s="2" t="inlineStr">
        <is>
          <t>N/A</t>
        </is>
      </c>
      <c r="E138" s="2" t="inlineStr"/>
    </row>
    <row r="139">
      <c r="A139" s="3" t="inlineStr">
        <is>
          <t>dbfcc.com</t>
        </is>
      </c>
      <c r="B139" s="3">
        <f>HYPERLINK("http://dbfcc.com", "http://dbfcc.com")</f>
        <v/>
      </c>
      <c r="C139" s="3" t="inlineStr">
        <is>
          <t>Reachable</t>
        </is>
      </c>
      <c r="D139" s="3" t="inlineStr">
        <is>
          <t>['ONE ACCOUNT TYPE ACCOUNT ADDRESS OF BRANCH LIST NAME', 'ONE ACCOUNT TYPE ACCOUNT ADDRESS OF BRANCH LIST NAME', 'ONE ACCOUNT TYPE ACCOUNT ADDRESS OF BRANCH LIST NAME', 'ONE ACCOUNT TYPE ACCOUNT ADDRESS OF BRANCH LIST NAME', '8 T lx REAL ESTATE COLLECTION PLACEME', '0 px Matrix Research Inc.Lj REAL ESTATE COLLECTION PLACEME', '02 v Windows Explor uUcUUcAB2UVABST23rs', 'RM Title 6 PIDGUIDAN37FA']</t>
        </is>
      </c>
      <c r="E139" s="3" t="inlineStr">
        <is>
          <t>N/A</t>
        </is>
      </c>
    </row>
    <row r="140">
      <c r="A140" s="3" t="inlineStr">
        <is>
          <t>devact.com</t>
        </is>
      </c>
      <c r="B140" s="3">
        <f>HYPERLINK("http://devact.com", "http://devact.com")</f>
        <v/>
      </c>
      <c r="C140" s="3" t="inlineStr">
        <is>
          <t>Reachable</t>
        </is>
      </c>
      <c r="D140" s="3" t="inlineStr">
        <is>
          <t>['438 Queens Road Charlotte, NC 28207']</t>
        </is>
      </c>
      <c r="E140" s="3" t="inlineStr">
        <is>
          <t>[('USA', 'NC', 'Charlotte', '28207', 'Queens', '438')]</t>
        </is>
      </c>
    </row>
    <row r="141">
      <c r="A141" s="3" t="inlineStr">
        <is>
          <t>wickedislandbakery.com</t>
        </is>
      </c>
      <c r="B141" s="3">
        <f>HYPERLINK("http://wickedislandbakery.com", "http://wickedislandbakery.com")</f>
        <v/>
      </c>
      <c r="C141" s="3" t="inlineStr">
        <is>
          <t>Reachable</t>
        </is>
      </c>
      <c r="D141" s="3" t="inlineStr">
        <is>
          <t>['AND BAKERY 7 B BAYBERRY COURT NANTUCKET, MA 02554']</t>
        </is>
      </c>
      <c r="E141" s="3" t="inlineStr">
        <is>
          <t>[('USA', 'MA', 'NANTUCKET', '02554', 'BAYBERRY', '7')]</t>
        </is>
      </c>
    </row>
    <row r="142">
      <c r="A142" s="3" t="inlineStr">
        <is>
          <t>tmgi.net</t>
        </is>
      </c>
      <c r="B142" s="3">
        <f>HYPERLINK("http://tmgi.net", "http://tmgi.net")</f>
        <v/>
      </c>
      <c r="C142" s="3" t="inlineStr">
        <is>
          <t>Reachable</t>
        </is>
      </c>
      <c r="D142" s="3" t="inlineStr">
        <is>
          <t>['46169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'08082019 to 08072024 FEDERAL HIGHWAY ADMINISTRATION FHWA', '46169 Westlake Drive, Suite 240 Sterling, VA 20165', '46169 Westlake Drive, Suite 240 Sterling, VA 20165', '46169 Westlake Drive, Suite 240 Sterling, VA 20165', '2020 The Federal Highway Administration FHWA', 'and facilitation. TMG IS KEY MEMBER OF TEAM AWARDE',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 '46169 Westlake Drive, Suite 240 Sterling, VA 20165']</t>
        </is>
      </c>
      <c r="E142" s="3" t="inlineStr">
        <is>
          <t>[None, ('USA', 'VA', 'Sterling', '20165', 'Westlake', '46169')]</t>
        </is>
      </c>
    </row>
    <row r="143">
      <c r="A143" s="2" t="inlineStr">
        <is>
          <t>josephebberweinart.com</t>
        </is>
      </c>
      <c r="B143" s="2">
        <f>HYPERLINK("https://josephebberweinart.com", "https://josephebberweinart.com")</f>
        <v/>
      </c>
      <c r="C143" s="2" t="inlineStr">
        <is>
          <t>Unreachable</t>
        </is>
      </c>
      <c r="D143" s="2" t="inlineStr">
        <is>
          <t>N/A</t>
        </is>
      </c>
      <c r="E143" s="2" t="inlineStr"/>
    </row>
    <row r="144">
      <c r="A144" s="2" t="inlineStr">
        <is>
          <t>stylemultimedia.com</t>
        </is>
      </c>
      <c r="B144" s="2">
        <f>HYPERLINK("http://stylemultimedia.com", "http://stylemultimedia.com")</f>
        <v/>
      </c>
      <c r="C144" s="2" t="inlineStr">
        <is>
          <t>Unreachable</t>
        </is>
      </c>
      <c r="D144" s="2" t="inlineStr">
        <is>
          <t>N/A</t>
        </is>
      </c>
      <c r="E144" s="2" t="inlineStr"/>
    </row>
    <row r="145">
      <c r="A145" s="3" t="inlineStr">
        <is>
          <t>obgyngroup.com</t>
        </is>
      </c>
      <c r="B145" s="3">
        <f>HYPERLINK("http://obgyngroup.com", "http://obgyngroup.com")</f>
        <v/>
      </c>
      <c r="C145" s="3" t="inlineStr">
        <is>
          <t>Reachable</t>
        </is>
      </c>
      <c r="D145" s="3" t="inlineStr">
        <is>
          <t>['5350 Eastern Ave., Davenport, IA', '57 p.m.4622 Progress Drive, Suite ADavenport, IA 52807', 'and Surgery Center 2745 Lincoln Hwy, Clinton, IA 52732', 'and Surgery Center 2745 Lincoln Hwy, Clinton, IA 52732', 'SsKvhp6Y 5SL', '3 eEgqzSHK0aZ60Z48SG', 'GRWWj33sY', 'Po.j0G8uW', 'CR dal3N2Jg', 'TsWPikiRixfzi34wW', 'ojV cb31Es', 'pUuW68Dn', 'FdEuc u16Ng', '4 Z cq7 MetwRd79pZ', '6A RBk aCN7w 3jj', 'NSOjn81aq', 'uhQPx qO197Tb', 'DGwJ.QL e62Rg', '8 oL.hgG 4 BD58Zl', 't AOPl4k0SS', '88v xF uE8u4RX', '4i LLPu4hSZ YO31rn', 'GL rL1u8DL', 'w YszB1Y4DU', 'Vf Vo37SA', 'lE gdcwmk9F7pt', '0 knyy6x.mQomlV.e63nW', 'a FLAaYLPJP930zW', '7 Vuaci9 4XA', 'bD VR, BBUDJfBS IDDk6w3jL', 'ZDoGkTeD04PR', 'UroDG63Rg', '3 K4 8xd9 9pz', 'EYy1 4HY', 'ybgy61QB', '6 Nd7Z3 Y26qP', 'NZAi9D0Rh', 'RbwI07JS', 'j gDqCE9 6Lb', 'KNfYih9 4Fx', 'ILQMeUEk4j1DZ', 'osuS29xn', 'MhsnAfr89bf', 'W ercBn S Zl7u0uS', 'Qn B91wy', '2J KAMPaJZ3.SR j SRJzgLI1 1SR', 'dq XGgXpy4J5Bd', 'pd.F09fB', 'GceJZ9F4jE', '7 Uy0GT IiugJ14bG', 'd dxmYFKZWNzH66Ss', 'z vZ0J6hA', '3U VEG.RQ12sT', '3 iRTL32dY', '0 Fs h FOQ UkUh ML00rQ', 'MK DCr6 1PU', 'zfhF88AY', 'EFZlNNSM zv f .S66eh', 't S Z17Hf', 'J A89uu', 'lgX fZ4 2AP', '4e xMIQ i30bu', 'HXT BHT31EB', 'w ndx1w2Ef', 'TpoH63wj', 'CIZt0c3qH', '7 Pv33y36SE', 'kVmXZK51Jb', '7 QxgGjOJHP Z6AqUyevZ79wY', 'nQHv t H K Ewr4 9Qx', 'JeU Qh34wh', 'jkjg2A3Gl', 'eYSNYWO00wZ', '5V 9DsE cdT X z91UJ', 'HqbmsRZm48zB', 'dBsBKOd87Nn', 'vgXlIjBpJ53Lu', 'gO L01GU', 'atamvl0T0ar', '00p j jg wVFFIAYb 1h E .uK6B2JH', 'iXaQEl Ll9c 2eA', 'kabfU wvwIA kj71nr', 'KBfJ z8 0xN', 'gKmk.CA nGoY. xl09Uy', 'CPuft tGxa63ZU', 'mqev79bb', '1 cP XqOR1W7at', 'SPAsJ5G7Qh', 'XNHPpg6a2Yd', 'uk hE27TZ', 'yvdvoGo OY HtlR R.ymb94Gg', 'TmtO45pF', '8 l7Z Jt W54Nq', 'vaeww, jzI7, O48pn', 'yoGPAGJ.uJROjQzl11Gn', '3 trfR1I7H4YU', 'USwqTwfJ408Df', 'OZM lk27Gd', 'xN VNt URX8 3Ba', '.k z58np', '125W 1 4 2 Root 1 0 RInfo 41 0 RID6CFE4A0FB', '328 stream x5IqUZkiZDMSW89WH', '1 0 RInfo 41 0 RID6CFE4A0FB', '1 0 RInfo 41 0 RID6CFE4A0FB', '0 EOF 64 0 obj stream hbdbS0F fahb20AA', '7J XgIi73pf', 'iTNZ g25NE', 'moXwwrP, wH 8nOps w86sA', '6 vylKo0T4c99nS', '34 0 obj stream HM09Je', 'jW Rj02Jt', 'Tr XDTH4h4jh', 'FOTRV, Do13aw', '4h RZa P0 Fm0F0Xw', 's z G3c0Ln', 'kuhqghR35at', 'nqr99gN', 'tpU52tl', 'iTli64ZE', 'oEaaT42DF', 'ms VmX.Y bwX9p0aH', 'VgNs0N 8Jq', 'NFNLM9H7RN', 'KJaTZ85Sd', 'uvEMUSE5C9ZZ', 'zxGK b g Xg f fX.g636rf', '8p N6i99 3u33gUi50Ly', 'xmcNfcQ510xT', 'tnCG c6J6pE', '2 Q w11d18rr1ppccCvG aGLxt O89tv, v r, fqL SI f Z5 oQwQ6y37QN', 'D eulJnZICu a63JE', 'NoCrKka7s 1SH', 'F x xhgzr93BB', 'FtnT93LG', 'Ye AD0 3LS', '42 DwUtVO 49C 3AD, g19f g2Lf19bf', 'C.Cz8k0hS', 'Iy.OmuW7b0nF', 's tg.rBK46nY', '4 .MYn14KGS25wQ', '8y Bx.FH50tn', 'zehlXTiYpL, fqSUb5H faaxKg2F3wf', '81 t2 7Gcq2 j e Ak J8 T20RB', 'TAYny0G6AZ', 'H BzY m737wr', '7 1 B FEETPDEG4mjmQ4n2sg', '7 Kd7SXY22NB', 'q ppCZ sfTpZ A02jT', 'YaCiAaUdh2D5dR', 'X TURA79Pz', 'veh140Up', 'VfHkA5Y4Rj', 'ZCXZq75aF', 'gqJy t.gxLSD82Rj', 'oJPS07lB', '6 UZ03v, z hFR82Yx', '6 ndI Z01 2Ap', 'dQgE6 9nE', '2 WScsU25FF', 'umfg z8u 9HJ', '5 I5nm O, Eit00PB', '4 ig Kj37rj', 'B vkJNj9 7uH', 'oG K K, j40hS', 'eOly4r4lr', 'FUBP IW2G7ar', '2l HX8. VUp183sZ', 'dcXDHXhwRENO02wW', 'sZV E31lN', 'DaetVrmy8J3uA', '3 L f1aM dN M8Rh lR6e2lR', 'zpyU1T8Sg', 'BXKhl, XR.OTBi4ydrZhx81tx', 'MjwH83uA', 'gXU y, UF21uQ', '1 3 1stream hbbF L 7d00Rd']</t>
        </is>
      </c>
      <c r="E145" s="3" t="inlineStr">
        <is>
          <t>[None, ('USA', 'IA', 'Suite ADavenport', '52807', 'p.m.4622 Progress', '57'), ('USA', 'IA', 'Clinton', '52732', 'Lincoln', '2745')]</t>
        </is>
      </c>
    </row>
    <row r="146">
      <c r="A146" s="3" t="inlineStr">
        <is>
          <t>royersford.com</t>
        </is>
      </c>
      <c r="B146" s="3">
        <f>HYPERLINK("http://royersford.com", "http://royersford.com")</f>
        <v/>
      </c>
      <c r="C146" s="3" t="inlineStr">
        <is>
          <t>Reachable</t>
        </is>
      </c>
      <c r="D146" s="3" t="inlineStr">
        <is>
          <t>['835 Township Line Rd. Phoenixville, PA 19460', '835 Township Line Rd. Phoenixville, PA 19460', '835 Township Line Rd, Phoenixville PA', '835 Township Line Rd. Phoenixville, PA 19460', '835 Township Line Rd. Phoenixville, PA 19460', '2406 B Felts Avenue Nashville, TN 37211', '4 Salt Lake City, UT 84104', '16162 Beach Blvd. Suite 260 Huntington Beach, CA 92647', '1990 South Santa Cruz St Anaheim CA 92805', '4 Salt Lake City, UT 84104', '3 West Virginia Ave West Chester, PA 19380', '2406 B Felts Avenue Nashville, TN 37211', '2406 B Felts Avenue Nashville, TN 37211', '16162 Beach Blvd. Suite 260 Huntington Beach, CA 92647', '1990 South Santa Cruz St Anaheim CA 92805', '4 Salt Lake City, UT 84104', '2500 East 5th Street Vancouver, WA 98661', '9709 Green Park Industrial Drive Saint Louis, MO 63124', '1205 W National Avenue Addison, IL 60101', '28861 Euclid Avenue Wickliffe, OH 44092', '1205 W National Avenue Addison, IL 60101', '9709 Green Park Industrial Drive Saint Louis, MO 63124', '2406 B Felts Avenue Nashville, TN 37211', '3 West Virginia Ave West Chester, PA 19380', '28861 Euclid Avenue Wickliffe, OH 44092', '19868 Reed Hartman Hwy Suite 111 Cincinnati, OH 45242', '1205 W National Avenue Addison, IL 60101', '1205 W National Avenue Addison, IL 60101', '2406 B Felts Avenue Nashville, TN 37211', '9709 Green Park Industrial Drive Saint Louis, MO 63124', '1205 W National Avenue Addison, IL 60101', '4 Salt Lake City, UT 84104', '3 West Virginia Ave West Chester, PA 19380', '4 Salt Lake City, UT 84104', '3 West Virginia Ave West Chester, PA 19380', '2406 B Felts Avenue Nashville, TN 37211', '1205 W National Avenue Addison, IL 60101', '28861 Euclid Avenue Wickliffe, OH 44092', '19868 Reed Hartman Hwy Suite 111 Cincinnati, OH 45242', '2500 East 5th Street Vancouver, WA 98661', '3 West Virginia Ave West Chester, PA 19380', '28861 Euclid Avenue Wickliffe, OH 44092', '19868 Reed Hartman Hwy Suite 111 Cincinnati, OH 45242', '2406 B Felts Avenue Nashville, TN 37211', '1205 W National Avenue Addison, IL 60101', '2406 B Felts Avenue Nashville, TN 37211', '4 Salt Lake City, UT 84104', '1011 Van Buren Avenue Indian Trail, NC 28079', '2500 East 5th Street Vancouver, WA 98661', '28861 Euclid Avenue Wickliffe, OH 44092', '19868 Reed Hartman Hwy Suite 111 Cincinnati, OH 45242', '1205 W National Avenue Addison, IL 60101', '4 Salt Lake City, UT 84104', '2500 East 5th Street Vancouver, WA 98661', '835 Township Line Rd. Phoenixville, PA 19460', '835 Township Line Road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'10 RPM Consult Factory. MPTA RADIAL LOAD RATINGS FOR RIGID',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 '835 Township Line Rd. Phoenixville, PA 19460']</t>
        </is>
      </c>
      <c r="E146" s="3" t="inlineStr">
        <is>
          <t>[None, ('USA', 'WA', 'Vancouver', '98661', '5th', '2500'), ('USA', 'MO', 'Saint Louis', '63124', 'Green Park Industrial', '9709'), ('USA', 'OH', 'Cincinnati', '45242', 'Reed Hartman', '19868'), ('USA', 'PA', 'West Chester', '19380', 'Virginia', '3'), ('USA', 'NC', 'Indian Trail', '28079', 'Van Buren', '1011'), ('USA', 'PA', 'Phoenixville', '19460', 'Township Line', '835'), ('USA', 'CA', 'Huntington Beach', '92647', 'Beach', '16162'), ('USA', 'TN', 'Nashville', '37211', 'Felts', '2406'), ('USA', 'OH', 'Wickliffe', '44092', 'Euclid', '28861'), ('USA', 'CA', 'Anaheim', '92805', 'Santa Cruz', '1990'), ('USA', 'IL', 'Addison', '60101', 'National', '1205'), ('USA', 'UT', 'Lake City', '84104', 'Salt', '4')]</t>
        </is>
      </c>
    </row>
    <row r="147">
      <c r="A147" s="3" t="inlineStr">
        <is>
          <t>selnertreeshrubcare.com</t>
        </is>
      </c>
      <c r="B147" s="3">
        <f>HYPERLINK("http://selnertreeshrubcare.com", "http://selnertreeshrubcare.com")</f>
        <v/>
      </c>
      <c r="C147" s="3" t="inlineStr">
        <is>
          <t>Reachable</t>
        </is>
      </c>
      <c r="D147" s="3" t="inlineStr">
        <is>
          <t>['00 Our Location 711 Millennium Ct. in De Pere, Wisconsin', '00 Our Location 711 Millennium Ct. in De Pere, Wisconsin', '00 Our Location 711 Millennium Ct. in De Pere, Wisconsin', '00 Our Location 711 Millennium Ct. in De Pere, Wisconsin']</t>
        </is>
      </c>
      <c r="E147" s="3" t="inlineStr">
        <is>
          <t>N/A</t>
        </is>
      </c>
    </row>
    <row r="148">
      <c r="A148" s="3" t="inlineStr">
        <is>
          <t>barmarketingbasics.com</t>
        </is>
      </c>
      <c r="B148" s="3">
        <f>HYPERLINK("http://barmarketingbasics.com", "http://barmarketingbasics.com")</f>
        <v/>
      </c>
      <c r="C148" s="3" t="inlineStr">
        <is>
          <t>Reachable</t>
        </is>
      </c>
      <c r="D148" s="3" t="inlineStr">
        <is>
          <t>['7316 Santa Monica Blvd, West Hollywood, CA 90046', '6421 E Corrine Dr. Scottsdale AZ 85254']</t>
        </is>
      </c>
      <c r="E148" s="3" t="inlineStr">
        <is>
          <t>[('USA', 'CA', 'West Hollywood', '90046', 'Santa Monica', '7316'), ('USA', 'AZ', 'Scottsdale', '85254', 'Corrine', '6421')]</t>
        </is>
      </c>
    </row>
    <row r="149">
      <c r="A149" s="2" t="inlineStr">
        <is>
          <t>gbox.com</t>
        </is>
      </c>
      <c r="B149" s="2">
        <f>HYPERLINK("https://gbox.com", "https://gbox.com")</f>
        <v/>
      </c>
      <c r="C149" s="2" t="inlineStr">
        <is>
          <t>Unreachable</t>
        </is>
      </c>
      <c r="D149" s="2" t="inlineStr">
        <is>
          <t>N/A</t>
        </is>
      </c>
      <c r="E149" s="2" t="inlineStr"/>
    </row>
    <row r="150">
      <c r="A150" s="3" t="inlineStr">
        <is>
          <t>maguirechevroletcadillac.com</t>
        </is>
      </c>
      <c r="B150" s="3">
        <f>HYPERLINK("http://maguirechevroletcadillac.com", "http://maguirechevroletcadillac.com")</f>
        <v/>
      </c>
      <c r="C150" s="3" t="inlineStr">
        <is>
          <t>Reachable</t>
        </is>
      </c>
      <c r="D150" s="3" t="inlineStr">
        <is>
          <t>['607 2729292 35 Cinema Dr Directions Ithaca, NY 14850', '35 Cinema Dr Ithaca, NY 14850', '35 Cinema Dr Ithaca, NY 14850', '607 2729292 35 Cinema Dr Directions Ithaca, NY 14850', '35 Cinema Dr Ithaca, NY 14850', '35 Cinema Dr Ithaca, NY 14850', '607 2729292 35 Cinema Dr Directions Ithaca, NY 14850', '35 Cinema Dr Ithaca, NY 14850', '35 Cinema Dr Ithaca, NY 14850', '35 Cinema Dr Directions Ithaca, NY 14850', '607 2729292 35 Cinema Dr Directions Ithaca, NY 14850', '35 Cinema Dr Ithaca, NY 14850', '35 Cinema Dr Ithaca, NY 14850', '607 2729292 35 Cinema Dr Directions Ithaca, NY 14850', '607 2729292 35 Cinema Dr Directions Ithaca, NY 14850', '35 Cinema Dr Ithaca, NY 14850', '35 Cinema Dr Ithaca, NY 14850', '607 2729292 35 Cinema Dr Directions Ithaca, NY 14850', '607 2729292 35 Cinema Dr Directions Ithaca, NY 14850', '607 2729292 35 Cinema Dr Directions Ithaca, NY 14850', '607 2729292 35 Cinema Dr Directions Ithaca, NY 14850', '2024 Chevrolet Silverado 1500 RST Crew Cab Truck MS', '607 2729292 35 Cinema Dr Directions Ithaca, NY 14850', '607 2729292 35 Cinema Dr Directions Ithaca, NY 14850', '607 2729292 35 Cinema Dr Directions Ithaca, NY 14850',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'35 Cinema Dr Ithaca, NY 14850', '35 Cinema Dr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'35 Cinema Dr Ithaca, NY 14850', '35 Cinema Dr Ithaca, NY 14850', '607 2729292 35 Cinema Dr Directions Ithaca, NY 14850',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'607 2729292 35 Cinema Dr Directions Ithaca, NY 14850', '35 Cinema Dr Ithaca, NY 14850', '35 Cinema Dr Ithaca, NY 14850', '35 Cinema Dr Directions Ithaca, NY 14850', '607 2729292 35 Cinema Dr Directions Ithaca, NY 14850', '35 Cinema Dr Directions Ithaca, NY 14850', '607 2729292 35 Cinema Dr Directions Ithaca, NY 14850', 'Available OnStar and TTY services11St', '315 8771813 054c7e6b769f439dba5e2d3ee', '74064 ab62ddd9bbeb47b99b909f20ae', '22538 2415812c6d0d4f9ab0cc33bb', '17315 ff13658c499a43fb', '28000 4b11dd97e79844fd934ad']</t>
        </is>
      </c>
      <c r="E150" s="3" t="inlineStr">
        <is>
          <t>[None, ('USA', 'NY', 'Directions Ithaca', '14850', '2729292 35 Cinema', '607'), ('USA', 'NY', 'Directions Ithaca', '14850', 'Cinema', '35'), ('USA', 'NY', 'Ithaca', '14850', 'Cinema', '35')]</t>
        </is>
      </c>
    </row>
    <row r="151">
      <c r="A151" s="2" t="inlineStr">
        <is>
          <t>rokkan.com</t>
        </is>
      </c>
      <c r="B151" s="2">
        <f>HYPERLINK("https://rokkan.com", "https://rokkan.com")</f>
        <v/>
      </c>
      <c r="C151" s="2" t="inlineStr">
        <is>
          <t>Unreachable</t>
        </is>
      </c>
      <c r="D151" s="2" t="inlineStr">
        <is>
          <t>N/A</t>
        </is>
      </c>
      <c r="E151" s="2" t="inlineStr"/>
    </row>
    <row r="152">
      <c r="A152" s="2" t="inlineStr">
        <is>
          <t>endries.com</t>
        </is>
      </c>
      <c r="B152" s="2">
        <f>HYPERLINK("http://endries.com", "http://endries.com")</f>
        <v/>
      </c>
      <c r="C152" s="2" t="inlineStr">
        <is>
          <t>Unreachable</t>
        </is>
      </c>
      <c r="D152" s="2" t="inlineStr">
        <is>
          <t>N/A</t>
        </is>
      </c>
      <c r="E152" s="2" t="inlineStr"/>
    </row>
    <row r="153">
      <c r="A153" s="3" t="inlineStr">
        <is>
          <t>stmindustries.com</t>
        </is>
      </c>
      <c r="B153" s="3">
        <f>HYPERLINK("http://stmindustries.com", "http://stmindustries.com")</f>
        <v/>
      </c>
      <c r="C153" s="3" t="inlineStr">
        <is>
          <t>Reachable</t>
        </is>
      </c>
      <c r="D153" s="3" t="inlineStr">
        <is>
          <t>['9524 N Trask St. Tampa, FL 33624', '9524 N Trask St. Tampa, FL 33624', '9524 N Trask St. Tampa, FL 33624', '9524 N Trask St. Tampa, FL 33624']</t>
        </is>
      </c>
      <c r="E153" s="3" t="inlineStr">
        <is>
          <t>[('USA', 'FL', 'Tampa', '33624', 'Trask', '9524')]</t>
        </is>
      </c>
    </row>
    <row r="154">
      <c r="A154" s="3" t="inlineStr">
        <is>
          <t>sczc.org</t>
        </is>
      </c>
      <c r="B154" s="3">
        <f>HYPERLINK("http://sczc.org", "http://sczc.org")</f>
        <v/>
      </c>
      <c r="C154" s="3" t="inlineStr">
        <is>
          <t>Reachable</t>
        </is>
      </c>
      <c r="D154" s="3" t="inlineStr">
        <is>
          <t>['2024 santa cruz zen center monthly CAL', '113 School Street, Santa Cruz, CA 95060', '2024 santa cruz zen center monthly CAL', '113 School Street, Santa Cruz, CA 95060', '113 School Street, Santa Cruz, CA 95060', '113 School Street, Santa Cruz, CA 95060', '2024 santa cruz zen center monthly CAL',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'and teach at Hokoji Zen Center in New Mexico',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United States', '113 School Street, Santa Cruz, CA 95060', '113 School St.Santa Cruz, CA 95060', '113 School Street, Santa Cruz, CA 95060', '113 School St.Santa Cruz, CA 95060',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'113 School Street, Santa Cruz, CA 95060', 'and Julia Camerons The Artist Way. Val is a long term SC',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'113 School Street, Santa Cruz, CA 95060', '113 School Street, Santa Cruz, CA 95060', '113 School Street, Santa Cruz, CA 95060', '113 School Street, Santa Cruz, CA 95060', '113 School Street, Santa Cruz, CA 95060', '27 learn more Oct 18 Oct 20 Fall Sesshin sign up SC', '113 School Street, Santa Cruz, CA 95060',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'00 113 School Street Santa Cruz, CA USA',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United States', '113 School Street, Santa Cruz, CA 95060', '113 School Street, Santa Cruz, CA 95060', '113 School Street, Santa Cruz, CA 95060', '113 School Street, Santa Cruz, CA 95060', '113 School Street, Santa Cruz, CA 95060', '113 School Street, Santa Cruz, CA 95060', '27 learn more Oct 18 Oct 20 Fall Sesshin sign up SC',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'113 School Street, Santa Cruz, CA 95060', '2024 santa cruz zen center monthly CAL', '113 School Street, Santa Cruz, CA 95060', '2024 santa cruz zen center monthly CAL', '113 School Street, Santa Cruz, CA 95060', '2024 santa cruz zen center monthly CAL', '113 School Street, Santa Cruz, CA 95060', '2024 santa cruz zen center monthly CAL', '113 School Street, Santa Cruz, CA 95060', '113 School Street, Santa Cruz, CA 95060', 'und behind the dokusan hut area, probably discarded there in the mid20th', '2 Qvte2z54GL', '9 s 2M2m7ihNLr R1e6Fp', 'gOVg5U9YE', 'BDSa66ps', 'OmIe wc M705nD', '0 DfM Av2NY CfgglHdaIsss5pDhD8t9gD', '5u Ld8Q0Jak60R ux N10l10xw', 'dvc drv WH89wq', 'UFjS94fq', 'o.jS778nP', 'NAXeMlj yl8t0BE', 'omwyya77Zz', 'yYinZE8M5EE', 'ppp dtoFdO77BP', 'uBXWM32zL', 'Ttsc51ws', 'v XE912Sq', 'UHWMgX .rjmN rkll795zx', 'L hzb139Rb', 'y wX sko8m0sG', 'vybz50pj', '9 JNn8iJ34pl', 'DjI.M956yl', '88 K74lo1WEuWBX0bL33TA', 'HVNK9f6sr', 'KgnM3 9dG', '8 4R YHI26RG', 'CNlhGlePn1B2RB', 'HdCLWQsah2V7sN', 'MKKb4s5ZE', 'xBVZgiTPI, JdMkR D67z c9F4dR', 'vmwNnA89la']</t>
        </is>
      </c>
      <c r="E154" s="3" t="inlineStr">
        <is>
          <t>[None, ('USA', 'CA', 'Santa Cruz', '95060', 'School', '113'), ('USA', 'CA', 'St.Santa Cruz', '95060', 'School', '113')]</t>
        </is>
      </c>
    </row>
    <row r="155">
      <c r="A155" s="3" t="inlineStr">
        <is>
          <t>fott.org</t>
        </is>
      </c>
      <c r="B155" s="3">
        <f>HYPERLINK("http://fott.org", "http://fott.org")</f>
        <v/>
      </c>
      <c r="C155" s="3" t="inlineStr">
        <is>
          <t>Reachable</t>
        </is>
      </c>
      <c r="D155" s="3" t="inlineStr">
        <is>
          <t>['1300 SW 54 Avenue, Plantation, FL 33317', 'and more.SendThis site is protected by reCA', '1300 SW 54 Avenue, Plantation, FL 33317', '1300 SW 54 Avenue, Plantation, FL 33317', 'and more.SendThis site is protected by reCA', '1300 SW 54 Avenue, Plantation, FL 33317', '1300 SW 54 Avenue, Plantation, FL 33317', 'and more.SendThis site is protected by reCA', '1300 SW 54 Avenue, Plantation, FL 33317', '1300 SW 54 Avenue, Plantation, FL 33317', '1300 SW 54 Avenue, Plantation, FL 33317', '1300 SW 54 Avenue, Plantation, FL 33317', '1300 SW 54 Avenue, Plantation, FL 33317', '1300 SW 54 Avenue, Plantation, FL 33317', 'and state competitions and is an eighttime South Florida', '1300 SW 54 Avenue, Plantation, FL 33317']</t>
        </is>
      </c>
      <c r="E155" s="3" t="inlineStr">
        <is>
          <t>[None, ('USA', 'FL', 'Plantation', '33317', '54', '1300')]</t>
        </is>
      </c>
    </row>
    <row r="156">
      <c r="A156" s="4" t="inlineStr">
        <is>
          <t>msland.com</t>
        </is>
      </c>
      <c r="B156" s="4">
        <f>HYPERLINK("http://msland.com", "http://msland.com")</f>
        <v/>
      </c>
      <c r="C156" s="4" t="inlineStr">
        <is>
          <t>Reachable - No Addresses</t>
        </is>
      </c>
      <c r="D156" s="4" t="inlineStr">
        <is>
          <t>N/A</t>
        </is>
      </c>
      <c r="E156" s="4" t="inlineStr">
        <is>
          <t>N/A</t>
        </is>
      </c>
    </row>
    <row r="157">
      <c r="A157" s="3" t="inlineStr">
        <is>
          <t>drpierrerousse.net</t>
        </is>
      </c>
      <c r="B157" s="3">
        <f>HYPERLINK("http://drpierrerousse.net", "http://drpierrerousse.net")</f>
        <v/>
      </c>
      <c r="C157" s="3" t="inlineStr">
        <is>
          <t>Reachable</t>
        </is>
      </c>
      <c r="D157" s="3" t="inlineStr">
        <is>
          <t>['and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'and himself. Dr Pierre served as an AS', 'brCScs45DT', 'brCScs45DT', 'ZQNKkwhL9G2FD', 'vVeA5K5DY', 'IQ dP644ry', 'uiASeC G613yu', 'GMVWJ ZBbK6B3RR', '6y tnYh64gY', 'g Lo gEhzmsG96Pz', 'zJDK0D 0Sh', 'O Gi43TF', 'RrlY.i, c3G1GB', 'E M, dUvb1roFVh tU22dj', 'AAFLhca10XL', '9 XVc g l sm3xeq92Ue', '0 Dv N68Db', 'CAfEZ96yn', 'EyHXTa3S0Se', 'nGQaEUXEC76xL', '222 endobj 284 0 obj 55AFA5D150CCF841BA', '8 p4G cq N hFhHB2h49NA dZ5ND8pNCt83gl', 'r E a80Wj', '54811 00000 n trailer 55AFA5D150CCF841BA', '0 0 trailer 55AFA5D150CCF841BAD125FD', 'G PXA7 3wU', 'HeBKdT34xU', 'bosvf kzjot7s2qa', 'JDDXABgy HWH91pB', '29 7BzAH29hD', 'JEnnM9r5NE', 'pDjiBA GA2V5Ar', 'MmW m34GF', 'uv qAek59NQ', 'vb h81Dt', 'NWGiAIDdq28tB', 'DDDhHoGUY9C0EY', 'LtaSqbqxSGA.DZZ3H 0Th', '4 Ib5 m38DF', 'a RLsP44Gs', 'dtGF29BA', '1 MOkY .NT oJ dc De9C9NT', 'TVEVSteGA9 4Zh', 'ZIbB4 9UN', 'qXi3D3GB', 'NPqR80Da', 'LNqHP N CduB QDE24aD', 'aTC m78zA', '2 vIudnVH6T, cd84aB', 'Ybxo48dt', 'z OaAw9 0ul', 'VP iDUM188SB', 'Y gsH8C8uA', '0 AP I35aB', 'LPzmca2 3hR', 'qCva28eS', '1 paKcSnAPpHrSpmA PAJGILn28tG', 'Pc DG G40qa', 'CrDF65BL', 'UoA zZdL6Y1tG', 'rD yk38DD', 'PdD FDEY18PB', 'DK i2 6DT', 'eENX UGjOb61hH', 'aDpbF98YQ', 'H Ua27gB', 'SB TO989FN', 'q Epd8 1zp', 'GLLB ELr KdwN DEMZ4H4Hu', 'Xud4a1XR', 'nGl Dttv, l20hP', 'dsbvu308jD', 'VausEW UMU61XA', 'x DzRr91DF', 'eaaU9c9Nw', 'soR19NP', '96 0UHt20PU', 'c.Vc49NS', 'Guifr34uF', 'F rH8G 1BN', '1 Filter FlateDecode stream x U733qE', '6 XVlK28lf', 'UldsH1 4pt', 'avTKQJdlzeF6 2PB', 'FNJA54Wa', 'HeRJ42Qq', '0 V RkdL UPa3ffmEd69fH', '2 U0PcMjH25jt u BOsmqV0kKEUB38lX', '7M . pWsOx66jG', 'QlJ Xbf97ds', 'ZeQtC8w7Wx', '0a ceWRx1M7Gg', 'OxW l8K4HR', 'uqbA82Sh', 'edGR Tv.ktbdCju6Y2pl', 'GghZN59SN', '2 b WVIfqZ03Gx', 'xD l65zT', 'xB G33eR', 'UYoxqUMk1y2jN', 'VqOp43Zj', 'lVkd f5h9ss', 'KpZdG75RN', 'QQdnMk917GD', 'NBew5k3wT', '3 poD nO9T 3yr', 'kzM, u7h2Lr', '.x CVGEeN50hb', 'qzdy83jQ', 'dQo7B3hD', 'Og fIOFD519Zu', 'gsENhwM40wX', 'JB CShn SX P HR E06FG', 'eiKhvmxL18uU', 'LHlQ, ns68eg', 'Z tY09LZ', 'eAEFVZ61rb', 'yxx Yo46 9hF', '7N gTPj, aDo m33Uy', '6 q 5sgu917TY', 'vLsZD jhDV93up', '3c VN z46QA', 'H.T.XEFJH, gd L 4kE62qX', '6 Ar 3OHAX va i81uU', '.utiTa zCazW2K7eZ', 'KKAnc2G7AX', '96 L8vYLq9N78Zs', 'KBFJ18Sz', 'wLzEZMSD00JE', 'PtvNl4r8uY', 'm PoJHf o nOq, HIkrq Qh88L z6QCR5E9Uy', 'GD KyP86BJ', 'QPL39NP', 'aFPy43Jb', 'noAOQ78sE', 'paKOPJ18AZ', 'DCTC001ta', 'c E F17uD', '00 7O1eMqX r3u3aN', '9 Y zLZa4S Szf12 psDir Z0 W GK6gZ bg17aU', 'ikz l42ud', 'F PVk1D9rW', 'Xq K hhY45Sn', 'MFlJWT6 4GD', '9 mFvS0F8dx', 'axWzh4D8PB', 'T Gd01RX', 'Cc J44LJ', 'sNmQ15nJ', 'y bCih77Na', 'CSjY94Qn', 'uFF ULXHlg580Ew', '.wxp tu0k5lA', 'rjyKZF6M6af', '7u fuMTF4m14Z Q, DfP66Bh', 'ebKUlI0J 0hF', 'WvdT6 1nx', 'AOJJ035TZ', 'B pAx E y84hw', 'CQypas CEEle4Y5uP', '9X J25 K28fp', 'ulsjqNRjHre.c.Qyw5c9ax', 'hb DF I31LY', 'puDC2 7XZ', '7h R1mv7wwTJ41rE', 'fG SV54hY', '8 No ClH6S4Zn', 'MizuffwgxBSO9Y9BB', 'BbUEBXGn44lJ', 'tMkC ZRIG4r2yS', 'S eA6k8Gw', '7 bIlb9 9BU', 'RpkL86yx', 'dFbd36eu', 'rsQj1 6Pw', 'XP lX jrmrim1A9Gj', '1 7Rp g H, fK4 97KyLZf8u3Eb', '2O BTXr61Zl', 'elVH49wX', '8m dX7QOpp1lI uB68jJ', '4I k2cqp 3Gl0 9ZUP dqo TmY cp0e6zA', '۹h V4Exyo 3m99Zg', 'YPWarDtRJHk44Rn', 'pLEs58bD', 'iqpWSq0v0Dd', 'uEBc33gU', 'wKpNk1 0dP', 'RS bHOa mWl N27rY', 'Lj cbTiH J04qN', 'g B k4F9Td', 'SsJgCOWBOtmWxH Uo.sN6b1Xu', 'ZKJD01uW', 'jpQK, Shd0IVUkdSEBpb42sB', 'SSj bQGWQWr txA04Ql', 'blCm5s 9QW', 'DsD338LA', '0 jVtDeC8v4Zt', 'N yvo3a1DU', 'ytV ZeOl17De', 'TcaB1P7Ah', '6J eLM.9I97pj', 'dW uka7A1pN', 'oUR xhR1t0af', 'Ko o87nx', 'ayPitX36bP', 'UYix64QX', 'JfPjr9M2hQ', 'QbbEX30Gl', '3P A8 ZIpW5A0qL', 'FMd.OE66EP', 'Qspl5X7fY', 'rWkEBoE10dF', 'bs KLjeUc0p5az', 'rI d27Px', 'VQC TpnW19dZ', 'V vkZ55Xa', 'gxeuN WYT888fS', 'eFAg09sA', 'dRh d50nQ', '9 vq0NnX iB6S5dX', '2 G3 OF8v3Nq', 'mK.n51Ul', 'OAMW08TP', '5 9BBZ4FE F ZCG R2ff4H54Uf', 'kgnM54sX', 'i n17NS', 'fD, uA29gB', 'iadMfi58 6bA', '0 GbSYTOhp.0, TUR r JqAQ8 3Qd', '57 d2.yoy Ojq4n0FB', 'ZNFF5d1QX', 'IKp mK, of8fH1rtx f a39Nz', '4t AYK3ooA8m4Zr', 'a.BySYQZCg73pG', 'pEMN.u84hJ', 'gPxJE12WN', 'UUwhkkOZWDQ RQZSVE yqhxWL50bw', 'Uh H9T8Zf', 'WsXHkw252ny', '.QJN81BX', 'TdqMo5 4Bf', 'ypU dyt, C CGLPI, R35Yp', '7 D3j3Ixzgo 9n RQX4Zq59Rf', 'bJk jsX gF2W7El', 'ytN C75UR', 'nYnbeAk, .UiQ CRIjUW13hN', 'okfP JqQ xib08rx', 'koigOlARl80GT', 'MzyQR2f8lJ', 'RbSd56nT', 'oyKKJc1 6QJ', '7C 2gtVy, Fn39uR', 'Epb K3h5BN', 'UrS.G69hB', 'miawOp4 4rD', 'kg u JM02Bf', 'awvW59Xt', '8 ST RrLVh2v5Mp62Ps', 'MQIpg65Ya', '7o VhA0 m U30rx', 'jEBs SFN0c8NF', 'lm I32qH', '1 sE2no1B81JY', 'vBIB UsrK999Xs', 'Or Rb28JR', 'p bz, LkJjKV8G52Db', 'AjeRU3s9Ly', 'i TJK38qn', '1W vn45tUH15U5f 3ZQ', 'NIrzFslov73FP', 'WlFwrIa5 3FF', 'XQXDOZt0J6wp', 'GJd E48DE', 'vjKSaI657QS', 'WkN jJa3u1Pb', 'jcU OPsLN492HE', 'ZfA14uq', 'NZVLUb Rp81xs', 'jtXRT4g6gX', 'MmT654DN', 'NQD8 5az', '0 KS6NZ51 if78ZY', 'VFRB75px', 'b Nsz3 1Jh', 'LXBSo90sf', 'N NfH725we', 'gYXz9J 2Jp', 'vXzB0k4dx', 'pPpJus43wL', '4h eC 5po9 7Us', 'Yb K5d8UZ', 'ccxDJ22xZ', 'MJIx cS t m53Xx', 'jWY j6J7Pl', '۶5 2b8b1QaZ84et', 'EGqrnQ1 4sz', 'gVS ery T goAfP69 1wY', '7T kcfizrOI916FJ', 'Q oB32jX', 'rs R69ZT', '373l fl0 kU, j12GN', '0 Wvm sQg0g8Fp', '1 Zw L bqMe78EU', 'HrQqs0h 5Wn', 'aM sTRvBIud2 8lg', 'oERFXOJ9A6ly', 'Icb, T933ge', '9Q 7LcGy5 2qh', 'ck.KfazM2E4De', '4 Cd 7rv6v5Hl', 'Q Fw021fu', 'oIfNSuNupIR3c2nZ', 'mZammcbExm3T6Yu', 'qJSc167fQ', 'Vwr hBhM19qZ', 'e lt3e6JZ', 'i ma4 2Ze', 'arkS21aG', 'ZLY Vg KZvkHU3V5gN', 'R NO46dJ', '5 3aWA597gE', '9 G r9.XfyO0s, j tPAiZOskhNH BqBjzT62QP', 'athyLd UhCgN09BW', 'b J urk4u0tX', '7P TZNTx76QL', '1 28fp0 gj6s9qz', 'tnbR58ga', 'v UR41XX', '3Q duA Z42jw', 'DH rSz9C2Qb', '6 tc8 L JhzNj .j10BE', '2 MLYpKpJ., U dw3h FaY46dN', 'pN Lg.hWdr2C7rR', 'NuxxAiq06HN', 'Xk P sMLyx fD00Rp', 'VnktCKd032gg', 'm xKZ10qJ', '4t cY pxzRmlVn7sQ102ur', 'h ais97GR', 'oHyPhkU0 9aB', '6 jmON, NtcjM25Ru11ze', 'hxjt60FD', '9 g6Vt84bp', 'yPkzAhdQZ8 3yG', '9o ym wSvHq17xW', 'tURT1e3nY', '0 PDjVNE19xy', '7r QRg0H71gS', 'YhXif95ZA', '9a UP 9hf52RL', 'bW ., sKud35Eg', 'sZcUsq9R4Rr', 'afoeeu6K3hu', '6 .zKuDjDCj yN i uCs72XY', 'Gji, IaNp22Lw', 'LS b08js', 'bbAh82hX', '3P A8 ZIpW5A0qL', 'tNiXlQyDbRIVVAGeUIuj Sj5c5TZ']</t>
        </is>
      </c>
      <c r="E157" s="3" t="inlineStr">
        <is>
          <t>N/A</t>
        </is>
      </c>
    </row>
    <row r="158">
      <c r="A158" s="4" t="inlineStr">
        <is>
          <t>jjastorsrestaurant.com</t>
        </is>
      </c>
      <c r="B158" s="4">
        <f>HYPERLINK("http://jjastorsrestaurant.com", "http://jjastorsrestaurant.com")</f>
        <v/>
      </c>
      <c r="C158" s="4" t="inlineStr">
        <is>
          <t>Reachable - No Addresses</t>
        </is>
      </c>
      <c r="D158" s="4" t="inlineStr">
        <is>
          <t>N/A</t>
        </is>
      </c>
      <c r="E158" s="4" t="inlineStr">
        <is>
          <t>N/A</t>
        </is>
      </c>
    </row>
    <row r="159">
      <c r="A159" s="2" t="inlineStr">
        <is>
          <t>foxbridge.com</t>
        </is>
      </c>
      <c r="B159" s="2">
        <f>HYPERLINK("https://foxbridge.com", "https://foxbridge.com")</f>
        <v/>
      </c>
      <c r="C159" s="2" t="inlineStr">
        <is>
          <t>Unreachable</t>
        </is>
      </c>
      <c r="D159" s="2" t="inlineStr">
        <is>
          <t>N/A</t>
        </is>
      </c>
      <c r="E159" s="2" t="inlineStr"/>
    </row>
    <row r="160">
      <c r="A160" s="3" t="inlineStr">
        <is>
          <t>andersrice.com</t>
        </is>
      </c>
      <c r="B160" s="3">
        <f>HYPERLINK("http://andersrice.com", "http://andersrice.com")</f>
        <v/>
      </c>
      <c r="C160" s="3" t="inlineStr">
        <is>
          <t>Reachable</t>
        </is>
      </c>
      <c r="D160" s="3" t="inlineStr">
        <is>
          <t>['1428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'800 Centre Park DriveAsheville, NC 28805', '167 Smoky Park HwyAsheville, NC 28806', '28748828 2543621 Splendid Petal Gardens Asheville, NC', '462 Sweeten Creek RdAsheville, NC 28803', '2742140 Beckys Florist 275 Upper Grassy Branch RdAsheville, NC 28805', '2511899 Edible Arrangements 5 Regent Park BlvdAsheville, NC 28806', '15 Crowell Rd.Asheville, NC, 28806', '435 Smokey Park HighwayAsheville, NC 28806', '28787828 6457919 Discount Monument Center Mars Hill, NC', '1100 Tunnel Road, Building 47Asheville, NC 28805', '1100 Tunnel Road, Building 47Asheville, NC 28805',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'and Lesley Roper and is a native of Western North Carolina', 'and Lesley Roper and is a native of Western North Carolina', 'and Lesley Roper and is a native of Western North Carolina', 'and Lesley Roper and is a native of Western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North Carolina 28806',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'1428 Patton Avenue Asheville, NC 28806', '828 25435111428 Patton Avenue, Asheville, North Carolina', 'kgaXMgY29tb', 'ciBwZXJzb25hb', 'byBwcm90ZW', 'kgTm90aW', 'JtYXRpb24gd', 'VsZCByZWFzb25hY', 'kgTm90aW', 'kgTm90aW', 'kIHVzZSBvZiBwZXJzb25hb', 'ZXMsIGFwcGxpY2F0aW', 'vdGljZSBpcyBwcm92aW', 'VydmljZSBwcm92aW', 'VydmljZXMsIGluY2x1ZG', 'wdGltaXphdGlvbiwgbWFya2V0aW', 'nIGFuZCBlY29tb', 'neSZyc3F1bz', 'tzIGJ1c2lu', 'kIHN0b3Jl', 'cyBwZXJzb25hb', 'IHdlYnNpdGVzICgmbGRxdW87RW', 'uIGFuZCB1c2Ug', 'IGFuZCBFbmQgVXNlciBwZXJzb25hb', 'uLjxicj48Yn', 'IGFsc28gb', 'ZWQgY29ud', 'GVudCBpbiBjb25uZ', 'ggcGVyc29uY', 'JtYXRpb24gb', 'kgTm90aW', 'NlIGFsc28gY', 'uIGFuZCB1c2Ug', 'YgcGVyc29uY', 'JtYXRpb24gZ', 'QZXJzb25hb', 'VzcyBvciB1c2Ug', 'ZWdvcmllcyBvZiBwZXJzb25hb', 'cmNlcy48Yn', 'YgcGVyc29uY', 'JtYXRpb24gd', 'ZSBtYXkgY29sb', 'QYXltZW50LX', 'KPGxpPkFjY291bn', 'ZWQgY29ud', 'YgcGVyc29uY', 'JtYXRpb24gd', 'ZSBtYXkgY29sb', 'eXBlLCBJUCBhZGRyZXNzLCBjb29ra', 'nIHN5c3Rl', 'YgcGVyc29uY', 'JtYXRpb24gd', 'ZSBtYXkgY29sb', 'aGVyIHNvdXJjZXMsIGluY2x1ZG', 'aGVpciB1c2Ug', 'FbmQgVXNlciBjb250YW', 'FbmQgVXNlciBwYXltZW50LX', 'bmVyYWwgY29ud', 'RzIGFuZCBjb21tZ', 'dGllcyBhbmQgdHJlbmRzLiBUaGlzIGluY2x1ZG', 'VzIHVzZSBvZiBHb29nb', 'yIGRvd25sb', 'nbGUuY29tL', 'nbGUuY29tL', 'ZSBtYXkgY29sb', 'GVjdCBwZXJzb25hb', 'byBwcm92aW', 'RlIHN1Y2gg', 'JtYXRpb24gb', 'ciBvYmxpZ2F0aW', 'heSB1c2Ug', 'ciBjb21tZ', 'cmlidXRpb25zL', 'iBXZSBtYXkgYWxzbyB1c2Ug', 'ciBwZXJzb25hb', 'yIGJ1c2lu', 'gZnVsZmlsbCBvdXIgY29ud', 'pdGlnYXRpb24gY', 'heSB1c2Ug', 'ciBwZXJzb25hb', 'IgcmlzayBtaXRpZ2F0aW', 'IgaW52ZX', 'kIGJ1c2lu', 'VyIGFuZCBvdXIgYWZmaWxpYXRlcyZyc3F1bz', 'bmljYXRpb24gY', 'bmJzcDtXZSBtYXkgdXNlIHlvdXIgcGVyc29uY', 'JtYXRpb24gd', 'zLCBvciBvZmZlciB5b3Ug', 'YWRkaXRpb25hb', 'VyIGFuZCBvdXIgYWZmaWxpYXRlcyZyc3F1bz', 'ciBwZXJzb25hb', 'aXZpdGllczogdGhhdCB5b3Ug', 'ZSBjb25zZ', 'IHdlIGhhdmUgYSBsZWdhbCBvYmxpZ2F0aW', 'VyIGJ1c2lu', 'hlbiB5b3Ug', 'ggYXJlIHNtYWxsIHRleHQgZmlsZXMgY29ud', 'cmluZyBvZiBhbHBoYW51bW', 'ciBjb21wd', 'ZSBvdXIgY29ud', 'RpdmVuZXNzLCBhbmQgcHJvbW90ZS', 'IGFsc28gd', 'VycyB1c2Ug', 'VzLjxicj48Yn', 'IGFsc28gY', 'aWVzIHN1Y2gg', 'dGljcyBwcm92aW', 'aWVzIG92ZX', 'bzsgb3B0aW', 'yIGhvdyAmbGRxdW87RG', 'IFRyYWNrJnJkcXVvOyBzaG91bG', 'yayBvbiBjb21tZ', 'dpbmcgY2F0ZW', 'JtYXRpb24gd', 'cyBpbiBjb25uZ', 'JzIHdobyBwcm92aW', 'VyIGJ1c2lu', 'wZXJhdGlvbnMsIHN1Y2gg', 'leXMsIGFjY291bn', 'jZSBwcm92aW', 'RoZXIgZ292ZX', 'aGVyZSB5b3Ug', 'ZSBwcm92aW', 'RlZCBjb25zZ', 'IHRvIHN1Y2gg', 'wbGVtZW50ZW', 'lcmNpYWxseSByZWFzb25hY', 'eSwgaW50ZW', 'ciBwZXJzb25hb', 'aGUgYWJzb2x1dG', 'ciBwZXJzb25hb', 'YWluIHlvdXIgcGVyc29uY', 'JtYXRpb24gZ', 'EZXBlbmRpbmcgb24ge', 'YgcHJvdGVjdGlvbiBvZiBwZXJzb25hb', 'aGVyIHBsYWNlcywgcGVyc29uY', 'JtYXRpb24gb', 'hZGEsIEF1c3Ry', 'lkZXJlZCBhcyBwcm92aW', 'YgcHJvdGVjdGlvbiBvZiBwZXJzb25hb', 'JtYXRpb24gd', 'yIGFuIGFjY291bn', 'JtYXRpb24gY', 'VyIGFjY291bn', 'VpdmUgbWFya2V0aW', 'zIGZyb20gd', 'dCBieSB1c2lu', 'VzcyBwcm92aW', 'zIGZyb20gd', 'hhbmdlcyBhcmUgcmVmbGVjdGVkIHByb21wd', 'JtYXRpb24ge', 'dGljcy48Yn', 'VyIGxvY2F0aW', 'ciBwZXJzb25hb', 'ydGFibGUgY29we', 'aCBjb25zZ', 'uLCB5b3Ug', 'VudCBhdCBhbnkgdGltZSwgaG93ZX', 'mIHlvdXIgcGVyc29uY', 'JtYXRpb24gY', 'mFzZWQgb24ge', 'ciBjb25zZ', 'dWVzdCByZWxhdGVkIHRvIHlvdXIgcGVyc29uY', 'JtYXRpb24gb', 'ZXJjaXNlIHlvdXIgcmlnaHRzLCB5b3Ug', 'uIGZyb20ge', 'YXBwbGljYWJsZSBsYXcuIFdlIGFyZSBjb21ta', 'kIHJlYXNvbmFibGUgcmVzb2x1dG', 'byBhbnkgcmVxdWVzdCwgY29uY', 'dldmVyLCBpZiB5b3Ug', 'YXJlIHVuc2F0aX', 'FibGUgZ292ZX', 'JtYXRpb24gZ', 'vdCB1c2Ug', 'IHZlcmlmaWFibGUgcGFyZW50YW', 'uLiBJZiB5b3Ug', 'ZpZGVkIHVzIHdpdGggcGVyc29uY', 'JtYXRpb24gd', 'VyIGNvbnNlbnQsIHBsZWFzZSBjb250YW', 'nIHRoZSBjb250YW', 'uIGZyb20gb', 'VyIHN5c3Rl', 'kgTm90aW', 'jYXRpb24gb', 'YgdGhlIGJ1c2lu', 'KPHRib2R5Pg', 'FuYWRhLCBVTEMsIGEgQnJpdGlzaCBDb2x1bW', 'mIHRoZSB3b3Js', 'eSBjb21wY', 'VwcGxlbWVudGFsIHRvIHRoZSBhYm92ZS', 'PGJyPjxicj48ZW', 'YgcGVyc29uY', 'JtYXRpb24gY', 'ZSBtb250aH', 'RlcmlzdGljcyBvZiBwcm90ZW', 'YgcGVyc29uY', 'JtYXRpb24gY', 'VlIHRoZSAmbGRxdW87UG', 'VjdGlvbiBhYm92ZS', 'DYXRlZ29ya', 'ZSBtb250aH', 'RlcmlzdGljcyBvZiBwcm90ZW', 'VsbCBwZXJzb25hb', 'UgdGhpcmQgcGFydGllcyZyc3F1bz', 'NCjxwPjxicj48ZW', 'kgUmlnaHRzPC91Pj', 'IHRvIHlvdXIgcGVyc29uY', 'cgYWJvdXQgcGVyc29uY', 'JtYXRpb24gY', 'mIHlvdXIgcGVyc29uY', 'JtYXRpb24gY', 'IHNlbGwgcGVyc29uY', 'JtYXRpb24uP', 'VzLCBwcm92aW', 'aWNlcy48Yn', 'ZXJjaXNlIHlvdXIgcmlnaHRzLCB5b3Ug', 'uYWwgcGVyc29uY', 'JtYXRpb24gZ', 'VyIGlkZW50aX', 'LiBJZiB5b3Ug', 'YXRpb24gb', 'YgdGhlIGFnZW50Lj', 'kgTm90aW', 'kgTm90aW', 'mIHlvdXIgcGVyc29uY', 'JtYXRpb24gY', 'luZyBhIHByb21pb', 'YgZG91Yn', 'QsIGRpc3B1dG', 'bmcgaGVyZXVuZGVyIHdpbGwgYmUgcmVzb2x2ZW', 'QgYXQgdGhlIHRpbWUgdGhlIGRpc3B1dG', 'KPHAPGJyPlBsZWFzZSBjb250YW', 'ucywgY29tb', 'mIHlvdXIgcGVyc29uY', 'JtYXRpb24gY', 'lbGVtZW50LX', 'yZEc5d0lq', 'ltUmxiR0Y1SW', 'iZmFkZUluQ29tY', 'VtPjxicj48Yn', 'YgVXNlLCB0b2dl', 'aGVpciBvd24gd', 'VzLiZuYnNwOyBUaGVzZSBUZXJtcyBjb25zd', 'hldGhlciBwZXJzb25hb', 'CeSB1c2lu', 'VzLCB5b3Ug', 'cGRhdGVkIGZyb20gd', 'lIGluIGFjY29yZ', 'VzcyBvciB1c2Ug', 'NCjxwPjxzdHJvbmcPHUTm90aW', 'VlbiB5b3Ug', 'VzIHdpbGwgYmUgcmVzb2x2ZW', 'cgZW50aX', 'nPkFjY291bn', 'aWNlcyB5b3Ug', 'QgcHJldmlvdXNseSBiZWVuIHN1c3Bl', 'vdmVkIGZyb20gd', 'yIGFuZCB1c2Ug', 'VsYXRpb25zL', 'RyYXRpb24uP', 'VzLCB5b3Ug', 'IGFzayB5b3Ug', 'YWluIGlkZW50aW', 'RoZXIgY29ud', 'RyYXRpb24gS', 'nIGFuIGFjY291bn', 'byBwcm92aW', 'JtYXRpb24gY', 'VudCBhbnkgYWZmaWxpYXRpb24gd', 'VyIGlkZW50aX', 'RoZXIgdXNlcnMsIHdlIGFzayB5b3Ug', 'LiBJZiB5b3Ug', 'ZSByZWFzb24gd', 'VudCBpcyBubyBsb25nZ', 'VjdXJlLCB5b3Ug', 'ADQo8b2wD', 'ZWQgQ29uZ', 'UgYXJlIGdyYW50ZW', 'pdGVkLCBub24tZ', 'gYWNjZXNzIGFuZCB1c2Ug', 'ciBwZXJzb25hb', 'CBvciBub24tY', 'IHlvdSBhcmUgYSBDbGllbnQsIHlvdXIgY29tb', 'lhbCB1c2Ug', 'IGdyYW50ZW', 'VydmUgYWxsIG90aG', 'aGVpciBjb250ZW', 'YXRlLCBuYXRpb25hb', 'IgaW50ZX', 'JuYXRpb25hb', 'VyYWdlIG90aG', 'ZSBhbnkgY29ud', 'IgaW50ZW', 'ADQo8b2wD', 'bGkSW50ZX', 'ADQo8b2wD', 'bGkSW50ZX', 'XJhdGlvbiBvciBhbnkgdXNlcidzIGVuam95bW', 'VydmljZXMsIGluY2x1ZG', 'YXJlLCB3b3Jt', 'sbGVjdCBwZXJzb25hb', 'ADQo8b2wD', 'yIGNvbnRlbnQgb24gd', 'weSBhbnkgY29ud', 'yIGFueSBtYW51YW', 'ADQo8b2wD', 'VydmljZXMgKGluY2x1ZG', 'RoZXIgY29ud', 'aXZpdHksIGluY2x1ZG', 'nIGFueSBwZXJzb24gb', 'IgZW50aX', 'cmFuc21pd', 'KPGxpPjxzdHJvbmcVGhpcmQgUGFydHkgQ29ud', 'VkIHRoZSBjb250ZW', 'vdCByZXNwb25za', 'IHRvIGJlIGNhdXNlZCBieSBvciBpbiBjb25uZ', 'UgYWNrbm93bG', 'hlbiB5b3Ug', 'pdCBvdGhlciBjb250ZW', 'VjaCBDb250ZW', 'kIHN0b3Jl', 'RzIHN1Y2gg', 'ZSBCb29rL', 'MgdGhhdCB5b3Ug', 'zdCBvciBwcm92aW', 'kIHdhcnJhbnQgdGhhdCB5b3Ug', 'sIGFuZCAoaWkpIHRoZSB1c2Ug', 'VjaCBDb250ZW', 'aWVzJnJkcXVvOyksIGEgd29yb', 'aWRlLCBub24tZ', 'YWwsIGlycmV2b2Nh', 'YXRpdmUgd29ya', 'hlLCByb3V0ZS', 'wgdHJhbnNtaXQsIHN0b3Jl', 'VjaCBDb250ZW', 'aGUgaW50ZX', 'IGluIHN1Y2gg', 'MsIGxvZ29zL', 'uLCBjb21wa', 'sIGFuZCAmbGRxdW87bG', 'luZyAoY29sb', 'FibGUgaW50ZW', 'MsIGluY2x1ZG', 'YXRpb24gY', 'aWNlcyBnaXZlcyB5b3Ug', 'mdXNpb24gY', 'bmcsIHdpdGhvdXQgbGltaXRhdGlvbiwgY29tb', 'KPGxpPjxzdHJvbmcVXNlciBDb250ZW', 'kIHdhcnJhbnQgdGhhdCB5b3Ug', 'VzLCBjb25zZ', 'IHRoZSBDb250ZW', 'IHlvdSBwcm92aW', 'ciBDb250ZW', 'yIGFueSBvdGhlciBtYXRlcmlhbCBwb3N0ZW', 'ZXMgY29we', 'aGUgaW50ZW', 'gdGhlIHNhbWUuIEluIGFjY29yZ', 'ciBkZXNpZ25hd', 'JZiB5b3Ug', 'YXJlIGEgY29we', 'nIHVzIGEgbm90aW', 'KPGxpPklkZW50aW', 'cmlnaHRlZCB3b3Jr', 'KPGxpPklkZW50aW', 'gYmUgZGlzYWJsZWQsIGluY2x1ZG', 'ADQo8b2wD', 'ADQo8b2wD', 'aGUgTm90aW', 'aGUgY29we', 'sIGFzIGEgZmFpciB1c2Up', 'JtYXRpb24ga', 'ADQo8b2wD', 'FsIHNpZ25hd', 'jxwPlBsZWFzZSBkZWxpdmVyIHRoaXMgTm90aW', 'aXRoIGFsbCBpdGVtcyBjb21wb', 'ciBkZXNpZ25hd', 'KPHAQ29we', 'kgaGFzIGFkb3B0ZW', 'kgdGhhdCBwcm92aW', 'IgdGVybWluYXRpb24ga', 'RoZXIgaW50ZW', 'UgYWdyZWUgdGhhdCB5b3Ug', 'lsbCBiZSBwZXJzb25hb', 'VydmljZXMsIGFuZCB5b3Ug', 'RpdmUgZGlyZWN0b3Jz', 'kIGFjY291bn', 'RpbmcgZmVlcyBhbmQgY29zd', 'VydmljZXMsIGluY2x1ZG', 'sYXRpb24gb', 'bnkgdGhpcmQgcGFydHkgcmlnaHQsIGluY2x1ZG', 'YXRpb24gY', 'OyAoaXYpIGFueSBkaXNwdXRlcyBvciBpc3N1ZX', 'VlbiB5b3Ug', 'pZmljYXRpb24gY', 'VjaCBjYXNlLCB5b3Ug', 'YgZG91Yn', 'zIHRoYXQgQ29ud', 'GVudCB5b3Ug', 'aGUgaW50ZW', 'KPGxpPjxzdHJvbmcVGVybWluYXRpb24uP', 'VyIGFjY291bn', 'yIHN1c3Bl', 'VudCBhdCBhbnkgdGltZSBieSBjb250YW', 'uIGFuZCBjb250ZW', 'VyIGFjY291bn', 'IGNvbnRpbnVlIHRvIHN0b3Jl', 'JtYXRpb24gY', 'kaWZpY2F0aW', 'yIGNvbmRpdGlvbnMgb24ge', 'zIHVwb24gd', 'VGVybXMuIFdlIHdpbGwgbWFrZSByZWFzb25hY', 'aGUgVGVybXMsIGluY2x1ZG', 'RpbmcuIFlvdSBzaG91bG', 'bmQuIFlvdXIgY29ud', 'UWSBPUiBDT05ES', 'VRJT04gT', 'aGUgY29ud', 'cyBvcGVyYXRpb24gb', 'NVUkFDWSwgQ09NU', 'OVEVOVCwgUkVDT01NR', 'YXRpb24gb', 'WSBJTkNJREVOVEFMLCBTUEVDSUFMLCBDT05TR', 'SIElUUyBBRkZJTElBVEUmcnNxdW87Uy', 'SIFBBUlRORVImcnNxdW87Uy', 'mbmJzcDsgU09NR', 'SIExJTUlUQVRJT04gT', 'PkFOWSBDTEFJTSwgRElTUFVURSBPUiBDT05UU', 'hFVEhFUiBJTiBDT05UU', 'HIEZST00gT', 'TExZIEJZIEJJTkRJTkcgQVJCSVRSQVRJT04uP', 'ADQo8b2wg', 'aGUgd29yb', 'bzspIGluIGFjY29yZ', 'yIHRoZSBDb21tZ', 'FibGUgKHRoZSAmbGRxdW87QU', 'aGUgaW50ZX', 'YXRpb24gY', 'jYXRpb24gb', 'YgdGhlIGJ1c2lu', 'IGlzIGluIENhbmFkYSwgYXJiaXRyYXRpb24gd', 'VudHJlIGZvciBEaXNwdXRlIFJlc29sd', 'XRpb24gQ', 'FuYWRhICgmbGRxdW87SU', 'hZGEgQXJiaXRyYXRpb24gU', 'uIFVubGVzcyB5b3Ug', 'kIHdlIG11dH', 'IGFncmVlIG90aG', 'ADQo8b2wD', 'gcmVzb2x2ZS', 'IHRoZSBhcmJpdHJhdGlvbiBwcm92aX', 'UgaW52YW', 'aWVzIGFuZCBtYXkgYmUgZW50ZX', 'VydCBvZiBjb21wZ', 'ADQo8b2wD', 'lsbCBiZSByZXNwb25za', 'gdGhlIHByZXZhaWxpbmcgcGFydHkgYXR0b3Ju', 'YXJiaXRyYXRvciBtYXkgYXdhcmQgcmVhc29uY', 'kaXZpZHVhbCBjb25zd', 'ADQo8b2wD', 'JTiBPUiBDT05TT', 'TVCBPVEhFUiBDVVNUT01FU', 'gQVJCSVRSQVRJT04gT', 'mIGEgcmVwcmVzZW50YX', 'byBjb25za', 'uIHdhaXZlciBtYXkgb25se', 'VydCBvZiBjb21wZ', 'uIGxvY2F0ZW', 'lbmZvcmNlYWJsZSBwcm92aX', 'ADQo8b2wD', 'UsJnJkcXVvOyAmbGRxdW87dX', 'ggaXMgYmFzZWQgb24gd', 'GhlIGxvY2F0aW', 'ZSBvciBwcm92aW', 'gYmFzZWQgb24gd', 'GhlIGxvY2F0aW', 'IHRvIHRoZSBleGNsdXNpdmUgcGVyc29uY', 'yIHRoZSAmcmRxdW87RX', 'zZSBvZiBsaXRpZ2F0aW', 'nIGFsbCBzdWNoIGRpc3B1dG', 'QgYmUgY29tb', 'nPkxvY2F0aW', 'mIEJ1c2lu', 'eSBjb21wY', 'bywgT250YX', 'YgdGhlIHdvcmxkIG91dH', 'lbnRseSwgc29tZ', 'IgZnVydGhlciBvYmxpZ2F0aW', 'kaWZpY2F0aW', 'uLCBvciBkaXNjb250aW', 'NCjxsaT48dT', 'sZXNzIG90aG', 'RhdGVkIGhlcmVpbiBvciBhbm90aG', 'pdHRlZCBhYm92ZS', 'BtYXkgb25se', 'ZWQgcmVwcmVzZW50YX', 'aGUgaW50ZX', 'YXRpb24gb', 'YgcGFydGljdWxhciBwcm92aX', 'bGkPHUU2V2ZX', 'gYmUgaW52YW', 'ADQo8b2wD', 'zLCB5b3Ug', 'FjcmFtZW50by', 'yZGVyIHRvIHJlc29sd', 'mUgYSBjb21wb', 'JhcGgiIGRhdGEtZWxlbWVudC10eX', 'ZSBwcm92aW', 'cyBhcmUgb25nb', 'kIHdlIGFyZSBjb21ta', 'hdGUgY29tb', 'NpYmxlIGZvciB5b3Uu', 'kgaXMgY29tb', 'ciBwZXJzb25hb', 'byBwcm90ZW', 'kgTm90aW', 'JtYXRpb24gd', 'VsZCByZWFzb25hY', 'kgTm90aW', 'kgTm90aW', 'kIHVzZSBvZiBwZXJzb25hb', 'ZXMsIGFwcGxpY2F0aW', 'vdGljZSBpcyBwcm92aW', 'VydmljZSBwcm92aW', 'VydmljZXMsIGluY2x1ZG', 'wdGltaXphdGlvbiwgbWFya2V0aW', 'nIGFuZCBlY29tb', 'neSZyc3F1bz', 'tzIGJ1c2lu', 'kIHN0b3Jl', 'cyBwZXJzb25hb', 'IHdlYnNpdGVzICgmbGRxdW87RW', 'uIGFuZCB1c2Ug', 'IGFuZCBFbmQgVXNlciBwZXJzb25hb', 'uLjxicj48Yn', 'IGFsc28gb', 'ZWQgY29ud', 'GVudCBpbiBjb25uZ', 'ggcGVyc29uY', 'JtYXRpb24gb', 'kgTm90aW', 'NlIGFsc28gY', 'uIGFuZCB1c2Ug', 'YgcGVyc29uY', 'JtYXRpb24gZ', 'QZXJzb25hb', 'VzcyBvciB1c2Ug', 'ZWdvcmllcyBvZiBwZXJzb25hb', 'cmNlcy48Yn', 'YgcGVyc29uY', 'JtYXRpb24gd', 'ZSBtYXkgY29sb', 'QYXltZW50LX', 'KPGxpPkFjY291bn', 'ZWQgY29ud', 'YgcGVyc29uY', 'JtYXRpb24gd', 'ZSBtYXkgY29sb', 'eXBlLCBJUCBhZGRyZXNzLCBjb29ra', 'nIHN5c3Rl', 'YgcGVyc29uY', 'JtYXRpb24gd', 'ZSBtYXkgY29sb', 'aGVyIHNvdXJjZXMsIGluY2x1ZG', 'aGVpciB1c2Ug', 'FbmQgVXNlciBjb250YW', 'FbmQgVXNlciBwYXltZW50LX', 'bmVyYWwgY29ud', 'RzIGFuZCBjb21tZ', 'dGllcyBhbmQgdHJlbmRzLiBUaGlzIGluY2x1ZG', 'VzIHVzZSBvZiBHb29nb', 'yIGRvd25sb', 'nbGUuY29tL', 'nbGUuY29tL', 'ZSBtYXkgY29sb', 'GVjdCBwZXJzb25hb', 'byBwcm92aW', 'RlIHN1Y2gg', 'JtYXRpb24gb', 'ciBvYmxpZ2F0aW', 'heSB1c2Ug', 'ciBjb21tZ', 'cmlidXRpb25zL', 'iBXZSBtYXkgYWxzbyB1c2Ug', 'ciBwZXJzb25hb', 'yIGJ1c2lu', 'gZnVsZmlsbCBvdXIgY29ud', 'pdGlnYXRpb24gY', 'heSB1c2Ug', 'ciBwZXJzb25hb', 'IgcmlzayBtaXRpZ2F0aW', 'IgaW52ZX', 'kIGJ1c2lu', 'VyIGFuZCBvdXIgYWZmaWxpYXRlcyZyc3F1bz', 'bmljYXRpb24gY', 'bmJzcDtXZSBtYXkgdXNlIHlvdXIgcGVyc29uY', 'JtYXRpb24gd', 'zLCBvciBvZmZlciB5b3Ug', 'YWRkaXRpb25hb', 'VyIGFuZCBvdXIgYWZmaWxpYXRlcyZyc3F1bz', 'ciBwZXJzb25hb', 'aXZpdGllczogdGhhdCB5b3Ug', 'ZSBjb25zZ', 'IHdlIGhhdmUgYSBsZWdhbCBvYmxpZ2F0aW', 'VyIGJ1c2lu', 'hlbiB5b3Ug', 'ggYXJlIHNtYWxsIHRleHQgZmlsZXMgY29ud', 'cmluZyBvZiBhbHBoYW51bW', 'ciBjb21wd', 'ZSBvdXIgY29ud', 'RpdmVuZXNzLCBhbmQgcHJvbW90ZS', 'IGFsc28gd', 'VycyB1c2Ug', 'VzLjxicj48Yn', 'IGFsc28gY', 'aWVzIHN1Y2gg', 'dGljcyBwcm92aW', 'aWVzIG92ZX', 'bzsgb3B0aW', 'yIGhvdyAmbGRxdW87RG', 'IFRyYWNrJnJkcXVvOyBzaG91bG', 'yayBvbiBjb21tZ', 'dpbmcgY2F0ZW', 'JtYXRpb24gd', 'cyBpbiBjb25uZ', 'JzIHdobyBwcm92aW', 'VyIGJ1c2lu', 'wZXJhdGlvbnMsIHN1Y2gg', 'leXMsIGFjY291bn', 'jZSBwcm92aW', 'RoZXIgZ292ZX', 'aGVyZSB5b3Ug', 'ZSBwcm92aW', 'RlZCBjb25zZ', 'IHRvIHN1Y2gg', 'wbGVtZW50ZW', 'lcmNpYWxseSByZWFzb25hY', 'eSwgaW50ZW', 'ciBwZXJzb25hb', 'aGUgYWJzb2x1dG', 'ciBwZXJzb25hb', 'YWluIHlvdXIgcGVyc29uY', 'JtYXRpb24gZ', 'EZXBlbmRpbmcgb24ge', 'YgcHJvdGVjdGlvbiBvZiBwZXJzb25hb', 'aGVyIHBsYWNlcywgcGVyc29uY', 'JtYXRpb24gb', 'hZGEsIEF1c3Ry', 'lkZXJlZCBhcyBwcm92aW', 'YgcHJvdGVjdGlvbiBvZiBwZXJzb25hb', 'JtYXRpb24gd', 'yIGFuIGFjY291bn', 'JtYXRpb24gY', 'VyIGFjY291bn', 'VpdmUgbWFya2V0aW', 'zIGZyb20gd', 'dCBieSB1c2lu', 'VzcyBwcm92aW', 'zIGZyb20gd', 'hhbmdlcyBhcmUgcmVmbGVjdGVkIHByb21wd', 'JtYXRpb24ge', 'dGljcy48Yn', 'VyIGxvY2F0aW', 'ciBwZXJzb25hb', 'ydGFibGUgY29we', 'aCBjb25zZ', 'uLCB5b3Ug', 'VudCBhdCBhbnkgdGltZSwgaG93ZX', 'mIHlvdXIgcGVyc29uY', 'JtYXRpb24gY', 'mFzZWQgb24ge', 'ciBjb25zZ', 'dWVzdCByZWxhdGVkIHRvIHlvdXIgcGVyc29uY', 'JtYXRpb24gb', 'ZXJjaXNlIHlvdXIgcmlnaHRzLCB5b3Ug', 'uIGZyb20ge', 'YXBwbGljYWJsZSBsYXcuIFdlIGFyZSBjb21ta', 'kIHJlYXNvbmFibGUgcmVzb2x1dG', 'byBhbnkgcmVxdWVzdCwgY29uY', 'dldmVyLCBpZiB5b3Ug', 'YXJlIHVuc2F0aX', 'FibGUgZ292ZX', 'JtYXRpb24gZ', 'vdCB1c2Ug', 'IHZlcmlmaWFibGUgcGFyZW50YW', 'uLiBJZiB5b3Ug', 'ZpZGVkIHVzIHdpdGggcGVyc29uY', 'JtYXRpb24gd', 'VyIGNvbnNlbnQsIHBsZWFzZSBjb250YW', 'nIHRoZSBjb250YW', 'uIGZyb20gb', 'VyIHN5c3Rl', 'kgTm90aW', 'jYXRpb24gb', 'YgdGhlIGJ1c2lu', 'KPHRib2R5Pg', 'FuYWRhLCBVTEMsIGEgQnJpdGlzaCBDb2x1bW', 'mIHRoZSB3b3Js', 'eSBjb21wY', 'VwcGxlbWVudGFsIHRvIHRoZSBhYm92ZS', 'PGJyPjxicj48ZW', 'YgcGVyc29uY', 'JtYXRpb24gY', 'ZSBtb250aH', 'RlcmlzdGljcyBvZiBwcm90ZW', 'YgcGVyc29uY', 'JtYXRpb24gY', 'VlIHRoZSAmbGRxdW87UG', 'VjdGlvbiBhYm92ZS', 'DYXRlZ29ya', 'ZSBtb250aH', 'RlcmlzdGljcyBvZiBwcm90ZW', 'VsbCBwZXJzb25hb', 'UgdGhpcmQgcGFydGllcyZyc3F1bz', 'NCjxwPjxicj48ZW', 'kgUmlnaHRzPC91Pj', 'IHRvIHlvdXIgcGVyc29uY', 'cgYWJvdXQgcGVyc29uY', 'JtYXRpb24gY', 'mIHlvdXIgcGVyc29uY', 'JtYXRpb24gY', 'IHNlbGwgcGVyc29uY', 'JtYXRpb24uP', 'VzLCBwcm92aW', 'aWNlcy48Yn', 'ZXJjaXNlIHlvdXIgcmlnaHRzLCB5b3Ug', 'uYWwgcGVyc29uY', 'JtYXRpb24gZ', 'VyIGlkZW50aX', 'LiBJZiB5b3Ug', 'YXRpb24gb', 'YgdGhlIGFnZW50Lj', 'kgTm90aW', 'kgTm90aW', 'mIHlvdXIgcGVyc29uY', 'JtYXRpb24gY', 'luZyBhIHByb21pb', 'YgZG91Yn', 'QsIGRpc3B1dG', 'bmcgaGVyZXVuZGVyIHdpbGwgYmUgcmVzb2x2ZW', 'QgYXQgdGhlIHRpbWUgdGhlIGRpc3B1dG', 'KPHAPGJyPlBsZWFzZSBjb250YW', 'ucywgY29tb', 'mIHlvdXIgcGVyc29uY', 'JtYXRpb24gY', 'lbGVtZW50LX', 'yZEc5d0lq', 'ltUmxiR0Y1SW', 'iZmFkZUluQ29tY', 'VtPjxicj48Yn', 'YgVXNlLCB0b2dl', 'aGVpciBvd24gd', 'VzLiZuYnNwOyBUaGVzZSBUZXJtcyBjb25zd', 'hldGhlciBwZXJzb25hb', 'CeSB1c2lu', 'VzLCB5b3Ug', 'cGRhdGVkIGZyb20gd', 'lIGluIGFjY29yZ', 'VzcyBvciB1c2Ug', 'NCjxwPjxzdHJvbmcPHUTm90aW', 'VlbiB5b3Ug', 'VzIHdpbGwgYmUgcmVzb2x2ZW', 'cgZW50aX', 'nPkFjY291bn', 'aWNlcyB5b3Ug', 'QgcHJldmlvdXNseSBiZWVuIHN1c3Bl', 'vdmVkIGZyb20gd', 'yIGFuZCB1c2Ug', 'VsYXRpb25zL', 'RyYXRpb24uP', 'VzLCB5b3Ug', 'IGFzayB5b3Ug', 'YWluIGlkZW50aW', 'RoZXIgY29ud', 'RyYXRpb24gS', 'nIGFuIGFjY291bn', 'byBwcm92aW', 'JtYXRpb24gY', 'VudCBhbnkgYWZmaWxpYXRpb24gd', 'VyIGlkZW50aX', 'RoZXIgdXNlcnMsIHdlIGFzayB5b3Ug', 'LiBJZiB5b3Ug', 'ZSByZWFzb24gd', 'VudCBpcyBubyBsb25nZ', 'VjdXJlLCB5b3Ug', 'ADQo8b2wD', 'ZWQgQ29uZ', 'UgYXJlIGdyYW50ZW', 'pdGVkLCBub24tZ', 'gYWNjZXNzIGFuZCB1c2Ug', 'ciBwZXJzb25hb', 'CBvciBub24tY', 'IHlvdSBhcmUgYSBDbGllbnQsIHlvdXIgY29tb', 'lhbCB1c2Ug', 'IGdyYW50ZW', 'VydmUgYWxsIG90aG', 'aGVpciBjb250ZW', 'YXRlLCBuYXRpb25hb', 'IgaW50ZX', 'JuYXRpb25hb', 'VyYWdlIG90aG', 'ZSBhbnkgY29ud', 'IgaW50ZW', 'ADQo8b2wD', 'bGkSW50ZX', 'ADQo8b2wD', 'bGkSW50ZX', 'XJhdGlvbiBvciBhbnkgdXNlcidzIGVuam95bW', 'VydmljZXMsIGluY2x1ZG', 'YXJlLCB3b3Jt', 'sbGVjdCBwZXJzb25hb', 'ADQo8b2wD', 'yIGNvbnRlbnQgb24gd', 'weSBhbnkgY29ud', 'yIGFueSBtYW51YW', 'ADQo8b2wD', 'VydmljZXMgKGluY2x1ZG', 'RoZXIgY29ud', 'aXZpdHksIGluY2x1ZG', 'nIGFueSBwZXJzb24gb', 'IgZW50aX', 'cmFuc21pd', 'KPGxpPjxzdHJvbmcVGhpcmQgUGFydHkgQ29ud', 'VkIHRoZSBjb250ZW', 'vdCByZXNwb25za', 'IHRvIGJlIGNhdXNlZCBieSBvciBpbiBjb25uZ', 'UgYWNrbm93bG', 'hlbiB5b3Ug', 'pdCBvdGhlciBjb250ZW', 'VjaCBDb250ZW', 'kIHN0b3Jl', 'RzIHN1Y2gg', 'ZSBCb29rL', 'MgdGhhdCB5b3Ug', 'zdCBvciBwcm92aW', 'kIHdhcnJhbnQgdGhhdCB5b3Ug', 'sIGFuZCAoaWkpIHRoZSB1c2Ug', 'VjaCBDb250ZW', 'aWVzJnJkcXVvOyksIGEgd29yb', 'aWRlLCBub24tZ', 'YWwsIGlycmV2b2Nh', 'YXRpdmUgd29ya', 'hlLCByb3V0ZS', 'wgdHJhbnNtaXQsIHN0b3Jl', 'VjaCBDb250ZW', 'aGUgaW50ZX', 'IGluIHN1Y2gg', 'MsIGxvZ29zL', 'uLCBjb21wa', 'sIGFuZCAmbGRxdW87bG', 'luZyAoY29sb', 'FibGUgaW50ZW', 'MsIGluY2x1ZG', 'YXRpb24gY', 'aWNlcyBnaXZlcyB5b3Ug', 'mdXNpb24gY', 'bmcsIHdpdGhvdXQgbGltaXRhdGlvbiwgY29tb', 'KPGxpPjxzdHJvbmcVXNlciBDb250ZW', 'kIHdhcnJhbnQgdGhhdCB5b3Ug', 'VzLCBjb25zZ', 'IHRoZSBDb250ZW', 'IHlvdSBwcm92aW', 'ciBDb250ZW', 'yIGFueSBvdGhlciBtYXRlcmlhbCBwb3N0ZW', 'ZXMgY29we', 'aGUgaW50ZW', 'gdGhlIHNhbWUuIEluIGFjY29yZ', 'ciBkZXNpZ25hd', 'JZiB5b3Ug', 'YXJlIGEgY29we', 'nIHVzIGEgbm90aW', 'KPGxpPklkZW50aW', 'cmlnaHRlZCB3b3Jr', 'KPGxpPklkZW50aW', 'gYmUgZGlzYWJsZWQsIGluY2x1ZG', 'ADQo8b2wD', 'ADQo8b2wD', 'aGUgTm90aW', 'aGUgY29we', 'sIGFzIGEgZmFpciB1c2Up', 'JtYXRpb24ga', 'ADQo8b2wD', 'FsIHNpZ25hd', 'jxwPlBsZWFzZSBkZWxpdmVyIHRoaXMgTm90aW', 'aXRoIGFsbCBpdGVtcyBjb21wb', 'ciBkZXNpZ25hd', 'KPHAQ29we', 'kgaGFzIGFkb3B0ZW', 'kgdGhhdCBwcm92aW', 'IgdGVybWluYXRpb24ga', 'RoZXIgaW50ZW', 'UgYWdyZWUgdGhhdCB5b3Ug', 'lsbCBiZSBwZXJzb25hb', 'VydmljZXMsIGFuZCB5b3Ug', 'RpdmUgZGlyZWN0b3Jz', 'kIGFjY291bn', 'RpbmcgZmVlcyBhbmQgY29zd', 'VydmljZXMsIGluY2x1ZG', 'sYXRpb24gb', 'bnkgdGhpcmQgcGFydHkgcmlnaHQsIGluY2x1ZG', 'YXRpb24gY', 'OyAoaXYpIGFueSBkaXNwdXRlcyBvciBpc3N1ZX', 'VlbiB5b3Ug', 'pZmljYXRpb24gY', 'VjaCBjYXNlLCB5b3Ug', 'YgZG91Yn', 'zIHRoYXQgQ29ud', 'GVudCB5b3Ug', 'aGUgaW50ZW', 'KPGxpPjxzdHJvbmcVGVybWluYXRpb24uP', 'VyIGFjY291bn', 'yIHN1c3Bl', 'VudCBhdCBhbnkgdGltZSBieSBjb250YW', 'uIGFuZCBjb250ZW', 'VyIGFjY291bn', 'IGNvbnRpbnVlIHRvIHN0b3Jl', 'JtYXRpb24gY', 'kaWZpY2F0aW', 'yIGNvbmRpdGlvbnMgb24ge', 'zIHVwb24gd', 'VGVybXMuIFdlIHdpbGwgbWFrZSByZWFzb25hY', 'aGUgVGVybXMsIGluY2x1ZG', 'RpbmcuIFlvdSBzaG91bG', 'bmQuIFlvdXIgY29ud', 'UWSBPUiBDT05ES', 'VRJT04gT', 'aGUgY29ud', 'cyBvcGVyYXRpb24gb', 'NVUkFDWSwgQ09NU', 'OVEVOVCwgUkVDT01NR', 'YXRpb24gb', 'WSBJTkNJREVOVEFMLCBTUEVDSUFMLCBDT05TR', 'SIElUUyBBRkZJTElBVEUmcnNxdW87Uy', 'SIFBBUlRORVImcnNxdW87Uy', 'mbmJzcDsgU09NR', 'SIExJTUlUQVRJT04gT', 'PkFOWSBDTEFJTSwgRElTUFVURSBPUiBDT05UU', 'hFVEhFUiBJTiBDT05UU', 'HIEZST00gT', 'TExZIEJZIEJJTkRJTkcgQVJCSVRSQVRJT04uP', 'ADQo8b2wg', 'aGUgd29yb', 'bzspIGluIGFjY29yZ', 'yIHRoZSBDb21tZ', 'FibGUgKHRoZSAmbGRxdW87QU', 'aGUgaW50ZX', 'YXRpb24gY', 'jYXRpb24gb', 'YgdGhlIGJ1c2lu', 'IGlzIGluIENhbmFkYSwgYXJiaXRyYXRpb24gd', 'VudHJlIGZvciBEaXNwdXRlIFJlc29sd', 'XRpb24gQ', 'FuYWRhICgmbGRxdW87SU', 'hZGEgQXJiaXRyYXRpb24gU', 'uIFVubGVzcyB5b3Ug', 'kIHdlIG11dH', 'IGFncmVlIG90aG', 'ADQo8b2wD', 'gcmVzb2x2ZS', 'IHRoZSBhcmJpdHJhdGlvbiBwcm92aX', 'UgaW52YW', 'aWVzIGFuZCBtYXkgYmUgZW50ZX', 'VydCBvZiBjb21wZ', 'ADQo8b2wD', 'lsbCBiZSByZXNwb25za', 'gdGhlIHByZXZhaWxpbmcgcGFydHkgYXR0b3Ju', 'YXJiaXRyYXRvciBtYXkgYXdhcmQgcmVhc29uY', 'kaXZpZHVhbCBjb25zd', 'ADQo8b2wD', 'JTiBPUiBDT05TT', 'TVCBPVEhFUiBDVVNUT01FU', 'gQVJCSVRSQVRJT04gT', 'mIGEgcmVwcmVzZW50YX', 'byBjb25za', 'uIHdhaXZlciBtYXkgb25se', 'VydCBvZiBjb21wZ', 'uIGxvY2F0ZW', 'lbmZvcmNlYWJsZSBwcm92aX', 'ADQo8b2wD', 'UsJnJkcXVvOyAmbGRxdW87dX', 'ggaXMgYmFzZWQgb24gd', 'GhlIGxvY2F0aW', 'ZSBvciBwcm92aW', 'gYmFzZWQgb24gd', 'GhlIGxvY2F0aW', 'IHRvIHRoZSBleGNsdXNpdmUgcGVyc29uY', 'yIHRoZSAmcmRxdW87RX', 'zZSBvZiBsaXRpZ2F0aW', 'nIGFsbCBzdWNoIGRpc3B1dG', 'QgYmUgY29tb', 'nPkxvY2F0aW', 'mIEJ1c2lu', 'eSBjb21wY', 'bywgT250YX', 'YgdGhlIHdvcmxkIG91dH', 'lbnRseSwgc29tZ', 'IgZnVydGhlciBvYmxpZ2F0aW', 'kaWZpY2F0aW', 'uLCBvciBkaXNjb250aW', 'NCjxsaT48dT', 'sZXNzIG90aG', 'RhdGVkIGhlcmVpbiBvciBhbm90aG', 'pdHRlZCBhYm92ZS', 'BtYXkgb25se', 'ZWQgcmVwcmVzZW50YX', 'aGUgaW50ZX', 'YXRpb24gb', 'YgcGFydGljdWxhciBwcm92aX', 'bGkPHUU2V2ZX', 'gYmUgaW52YW', 'ADQo8b2wD', 'zLCB5b3Ug', 'FjcmFtZW50by', 'yZGVyIHRvIHJlc29sd', 'mUgYSBjb21wb', 'JhcGgiIGRhdGEtZWxlbWVudC10eX', 'ZSBwcm92aW', 'cyBhcmUgb25nb', 'kIHdlIGFyZSBjb21ta', 'hdGUgY29tb', 'NpYmxlIGZvciB5b3Uu', 'kgaXMgY29tb', 'ciBwZXJzb25hb', 'byBwcm90ZW', 'kgTm90aW', 'JtYXRpb24gd', 'VsZCByZWFzb25hY', 'kgTm90aW', 'kgTm90aW', 'kIHVzZSBvZiBwZXJzb25hb', 'ZXMsIGFwcGxpY2F0aW', 'vdGljZSBpcyBwcm92aW', 'VydmljZSBwcm92aW', 'VydmljZXMsIGluY2x1ZG', 'wdGltaXphdGlvbiwgbWFya2V0aW', 'nIGFuZCBlY29tb', 'neSZyc3F1bz', 'tzIGJ1c2lu', 'kIHN0b3Jl', 'cyBwZXJzb25hb', 'IHdlYnNpdGVzICgmbGRxdW87RW', 'uIGFuZCB1c2Ug', 'IGFuZCBFbmQgVXNlciBwZXJzb25hb', 'uLjxicj48Yn', 'IGFsc28gb', 'ZWQgY29ud', 'GVudCBpbiBjb25uZ', 'ggcGVyc29uY', 'JtYXRpb24gb', 'kgTm90aW', 'NlIGFsc28gY', 'uIGFuZCB1c2Ug', 'YgcGVyc29uY', 'JtYXRpb24gZ', 'QZXJzb25hb', 'VzcyBvciB1c2Ug', 'ZWdvcmllcyBvZiBwZXJzb25hb', 'cmNlcy48Yn', 'YgcGVyc29uY', 'JtYXRpb24gd', 'ZSBtYXkgY29sb', 'QYXltZW50LX', 'KPGxpPkFjY291bn', 'ZWQgY29ud', 'YgcGVyc29uY', 'JtYXRpb24gd', 'ZSBtYXkgY29sb', 'eXBlLCBJUCBhZGRyZXNzLCBjb29ra', 'nIHN5c3Rl', 'YgcGVyc29uY', 'JtYXRpb24gd', 'ZSBtYXkgY29sb', 'aGVyIHNvdXJjZXMsIGluY2x1ZG', 'aGVpciB1c2Ug', 'FbmQgVXNlciBjb250YW', 'FbmQgVXNlciBwYXltZW50LX', 'bmVyYWwgY29ud', 'RzIGFuZCBjb21tZ', 'dGllcyBhbmQgdHJlbmRzLiBUaGlzIGluY2x1ZG', 'VzIHVzZSBvZiBHb29nb', 'yIGRvd25sb', 'nbGUuY29tL', 'nbGUuY29tL', 'ZSBtYXkgY29sb', 'GVjdCBwZXJzb25hb', 'byBwcm92aW', 'RlIHN1Y2gg', 'JtYXRpb24gb', 'ciBvYmxpZ2F0aW', 'heSB1c2Ug', 'ciBjb21tZ', 'cmlidXRpb25zL', 'iBXZSBtYXkgYWxzbyB1c2Ug', 'ciBwZXJzb25hb', 'yIGJ1c2lu', 'gZnVsZmlsbCBvdXIgY29ud', 'pdGlnYXRpb24gY', 'heSB1c2Ug', 'ciBwZXJzb25hb', 'IgcmlzayBtaXRpZ2F0aW', 'IgaW52ZX', 'kIGJ1c2lu', 'VyIGFuZCBvdXIgYWZmaWxpYXRlcyZyc3F1bz', 'bmljYXRpb24gY', 'bmJzcDtXZSBtYXkgdXNlIHlvdXIgcGVyc29uY', 'JtYXRpb24gd', 'zLCBvciBvZmZlciB5b3Ug', 'YWRkaXRpb25hb', 'VyIGFuZCBvdXIgYWZmaWxpYXRlcyZyc3F1bz', 'ciBwZXJzb25hb', 'aXZpdGllczogdGhhdCB5b3Ug', 'ZSBjb25zZ', 'IHdlIGhhdmUgYSBsZWdhbCBvYmxpZ2F0aW', 'VyIGJ1c2lu', 'hlbiB5b3Ug', 'ggYXJlIHNtYWxsIHRleHQgZmlsZXMgY29ud', 'cmluZyBvZiBhbHBoYW51bW', 'ciBjb21wd', 'ZSBvdXIgY29ud', 'RpdmVuZXNzLCBhbmQgcHJvbW90ZS', 'IGFsc28gd', 'VycyB1c2Ug', 'VzLjxicj48Yn', 'IGFsc28gY', 'aWVzIHN1Y2gg', 'dGljcyBwcm92aW', 'aWVzIG92ZX', 'bzsgb3B0aW', 'yIGhvdyAmbGRxdW87RG', 'IFRyYWNrJnJkcXVvOyBzaG91bG', 'yayBvbiBjb21tZ', 'dpbmcgY2F0ZW', 'JtYXRpb24gd', 'cyBpbiBjb25uZ', 'JzIHdobyBwcm92aW', 'VyIGJ1c2lu', 'wZXJhdGlvbnMsIHN1Y2gg', 'leXMsIGFjY291bn', 'jZSBwcm92aW', 'RoZXIgZ292ZX', 'aGVyZSB5b3Ug', 'ZSBwcm92aW', 'RlZCBjb25zZ', 'IHRvIHN1Y2gg', 'wbGVtZW50ZW', 'lcmNpYWxseSByZWFzb25hY', 'eSwgaW50ZW', 'ciBwZXJzb25hb', 'aGUgYWJzb2x1dG', 'ciBwZXJzb25hb', 'YWluIHlvdXIgcGVyc29uY', 'JtYXRpb24gZ', 'EZXBlbmRpbmcgb24ge', 'YgcHJvdGVjdGlvbiBvZiBwZXJzb25hb', 'aGVyIHBsYWNlcywgcGVyc29uY', 'JtYXRpb24gb', 'hZGEsIEF1c3Ry', 'lkZXJlZCBhcyBwcm92aW', 'YgcHJvdGVjdGlvbiBvZiBwZXJzb25hb', 'JtYXRpb24gd', 'yIGFuIGFjY291bn', 'JtYXRpb24gY', 'VyIGFjY291bn', 'VpdmUgbWFya2V0aW', 'zIGZyb20gd', 'dCBieSB1c2lu', 'VzcyBwcm92aW', 'zIGZyb20gd', 'hhbmdlcyBhcmUgcmVmbGVjdGVkIHByb21wd', 'JtYXRpb24ge', 'dGljcy48Yn', 'VyIGxvY2F0aW', 'ciBwZXJzb25hb', 'ydGFibGUgY29we', 'aCBjb25zZ', 'uLCB5b3Ug', 'VudCBhdCBhbnkgdGltZSwgaG93ZX', 'mIHlvdXIgcGVyc29uY', 'JtYXRpb24gY', 'mFzZWQgb24ge', 'ciBjb25zZ', 'dWVzdCByZWxhdGVkIHRvIHlvdXIgcGVyc29uY', 'JtYXRpb24gb', 'ZXJjaXNlIHlvdXIgcmlnaHRzLCB5b3Ug', 'uIGZyb20ge', 'YXBwbGljYWJsZSBsYXcuIFdlIGFyZSBjb21ta', 'kIHJlYXNvbmFibGUgcmVzb2x1dG', 'byBhbnkgcmVxdWVzdCwgY29uY', 'dldmVyLCBpZiB5b3Ug', 'YXJlIHVuc2F0aX', 'FibGUgZ292ZX', 'JtYXRpb24gZ', 'vdCB1c2Ug', 'IHZlcmlmaWFibGUgcGFyZW50YW', 'uLiBJZiB5b3Ug', 'ZpZGVkIHVzIHdpdGggcGVyc29uY', 'JtYXRpb24gd', 'VyIGNvbnNlbnQsIHBsZWFzZSBjb250YW', 'nIHRoZSBjb250YW', 'uIGZyb20gb', 'VyIHN5c3Rl', 'kgTm90aW', 'jYXRpb24gb', 'YgdGhlIGJ1c2lu', 'KPHRib2R5Pg', 'FuYWRhLCBVTEMsIGEgQnJpdGlzaCBDb2x1bW', 'mIHRoZSB3b3Js', 'eSBjb21wY', 'VwcGxlbWVudGFsIHRvIHRoZSBhYm92ZS', 'PGJyPjxicj48ZW', 'YgcGVyc29uY', 'JtYXRpb24gY', 'ZSBtb250aH', 'RlcmlzdGljcyBvZiBwcm90ZW', 'YgcGVyc29uY', 'JtYXRpb24gY', 'VlIHRoZSAmbGRxdW87UG', 'VjdGlvbiBhYm92ZS', 'DYXRlZ29ya', 'ZSBtb250aH', 'RlcmlzdGljcyBvZiBwcm90ZW', 'VsbCBwZXJzb25hb', 'UgdGhpcmQgcGFydGllcyZyc3F1bz', 'NCjxwPjxicj48ZW', 'kgUmlnaHRzPC91Pj', 'IHRvIHlvdXIgcGVyc29uY', 'cgYWJvdXQgcGVyc29uY', 'JtYXRpb24gY', 'mIHlvdXIgcGVyc29uY', 'JtYXRpb24gY', 'IHNlbGwgcGVyc29uY', 'JtYXRpb24uP', 'VzLCBwcm92aW', 'aWNlcy48Yn', 'ZXJjaXNlIHlvdXIgcmlnaHRzLCB5b3Ug', 'uYWwgcGVyc29uY', 'JtYXRpb24gZ', 'VyIGlkZW50aX', 'LiBJZiB5b3Ug', 'YXRpb24gb', 'YgdGhlIGFnZW50Lj', 'kgTm90aW', 'kgTm90aW', 'mIHlvdXIgcGVyc29uY', 'JtYXRpb24gY', 'luZyBhIHByb21pb', 'YgZG91Yn', 'QsIGRpc3B1dG', 'bmcgaGVyZXVuZGVyIHdpbGwgYmUgcmVzb2x2ZW', 'QgYXQgdGhlIHRpbWUgdGhlIGRpc3B1dG', 'KPHAPGJyPlBsZWFzZSBjb250YW', 'ucywgY29tb', 'mIHlvdXIgcGVyc29uY', 'JtYXRpb24gY', 'lbGVtZW50LX', 'yZEc5d0lq', 'ltUmxiR0Y1SW', 'iZmFkZUluQ29tY', 'VtPjxicj48Yn', 'YgVXNlLCB0b2dl', 'aGVpciBvd24gd', 'VzLiZuYnNwOyBUaGVzZSBUZXJtcyBjb25zd', 'hldGhlciBwZXJzb25hb', 'CeSB1c2lu', 'VzLCB5b3Ug', 'cGRhdGVkIGZyb20gd', 'lIGluIGFjY29yZ', 'VzcyBvciB1c2Ug', 'NCjxwPjxzdHJvbmcPHUTm90aW', 'VlbiB5b3Ug', 'VzIHdpbGwgYmUgcmVzb2x2ZW', 'cgZW50aX', 'nPkFjY291bn', 'aWNlcyB5b3Ug', 'QgcHJldmlvdXNseSBiZWVuIHN1c3Bl', 'vdmVkIGZyb20gd', 'yIGFuZCB1c2Ug', 'VsYXRpb25zL', 'RyYXRpb24uP', 'VzLCB5b3Ug', 'IGFzayB5b3Ug', 'YWluIGlkZW50aW', 'RoZXIgY29ud', 'RyYXRpb24gS', 'nIGFuIGFjY291bn', 'byBwcm92aW', 'JtYXRpb24gY', 'VudCBhbnkgYWZmaWxpYXRpb24gd', 'VyIGlkZW50aX', 'RoZXIgdXNlcnMsIHdlIGFzayB5b3Ug', 'LiBJZiB5b3Ug', 'ZSByZWFzb24gd', 'VudCBpcyBubyBsb25nZ', 'VjdXJlLCB5b3Ug', 'ADQo8b2wD', 'ZWQgQ29uZ', 'UgYXJlIGdyYW50ZW', 'pdGVkLCBub24tZ', 'gYWNjZXNzIGFuZCB1c2Ug', 'ciBwZXJzb25hb', 'CBvciBub24tY', 'IHlvdSBhcmUgYSBDbGllbnQsIHlvdXIgY29tb', 'lhbCB1c2Ug', 'IGdyYW50ZW', 'VydmUgYWxsIG90aG', 'aGVpciBjb250ZW', 'YXRlLCBuYXRpb25hb', 'IgaW50ZX', 'JuYXRpb25hb', 'VyYWdlIG90aG', 'ZSBhbnkgY29ud', 'IgaW50ZW', 'ADQo8b2wD', 'bGkSW50ZX', 'ADQo8b2wD', 'bGkSW50ZX', 'XJhdGlvbiBvciBhbnkgdXNlcidzIGVuam95bW', 'VydmljZXMsIGluY2x1ZG', 'YXJlLCB3b3Jt', 'sbGVjdCBwZXJzb25hb', 'ADQo8b2wD', 'yIGNvbnRlbnQgb24gd', 'weSBhbnkgY29ud', 'yIGFueSBtYW51YW', 'ADQo8b2wD', 'VydmljZXMgKGluY2x1ZG', 'RoZXIgY29ud', 'aXZpdHksIGluY2x1ZG', 'nIGFueSBwZXJzb24gb', 'IgZW50aX', 'cmFuc21pd', 'KPGxpPjxzdHJvbmcVGhpcmQgUGFydHkgQ29ud', 'VkIHRoZSBjb250ZW', 'vdCByZXNwb25za', 'IHRvIGJlIGNhdXNlZCBieSBvciBpbiBjb25uZ', 'UgYWNrbm93bG', 'hlbiB5b3Ug', 'pdCBvdGhlciBjb250ZW', 'VjaCBDb250ZW', 'kIHN0b3Jl', 'RzIHN1Y2gg', 'ZSBCb29rL', 'MgdGhhdCB5b3Ug', 'zdCBvciBwcm92aW', 'kIHdhcnJhbnQgdGhhdCB5b3Ug', 'sIGFuZCAoaWkpIHRoZSB1c2Ug', 'VjaCBDb250ZW', 'aWVzJnJkcXVvOyksIGEgd29yb', 'aWRlLCBub24tZ', 'YWwsIGlycmV2b2Nh', 'YXRpdmUgd29ya', 'hlLCByb3V0ZS', 'wgdHJhbnNtaXQsIHN0b3Jl', 'VjaCBDb250ZW', 'aGUgaW50ZX', 'IGluIHN1Y2gg', 'MsIGxvZ29zL', 'uLCBjb21wa', 'sIGFuZCAmbGRxdW87bG', 'luZyAoY29sb', 'FibGUgaW50ZW', 'MsIGluY2x1ZG', 'YXRpb24gY', 'aWNlcyBnaXZlcyB5b3Ug', 'mdXNpb24gY', 'bmcsIHdpdGhvdXQgbGltaXRhdGlvbiwgY29tb', 'KPGxpPjxzdHJvbmcVXNlciBDb250ZW', 'kIHdhcnJhbnQgdGhhdCB5b3Ug', 'VzLCBjb25zZ', 'IHRoZSBDb250ZW', 'IHlvdSBwcm92aW', 'ciBDb250ZW', 'yIGFueSBvdGhlciBtYXRlcmlhbCBwb3N0ZW', 'ZXMgY29we', 'aGUgaW50ZW', 'gdGhlIHNhbWUuIEluIGFjY29yZ', 'ciBkZXNpZ25hd', 'JZiB5b3Ug', 'YXJlIGEgY29we', 'nIHVzIGEgbm90aW', 'KPGxpPklkZW50aW', 'cmlnaHRlZCB3b3Jr', 'KPGxpPklkZW50aW', 'gYmUgZGlzYWJsZWQsIGluY2x1ZG', 'ADQo8b2wD', 'ADQo8b2wD', 'aGUgTm90aW', 'aGUgY29we', 'sIGFzIGEgZmFpciB1c2Up', 'JtYXRpb24ga', 'ADQo8b2wD', 'F</t>
        </is>
      </c>
      <c r="E160" s="3" t="inlineStr">
        <is>
          <t>[None, ('USA', 'NC', 'Rd.Asheville', '28806', 'Crowell', '15'), ('USA', 'NC', 'Asheville', '28806', 'Patton', '1428'), ('USA', 'NC', 'HwyAsheville', '28806', 'Smoky', '167'), ('USA', 'NC', 'Regent Park BlvdAsheville', '28806', 'Edible Arrangements 5', '2511899'), ('USA', 'NC', 'HighwayAsheville', '28806', 'Smokey', '435'), ('USA', 'NC', 'RdAsheville', '28805', 'Beckys Florist 275 Upper Grassy', '2742140'), ('USA', 'NC', 'DriveAsheville', '28805', 'Centre', '800'), ('USA', 'NC', 'RdAsheville', '28803', 'Sweeten', '462'), ('USA', 'NC', 'Building 47Asheville', '28805', 'Tunnel', '1100'), ('USA', 'North Carolina', 'Asheville', '28806', 'Patton', '1428')]</t>
        </is>
      </c>
    </row>
    <row r="161">
      <c r="A161" s="2" t="inlineStr">
        <is>
          <t>albeeappliances.com</t>
        </is>
      </c>
      <c r="B161" s="2">
        <f>HYPERLINK("https://albeeappliances.com", "https://albeeappliances.com")</f>
        <v/>
      </c>
      <c r="C161" s="2" t="inlineStr">
        <is>
          <t>Unreachable</t>
        </is>
      </c>
      <c r="D161" s="2" t="inlineStr">
        <is>
          <t>N/A</t>
        </is>
      </c>
      <c r="E161" s="2" t="inlineStr"/>
    </row>
    <row r="162">
      <c r="A162" s="3" t="inlineStr">
        <is>
          <t>blackbookmarketresearch.com</t>
        </is>
      </c>
      <c r="B162" s="3">
        <f>HYPERLINK("http://blackbookmarketresearch.com", "http://blackbookmarketresearch.com")</f>
        <v/>
      </c>
      <c r="C162" s="3" t="inlineStr">
        <is>
          <t>Reachable</t>
        </is>
      </c>
      <c r="D162" s="3" t="inlineStr">
        <is>
          <t>['2021 BLACK BOOKTM KEY PERFORMANCE INDICATOR', '2 InteractiveJackson, Key and Associates JACO', '98 0 RFilterFlateDecodeLength 2657 stream xkHASD', '8 0 obj endobj 9 0 obj stream xap pw ABACA', '115 0 obj stream HtWH VI', 'ONE EDGE BIOMEDICAL ISS SOLUTIONS INTERME', 'ONE INSTAMED CLEARBALANCE ALLY PROSPER HEALTHCARE LEND', '1 RCM SYNERGEN DR CHRONO ALTERA APRIMA', '1 RCM SYNERGEN DR CHRONO ALTERA APRIMA', 'ONE NETGAIN KAPERSKY LABS END POINT SECURITY SOLUT', '2 InteractiveJackson, Key and Associates JACO', 'Top10ra', 'Top10ra', 'tamedAdvantasureAdvantech ADVANZ101Ad', '0 endobj 4 0 obj stream xZn87BZ', 'bOaf, yuo82EW', 'SL.kS1f3Xu', 'g c nLS0e8tl', 'dMAae ILf74RT', 'm WlS Ufns97QE', '0 wgXND jsmnqtEe05WY', 'kZu49GG', '5v QNU nSZ4wWF77RY', 'UzQI3 7sl', 'AFsA ZoSdwUp976aj', 'EIGoo48Rx', 'EiXeWu NQvERW93EF', '3w uqijQfXkwum jZZn1W5DU', 'rOyCsz197nf', 'rkX. I62jj', 'asMMqZLf57Lf', 'asILTv47fs', 'OMBz2 2rx', 'dT, Jqd92RX', 'tZjy93yS', '5 gYB5FYo900XJ', 'dkqczZU874wP', 'BYBI11JW', 'ifWmzwu58Xb', '9 Krjzf73uH', 'wGcSGiz957Fq', '6u 6q6 xz27EA', 'YUuC C69PG', 'aEQERRPEPIKIJQEQE IKIIE J JZJQbb88PE', 'xfmTM5 2sr', '7G IKNc6F8UQ', 'lGss, rS QOtT PpVTP9dU20us', 'epjrRH20Qe', 'xYyVks62zp', '7C UyvvIYnK Y4f4Fq', 'JaIEQEQE JQEQQ EPE iQEQEHruKQkz95px', 'iRQEQEQQiQEQEQEQEQEQE RP0J 8SR', 'SDeRM441zF', 'iC.H84RJ', 'tBC A52Lw', 'GgccgQI86EN', 'ixIbFb96ZE', '1 f4QEQEPIE6u8Tt', '1f 7FSsNBLIFXbXzrG134RE', 'RQEQQPEPIE iQEQIHQE QLQKIRP0J1EQ', '2 ICST.A.K17qU', 'TPUvsj Di63RP', 'iWh28hU', 'ZECTYagdMR18sl', 'SkkE5E6nQ', 'IoQ AdLW L51Ns', 'qLBQKQ PE RP08aE', 'iq kxoxZnq a582te', 'hm iEPRSRLbRRHJJZQLC.iu34Qq', 'obHD038Ud', 'JhNbQKLPNu LDt5f6jd', '.JJuIRP11Nh', 'Vtik3h8ha', 'PqER IKEP188JZ', 'szTSel ZMf45ZJ', 'FhchI EQNDi pqAjfw, OWWJh51NE', 'TpgzIW34RR', 'JLRbZJ.bH2W9ZE', 'jhbRRP024Eu', 'RM5DjFiJRTPQEEQJiQEP11NQ', 'WQGzAki ruP32XL', 'bSPb1E 1ER', 'JxzpD8e0ET', 'ImyEqwq P43zd', 'vtyZkRy2f3aA', 'mKyK WP d40bu', 'hJhqFP1R 0Nr', '1y JvGc GEQJJLSch E5c3Pb', 'MNqRVgRAIKIIKEPSiS40tj', '0 VU5 VBv5 1gW', 'yzVa85SW', 'F ASd46bb', 'YMOcTiBww74EG', '8 tQEjzY89RGPGh jaY5D3ep', 'A qET.VbGPi963uR', 'ee SsP31fy', 'ifQSrCQy43QR', 'C cP18xf', 'eGq JupIskYr pmmianltgh8 8Qs', '8 UTFiCQ M5B2BS', 'rUgZ55DQ', 'jSxmulP68PP', 'YlxxHy85jt', 'mgjJiP11ER', 'FSZR94WR', 'xMhJi EOOS7j4Ys', 'zM FOOR7j4YG', 'TaAU48RZ', 'QHN.dj94QR', '4i zTTVw5Id3N6GE', 'EERS86EF', '4 jf.zSHqe7AKE V dPR14BR', '6q LsMZ1RPQESLv 3qFIaES ERG56LB', '7 Ybh GR7M5tP', 'esT rbQKEAZJhJi M15qR', 'ZE aNfie3T7AE', 'PCQVf5E2YQ', 'PGEVFEPEPEPEPEPEPIESEHLzR84El', 'BuhtJ57Df', 'VvCEHwVV lcMDlVbiSlRJ96Hh', 'NvXWBnK2e7Fs', '7R 7 UEAzOM873RH', '8s VkoAz44us', 'cNEmf608Hz', 'nQacAC50Pq', 'P WebRTAP70Ly', 'zWNXCu2s5fx', '5 T0z uBWI14Nn', 'e.OQuRT93qU', 'ACR96eY', 'xHXBAd871ty', '2 6gU641C0h 6zE', 'ef h5b2Ft', 'f v, H i68hP', 'LWiMABl6s0qp', '3 y1Lms7qATluQCiW97RU', '3467 stream xoF70HE', 'SblCPKg6p2fu', '3539 stream xrFWasvbNDJ5 0Gg', 'X ah5s7YA', 'WNdmF38FZ', 'Y M e97Gf', 'y Ibw6K2Ga', 'eVqeQ690rF', 'e WkC84zb', '7296 stream xs6wR34AT', '8 Z.fCBLkxK5jje.t ABQj7S5aR', 'kZFBW5 2Bn', 'NPv NK, Ba4t4n36tX', '2 1b O1uc30Pp', 'qj oikJOZXl80yh', 'pS miqj1 0zX', 'IkiA RMmYsFu2m 0LA', 'spHw32Jj', 'Hatoc5 8LT', '2 6o9Zk9uf0T2nS', 'B.j.D4 9jA', 'D BLj453Tn', 'utckK83np', 's UI76AJ', 'JIdPhZoe48QG', 'c QCy3 0Jb', 'vZhhsC9B9XA', 'JhC74pp', 'WV, EwK4VQi81Bf', 'xRXcH27ew', '46w KKTlOMo0r4US', '0 obj TypeFontSubtypeTrueTypeNameF10Ba', 'dkyPdZFDnwB87tz', 'uzKxFJ520ap', 'mM tU3g7dj', '0 obj TypeFontSubtypeTrueTypeNameF11Ba', 'vpfwy95zR', 'CqtRw36UH', 'hUoED kDT hR67DD', '1 4ROZ420ZQ', '0 obj TypeFontSubtypeTrueTypeNameF12Ba', '3126 stream xms6P3Le', 'e AHA77xl', 'v E19dN', '0 obj TypeFontSubtypeTrueTypeNameF13Ba', 'pia K1 6fu', 'xWcaN147hd', 'wS fGfCsZSds7W1QS', 'Tc k Udc mxjnP18Tq', '4 LNNCf88GG', 'sbH, J WV82d4jtSyAChUoz41PH', 'UsYfG918wg', '6 Y1pQrww7.LHFcYQX222fi877WY', 'ZroWk0J3nj', 'gyLP Np666De', 'Att e04de', 'lfijYRt65nu', 'P PYhK40EG', 'ciKUuMllYW Y89zu', 'ov GlyVe2W9ll', 'AWTGe0v8De', 'QO o03Tz', 'ezMCUQvgtJw86zU', 'HximNkZ7d2fl', 'ykJ Xc ED O64gb', 'k gwH407xl', 'CgMzBZ832fP', 'EEmmU6f7LF', 'F.CKi33Wu', 'Qh dSp75Pj', 'YYE.MeIDdL10GX', 'vq.NF65JE', 'iPjZ pI m3u1se', 'S L Ap9W9JJ', 'gbAuCsL87tf', 'GZ yjcDa7W9LT', 'B IHk ujDs6r9BF', 'tOOE52Lf', 'fJmp34UY', 'Nsg31fL', 'i VxAHCbn LV3Y3ds', 'zpQ.f, QEC D49Fs', 'Q Pqdp7V4yp', '6 Sl i73zB', 'y TiZh04Zu', 'AJEHFqqpJ uuM4W6xj', '.ns, P07En', 'apY f4j3pE', 'ScH82ze', 'LF zkwD ZWmOV60qY', 'auiAU24fh', 'DjKfB pjU13aj', 'Lib d c .f716Bw', '3760 stream xnF71fx', 'Duzuu73bT', '4c T4fz0J7TS', 'gNWi73lZ', 'C cimI21uN', '3o 9N2 qgrd80zx', '7s GoydlaV BN18jd', 'Wmqd JJ k5C6Sx', 'agjGGtyTjgG29rG', 'kvf fLbt ppp55yH', 'LbsUM W40GD', 'lIyJmr3c4SQ', '߂ xH8r sM PTH3N2hd', 'eUEIYCjdD76Zs', 'DnT, jAyPUFkTWhWIObeDCBWRvSeK7ApZl9p6nH', 'U nvHO jsAU04Lw', 'tB y.a53SD', 'GKtXoq88Gx', '1 oozPiBLm96Ed', 'lt vzoV39Yj', 'pzfEW88hs', '7 t6Roy xRT6U9tr', 'LBx Dxa4C9Lg', 'qw J W0A2wL', 'EzPRm0A2EA', 'odfGpJ uq6w0aG', 'BovGNtfev76UR', 'BHIQzM3e3yd', '0A MY tWutAbTtaG1fC72BE', 'HUYA2e1wd', 'sNwIr77Uy', 'q DdyHhGO jt83Hy', 'mM B3G9YB', 'BdBi89Et', 'L IxzfbdD15al', 'MQAo e81un', 'DqnYG36 4ay', 'THxtNR8B0dl', '6 zHT h AA 5KsAAd0LmqI h6imZt96rq', 'aFaijA28yA', 'Wah B14Xs', 'S uWLx, h L 3Vy VNT2E3LP', 'rVAxbA Xk4 6PP', 'Z inXM82PH', 'TGit5e9pA', 'DAd, F C61ut', '8 XJXWTiQU7 Js, J B42Al', 'B h15ug', 'Th dr83hh', '42H T 48 NE8afDh3H 1np', 'hZaM52Hh', 'nE KD s054YA', 'onqPFYKi, L615Wd', 'ozqU99sh', 'V O, R mncxU5 5qE', 'vxmzN3A1uN', 'c bGoO8M9Gx', 'u PCl546Px', 'wSrBB95Ft', '0m XLyk06fE', 'vbp, vroKi7Og30Uq', '3A lt HBz2x hnjVQI883xs', '2p kILbN35faQEZaKIe80Ry', '0 nh e, I78JR', 'r pIdIde8b6SL', 'LbtLV93bl', 'KCJ29Pq', 'cZVk87Gy', 'Uo dXRF70XJ', 'KpXhIo, l GyrgVE66DHe b0H2LD', '.eCm50zz', 'LqKL47Ag', 'axQ Wt0 8EX', 'A.Jt, PmB21HE', 'I pe85gJ', 'IAmF17xN', 'KXsQGs8a 2Ld', 'ZJLLemJTfkOVp61Ap', 'GiWR, ZFY ceCW32Lt', 'TuKVgBh g23BZ', 'jFLL kKgTk08DX', 'K CW, WubDRd8r1Hg', 'ia., hf RYd pL98dZ', 'gRJjNcKoX, lDPa0 A2B t2PKdbl Yd1KKXJ.OH DpM8u3YJ', 'CURwek3b2bR', 'daqOeXyi09jj', 'd WLPhyD2m3dL', 'XcD70Tj', '9N aXJWFgWCIIx5 o7zhbbc21Ra', 'hy DBQ74SJ', 'NHoH7T8uS', 'KhdP rZL3 2HD', 'Lj W92xR', '5y HL1 P1 8eE', 'D Vu725TX', 'GJZd4 8yd', 'DHOeIYL3 0ya', 'AmsI2E7fG', '1 L7Re 1 sFRaqCWI KRwIK2E6LJ', 'gdaXI7B2wD', '00 KmX7UqskgI Gm3 b1 gDpJJ.JRVRn27hw', '1H N fstIzRMEKxFDRddIg7Mb73lj', 'gDlIO9b6tH', 'GFamNbv71Rs', 'hPsINRB cb64SG', '3E Nf r8J4GU', 'Stusr rmE70jt', 'B wv, j 4ethtZ9A5ht', 'NjcsWueZ60QX', 'BJpGGulHF h f78bq', 'pKBsD977bb', 'c CRN9 9tP', 'GxqZoio87FS', 'KEJs.w0W0WE', 'XtXTXVPx1 0zx', 'yPDP91nA', 'eTBgtyFm6r7EP', 'ruTM80aq', '8 6NuG28EB', '2948 stream xZr8wOTTK83yZ', 'OcOuC d v Wp35az', '3G NseHv61pe', '7 Cww sZsuqo ZjQYp6SA1d6A90TxStd dP19Lf', '2853 stream xYs8w1Lj', 'yMJE76AB', '0 3 9bea96ay', 'uHQUWD9U9fL', '0 obj TypeFontSubtypeTrueTypeNameF16Ba', '4 WLd3Do51px', 'HGu06aR', '8 HsLgEXf38YR', 'bxg xd.yNs Kgah a T, zuil VJNi8f8QyDi6 V a AjCf39Zr', 'SD f8 2QL', 'V y64tq', 'jtTYtU3u 6zf', 'tCevgD29Lx', '0 4NYE94Ja', 'Fl dXz g h, v6.ZodfBI526QZ', 'oeKO5K3Bw', 'OXLodB08yS', 'qfKz cS0y5tn', '.uFS1W0rb', 'L t RU58tN', 'sD mb31nR', '5U tvNy9X6WShpw018Yr', 'ysYMvz04zz', 'Ak kFxc83Lt', 'GRDv, r80ULid07Ra', 'lB b572sb', 'Eox, jC6l.Mz06qD', 'zGeiWopYEzL39Jg', '9 BV do43d057BT', 'Br ggvlEGQ3R3YH', 'wXF30pD', 'tTMY ok5X1gQ', 'Ikdo38Xt', 'senMcU FBq80JX', '3 UbZ85 62fjS6M7aA', 'UNLqhV YAto bwmnUoF49Eg', '3L S.DYT6F2cvo6 BtZF4I7zNi Q4DK48Sw', 'tUdqTjy31zg', 'WbkwZ07Bf', 'RqjM o biwxkD3g 2Pq', '9 5HO yM14SW', 'baju778Zj', 'sjC Xb46pt', 'MpTHnLB, mk9Smt4LY53hZ', 'CxHO32tq', 'tsgnJ76Gg', 'nkTqOKHC YF737Sb', 'U U, IK bcUNWWzXz03fGi99SBJ41FY', '3 ZROwCLvB731eu', 'JMIntftg Cp842zW', 'zIdtB Tmm5U8dn', 'cgInvstrGSMbm49tH', 'nhnn08ty', 'Jm P87Uw', 'uC tjn98jt', 'hct180Wy', 'mJFYhhV891SA', 'drFzCHOzKZzlmnf, b0iMIrZcI13sl', 'cr R93JQ', 'mZDt, raI03HW', 'YvzVn21BY', 'uLGpU08ys', 'y F DkgZ0t3Yd', 'mt hHkol98nA', '6 tHtgvP0 2nB', 'BgzVZ4 6UQ', 'MIazg njmSktB28tE', '2 97mtM5S7rl', 'Usl91PD', '4 LyxB95LN', 'czlFk5R5Tb', 'sXKhk.XXikt1W5Eg', 'vHOZUk73UF', 'yp N96Jg', 'iSM D48St', 'pSAXtjFF3t6XN', '.ECo t67tL', '.VXoGi90tt', 'tpVTXWMmz3D3NA', 'kQ WaAhevW93 8dB', '3 91LY4i9F6Ly', 'q fJ25Fz', 'jFXYXgSUY, K6 23V1Ea2M5k98Us', 'P hlQQ of, T7Kq35gQ', 'QtxTsh4J4Ts', '0 h iICIRWPsZW599 PhLhTjn21XD', '0 obj TypeFontSubtypeTrueTypeNameF17Ba', 'oTt.uV87 6fg', 'LWc hA12Ss', '3 sFNIBM4H3zJ', 'feyPpy..RK0K5UX', 'lrWQbMhIWVEp5 9jS', '3P kyZNOaKyi5fkd7A7f77yj', 'OdjTd b55TW', 'nMLbN. ojsM16dg', 'Uq Ke q U63EQ', 'LYPuGO9 8ja', 'MZW23ty', 'jeFDw14he', 'JzSWIPR35Lx', 'swIwUX27hr', '1a HmCHbLdI9M4H D3U4xL', 'iLHRc253ZX', 'i TDlz1u5dB', 'eBjz oO79fa', 'Pojgg32tT', 'oIRbQM8e3ax', '8D ko7 Gs3c3jS', 'DgGNxxkrsU74sA', 'YTE h73hg', 'lQdBvhgB4e 4EP', '00 nIQFk9 l7p04JD', 'qUFhg183XL', '0B s8v6m7Z93rW', '0 obj TypeFontSubtypeTrueTypeNameF18Ba', '2 ybiAwb71Xe', 'vLh qce In5 8Aw', 'xh.N10bg', 'DTh.Qulzip78ZN', '83E Qaz, LV8P4QD', 'YPq lYMOB6D2sp', 'NxWiS61bq', 'Y Czk, E2 T0yE01Ht', 'PNaWpmUm M377pN', 'K OaV2b3jB', '05 98NiVXFtEu1FZw6S6LL', 'gsO V.o D r22Qj', 'xn k4H5JQ', 'iHqB981nl', 'oFeoKeGvQw05uY', 'CgQwz3D5na', 'tcEC NZ48tb', 'AWg Adata hzEV2v1Dj', 'ccwzhbGKv I2W3RB', 'D.MC4c3uh', 'v. VbFB5T9DG', 'zAUdiQ Y43dy', 'GvH3c0Yq', '1707x TAOl JJph q0P RYsSYt4Hf lbfkY74fU', '9 7 y qC EpqCP1a2Jd', 'v. u lBVirvKmSS38PB', 'hNItetLAQ0 4ee', 'DPuUjv.ZH24NQ', '1 sTS Iu5D2Xr19AU', 'BQuA92Qp', 'u Wg5k6an', 'GnRq, Zq2w6SW', 'Wpsu07jh', 'C KAOY24wH', 'yEQAQIYP0y9QA', 'EUWUth3b4YP', 'qxfQy18Hs', 'HRlU89uh', 'HtkO, bg pCJ OR0GK2i73jQ', 'JFa TIdVy Gb7U7lh', 'NCCj2 7wf', 'x C27db', 'ZrWpVlSNe87er', 'zkot78gE', '7 if5Z04TP', '5330 stream xoHilybn23bZ', 'p wO1 3Sx', 'cF aLxrO61rb', 'mZoI07dT', 'VMufkT R7T 6uf', 'jRy p31JS', 'sLcgY2j3ef', 'XrXu2e6AD', 'EHhkOsB8K4HA', 'YHJCGmwf33aw', 'ki Y88fF', 'EUxIIpl6B6hY', 'vNokbOm sKSqe5 2jh', 'qAxg yN38tG', 'WUjI48qH', 'ByxG, uRb36fD', 'rkPn91nq', '6y SaJLy05Pa', '4 uQ2ljloIz57xw', 'Tfnn.mvgTs0s9xw', 'X hc83Ar', 'Frit12Lp', 'dhU. whD2u1hy', 'NrVLZJ0u2Gs', 'tED.s, H.xI5fgInQ, z1 KCCeFMM4nQnN KCCbCJYoyIvrFqai l44WF', 'UDz l44pl', 'Kgvs598DZ', '1 JHiEjE NT yE86aQ', 'ihDF r77lr', 'hIAs96uS', 'JU dbDXa eVrwKBqFb15Xt', 'iv, iv m47ff', 'ifa d53ja', 'MLhZ3g4fU', '7H H KemyLv2yAFlppppJDZwd k0r Lv130Ta', '3Q mSFalO cuVoAM m6voKhiR65GR', '7 B Dd9c4ry', 'XblIb4K1rh', 'OuvZDn99bq', 'p gQf93Xd', 'Gggg1 3yD', '1 Q0C0, BA4Lj50UB', 'OUDH6F0hr', 'T uN3E7tZ', 'ggxTiy74Nf', '.sfBAN49wB', '11Z XhLu0Mr23hX', 'hhXB0b 1fx', 'hz ZdLM22DT', 'Vgyd B32WL', 'TfVf230Tf', 'Vi yGl48gl', 'Z BaR03sT', '4X 3Iu1c1K1jT', 'rueUgo520WF', 'IjI aTqTaJ30Xb', 'TYI u63ld', 'LgRa97Gr', 'aoFC07ua', 'UW d29wd', 'MnOFcnbYP26df', '4 JKXR33JQ', '7 QVohgXqgXiETGS S8k 7aV, yGjsU c Ha72JE', 'uKi42eh', 'iiIN42EZ', 'RGkF czO8e1Fg', 'LMTG.C C8j9pn', 'YILvgCw97Qp', 'fxUcoYkKgXUk xUo83js', 'NE Zu OzOJa72ZU', 'cV ae72zg', 'woQCjc4d4nl', 'jQ I04jx', 'v.V a383Zf', 'd k j08rx', 'ZKviG8d2wY', 'AXhs DAA49su', 'HK CfcWjZmlj RT4x0Wb', 'tZZuf39Bp', 'aOjjy39Bp', '4 lNcb95Yl', 'fIo94Ju', 'wBxBSDx m kG32tX', '0߄ Y16u1U 9TN', 'x t S2 9Zx', 'RU wXSTy NOSsw mO0 5Wh', 'GwgMJp88pG', 'HRiWVrHE9H1nh', 'cFBFKnkqK. AFIK5A0ge', 'oRHI16hb', 'QpzOM7C7Dq', '7 1Cpy4RNeo8 0ut', 'sncyFw9t 5lN', '2x a p napW34QF', 'r Ml9g3Aq', 'eRIy kJCfFYamH65uu', 'vnag615hZ', 'Rmwf5C406 O6AFemukNWUSiGkW66Xt', 'xSOY29gN', 'FS VufV39wz', '1 y4gV2haCxQK7qHRc5d5YD', '8M IhEj L M fW4a9xs', 'CCRb4r 4pR', 'ugN43lG', 'rSRr32xP', 'AQm50FB', 'yDZJybH82Za', 'LY D8 6nj', 'VRTkP11 4qY', 'TLvBu13WN', 'H.TOJ31Gz', 'BZoUu O OnZH d35De', 'Po0P g.BkKgCaR. vWqiyr1r3UB', 'RdxtClfAsP ef9n1SX', 'oqPgOXKYplXnQ3H9Ex', '0 nvxQCsYL5C65AG', 'DLn . F02GG', 'ziqueA YP u9k9yE', '4 rHI0Hnr7a5xS', '5 OhzqU, Sfw.kJy K02PL', 'xt x t0f9QL', '5 iOs yXzhL79Gq', 'jUFI6 5hB', 'T X dm4r7pf', 'j dKtSO55ju', 'iCWtV2h4gF', '9 dsHb3A52dT', '0 YdI2 BssXPPyQhFp4G3pX', 'nJyr32aa', 'JRyV EdJl3J4wH', 'VUCtiTeu1 2DA', 'KVeILkM01pn', '90V c0xctaj 5DVyeXDT5s3Xt', 'C EWfn22XF', '1s Ssa7Ab2wFfJ 8baJqa Zz29EX', 'rHl.yqhT7V6RS', '4 Iy5Hs2uDsQd U HKnj wo5qlic5B1Tu', 'EuDjn977zn', 'ASpo95sZ', 'qMdG40At', 'HUVt4 6gZ', 'q OIv3b2dp', 'ToLKHqcWsRHu8n0XB', 'il F, fIcO9m Hk746fb', 'XNp jIBa4P3ZZ', '03d clsy t wsYXQ 9 N94Zz', 'l.c oJv566Zx', 'jw ssKyJaPO2e1sT', 'uFAB88sF', 'zHcpXBbSuKd hb A47Fp', 'zFLIdCVgN69pP', 'hPitbQu lZF54Jr', 'HNsSN86sf', 'svmI495Ge', 'l umK.S e, f6D1zr', 'MG kN9 8QJ', 'j.ZFO45ub', 'YJZO96JN', '6 9qoOx Et2T4S2qU', '0h 9 PKABp pn2yu0e0cTR54Te', 'bTOMfx55Nd', 'UVVSbEz UW93gQ', 'WWpJ11TB', 'okDr76ZA', '9T MN5 w X3orUAeM2GDua Nt4c5Zp', 'Ur. eK61Xe', 'xldN85 5px', 'RfNAq9A3Hz', 'SEc b72Xf', 'UIc65SA', 'vCi96RB', 'LOX. F OPnA55uA', 'LN oSG8y5Jy', 'sI Vd, nlVh64yY', 'v .M03Nb', '5 Mp5ibc Rl629ge', 'OYig HqcgAK88xB', 'ymvyI8s2sl', 'Xbuxw8 5qU', '0d o cdb2H9k 5dD', 'ilrJs KnR19WR', 'MHuun94TS', '.iOxUL r31ts', 'fEc7C0Fl', '0 T LFJlLEOg45bCSh39DA', '1 A 8Li0n 4m.M0WY Y6u8qu', 'rYxrw W760lQ', '.kJVlN23hF', 'xKOOLd04PJ', 'fRDXLHpA sM22YU', 'QxTn9A6qy', 'Qc z1h5PP', 'PqQaA0y9nW', 'fbJMGJywt9U3qF', 'pdXPZLVtLH85FB', 'EHHaNK71Dz', 'T kO97hS', 'hisubY5n1eL', 'BZnmy96Ur', 'aofYM85nE', 'DLn . F02GG', 'ziqueA YP u9k9yE', '4 rHI0Hnr7a5xS', '5 OhzqU, Sfw.kJy K02PL', 'xt x t0f9QL', '5 iOs yXzhL79Gq', 'jUFI6 5hB', 'T X dm4r7pf', 'j dKtSO55ju', 'iCWtV2h4gF', '9 dsHb3A52dT', '0 YdI2 BssXPPyQhFp4G3pX', 'nJyr32aa', 'JRyV EdJl3J4wH', 'VUCtiTeu1 2DA', 'KVeILkM01pn', '90V c0xctaj 5DVyeXDT5s3Xt', 'C EWfn22XF', '1s Ssa7Ab2wFfJ 8baJqa Zz29EX', 'rHl.yqhT7V6RS', '4 Iy5Hs2uDsQd U HKnj wo5qlic5B1Tu', 'EuDjn977zn', 'ASpo95sZ', 'qMdG40At', 'HUVt4 6gZ', 'q OIv3b2dp', 'ToLKHqcWsRHu8n0XB', 'il F, fIcO9m Hk746fb', 'XNp jIBa4P3ZZ', '03d clsy t wsYXQ 9 N94Zz', 'l.c oJv566Zx', 'jw ssKyJaPO2e1sT', 'uFAB88sF', 'zHcpXBbSuKd hb A47Fp', 'zFLIdCVgN69pP', 'hPitbQu lZF54Jr', 'HNsSN86sf', 'svmI495Ge', 'l umK.S e, f6D1zr', 'MG kN9 8QJ', 'j.ZFO45ub', 'YJZO96JN', '6 9qoOx Et2T4S2qU', '0h 9 PKABp pn2yu0e0cTR54Te', 'bTOMfx55Nd', 'UVVSbEz UW93gQ', 'WWpJ11TB', 'okDr76ZA', '9T MN5 w X3orUAeM2GDua Nt4c5Zp', 'Ur. eK61Xe', 'xldN85 5px', 'RfNAq9A3Hz', 'SEc b72Xf', 'UIc65SA', 'vCi96RB', 'LOX. F OPnA55uA', 'LN oSG8y5Jy', 'sI Vd, nlVh64yY', 'v .M03Nb', '5 Mp5ibc Rl629ge', 'OYig HqcgAK88xB', 'ymvyI8s2sl', 'Xbuxw8 5qU', '0d o cdb2H9k 5dD', 'ilrJs KnR19WR', 'MHuun94TS', '8M 9 da775jU', '4N pmvU5J0zu', 'MUaM uz zRb3V9dq', '1 76792 stream x To, K30NT', '8U 8 7F9NCyulm5 5hP', 'aCBL800PF', 'nffa10hS', 'xUWt54Ra', 'Io L, R. SO9djaAviFcYjC Dyd92zx', 'eAmmJ6F0uR', 'CkyWX90TX', 'b vkrX04EJ', 'afkh177RJ', 'JTPaEglSFE57Hu', 'BaHILDJhawf48YS', 'ZfeIu37FH', '4c XTRcJ lLu65Py', '408 sWwTeYH83TA', '0 xe p J88ln', 'JkDKrCEEUG, GNA jbW05dZ', 'fQiUJ.e00GW', 'fF a65eR', '80 X ZAIpr.hiDV52RX', '1O Jyx e99xf', 'VlzNpDP4 6Zr', 'OCKE61RB', 'HJXdK, Y..SnCsZehv i3w4RS', 'OFxkxwSh YojMUeA0K3Rt', 'Q rTC0U3FS', 'uItxt0F6Gg', 'Cvamno7v7nh', '0 g9w87 xML5C8SD', '0 RInfo 258 0 RIDF3A779717624984FB63EE', 'KZsVAwZ0a 8sy', '45 FaQhj6JMFSl2FaQHd45 1HkD1biFZHdT4 1GL', '6F ERRg32 Fgbd02 Fd02E0d029Fd', '0q .D0p9J1WL', 'XKcI, e V bu a55Za', '3 7Srb32QL', 'uM Gm45bF', '10 xGUo3x aKxO57xn', 'BiFZhe62Fa', 'iFZHk45nS', 'hhVm07 9sz', 'RFQe6F7LJ', '3Z 5nFEQfT42F7eP3F0f3Fg3Ff3, Ff3nFQfJLJOk6nFQfJRF72nF', 'Vajaja78aj', '1J S05L S05LR', '7b 5L S05lL', '0 RInfo 258 0 RIDF3A779717624984FB63EE', '0 RInfo 258 0 RIDF3A779717624984FB63EE', '0 endobj 4 0 obj stream xZYoF0d7Za', '7 dY1 i ppbziIe1ZsN2u6Sf', '9 0 obj stream xap pw ABACA H636Lw', '52 O9zF3FJ17fp', 'z DUr7r6FQ', 'hATW63Fs', 'xXaBG16PE', 'pXxn A qi9 3xE', 'uvZrnz30uU', 'VTQI08Tj', 'pGvne qY NbO880WJ', 'qWNjE889NF', 'NIZMpE61tH', 'ySLPbc5A9Nb', 'DpoJ28yl', 'MlgtunomWU23TH', 'woJeICf88Jd', 'Pgmn35fd', 'lEBIJnkHmP W85bQ', '39w PDm gUSz7F 9Pn', 'opL l8 2hA', 'TXBPaUBMwS78NW', 'ZLWAP82uP', 'yJt Rd cp64BF', 'pkCxWj24yr', 'KPJO9E2HF', 'HUEE.FHP48JU', 'QL.f41ea', 'NifsZgDh7K8eb', '.zVIWOC cFHJdeEgIYH9V1Dd', '6j M varGGO r52ze', 'ctFT88yw', 'D.GlZlw. MWcYg37ZF', 'ZbDlq85Hp', '4 uehdOr84wb', 'rQKL77Ql', '10j VJ pA6c OtW59nr', 'yjKQRBpBlx2 8uj', 'sUqVo QSW60eL', 'TA NMdOSaFi63QX', 'eFge4a8aF', 'gCiXwwhF938hG', 'SxpZWcy63nj', 'd wt64Pu', 'q k in5P 9uN', 'xSAIYIQL.J52XU', 'MW b nx. eUNNfd2F2Nf', 'Q PeTdEeR Vm45qd', 'eMDeetR30eg', 'LTSNN65PL', 'rCvgxVLTL, d5W7AY', 'i ZA Tz, Vwa 6Llss L a97QN', '6 S i9A33sH', 'LBAXlKN0d6ql', 'j.A..k3 9Nn', 'TmIo C, LEivSAT6iy pt7qrX nLtIz87Qj', 'zn xr N an6V4LA', 'hugFMv aJ43TN', 'JmXR56tP', 'mwvNg21rt', '4l 9dBlw8rx6WA2d 2fE', 'd Xc24ra', 'OH lNnI817yN', '9 I2ly xFBq XGjs72ba', '8 ILeN86th', 'Gjae, L81bW', 'mIUpp8P5TP', 'mKvBI5h2An', '36 y LPJu8M6JQ', 'xIFHB ovll38Dp', 'G Ufc32zz', 'hufSxgB2S9Re', '6h LI G7F3Nx', '0 obj TypeFontSubtypeTrueTypeNameF10Ba', 'zVmu395YQ', 'DpcCz96BA', 'Cs SQCFmhwF06Qa', 'IsDW iYw6M8ZT', 'n.Q.y., VYzU5M 6WU N 2L85ye', 'GAlue xJg z97yY', 'NFpFg63eA', '9 du0n66S6kBJI1M1J8gZ', 'oAHpJLYcEZI, DO4 7GD', 'WdUy218Lp', '3Y oDLiz8rAoQ52wR', '5 zG Bn9fIm CcaK, lyc9T8ad', '1 63 8kQ2zQ1 5Ge', 'bMY r.iYIZk PkE9H4ea', '0 obj TypeFontSubtypeTrueTypeNameF12Ba', '9 qCnO47GZ', 'KzOwrY28Dz', '8 Z3NEOOu .xmUdTfrIuNKw740dW', 'N z z82pL', '310 stream xKP6b6rQ', '0 obj TypeFontSubtypeTrueTypeNameF13Ba', 'OOpdu49AZ', 'Q QF84Gd', 'gxOGd hxh90SG', 'd hZ684gx', 'pzvh90SQ', 'qFy hhOmhz8h 6ud', 'qFn hAF81nW', '8w mq nW 8 y7mq oW 8w Z1pGSI y70hA', 'tny941Fq', '6 hp F20Fw', 'F uGm9F6zd', '4 xvF h 0F218Z6H6Qq', 'Pd J08pP', 'SUUvHb87sU', 'yCAE78QX', 'iWoU675ZE', 'gQ Y1g6Bf', '4 dyF.t.H1 3YY', '7 FA lYLHRr38dS', 'in jg1T4pz', 'O O wxeN KH700gE', 'yDXOsU04lT', '4228 stream xs67pG', 'fKDUwtB18WH', '9v oVaP4M61jn', 'B dYpuHwMzz781rH', 'urJNtAF .t dI Ru17hh', 'qKNw73jN', 'AsgD4G9wz', 'OPYOPg9t 7AD', '81S kNQ5uP05uP', 'uQVGSub7U 9yd', 'OQLG2D1EA', 'SZkAYH7R6eZ', '5 sr oE3OyfL.c6OZ65nJ', 'gZGjG2y6eY', 'gQtH33rY', 'QXr, P v XX H 0K0C4BF', 'S kXPYsK28ah', 'Zhu69ZL', 'zG Ez2w3sN', 'JdrkadH0n1zH', 'CNVhHR NHSpDppM BWOWQQX J53fz', 'NMravu2t 5UP', '5 GayO Vy6 I817TB', 'vwqs m HQswhUcNL3h8jp', '9c MVPCmLQ2tq Ts01jL', 'wZn X, P0 3tP', 'vyAKoQqaa9Y 6Ge', 'X sxj B10Pr', 'OSX MzZLaluCO20Hn', 'aiDMb1x1AW', 'DYsmZg, XQp3mK l20Hr', 'y ic vsD92gG', 'P Sy48Re', 'YX.M1c7fa', '0 obj TypeFontSubtypeTrueTypeNameF15Ba', 'rLFcc BGl d10LL', 'DT, QaXEGi78tq', '. s shq8a 0se', 'rUdlPuh yo77hu', '0 obj TypeFontSubtypeTrueTypeNameF16Ba', 'utEsG66EJ', 'RvN, uWL0fe 3aFB a8A2HY', '0 obj TypeFontSubtypeTrueTypeNameF18Ba', 'GEDxH54Ha', 'PEB pPHIMIH Lq48BS', '2 STChQuYEe54Re', '9 6Zmr45LB', 'yjDG5w7BY', 'LBC, LC 61JQa0k3nP', 'GK E46nN', '5 w6oQNNkr F1g0hw', 'j Xd49xl', 'bitE81Fq', '4S SekBSeJrdA.3xuta4j2fL', 'KzxMRX08lZ', '7k hd.F8bt Opswdo1 9fy', 'N nqVY22zf', '7 fa HFIjFF02yt', 'n i CebjfA8e0un', 'U arXT6b9qB', '5J h 6Nr 5oEz2 6Yj', '1Y AKDks4R5UL', '4B BQ3 cTd NE0T0jJ', 'BpMmKFPd o9s8hY', 'mQgRjot02WT', 'oL .WwE9u8Zd', 'TachSJdlEg Ze5V 9lZ', 'mnnJE w kKk B510aW', 'YMLx.VCD fs4J1TF', 'rXzy YFd1M2Sx', 'HutiN I, mqk75JP', 'pdQqqij71rL', 'tZD a53Lt', 'HICthH19St', '7P 8HF2 kGcQ7g3I22Tb', 'bUYDb14Rp', 'Q.wPf45BQ', 'R yJzr n9 0nF', '.NXEPs72tp', '9 VobgQm59tR', 'Z tMF37fb', 'JD JeQ41jj', 'pMU985Tu', 'a RO61Aa', '6 tkA1lDg3d10Qt', 'u SLwwL4r7DJ', '4 jw X6du10qF', '3m 2KgU4 Vjj21tA', 'kihp I0E4FT', 'Uzvpu9G3gE', 'tMJaQqxyt5G9ue', 'ZUZ yX8r5Ls', '3f Hdg942Q KpEd lJJ0D2, WTr, G P48xW', 'PnEc86sg', 'hTd36lU', 'uIgxrw46xZ', 'ycglUA7 4hb', '2 xS6M j80Js', 'hl Jao K0 2Bl', 'yiOT, b1b0he', 'cHE dg07Jw', 'mmvm dU, B P.j55Ae', '7 V Sp0a 8DD', 'gwoYj BAH60xb', 'qTcVE75Us', 'lHbizFV W6s7tY', '54 V6UAo FiwUPMR Z52wH', '6 gIW9b75rp', 'wHWkEcMfErseN2V 1xR', 'zq aI625Na', '۹ 9xWRCEXNL, e532WJ', '99 iolT90jE', 'sN. pEcx45ha', 'iHm t.QiKe9d6eD', 'CvJPrC42HT', 'G ItWr0J8wr', 'POubnhl pKaqH. jz27Gw', 'c YKOv rFFqhsQ31Dl', 'bwAb72GW', 'qjOcCtHsbQ n3c3nY', 'rM K .pI2s 9yq', 'bBWIQD VFFr14Nd', 'L nYu50uA', 'RdeWabtXggtv, u kYXZQMi45HDK bNBi HA7g4 8BA', 'KvGaQ ile42HF', 'dBZIWyTUBRo27bb', '7496 stream xs6 nMGrlHqHYbQp88xz', 'jk ysfv01wj', 'OVYK0C4an', 'Tk.mZQZBhCVQ gss09XZ', 'EjD06AE', 'qF FcnY72RY', 'lHKdT16af', 'vCl UqSVrBk, s L42gB', '3 avFCK38QN', 'mlD, u9e9hf', '6r OtKk8U wlSn7t7bL', '4P 2bss7rJw36Yz', 'ddu, xwyRk H5cw02pN', '9 Z BB0 I N 9QCHn.s XPfCHdi68ny', 'LghD13yx', '3 hqUlsGXDn58pri7 B25RH', '2k jV2yUQi bW11ds', 'jEMf63EQ', 'TczHbW59Tu', '9 Eg6 noOonVg z5 2rx', '8 GcJP3u4rU', '3 SED OyS2D5qa', '.jfU20zG', 'oKx U05 7tp', 'VEl N0 8pa', 'k PPdFhC62Yh', 'Co C46RR', '9 E8 C z6NZFc 0E82qg', '9 D6dg G3au1p0AT', 'GBBx iQkA64fx', 'TCTXD319wh', 'L WR6w5QR', 'zUYj.tk zX82jL', 'WUUD55zE', 'q yId45yJ', '0 ySsS8JdTR07PE', '6 xZfUudnxe PNnf24fD', '8 7G0U JUvQg6w4lB', 'VFye4b 4nA', 'dXsTCC aMO1e0qf', 'UdYn BzL4R 4qx', 'ESuYf i06EW', 'Oarq71EE', 'EUBC00bR', '7370 stream xs7wCNMwX555QL', '6 exyZ Ti65fZ', 'OY.d95UJ', 'VthN37pn', 'nE aoy40UG', 'qhsPs73SN', '9 vCh8dd n98hU', '0 Z9 uO3j2gg', '9Q MmjU45AU', 'UQlpmzH42aB', '0 obj TypeFontSubtypeTrueTypeNameF19Ba', '3Y V Tg9G1ba', 'jw lJgWd0U4AY', 'xUpH44NF', 'lAR vZ r980Jn', 'lOXVlOXV sZGlUwpc27Pl', 'WFYz Z J2e7aj', 'RHQ A1G3AZ', 'Blba39ZP', 'iYXpRqE FXl62QB', 'sp yf81gW', 'wDiKz77Yu', 'wDij zVUAa67ag', 'tQGy TsLYp1 2nf', '8R D H, O72Un', 'PYJc0 0An', '4I CHD3WeIDEYGKM i1N6IB3W3Ar', 'pGMkVGm82qg', 'YSniKc19nF', 'wNqiSs6 6wN', 'VK fy9d2aN', 'w PHD JMW95Tr', 'fq zn11XP', 'ZNcG3 1FQ', 'GENG7 8yN', 'g KS99aj', 'dmU, yb7fjFync M57hl', 'yl gXRh14AD', 'DPHBRkYhH e07Uf', '7 oF7Vrv69SS', 'dw FSLDUD1Y1ga', 'sINyTa QLeMbYRTq60Ha', 'IN Bdl43QB', 'vASfuYn.XWciZ555Rw', 'MOMgselzMom6 8fl', 'iNHNLL599hT', 'bDrDrDrDrD29xE', 'wL vB29Qx', 'gC QE7c8as', 'NKRKg66Pt', 'rDEyYipGC hefZ, Qa VP0T4Fd', 'kM pEBdr2 9EZ', 'oHMZmT JV07aB', '9 aRkFwMu55Rn', '8G jjBAqokP ihNfDP, H82aQ', 'Be.Dqtu w DZRd66qs', 'k MltH3b3nj', 'HOakv192AW', 'Y j.BV93Tw', 'JgtqBa7W5TQ', 'cx LRXOOc8 5ps', '4n WZGU.hTQ.G9G cgDTz6t4zp', 'VYUHKV66ez', 'JNEpu0 2Xn', 'ghrwymO1X4Xj', 'ls g53gJ', 'yUPjII97fq', 'ojLaN B9S2jH', 'FT.o ZR0j4nw', 'vxKyFxU rOsjJMfwhig7d3QB', 'Otmo1F2WJ', 'KLlL, hf34J6, Lli90AX', 'QMsl, bjXOA, PHxMBPB9o lp4v8dj', 'H Jsz99Xh', '2t NqDg4B7 ATPC B244XS', 'H pzDD66rL', '0 ah JP ooo09aW', 'TnpV ntLGv04Yu', '4Z i 9Oym7us21Fw', 'Fd tGbZ2W 1wB', 'AWU i l19ry', 'Qcz, MwDeiCJIR, sZE315Nf', 'BUlVN53Wj', '9 6.a2aU w 2KUsGIKX68sq', 'qY.KKc5u8gB', 'CJQbXJPbXHJ, PbWbs, fQD5JT1C41EJTQD1I JLTDb1qJUTDDJHFQGJ01DJ', 'itPSSS S, W 6vF3E1Yd', 'wNmG11xb', 'cFzD an bbjSrR90Zj', 'yTa, NAR2F5Ql', 'ByVAQk q.oq58jf', 'zh aB6d1gN', 'EfGpkAOiHq59qG', '4 m HYd.2MH OOe563Ze', 'JCMpy67Yt', 'Zm Ajg6K1Hf', 'FbkDG HG32hZ', 'CWNki dg28PN', '4 GcU4CwJs7XBwJS38FS', 'Z je20hZ', '9Z U5i K57Hf', 'YJFuUW5u6uH', 'rrADJaT a54DT', 'l aNzWW94gX', 'e Zc482hq', 'gbLJp, Ilu62ll', 'R ATLY D W3S3JR', 'xwUo cmoK9f6qR', 'bwi drE44lT', '42 Ud9YAdGn73rH', 'ncM .Kh5j8BJ', 'wiJw9K1eJ', 'CWU2 6gX', 'dsQU B70hN', 'EgKToilWaqVVN g5c 5eD', 'oVnMOC9m3FJ', 'reNz Pq50hN', 'VAqV oRoD6J4bx', '6 q0hTQBUQ448Qh', 'G DrR0u3hJ', 'rLuzO75 8Eb', 'V F lUOQCOE FfuuZx Gns21BS', 'cPkDJ70se', 'dC cFBq Mm, eI kW4LWcQ43RF', 'WlXu39ZU', 'L IGZ71sZ', 'FjH RU43gR', 'bwsduB VK21LN', 'aKiB Q J94Ph', 'H aGmnn50lr', '.ny a8b3Xx', 'nl.v ls7 3ZN', 'gcWimx95rj', 'ZZI Z1 4Zy', '1 zajwPtI20wZ', 'ZGavXN7a1Xr', '9H QosBtJO95bR', 'UPLBRq13af', '909 i HX . tfFQAA8ZL25ed3g0tw', 'bYJisS RZ00Xe', 'pdWX bR4p1JJ', '3j .7n w2w64uQs33fg', '6 mxV, NT95Ww', 'QpH zLfAm29Tt', 'GG sZkeqQwZAnN2j1NQ', 'kVya25Ql', 'Ef c6F2qf', 'kyyeZ O16fe', 'WOEM06Ql', 'BRJIiA22fB', 'c R, P6 7Na', 'g u87ay', '82 aPJ1Bsa9AA22XJ', 'q ai BO00js', 'CRaoI.NES kyy87gl', 'jYy, PqK, FvxQnBr9J7eJ', 'B QmiQ76Hj', 'KSEJ75tr', 'EyEEB Y80QS', '7 J ozlNTVRJbk6r9Hl', 'WCIuNxZI.xX jd8m5yl', 'oNY UO H11Wb', 'hRkawwH714qD', 'O epS39JX', 'Gv m92pw', 'UMs e319RZ', '4 dTRk QFN7a7yg', 'XjAmpXF20SJ', 'qWxFxLWOlv27LR', 'w Lh, JvhZIUQcRME40AP', '9 241OH0, DIw, Bc3U707jh', 'g xB5t7XG', 'L Lr66YY', 'mrSaI0k3wh', 'uhCmb4d4Hn', 'Nv O05uH', '5q qCjc4GHBCEj21BH', 'NK Y AD8A 0LP', 'umgcmgU x w zR36tU', 'HU JdKD2A6gJ', 'KwgAvNyM8 9AU', 'JR e78lt', 'ToFG82Fw', 'BZVAti40Ld', 'JegTYACJJ77Tx', 'Hg e4s1pD', 'XP QWJIiqZ gt3r3St', 'SNGe1 1gY', 'LVqpWN D622Ny', 'X.jSso, SE1 u9PjN3k2ub', '4 Et.CS47xY', 'LCvcZKS PrjpRshi97JN', 'NLK d29Yl', 'RnIDpo7T8dw', 'kVa oD OWda1 9rZ', '5 sz8 Q IP027Af', '8 OtCIW7T9bW', 'fc.k, M0d RrUihU5 0GE', 'Dc HE n42tL', '1 ECNYbgDjVTZ rM55Hf', '4 KdhzXhudbzR2Wlmj Op640Db', 'mIVtpW wDfLU Gi09nG', 'PWyN15ur', 'G VJ88hE', 'RH Q, C16E13uX', 'HIDOSSp0B2sx', '8 TxTd bR8 4Fq', 'iNCw0D 0na', 'tFhjdjX99sZ', 'wDWtWKfr23xL', '4 YBq AS6d4K9yA', 'GwBw6D5uN', 'Krfl57BG', '3S 2o6Z09Pn', 'BPWDtuQ ya.D22aN', 'Qf yDr6w0yg', 'kYJi1A1Aj', 'ZmVfLV065pL', 'UgAQX, UPs76Xx', 'd hEu0P7ER', 'VjlHSTjjkj4S5uf', 'Q yeuNSrzEg99Ys', '7 oChnCEKM b X, B. KPg 8, whFFF2X5LH', '8 dXGW4a5pJ', 'ECiMp3C 6nR', 'zZyVG39rT', '297 0 RID78CDDC1B34E8CA418F73D0C7E7EF', 'BFLmd71Fa', '3 IFQmd7lGLf45Fa', '0 F0f32Fu3G7D1Fe', 'UFQf26FZ', 'JmRFe1J6FQ', '2 FD1QEFd02EZ', '8 G q 8T31pN', '5E QeT4 Fa1jmLDhc1m6FQ', 'JRFPhc06FQ', 'RFQfd02jT', '297 0 RID78CDDC1B34E8CA418F73D0C7E7EF', '297 0 RID78CDDC1B34E8CA418F73D0C7E7EF', 'gae86dN', 'TOo, OzJ5N2TxD33zA', 'n jn58TH', 'FhbDK04Jz', 'OShhsDtM4j8EX', 'dJbWtC88Un', 'xt feIo l8 5nd', '7z mtn Z83 1LU', 'W lO30Ax', 'WdUfNyK5w8xX', '1e J TZEe n, T3w7JB', 'vIcki, f1490 lT1p3ud', 'qKIp TGNG89Ep', '1K tb p Jl9h9PZ', 'JN c K wO .yB89SZ', 'mpKqPhm3X 4NA', 'zaUirO EJD30jD', 'dy.K71WL', 'JIJP.SUFcN60tA', 'f SRn42du', 'Z.iJ OB95UN', 'qyIYWAI81Le', '۲ CGxuC.WAjoBSS 5gW7J2yR', '2 YFU2OcEh0t1gH', '9t d4goS oY9E pk4c8bu', 'MBG, qBHmW3a8FL', 'jIcl.Gm gf822Qs', 'i uTVjix28tB', '3 Dz5Dq3 WYFX896Ss', '5 aPz VDjFh AIDiBVE r BPPB80QD', 'hRYlx39bP', 'vZFUxvtdwerTh1T3Ry', 'IqBb8c4Bp', '4o uyRlLNBH, R00bx', 'kXM H92tx', 'uotnjhmhbgb cww5t6sY', 'TmWTkURhROgQNfPMaLIHEQQJUgEZoAza6j0py', 'yagYLZ2G7us', '4U Tby T, g Ecme X XLCIIqtYlAn33qs', 'HKOofCdarY6A2tR', '2 b Y0c64lX', 'MUrO T47SU', 'joqU96NW', 'EaNF y2C1HA', '2 dgbaRr kb36Pr', 'rrdmNl6e6YS', 'rrdmNl6e6YS', 'rrdmNl6e6YS', 'oewFl6e6YS', 'rrdmNl6e6YS', 'PsqiYh24hh', 'T hWZAr8G5Ls', 'rm7d Wcj90XL', 'vD k00jY', 'qqMwDw GNsU3J4Ws', '9 MrRTNCT904Sr, U M045KCS9 MrRTNCT904Sr, U M045KCS9 MrRTNCT904Sr', '9 MrRTNCT904Sr, U M045KCS9 MrRTNCT904Sr, U M045KCS9 MrRTNCT904Sr', '9 MrRTNCT904Sr, U M045KCS9 MrRTNCT904Sr, U M045KCS9 MrRTNCT904Sr', '9 MrRTNCT904Sr, U M045KCS9 MrRTNCT904Sr, U M045KCS9 MrRTNCT904Sr', '9 MrRTNCT904Sr, U M045KCS9 MrRTNCT904Sr, U M045KCS9 MrRTNCT904Sr', '9 MrRTNCT904Sr, U M045KCS9 MrRTNCT904Sr, U M045KCS9 MrRTNCT904Sr', '9 MrRTNCT904Sr, U M045KCS9 MrRTNCT904Sr, U M045KCS9 MrRTNCT904Sr', '9 MrRTNCT904Sr, U M045KCS9 MrRTNCT904Sr', 'FYwl d891Xf', 'ppz55Bn', '0M E4Z0xJ410hL', '0M E4Z0xJ410hL', '0M E4Z0xJ410hL', '0M E4Z0xJ410hL', '0M E4Z0xJ410hL', '0M E4Z0xJ410hL', '0M E4Z0xJ410hL', '0M E4Z0xJ410hL', '0M E4Z0xJ410hL', '0M E4Z0xJ410hL', '0M E4Z0xJ410hL', '0M E4Z0xJ410hL', '0M E4Z0xJ410hL', '0M E4Z0xJ410hL', '0M E4Z0xJ410hL', '0M E4Z0xJ410hL', '0M E4Z0xJ410hL', '0M E4Z0xJ410hL', '0M E4Z0xJ410hL', '0M E4Z0xJ410hL', '0M E4Z0xJ410hL', '0M E4Z0xJ410hL', '0M E4Z0xJ410hL', '0 E aO0xJ420Qh', '0 E aO0xJ420Qh', '0 E aO0xJ420Qh', '0 E aO0xJ420Qh', '0 E aO0xJ420Qh', '0 E aO0xJ420Qh', '0 E aO0xJ420Qh', '0 E aO0xJ420Qh', '0 E aO0xJ420Qh', '0 E aO0xJ420Qh', '0 E aO0xJ420Qh', '0 E aO0xJ420Qh', '0 E aO0xJ420Qh', '8Y se xAGjBI9BUM 5 IIcv71ss', '8 9THHg IB pq30GB', 'UeBvm, e936ZR', '1P m B t21ju', '3 t TcUZePWUGi R737GR', 'aUs bXuBp86Jn', 'rXurWXsn34Uw', '3 VU r0IpGCj6 3bg', 'uMJE48PQ', 'SmUp76YU', 'omtpJ1k9zX', 'reuW71UN', '8 8 D 0pADH F.PDH Hpx8 K16Lg', 'Z Px uVxmbq35Ll', 'sJ vVf R n3b2UW', 'UYyw46Lp', 'dVeVUK52NL', 'YSO U47gh', 'bIn hpK5v8ye', 'kW jlTvAN1m1fN', 'BDhFEu8T6Ls', 'eNL bO618ds', 'YqMrz23eL', 'iBtWXZ64tT', '9 sVPp16WT', 'zCfL.Aa H43FS', '7 6qhy9b3Gb', 'mvKltJysGbof807zs', 'lop bfLvLwg22zG', 'IkEP7W7nx', 'YEmM, bH786jL', 'ZT lkPgC8J1Gb', 'YOO H19Hx', '9617 PHPBvhB f, I5nX yiqp6A8yp', 'LIFT80PS', 'LIFT80PS', 'lJOki70lJ', 'kcD4 6Sl', 'S ekRJbU83zT', 'MDyJaQ52fQ', 'UwIKs5s8yr', '96l jS M2 4lu', 'tqr87JY', 'Dj ECrOSH99aQ', 'P qf30Nx', 'ZOIsN80Nr', 'BuaAx Jb0S5rY', '0 g8jVcRmQTy3q44F770Ye', '3y R I6z f7 1JA', 'EVWm0w8aa', 'iyTep D7 2LN', 'LHt, Cd Qy a0 5rw', 'uSb NIP70uS', '3z gRf., IKzRXKD1Hac8S4sJ', '2 JRswg.gH, R OWe5APtL.IXB13Bw', 'PlvazrU08Hz', 'vcNdW040sB', 'tDB ZKxZcDRShA ShAHPLwLFB11zz', 'wIkm7t3yS', 'UNLZi66qS', 'dJrMCTx ai088uu', 'RzXc4A3jS', 'Z.pCUryR7d7yu', 'oanS88wU', 'gZA fk oEH PCEM00Rn', 'jH PCEM00Rn', 'jH PCEM00Rn', 'jH PCEM00Rn', 'jH PCEM00Rn', 'jH PCEM00Rn', 'jH PCEM00Rn', 'jH PCEM00Rn', 'jH PCEM00Rn', 'w w.XbOGBV41UW', '.jM dWw0C2tf', 'wYpQlSU3K5ql', 'mjCRebY, qEtDlSU3K5gG', 'c Uo96QL', 'nwb UMQnjq.aPnj In512Th', 'pQmf73BT', 'K.vxjb e.Ar73Yp', 'qS E, YcSaI06eL', '2 0WF22 a ped0WF22 a ped0WF22 a ped0W6FD', 'Pvi aUha82ha', 'aMd23az', 'nrie65gx', 'FElD6T2LF', '74 astLGIha82ha', 'aBWz08Sx', '0 Y1Ba 6 8, nI2bdjEiTX7G5lK8lDpXh 7Gsy436ny', '7 A8qnQr p8 v S Xvsf 608L A801pA', '8 N8 U c6pA0pV8y9rb', '39 siSEc7Np zO8P4fY', '5 S9UOhjZ 67Iw6m8lj', 'AvsjvOuL06qJ', '46 zaYDWEv6H4lh', '0 a0Gau5 jTb98LG', '0 v8lIO 8 KIs5 4XbJa8 8syrp agI0 3rp', 'RbpUpX18La', '8 U 0 V Spugs78La', '0 AU 0uUJ au8a8La', 'X ia RZXZobY05BX', 'RbpUpX18La', 'tG .IK.S33hw', '. Brlu86JX', 'INuB j kx0 1Uz', 'UfMQE87xr', 'oiry95xN', 'mcomm8M5uU', 'ZdinDChkQIN mHNsEO9F4GY', 'hhEtV md247Zd', 'inDChkQIN mHNsEO9F4GY', 'hhEtV md247Zd', 'inDChkQIN mHNsEO9F4GY', 'hhEtV md247Zd', 'inDChkQIN mHNsEO9F4GY', 'hhEtV md247Zd', 'inDChkQIN mHNsEO9F4GY', 'hhEtV md247Zd', 'inDChkQIN mHNsEO9F4GY', 'hhEtV md247Zd', 'inDChkQIN mHNsEO9F4GY', 'hhEtV md247Zd', 'inDChkQIN mHNsEO9F4GY', 'hhEtV md247Zd', 'inDChkQIN mHNsEO9F4GY', 'hhEtV md247Zd', 'yzjmfmg7s7hy', 'YpNVOFW5t6df', 'x OdycNmC3K6Un', 'fzGqz15LN', 'yn cw71ff', 'lmGvCvz43UJ', 'SICvz43UJ', 'SICvz43UJ', 'SICvz43UJ', 'SICvz43UJ', 'SICvz43UJ', 'SICvz43UJ', 'SICvz43UJ', 'SICvz43UJ', 'SICvz43UJ', 'SICvz43UJ', 'SICvz43UJ', 'SICvz43UJ', 'X.SK63Rz', '59N 1TypeObjStmstream h0T0Pw', 'soFN16gY', 'aJK, sT Z3G6sF', '3t GxVIOUdi84dy', 'Vxai EK69XE', 'lPSpbcoq42UL', 'qtGGi8t1Pn', 'GnL R10el', 'OkN NsyNKrJJJUgF89EZ', 'v s WT4c9lr', 'DAGI o ySgpQ73QR', 'DAGI o ySgpQ73QR', 'DAGI o ySgpQ73QR', 'DAGI o ySgpQ73QR', 'DAGI o ySgpQ73QR', 'DAGI o ySgpQ73QR', 'DAGI o ySgpQ78yX', 'DAGI o ySgpQ73QR', 'DAGI o ySgpQ73QR', 'DAGI o ySgpQ73QR', 'DAGI o ySgpQ73QR', 'DAGI o ySgpQ73QR', 'DAGI o ySgpQ73QR', 'DAGI o ySgpQ73QR', 'DAGI o ySgpQ73QR', 'DAGI o ySgpQ73QR', 'DAGI o ySgpQ73QR', 'VGRxe597Dy', 'WJEzcYV C22ny', 'RsJGinD81GP', 'h ul2h9ef', 'yS jYKkG0m7wu', '5h NfOzlm8uk2 7yS', 'bkv PyjVC.B5 1Na', 'pnNowWu17qq', 'rn Ro x.N59ng', 'da sUPm Vl UECqRBDeyKGEikRZsXi66tS', 'fvKh77uq', 'OJE sMhO kk6J3ag', 's Wz h mvTE97HW', '2r 4S 2F60Zd', 'dw Fb62Qg', '7 j85T HKr2 2GP', 'uP . P CYBN9M1FP', '28 0 obj stream HWoFWTa1dC mIZCZvg73eD', '6u LdVJtJ93sH', 'K eCe1 2ge', '5 hS.z1sksEQRN4YEkJyWj7Z VZlx44, YP5YeYSR bILZSc5dRM 7Qd95EN', 'RUTw2 3TE', 'XV.ZvyjHbm260QQ', 'pzPnX96eN', 'RwGO49ll', 'otZ a39sQ', 'iRvazceOKDKRSD fd91Bb', 'u sLrWEtE jJ47wR', 'H.sLJT436FL', '. AuZK yxTX41pr', 'OsUXI6J4Sw', 'PB i00GT', '9 Dw9xqLzuE, v yh12eW', 'UJbl0J3LN', '4J Gb U4Tk L5g0rr', 'QDH HPJ99ru', 'CMG.mmMaV8Y4Rw', 'f yv, gm70Pb', 'mAyE o wgr735xZ', 'YVXe9W 7sd', 'HYvR00nR', 'Kc.I FeqMDG5v2nn', 'iOcM rfhwAbrc665wL', '4b PB3fe22HB', 'MmlNJ45Qt', 'vkThnK N93ua', 'BwzKj08QH', 'jT s.QT75dx', 'M.WuLuLgSNu93pn', '5i IzCgj90ZX', 'pmg88LR', 'MgSZQ233Qt', 'guaATe10Fg', 'yKKXKkt7f4PW', 'fgJg BviePW, Q IXm655Wb', 'oZpje2n0LE', 'gsbs66Py', 'X g JcOe H Ull, XdN6xd, Tx0 DX98Yu', 'iJHA9J7FG', 'WdJddJY wdfO4b 0ad', '8W m WW4 5jZ', '0 5 mrgJuF36Nw', '٢1j Rt8Zi 9k6qZMg984rP', 'bfopji95xs', 'xxHxa1e 0bQ', 'riSL34pb', 'OEd24Zw', 'UyL982YN', 'ykSO Zu7A 9jx', '6 kyG09S7 8lr', '0m ha D2, Y1F9uy', 'VEi5g1pG', 'OIuR, i rDOuJ9b4s6NG', 'SKn G68xh', 'leWkm1K9EU', 'nu r98WZ', 'YsgkcY22 3fl', 'nvtIf d47yy', 'n yuAm84Fn', 'oGfJR sgOWtdbrT QhoJp gqSPsi183gZ', '4 Knbw43NU', 'iUqL349NX', '5 srF OUmVVtz.21AYwgQcRNdRGaFNzy, T hqN69Bg', 'vMuP6 8Za', 'torUfLY4 6xA', '5 khm6 JmgPb0 0xL', 'VlE Y.Y3G3bb', 'oV Qt39pF', 'ACXTuls I7b7jh', 'KE.Ed4w2Xs', 'OFT7T3qn', 'eGfLq42Uz', 'HCGytGGi8t1PL', 'XTVMJt3V 8SU', 'stream Hn09sH', 'PUXM73US', 'Mnf, tuwB28tS', 'Kc r8a9bq', 'HQXk12aq', 'HBeg23DL', 'tamedAdvantasureAdvantech ADVANZ101Ad']</t>
        </is>
      </c>
      <c r="E162" s="3" t="inlineStr">
        <is>
          <t>[None, ('USA', 'To', 'x', 'K30NT', '76792', '1'), ('USA', 'qC', 'y', 'EpqCP1a2Jd', '7', '9')]</t>
        </is>
      </c>
    </row>
    <row r="163">
      <c r="A163" s="4" t="inlineStr">
        <is>
          <t>acflagandbanner.com</t>
        </is>
      </c>
      <c r="B163" s="4">
        <f>HYPERLINK("http://acflagandbanner.com", "http://acflagandbanner.com")</f>
        <v/>
      </c>
      <c r="C163" s="4" t="inlineStr">
        <is>
          <t>Reachable - No Addresses</t>
        </is>
      </c>
      <c r="D163" s="4" t="inlineStr">
        <is>
          <t>N/A</t>
        </is>
      </c>
      <c r="E163" s="4" t="inlineStr">
        <is>
          <t>N/A</t>
        </is>
      </c>
    </row>
    <row r="164">
      <c r="A164" s="3" t="inlineStr">
        <is>
          <t>sjcadets.org</t>
        </is>
      </c>
      <c r="B164" s="3">
        <f>HYPERLINK("http://sjcadets.org", "http://sjcadets.org")</f>
        <v/>
      </c>
      <c r="C164" s="3" t="inlineStr">
        <is>
          <t>Reachable</t>
        </is>
      </c>
      <c r="D164" s="3" t="inlineStr">
        <is>
          <t>['and shared values of the entire St. Joes community. THRI', '2320 Huntington Tpke Trumbull, Connecticut 06611', 'and shared values of the entire St. Joes community. THRI', '2320 Huntington Tpke Trumbull, Connecticut 06611', 'and shared values of the entire St. Joes community. THRI', '2320 Huntington Tpke Trumbull, Connecticut 06611', '2320 Huntington Tpke Trumbull, Connecticut 06611', '2320 Huntington Tpke Trumbull, Connecticut 06611', '2320 Huntington Tpke Trumbull, Connecticut 06611', '40 PM 40 Tashua Knolls Lane, Trumbull CT 06611', '00 PM 5 Huckleberry Lane, Bloomfield CT 06002', '30 PM 2320 Huntington Tpke, Trumbull CT 06611', '30 PM 425 Danbury Rd, Wilton Connecticut 06897', '30 PM 785 Unquowa Rd, Fairfield CT 06824', '00 PM 785 Unquowa Rd, Fairfield CT 06824', '00 PM 395 Danbury Road, Wilton Connecticut 06897', '40 PM 40 Tashua Knolls Lane, Trumbull CT 06611', '40 PM 40 Tashua Knolls Lane, Trumbull CT 06611', '00 PM 641 Scofieldtown Rd, Stamford CT 06903', '00 PM 2320 Huntington Tpke, Trumbull CT 06611', '00 PM 641 Scofieldtown Rd, Stamford CT 06903', '30 PM 115 Barlow Mountain Rd, Ridgefield CT 06877', '40 PM 40 Tashua Knolls Lane, Trumbull CT 06611', '30 PM 72 Strobel Rd, Trumbull Connecticut 06611', '00 PM 2320 Huntington Tpke, Trumbull CT 06611', '30 PM 2320 Huntington Tpke, Trumbull CT 06611', '30 PM 300 Highland Ave, Norwalk CT 06854', '00 PM 381 High Ridge Rd, Stamford CT 06905', '30 PM 2320 Huntington Tpke, Trumbull CT 06611', '00 PM 300 Highland Ave, Norwalk CT 06854', '30 PM 2320 Huntington Tpke, Trumbull CT 06611', '30 PM 2320 Huntington Tpke, Trumbull CT 06611', '00 PM 100 Aunt Hack Road, Danbury CT 06811', '00 PM 2320 Huntington Tpke, Trumbull CT 06611', '30 PM 2320 Huntington Tpke, Trumbull CT 06611', '00 PM 2320 Huntington Tpke, Trumbull CT 06611', '00 PM 125 Roxbury Rd, Stamford CT 06902', '00 PM 2320 Huntington Tpke, Trumbull CT 06611', '30 PM 2320 Huntington Tpke, Trumbull CT 06611', '30 PM 125 Roxbury Rd, Stamford CT 06902', '30 PM 2320 Huntington Tpke, Trumbull CT 06611', '30 PM 2320 Huntington Tpke, Trumbull CT 06611', '00 PM 55 Strawberry Hill Ave, Stamford CT 06902', '00 PM 11 Farm Rd, New Canaan Connecticut 06840', '30 PM 333 Hurlbutt St., Wilton CT 06897', '30 PM 333 Hurlbutt St., Wilton CT 06897', '00 PM 2320 Huntington Tpke, Trumbull CT 06611', '00 PM 2320 Huntington Tpke, Trumbull CT 06611', '30 PM 395 Danbury Rd, Wilton CT 06897', '00 PM 2320 Huntington Tpke, Trumbull CT 06611', '00 PM 2320 Huntington Tpke, Trumbull CT 06611', '30 PM 70 North Ave, Westport CT 06880', '15 PM 564 South Avenue, New Canaan CT 06840', '00 PM 2320 Huntington Tpke, Trumbull CT 06611', '30 AM 300 Highland Ave, Norwalk CT 06854', '00 PM 2320 Huntington Tpke, Trumbull CT 06611', '00 PM 2320 Huntington Tpke, Trumbull CT 06611', '15 PM 80 High School Lane, Darien CT 06820', '45 PM 80 High School Lane, Darien CT 06820', '30 PM 43 Clapboard Ridge Rd, Danbury CT 06811', '30 PM 43 Clapboard Ridge Rd, Danbury CT 06811', '30 PM Waveny Park, New Canaan CT 06840', '00 PM 2320 Huntington Tpke, Trumbull CT 06611', '30 PM 2320 Huntington Tpke, Trumbull CT 06611', '00 PM 11 Farm Rd, New Canaan Connecticut 06840', '00 PM Waveny Park, New Canaan CT 06840', '30 PM 11 Farm Rd, New Canaan Connecticut 06840', '30 PM 724 Shippan Ave, Stamford CT 06902', '00 PM 55 Strawberry Hill Ave, Stamford CT 06902', '00 PM 700 N Salem Rd, Ridgefield CT 06877', '30 PM 2320 Huntington Tpke, Trumbull CT 06611', '30 PM 2320 Huntington Tpke, Trumbull CT 06611', '30 PM 70 North Ave, Westport CT 06880', '15 PM 785 Unquowa Rd, Fairfield CT 06824', '00 PM 70 North Ave, Westport CT 06880', '30 PM 80 High School Lane, Darien CT 06820', '00 PM 2320 Huntington Tpke, Trumbull CT 06611', '30 PM 2320 Huntington Tpke, Trumbull CT 06611', '30 PM 2320 Huntington Tpke, Trumbull CT 06611', '30 PM 43 Clapboard Ridge Rd, Danbury CT 06811', '30 PM 2320 Huntington Tpke, Trumbull CT 06611', '30 PM 2320 Huntington Tpke, Trumbull CT 06611', '00 PM 2320 Huntington Tpke, Trumbull CT 06611', '30 PM 56 Gillotti Road, New Fairfield CT 06812', '00 PM 2320 Huntington Tpke, Trumbull CT 06611', '30 PM 55 Strawberry Hill Ave, Stamford CT 06902', '30 PM 2320 Huntington Tpke, Trumbull CT 06611', '30 PM 2320 Huntington Tpke, Trumbull CT 06611', '00 PM 2320 Huntington Tpke, Trumbull CT 06611', '30 PM 300 Highland Ave, Norwalk CT 06854', '00 PM 10 Hillside Road, Greenwich CT 06830', '30 PM 2320 Huntington Tpke, Trumbull CT 06611', '00 PM 700 N Salem Rd, Ridgefield CT 06877', '15 PM 10 Hillside Road, Greenwich CT 06830', '30 PM 176 Strawberry Hill Avenue, Norwalk CT 06851', '00 PM 10 Hillside Road, Greenwich CT 06830', '00 PM 10 Hillside Road, Greenwich CT 06830',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'and shared values of the entire St. Joes community. THRI', '2320 Huntington Tpke Trumbull, Connecticut 06611', '2320 Huntington Tpke Trumbull, Connecticut 06611', '2320 Huntington Tpke Trumbull, Connecticut 06611', '2320 Huntington Tpke Trumbull, Connecticut 06611', 'and Stratford Train Station. The OK', '2320 Huntington Tpke Trumbull, Connecticut 06611', '2320 Huntington Tpke Trumbull, Connecticut 06611', '2320 Huntington Tpke Trumbull, Connecticut 06611', '2320 Huntington Tpke Trumbull, Connecticut 06611', 'and off the field. WE ARE THE HOGS AND', '2320 Huntington Tpke Trumbull, Connecticut 06611', '2320 Huntington Tpke Trumbull, Connecticut 06611', '2320 Huntington Tpke Trumbull, Connecticut 06611', '2320 Huntington Tpke Trumbull, Connecticut 06611', '2320 Huntington Tpke Trumbull, Connecticut 06611', 'and participation in the St. Joseph High School DECA',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'40 PM 40 Tashua Knolls Lane, Trumbull CT 06611', '00 PM 5 Huckleberry Lane, Bloomfield CT 06002', '30 PM 2320 Huntington Tpke, Trumbull CT 06611', '30 PM 425 Danbury Rd, Wilton Connecticut 06897', '30 PM 785 Unquowa Rd, Fairfield CT 06824', '00 PM 785 Unquowa Rd, Fairfield CT 06824', '00 PM 395 Danbury Road, Wilton Connecticut 06897', '40 PM 40 Tashua Knolls Lane, Trumbull CT 06611', '40 PM 40 Tashua Knolls Lane, Trumbull CT 06611', '00 PM 641 Scofieldtown Rd, Stamford CT 06903', '00 PM 2320 Huntington Tpke, Trumbull CT 06611', '00 PM 641 Scofieldtown Rd, Stamford CT 06903', '30 PM 115 Barlow Mountain Rd, Ridgefield CT 06877', '40 PM 40 Tashua Knolls Lane, Trumbull CT 06611', '30 PM 72 Strobel Rd, Trumbull Connecticut 06611', '00 PM 2320 Huntington Tpke, Trumbull CT 06611', '30 PM 2320 Huntington Tpke, Trumbull CT 06611', '30 PM 300 Highland Ave, Norwalk CT 06854', '00 PM 381 High Ridge Rd, Stamford CT 06905', '30 PM 2320 Huntington Tpke, Trumbull CT 06611', '00 PM 300 Highland Ave, Norwalk CT 06854', '30 PM 2320 Huntington Tpke, Trumbull CT 06611', '30 PM 2320 Huntington Tpke, Trumbull CT 06611', '00 PM 100 Aunt Hack Road, Danbury CT 06811', '00 PM 2320 Huntington Tpke, Trumbull CT 06611', '30 PM 2320 Huntington Tpke, Trumbull CT 06611', '00 PM 2320 Huntington Tpke, Trumbull CT 06611', '00 PM 125 Roxbury Rd, Stamford CT 06902', '00 PM 2320 Huntington Tpke, Trumbull CT 06611', '30 PM 2320 Huntington Tpke, Trumbull CT 06611', '30 PM 125 Roxbury Rd, Stamford CT 06902', '30 PM 2320 Huntington Tpke, Trumbull CT 06611', '30 PM 2320 Huntington Tpke, Trumbull CT 06611', '00 PM 55 Strawberry Hill Ave, Stamford CT 06902', '00 PM 11 Farm Rd, New Canaan Connecticut 06840', '30 PM 333 Hurlbutt St., Wilton CT 06897', '30 PM 333 Hurlbutt St., Wilton CT 06897', '00 PM 2320 Huntington Tpke, Trumbull CT 06611', '00 PM 2320 Huntington Tpke, Trumbull CT 06611', '30 PM 395 Danbury Rd, Wilton CT 06897', '00 PM 2320 Huntington Tpke, Trumbull CT 06611', '00 PM 2320 Huntington Tpke, Trumbull CT 06611', '30 PM 70 North Ave, Westport CT 06880', '15 PM 564 South Avenue, New Canaan CT 06840', '00 PM 2320 Huntington Tpke, Trumbull CT 06611', '30 AM 300 Highland Ave, Norwalk CT 06854', '00 PM 2320 Huntington Tpke, Trumbull CT 06611', '00 PM 2320 Huntington Tpke, Trumbull CT 06611', '15 PM 80 High School Lane, Darien CT 06820', '45 PM 80 High School Lane, Darien CT 06820', '30 PM 43 Clapboard Ridge Rd, Danbury CT 06811', '30 PM 43 Clapboard Ridge Rd, Danbury CT 06811', '30 PM Waveny Park, New Canaan CT 06840', '00 PM 2320 Huntington Tpke, Trumbull CT 06611', '30 PM 2320 Huntington Tpke, Trumbull CT 06611', '00 PM 11 Farm Rd, New Canaan Connecticut 06840', '00 PM Waveny Park, New Canaan CT 06840', '30 PM 11 Farm Rd, New Canaan Connecticut 06840', '30 PM 724 Shippan Ave, Stamford CT 06902', '00 PM 55 Strawberry Hill Ave, Stamford CT 06902', '00 PM 700 N Salem Rd, Ridgefield CT 06877', '30 PM 2320 Huntington Tpke, Trumbull CT 06611', '30 PM 2320 Huntington Tpke, Trumbull CT 06611', '30 PM 70 North Ave, Westport CT 06880', '15 PM 785 Unquowa Rd, Fairfield CT 06824', '00 PM 70 North Ave, Westport CT 06880', '30 PM 80 High School Lane, Darien CT 06820', '00 PM 2320 Huntington Tpke, Trumbull CT 06611', '30 PM 2320 Huntington Tpke, Trumbull CT 06611', '30 PM 2320 Huntington Tpke, Trumbull CT 06611', '30 PM 43 Clapboard Ridge Rd, Danbury CT 06811', '30 PM 2320 Huntington Tpke, Trumbull CT 06611', '30 PM 2320 Huntington Tpke, Trumbull CT 06611', '00 PM 2320 Huntington Tpke, Trumbull CT 06611', '30 PM 56 Gillotti Road, New Fairfield CT 06812', '00 PM 2320 Huntington Tpke, Trumbull CT 06611', '30 PM 55 Strawberry Hill Ave, Stamford CT 06902', '30 PM 2320 Huntington Tpke, Trumbull CT 06611', '30 PM 2320 Huntington Tpke, Trumbull CT 06611', '00 PM 2320 Huntington Tpke, Trumbull CT 06611', '30 PM 300 Highland Ave, Norwalk CT 06854', '00 PM 10 Hillside Road, Greenwich CT 06830', '30 PM 2320 Huntington Tpke, Trumbull CT 06611', '00 PM 700 N Salem Rd, Ridgefield CT 06877', '15 PM 10 Hillside Road, Greenwich CT 06830', '30 PM 176 Strawberry Hill Avenue, Norwalk CT 06851', '00 PM 10 Hillside Road, Greenwich CT 06830', '00 PM 10 Hillside Road, Greenwich CT 06830', '2320 Huntington Tpke Trumbull, Connecticut 06611', '2320 Huntington Tpke Trumbull, Connecticut 06611', '2320 Huntington Tpke Trumbull, Connecticut 06611', '2320 Huntington Tpke Trumbull, Connecticut 06611', '1981 Kathy GormanLaura Raslavsky Track Field Boys Indv. CIA', '2019 Myles Hall FCIAC Champions 1997 Track Field Girls Indv. CIA', '20 Central CT State University Jermaine',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'2320 Huntington Tpke Trumbull, Connecticut 06611', '42025 School Yearrequired9th10th11th12th']</t>
        </is>
      </c>
      <c r="E164" s="3" t="inlineStr">
        <is>
          <t>[('USA', 'CT', 'Trumbull', '06611', '2320 Huntington', '00'), ('USA', 'CT', 'Stamford', '06902', '125 Roxbury', '00'), ('USA', 'CT', 'Bloomfield', '06002', '5 Huckleberry', '00'), ('USA', 'Connecticut', 'Trumbull', '06611', 'Huntington', '2320'), ('USA', 'Connecticut', 'Wilton', '06897', '425 Danbury', '30'), ('USA', 'Connecticut', 'New Canaan', '06840', '11 Farm', '00'), ('USA', 'CT', 'Fairfield', '06824', '785 Unquowa', '30'), ('USA', 'CT', 'Wilton', '06897', '395 Danbury', '30'), None, ('USA', 'Connecticut', 'Wilton', '06897', '395 Danbury', '00'), ('USA', 'CT', 'Fairfield', '06824', '785 Unquowa', '00'), ('USA', 'CT', 'Stamford', '06902', '55 Strawberry Hill', '30'), ('USA', 'CT', 'Trumbull', '06611', '40 Tashua Knolls', '40'), ('USA', 'CT', 'Darien', '06820', '80 High School', '15'), ('USA', 'CT', 'Greenwich', '06830', '10 Hillside', '00'), ('USA', 'CT', 'Norwalk', '06851', '176 Strawberry Hill', '30'), ('USA', 'CT', 'Danbury', '06811', '43 Clapboard Ridge', '30'), ('USA', 'CT', 'New Canaan', '06840', 'PM Waveny', '30'), ('USA', 'CT', 'Danbury', '06811', '100 Aunt Hack', '00'), ('USA', 'CT', 'Ridgefield', '06877', '115 Barlow Mountain', '30'), ('USA', 'CT', 'Wilton', '06897', '333 Hurlbutt', '30'), ('USA', 'Connecticut', 'Trumbull', '06611', '72 Strobel', '30'), ('USA', 'CT', 'Stamford', '06902', '55 Strawberry Hill', '00'), ('USA', 'CT', 'Fairfield', '06824', 'PM 785 Unquowa', '15'), ('USA', 'CT', 'New Canaan', '06840', 'PM Waveny', '00'), ('USA', 'CT', 'Trumbull', '06611', 'Huntington', '2320'), ('USA', 'CT', 'Stamford', '06902', '724 Shippan', '30'), ('USA', 'CT', 'New Fairfield', '06812', '56 Gillotti', '30'), ('USA', 'CT', 'Westport', '06880', '70 North', '30'), ('USA', 'CT', 'Greenwich', '06830', '10 Hillside', '15'), ('USA', 'CT', 'Stamford', '06903', '641 Scofieldtown', '00'), ('USA', 'CT', 'Norwalk', '06854', '300 Highland', '30'), ('USA', 'CT', 'Darien', '06820', '80 High School', '45'), ('USA', 'CT', 'Westport', '06880', '70 North', '00'), ('USA', 'CT', 'Norwalk', '06854', '300 Highland', '00'), ('USA', 'CT', 'Darien', '06820', '80 High School', '30'), ('USA', 'CT', 'Stamford', '06905', '381 High Ridge', '00'), ('USA', 'CT', 'Trumbull', '06611', '2320 Huntington', '30'), ('USA', 'CT', 'Stamford', '06902', '125 Roxbury', '30'), ('USA', 'Connecticut', 'New Canaan', '06840', '11 Farm', '30'), ('USA', 'CT', 'Ridgefield', '06877', '700 N Salem', '00'), ('USA', 'CT', 'New Canaan', '06840', 'PM 564 South', '15')]</t>
        </is>
      </c>
    </row>
    <row r="165">
      <c r="A165" s="4" t="inlineStr">
        <is>
          <t>biblebee.org</t>
        </is>
      </c>
      <c r="B165" s="4">
        <f>HYPERLINK("http://biblebee.org", "http://biblebee.org")</f>
        <v/>
      </c>
      <c r="C165" s="4" t="inlineStr">
        <is>
          <t>Reachable - No Addresses</t>
        </is>
      </c>
      <c r="D165" s="4" t="inlineStr">
        <is>
          <t>N/A</t>
        </is>
      </c>
      <c r="E165" s="4" t="inlineStr">
        <is>
          <t>N/A</t>
        </is>
      </c>
    </row>
    <row r="166">
      <c r="A166" s="4" t="inlineStr">
        <is>
          <t>dr-todd.com</t>
        </is>
      </c>
      <c r="B166" s="4">
        <f>HYPERLINK("http://dr-todd.com", "http://dr-todd.com")</f>
        <v/>
      </c>
      <c r="C166" s="4" t="inlineStr">
        <is>
          <t>Reachable - No Addresses</t>
        </is>
      </c>
      <c r="D166" s="4" t="inlineStr">
        <is>
          <t>N/A</t>
        </is>
      </c>
      <c r="E166" s="4" t="inlineStr">
        <is>
          <t>N/A</t>
        </is>
      </c>
    </row>
    <row r="167">
      <c r="A167" s="4" t="inlineStr">
        <is>
          <t>securecdp.com</t>
        </is>
      </c>
      <c r="B167" s="4">
        <f>HYPERLINK("http://securecdp.com", "http://securecdp.com")</f>
        <v/>
      </c>
      <c r="C167" s="4" t="inlineStr">
        <is>
          <t>Reachable - No Addresses</t>
        </is>
      </c>
      <c r="D167" s="4" t="inlineStr">
        <is>
          <t>N/A</t>
        </is>
      </c>
      <c r="E167" s="4" t="inlineStr">
        <is>
          <t>N/A</t>
        </is>
      </c>
    </row>
    <row r="168">
      <c r="A168" s="3" t="inlineStr">
        <is>
          <t>suralink.com</t>
        </is>
      </c>
      <c r="B168" s="3">
        <f>HYPERLINK("http://suralink.com", "http://suralink.com")</f>
        <v/>
      </c>
      <c r="C168" s="3" t="inlineStr">
        <is>
          <t>Reachable</t>
        </is>
      </c>
      <c r="D168" s="3" t="inlineStr">
        <is>
          <t>['110 Since 1985 Location Salt Lake City, UT', '0002 Address 1 10 Exchange Place, Suite 300 Salt Lake City, Utah 84111 United States', '2 Platf9rm, Hove Town Hall Church Road, Hove BN3 2AF']</t>
        </is>
      </c>
      <c r="E168" s="3" t="inlineStr">
        <is>
          <t>N/A</t>
        </is>
      </c>
    </row>
    <row r="169">
      <c r="A169" s="3" t="inlineStr">
        <is>
          <t>dairyagendatoday.com</t>
        </is>
      </c>
      <c r="B169" s="3">
        <f>HYPERLINK("http://dairyagendatoday.com", "http://dairyagendatoday.com")</f>
        <v/>
      </c>
      <c r="C169" s="3" t="inlineStr">
        <is>
          <t>Reachable</t>
        </is>
      </c>
      <c r="D169" s="3" t="inlineStr">
        <is>
          <t>['11 Elite Embryo Auction is set for MOND', '2024 OHIO HOLSTEIN FALL SALEONLINE BIDDINGCATAL', '2024 STAR SUMMIT FARM ONLINE', '2024 OHIO AYRSHIRE FALL SALEONLINE BIDDIN', '2025 BADGER DAIRY CLUB INVITATIONAL SALEONLINE', '11 Elite Embryo Auction is set for MOND', '2024 OHIO HOLSTEIN FALL SALEONLINE BIDDINGCATAL', '2024 STAR SUMMIT FARM ONLINE', '2024 OHIO AYRSHIRE FALL SALEONLINE BIDDIN', '2025 BADGER DAIRY CLUB INVITATIONAL SALEONLINE', '11 Elite Embryo Auction is set for MOND', '2024 OHIO HOLSTEIN FALL SALEONLINE BIDDINGCATAL', '2024 STAR SUMMIT FARM ONLINE', '2024 OHIO AYRSHIRE FALL SALEONLINE BIDDIN', '2025 BADGER DAIRY CLUB INVITATIONAL SALEONLINE', '11 Elite Embryo Auction is set for MOND', '2024 OHIO HOLSTEIN FALL SALEONLINE BIDDINGCATAL', '2024 STAR SUMMIT FARM ONLINE', '2024 OHIO AYRSHIRE FALL SALEONLINE BIDDIN', '2025 BADGER DAIRY CLUB INVITATIONAL SALEONLINE']</t>
        </is>
      </c>
      <c r="E169" s="3" t="inlineStr">
        <is>
          <t>N/A</t>
        </is>
      </c>
    </row>
    <row r="170">
      <c r="A170" s="3" t="inlineStr">
        <is>
          <t>wayco.com</t>
        </is>
      </c>
      <c r="B170" s="3">
        <f>HYPERLINK("http://wayco.com", "http://wayco.com")</f>
        <v/>
      </c>
      <c r="C170" s="3" t="inlineStr">
        <is>
          <t>Reachable</t>
        </is>
      </c>
      <c r="D170" s="3" t="inlineStr">
        <is>
          <t>['2024 ACA Affordability Safe Harbor Examples ACA', '2024 ACA Affordability Safe Harbor Examples ACA', '2024 ACA Affordability Safe Harbor Examples ACA', '2024 ACA Affordability Safe Harbor Examples ACA', '2024 ACA Affordability Safe Harbor Examples ACA']</t>
        </is>
      </c>
      <c r="E170" s="3" t="inlineStr">
        <is>
          <t>N/A</t>
        </is>
      </c>
    </row>
    <row r="171">
      <c r="A171" s="3" t="inlineStr">
        <is>
          <t>clovispointsolutions.com</t>
        </is>
      </c>
      <c r="B171" s="3">
        <f>HYPERLINK("http://clovispointsolutions.com", "http://clovispointsolutions.com")</f>
        <v/>
      </c>
      <c r="C171" s="3" t="inlineStr">
        <is>
          <t>Reachable</t>
        </is>
      </c>
      <c r="D171" s="3" t="inlineStr">
        <is>
          <t>['11169 Lake Chapel Lane, Reston, VA 20191', '11169 Lake Chapel Lane, Reston, VA 20191', '11169 Lake Chapel Lane, Reston, VA 20191', '11169 Lake Chapel Lane, Reston, VA 20191', '11169 Lake Chapel Lane, Reston, VA 20191', 'and Canada. HOME ABOUT CLOVIS POINT OUR STRATEGY SERVI', '11169 Lake Chapel Lane, Reston, VA 20191', '11169 Lake Chapel Lane, Reston, VA 20191', '11169 Lake Chapel Lane, Reston, VA 20191', '11169 Lake Chapel Lane Reston, VA 20191', '11033 Thrush Ridge Road, Reston, VA 20191']</t>
        </is>
      </c>
      <c r="E171" s="3" t="inlineStr">
        <is>
          <t>[None, ('USA', 'VA', 'Reston', '20191', 'Lake Chapel', '11169'), ('USA', 'VA', 'Reston', '20191', 'Thrush Ridge', '11033')]</t>
        </is>
      </c>
    </row>
    <row r="172">
      <c r="A172" s="3" t="inlineStr">
        <is>
          <t>ksafe.com</t>
        </is>
      </c>
      <c r="B172" s="3">
        <f>HYPERLINK("http://ksafe.com", "http://ksafe.com")</f>
        <v/>
      </c>
      <c r="C172" s="3" t="inlineStr">
        <is>
          <t>Reachable</t>
        </is>
      </c>
      <c r="D172" s="3" t="inlineStr">
        <is>
          <t>['1618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'1618 Main Street Baker, LA 70714', '24 inch x 24 inch 82W112SR', '24 inch x 24 inch 82W112SR', 'qMAIm929lb', 'WYF H11xw', 'A DQBT Nho5Y8qu', 'Np n vy76zp', 'NUh WUlLWUmxUr11ee', 'B QSVdsuGei0g4yU', 'qZcKXG8G7lt', 'mtFOE.c088GN', '4782 0 obj stream AdobedC. D.6JD48DU', 'OhFs90dF', 'cAj56AG', 'eGXBqf88 1yW', '9 gBgp9QUPGms36Fd', 'ZMyd41fa', 'g RZ LKq08EJ', '25 EuH V TuG8RUlE2i2A4qu', 'VtvZKQpCDb Kkmc42yn', 'UOEk76jh', 'gFmMj3E8hu', 'gMESbm4W5sZ', 'acVM30YZ', 'aWnxN.HWdPeu1v5ef', 'pngQS69nN', 'mDRD09sy', 'oy r25bP', 'MtJS1C4wl', 'N w r2H0gP', 'EXAUG W98zG', '1E QQ wnP PPUPp j6. FG4D1 A39ZQ', 'sF R1w6wq', 'WXN2k2gZ', '0 obj ExtGStateSubtypeFormstream H1 0sh', '4 6j h6d6HX', '8 u ufoXU.XWK369fh', '9 ZhVZHNI 98T mNnCnt3u9JF', 'ia SN. f95Jb', 'dvY pTEkD Xk31yN', 'nramd8 0JT', 'oAGi cV44SR', '8 TuTFWZIIR79nH', 'FcDVje7K7ny', 'CydFzccQSMke v bU28fg', 'nHuvGe5d9Gd', '7 NIjJ12ht', 'CeMfSpNKM14XB', 'zqmEdeV48tY', 'VF S01GQ', '1 .CQ 4E19HG', 'vfLNj Mgbgn11LJ', '6o lMtq Wk2WF6P5TD', 'sMmpEPXg38TE', 'K TUw9 0Rx', 'wTMx AurTN mD23LS', '7 wS ZFb0 5XP', 'kle Tdn53Ud', '7 KvvKt l6PQN Z4c 5xR', 'Inc k852Zx', 'FZFJAND51ps', 'AZiNY55DD', 'I.xRNQ55SY', 'pwa09Ya', '0a 6ar L0fp00aA', '6 C. 7jAtL0zH IV fzey0v A36AY', 'eiXFWH90hG', '6x 1Y1Wzsc85uA', 'eJiITi DD7M 3lD', 'J HPX7R4xw', '5w P2Wa L j25oKViu60sL', 'sIG7A 4HY', 'DB EDaSzFRJbL25nn', 'muGz0a4RY', '2 388o. kzddLtd34Xe', '2 xzKBJ32RJ', 'uOFhJahJn43Yd', 'uCNcKtiF09bg', '52f CkuQhxCx26zg', 'JES, s29FZ', 'VtFKgUXDLsao61uu', '380d zSRP vI6 Fg u48Lf', 'Bg hlIl51wW', 'qcYLUFjNTgu95Yw', 'kTL .euH47UE', 'ycgytfD.To26jp', 'ZGUQ67zd', 'lbzNdX79ty', 'OhYiImCa00LL', 'i gp1 1pN', 'fWwf1u7gB', 'M b, L700ut', 'oyovEs3p1YU', 'fZnXf3W9dn', 'DnjNSjGKdV42pa', 'TTFCl WG cCm7j0GW', 'Zbse15TW', 'vhFs46qn', 'v k, k0 7yn', 'Qnwu69hn', 'YZ . aYD71Tq', 'SdkI4e2hq', '5U BbWL35TY', 'z.caa3g1Lf', 'U.JLeReSRepf8H2gJ', '4325 0 RSubtypeFormstream HT y7s b Rl4w4lQ', '3 TTBTzxn6lp 6 aGZj55bs', 'RSGhb86jZ', '6 B2Kns d38lU', 'ncodingWinAnsiEncodingDifferences30fl', '6C qloiD m sR9SQsI3UK72ga', '6 B2Kns d38lU', 'yA yIKY1W9PE', 'M u.x LJr76YS', 'Pyqzz7A4Wl', 'SUlLgBs8w9xZ', 'WACMK87FE', 'L QZ bY61dG', 'y b8F6Tj', 'BJICbb, C4j tCVf8B8Xf', '85M .8 wM 2ooH8b63xf', 'X.B Scs68As', '0 lJdrt1eu Y96FH', 'GaeNX06qg', 'TtOAl1 4ET', 'Mo mP8R6jq', 'dOlFaJFt29ut', 'zNHzjbnmHn.KTuXXvxil18Fz', 'ClWZ12Jq', 'EbNrNOtIve52UW', 'Fp bI98pu', '6 SI c1NeKoA.mtPp18Jg', 'HtI0j6ZF', 'uwBp74BY', 'mcQo35wZ', 'UubwGXovDuPuO74PG', 'kjF99ee', 'tTYmX y2W4jU', '1 a bwQ52WD', 'clkNisz563Sa', 'rC k eOl3a2qy', '9H Md X 4WRF4NHSKzeQ9p7Pp', 'rvffc MzU JF49tu', '8 9A9.zu139ut', '9 l2jkE K06xW', 'kxnMFtYE1A3zT', 'nIl45wt', 'gXYOh Z9K9qj', 'CYp N47bt', 'ox YWLqsT bILlG63HS', 'Lxrqzxtmx.bxlV ly58qw', 'XYdS25YW', 'pmOb12Bz', 'cSjLQsj9G3Es', 'ojj, HP O dx0M6H4RR', 'vbEiQ903Hp', 'wdgTgqtRg04Ba', 'ebStL73YL', '.D tc05JZ', '0 f72Au9j1As', 'b uir1n8zN', 'EuRzMCb87 5Wz', 'Oqg c963we', 's eqSN9 4PW', 'OImcsip87hf', 'bLj Nn33wd', 'yZfQkg62aJ', '7V nNqtp07o4ok7 sCaxr28pF', 'ROxDD4m6sS', 'v XLOWPmpzHhMRG34lx', 'fP cj r2C4HJ', 'gGSK65jQ', 'edubm889Zq', 'QSUG5g3WG', 'VQeU, dr915Pf', '.WB WxL08Nt', 'l kj3T5Eq', '1 O DlzrVG eK7 2SX', 'UECCZr82tL', 'Yu a71tp', '7 i3 L7gO477d9W 0gt', 'iktFp914DD', 'i YQy15Be', 'rsO32WH', 'jz b, Tpv DKtR94HS', '60f UF2 Pk0B5m242ZX', 'NLin XXqB0a9ZY', 'asZK.Zh6V2uu', 'JJ P63Dz', 'dCN.l03Jr', 'wE zJ, gFO35Aq', 'dl g68bf', 'X nwl429RF', 'woE AhBg46xf', 'HbJrcudHz23zE', '5 hkcC co97Dz', 'ocltC oU7P9Xr', 'm.HC97Hf', 'WOlXHRnzJFJGO.mixiKffI23ha', 'eEv bgFnIMxoOr3P9yz', 'KDhe, O3T1Tb', 'glqHzg k58yP', '55 OOQbo o3PO9m5 AsA5Yj4k, JICT5qZ85Pw', '3c 3on1W r6e4Xn', 'ZvLmd, W0D34wQ', 'eiGw pDU25nz', 'SvD821SS', 'ckk B89Nd', 'YIFz87ee', 'XI k8 6al', '0 lJdrt1eu Y96FH', '4 O0gxwR72Uj', 'MbiDz7f1EX', 'OtEvf52UW', 'DO hz G Y9k7xq', 'qwe93fW', 'Qg Eh21eX', '6 336nL80uy', 'GZz yZyQr36yn', 'GmLDaa37JL', 'acr, OUwIlSP xJFc6hS64LD', '3 p.PyvU13lu', 'rhYGYZeiY91hY', 'IDCB09wx', 'AjSR49Ss', 'gZafm5h8Fb', '8 FI 1jK77HL', 'fIAg bTlNjW Si68aH', 'fzubH3n8Bn', 'hoDs aqSM Vi635wt', '3o lmKo5k rg NLq40GE', 'Mdzm52RJ', 'FzdQm2 1yN', '1I DgTtGUVh kiqCi069ze', 'X GUh4A6pR', '13 yw4p n95Sy', 'AZuM00Pe', 's . eA3Y 2rX', 'fJ WqTu69hw', 'cSjLQsj9G3Es', 'RCAaoOo74Wg', '8 RCXBm2h6Sy', '54 wFCzAa79fW', 'V.QI hI72LP', 'ecP6d 2rN', '7e sK x, tnr5 ai c77dL', 'glo j72Lf', 'GvkvgXXZj N4 5tX', 'UDNJ00fH', 'svKtyN88DW', 'kftb60bH', 'EkymCzXzGy58nL', 'qRkY0n0Xs', '9U d wzQHf86dT', 'JSXS6 5LX', '63 l4loDb EvK13Xf', '0 FT9W6U3dl', 'vcZKeW083JS', 'nml yez40zB', 'THZh17YQ', '3s WfpNvCv80R lxj06Hw', 'uJwgebe27pe', '8i k7kt9C7Aq', 'xvxn12Pq', '8 rMctL20pg', 'R lb368uY', '3 wy oOec 7S83fj', 'HEp l OD5g3WG', '0R joB8Bnw7G7fyaY0AW7 Qfv25RU', 'VAVs17zu', 'Yr Rm. Z, RHQ2RHHfD9h08e2W9qD', 'Yu a71tp', 'wSJDYIFyB50Nz', 'l s znV8 9zh', '6 Q z1GgL 1yhoKk yUP7X0Wj', 'hpw d0t9gz', 'iKQ, b4dh vwckj7T8xr', 'iSxgFPXcs, J.1Ssbndn, a1k1LN', 'fvzt99DE', 'yoUp p. k67xW', 'dVpd . K RYk w87dd', '8Z z5vM9 yBshOHjYIx2B2Se', '40H 8JIjIgWYnrL54lu', 'qUNkTY449Uu', 'VBX dP bvi, uhCj52SLLIe71ne', 'woE AhBg46xf', 'HbJrcudHz23zE', 'TeRiQJs, hLsPXvv Ev4ryc82jJ', '456R 6e0pMkOkte86UQ', 'sliwoya553Ub', 'vGj gwBr uT9V3Ee', 'fJJG fJUvZGI zoO8g9dS', '8T T1I 16OrJOOdO1V6DD', '0e bnSeIL I66Ft', 'mdmT y4 4gs', '0 RSubtypeFormstream H263332R0643T063Rz', 'gTpll84Nd', '2c d2Ie, z7w4g8 8SJ', 'EmjVH89Xu', 'j tW84QU', 'MK jmc49QA', 'Y Lhc30gr', 'OrCjD3h0Pa', 'TWyN.R, cK8Gif4J8Rb', 'o.F s0H 8uJ', 'DNBrS1K2qQ', 'zvj s835sr', '4 g8J 2wf58Xq', 'zZQ nqc40yp', 'MTT09AA', 'yKzm9 2UW', 'ixxNhHMpLvj uc58JY', 'sbTDU35xN', 'DCuULh lIr17SZ', 'RnJFgInu34Xp', '3 wt3BcqPm1t58xe', '9c WMHkZd KCAr75 e Kw89Mf9p.pzKWeI087QU', '3B . LCKahSAAl4N6BU', 'YxEcOAc3j 0uT', 'Vo EY62py', 'YGylj9w6zR', 'o oE23AJ', '88 kr1b c4 U 5Di65ru', 'arZ, BwM25wD', 'jBuN483qx', '9 Y28h YrTX229Xg', 'pbLh.k95TN', 'QNNp1C9lF', '1 Y7SS f uaO45bE', 'kiBR73fW', 'aLIMarAwL32Zs', 'jPSR8 3ez', 'U.i ZMlqQSz Hu9t 4Hj', 'kUxe14dw', 'rrGQ, z2ebAMOIpmpw D 08Vc2X9R23Lg', 'wJMdD, cPTCO nQ8rVY06fr', '3N GoRi71Wz', 'MmUp73bz', 'aAWd80aq', 'VSo t K2u1JN', 'PQrNkyR3N3ZW', '5 9KuIGWF B38SQ', 'oniFoSdr53af', 'Fxqf gXs35zq', 'wnThrd65bW', 'EdrNqC397HF', '.lVP460dT', 'OO w2C7gj', 'CJkB88Lw', 'K Fc12fl', 'jOcOXwo47zq', 'Din35bx', 'ZyZ64sa', 'bwaBJ NbU n5 6rt', 'hUGm7k7UG', 'nI pUX5 2DW', 'iwjsIg93Rx', '6 dKtWaukR7FYzB0U9El', 'Tq p8 8jU', 'BtIJ90rT', 'Rb dF5G5El', 'zouAWh Jcz, t9J4a.WM74Sl 72g82La', 'ZPbtEE rnSgh3H9ah', 'bEpU46Tw', '7 tzds 9a2r87xG', 'LIT TF KnVQty8V0XJ', 'a OpHQ46hN', 'yuakU98WG', 'Wz a38JN', 'ch i JS.w55EX', 'PhXdJvi.wlAKXWe766Qr', 'hPVaNY4C4DH', 'RkGO.JtGMWBdMbb ppaCjWwTp.HjzDOAQ14BY', 'jso74jW', 'zdgxT7C2bz', '3n A4RYO2JZ72Rj', 'vtHb49Yw', 'SIcdDp3 1wN', 'QC Y78yL', '2e 8t U0ldbs rCenS02lY', 'WXCI387ad', 'UAQdZ ibJr.QNGoJ, ZWpN35 2hy', 'zdPh7t1FX', 'pXsRXw48yw', 'fbaeTb8w8GH', 'Os FSv4H4NF', 'ZIOyy R2T8zb', 'Dcib892QS', 'WS KQtqj92DG', 'J Cazp53US', 'bV GGxOuiikNk85BU', 'WMF188jl', 'JXueO82aR', 'lmRt a36Tg', 'yRhZAf08wT', '1 TkbaJ11fU', 'nZHzVp53wg', '2e T lN 6hfn8is349nx', 'kzu Nb9K9nn', 'SuQVcjf57JJ', '7 Z 28TqdDI3B46uB', 'wNvinfdgznlKR27rJ', 'fMEQCkJ su jeP k EBz aYSQQy98Bt', 'jfdS, f3iWM476sW', 'KUB, svF8W CfeL09JL', 'Il AbL651uU', 'SBUHN918Wa', 'xJIWICQ57Pj', 'uguuoHf66Xu', 'A N qRw94eL', '8 r jnfEy02dL', '5i STJk69O c9KE84Xn', 'OYK6 3Pw', 'KJTF nCl82tS', 'LBsRk9Y2lf', 'nl kUcyHTHD3T1HN', 'yxc f2 9UX', 'TXdwcMNuj y, Kpc 8Kc9T3Nqrd3xS wQN5A3SS', '4 vz.BAH3xL0h0WB', 'BBHo6C6dd', 'LnJ RTWy4R7WZ', 'mJXyc50Lp', 'wzruD11WR', 'rMAj0dV S00qR', 'VDIwj48wW', 'FSCRH09lD', '5 0TJ Clm0tibnnyE5d3Ry', '4j V. m39QH', 'SIvaR2 0Rl', 'DJNF49Tb', 'aoHH4n2eN', 'g Vzj27Sx', 'plqa59Ue', 'TrBAz67xR', 'Hi gC zptvWUeK5e2Jw', 'HI O47he', '0t UMGD0T9dU', '9b OcYSE42bQ', '6q p r 5K166Ej', 'vkGKUg23Ud', 'KuRW023Bs', 'rABvUj ot94Xt', 'SlqtU14bQ', 'JdOU2F5zP', 'hS.Ju Lz7A6FR', '77777 W 7zn594Zs', 'OqYFOazSgyc AB J.gDDTl608An', '4N cKx8OZxfEdbt6 S3F0ls', '4v f1nWDlgF iWI j88SW', 'lkbp9C9Eq', 'RFexG66dh', 'FNuTZ4C9BP', 'O Kwq23Wr', 'oqhRis PS77XS', 'ftxAIn, JvXtfW tjGs66Ey', 'W nZrs Ws88 1az', 'Y KAlOhwBl68Ts', 'xrx, rqpC 4w 4ezz83tL', 'RGOxg46xY', 'afYr2c9yj', 'gXqR81XQ', 'hugd06EQ', 'OWl, .L3mh uK177EE', 'WubiF9d7Su', 'dBrKD, a3 8RD', '3V KuPf7S7rJ', 'uKVkfd3 1zj', 'BDYI38jy', 'QFtK9s 3Jw', 'UnRbAXmiUp0 0wp', 'V Mms30Wq', '4Q WBOY4TxA8mlUGKm889aq', '7 N5lU 4hNYe68JY', 'iZSCUV EUmShaoxZ BllJznMbhBU y67PJ', 'UGU UQyfVVAmzn1N0Bt', 'VV P9 1Ay', '2Z G8z.u4 4gF', 'jwAFfJ54yn', 'fz xFsn3S3WL', '4a L 3Tg5V4FX', '61V 2HbgSD04PR', '0 EA2sP wf5 C1zPCRDyJ t f.P68Et', 'hKakbKwu73wt', 'nYjbic00gz', 'zprsOwtK4G7Be', 'oighT05dz', 'dwiW22nS', 'yYzfxn296eA', 'SgnE, LL2A0bn', 'NEjS746RT', 'BVImrn NqLn2e0Nz', 'MKRvVcx4 4Qq', 'd y34RG', 'o VyC8d1yA', 'duxX Iu d.rmHmQ65WQ', 'fHaZI1 8zY', 'UBISB I20Pu', 'vOES48ZE', 'kW fFU3r4FP', 'ILAXg. aZCw TW40UU', 'En VT PBZznFUl9b0Ef', 'fRSfzgeBhq oFiR sYsHKlT.WZhAEkLB28hu', 'NgD zecH92RR', 'A PdUw h82GS', 'bh.KRpyW1n3DN', 'O Ou4U5yL', '.lVP460dT', '2H otPI7Zp U66Nh', 'NnFqCK96gq', 'JQvY45fl', 'NQiSJ30RD', 'n.u cF8W1pR', 'NX fn17bU', 'BFzwf NT90XH', 'gIWqxQ H74DN', 'BZPfBuryhBv77sL', 'dzftTTn94PZ', 'YD zYY33NY', 'QMbx, t9J4aHFIniHSl 72g82Lp', 'QAs.OQW25rU', 'EAM FN75lB', '5 xmank84u899NL', 'oUAkQ85ud', 'pM.pUvT eX97Qg', 'Kdj vIB63bR', 'IdMU2H 2BB', '2 YrcOA7kk DL b, SWWEoG6AX57uD9MeFY2KnJZV8b3Pe', 'is w13Er', 'a OpHQ46hN', 'rmcC.w95EX', 'jfzlU7 4rH', '9 ME v zGC6I O244du', 'agMNdj m81TN', 'G ZnASoPX6A7pU', 'g cB iUG5e 0Ss', 'o IG33Wu', 'QrMikP52wz', 'dSxY, z AUjZ dznnK Ay5D 7Br', 'eXBWP301eN', 'x odlybuw60lN', 'Ajy gY xS OWAZos r21RW', 'ZIOyy R2T8zb', 'aOZFS Cir E53Xl', 'Dcib892QS', 'mLQI55rA', 'J Cazp53US', 'FypcY YzeiYW D3J3te', 'tkzS .eRNZ35Ld', 'kSuSm8f 5PJ', 'zRWKg6 7Nl', 'qnxuSZhjr4t4FU', 'ZxuotM31eG', 'jskr58pu', '.F d89sU', 'A G4A0hB', 'lYM B1E0Fz', 'PniTnId2 9Sf', 'HwXa5c 0YP', '5q PeQy88Bt', 'NQtG64rb', 'MOrQdgaNt R04uZ', 'pKDvUuK683PU', '41 JMzWc60ut', 'OAyuKT0 0ZR', '9 dniS20yg', 'CVOB9U6WN', 'T KPE URM, nB6g6e35uq', '08 qyWyJ I94rG', 'xdpHba mT ce.o P62Pt', 'LuD s66EU', 'Xb L27lF', 'FMmJ FuCE47sL', 'vwxgo U D KEj36yu', 'JfXvI02sZ', 'eATSJtr41nN', 'SIvaR2 0Rl', 'DJNF49Tb', 'aoHH4n2eN', '7 K HGuc74nq', 'yn FWzuMoNqig74Gy', '4 5 oUIuC45Sb', 'CRgVuDQ2 6fb', 'eC UEct7G6gL', 'hlF oV3Y 4Gh', 'PwX ns MLbz, YsUa.WRr qI MRZHJM mSsBN9 I Xdr6K6Tq', 'tuO SmyXsV9x9yY', '.NHdgccBt10qZ', 'hpciRUO62AF', 'Nf KMEMujilY10NN', 'JdOU2F5zP', 'NzMk50Xj', 'PvBPV48hQ', 'fVIcjL T6 5Sf', 'xb nf7N6AG', 'rojfKly01Qe', 'nP l43xr', 'fLvPB, Z134yw', '3i U71T79YT', '1 c 7rO ierCHVDdo68Ny', 'QivJWu qAzc34GR', 'R ZIuJ N D0s0BA', 'p.uD htc9Y3St', '8 TAlRaRq81ZZ', 'l Sr, m0eIH 3kXF Tb E94eU', '. o05LT', 'NBfG KZ BpzHf2Y8Bz', '3 QAwR11Xj', '9 TfZUmJmpzKrKrBVMA6G m78px', 'p dPa806SD', 'wwWr psdrxNeL07ez', 'zBMLU3m5Uu', '7z zr xieMDQb hOfP8MCkIj KStdW23yN', '5 hPrUTUC7m6w 6Nu', 'SCLpUH91FX', 'Fooh17yE', 'Ymm53Yy', 'FVyafZjRX18zs', '7 cy Hhsj108uz', 'kzMhZ70yx', 'tEHOzl r66XB', 'HB, o5SDx2MA9v0EJ', 'fc WOz BIEV8 8Lf', '8߅ hsbtK KV994rf', '5 k8d PLbW9A4b7yD', 'sGPVy05Tw', '0p Kz9ujoau rxqRBs36xQ', '4g uj0hEqqGrNRgsIOzo T9 EazlbgBu Oc56 3ll', 'CxIDM7U1el', 'mxyBZgumaOAhBon439Jz', 'POWIVK6U8rG', '߃6 n3DTbO 0DJ u Y6 v4mlh3Y3BA', 'mpw C72Ge', 'ELkVVA NQ2y7xT', 'xokT Cag46gD', '0 sKf nYExT VcW9P7St', '3 737e5Tt1RtWls8 yjCw gJx153eY', 'ESWY02Ua', 'JZ HEgxy YtF ktf42du', 'GHttdS0A8nw', 'Ta LSAwtK32Zq', 'glZCx2y5tS', 'Op eZ99ew', '9 twt.hVZ vNI 5lKS NM57HS', '9 019j V GR 93PmdVwk3t2NS', 'McVZ neF10pu', '6 q60o 6Crnb T4F2 6YT', '07 JYS758w . l4H 1Ug', 'Z.FeQ iv75YF', 'KeTd58Dp', '0h aJP0BJb G g AD ij5A9LA', 'fjJ tkW OS19SL', 'dXOu51Ej', 'ZRE899eF', 'CIA65da', 'isAk.HCsgMeN, BQ148sL', 'snzywL63Ju', 'vUj, yZGm44hH', 'zd sqM35jx', 'bPWRDM.gtT62Eb', 'f.b UM076lx', 'HHkE AN hGk70ly', 'flnvz6f6jA', 'PvVha72wn', 'deJeR98yd', '79s 8 X t67uP9n8aF', '11w 0sHh wV5Si22DZ', 'ApMR77yE', 'x qDV91ub', '5Y u ILm3Q3M4D9NB', 'lxwnyv79WT', '0 yC v.ZmyyroP5d7EU', '6x ZRZ rP0La0yG .bbwM fr18Ba', 'VrykK2P8gu', 'VXYFa GW kN S08yf', 'eYCoz W7 0zE', '9f QZfUI rb29Dx', '߅ 4VAYX6e6HN', '7X yo MPZbMAm 3nerBy2b5fF', '4 4h UE45Qh', 'RsUfUVZ341sB', 'JpoNKFU9 1FF', 'OSb y41BD', 'ZfB oLu1K8Tf', 'aDuLs795pF', 'ZwVR.t914xD', 'tNeTKc8G0yf', '1 4R7NvE2w 3ey', 'lQYE48uZ', 'EyRiSAM60gy', 'ZxGbIjk2V 5Pt', 'LMCNf876yS', '9n z7HaGo 2 ncJm vWpf NdMavny0L25st', 'MbaX1 4DE', 'i I Zu7D0lu', 'E UVp55sP', 'Okakx01zt', 'ete y9F5wF', 'lYzg5T1dl', 'ss ra Y6 7JU', 'ss ra Y6 7JU', 'ss ra Y6 7JU', 'ss ra Y6 7JU', 'ss ra Y6 7JU', 'ss ra Y6 7JU', 'ss ra Y6 7JU', 'ss ra Y6 7JU', 'ss ra Y6 7JU', 'ss ra Y6 7JU', 'ss ra Y6 7JU', 'ss ra Y6 7JU', '01R ySR 6IidD1nP C33NU', 'l P, P ON8W5QR', 'Pocy40zG', 'fwSMfCCHaWCP63tw', '3 pWDLL59At', 'Nu b0g9gW', 'dLA, m c TeJx0l1l sr 3Gg0o Ic52TX', 'DZ.fZCF30zB', '0C SczZn0P5Pw', 'PUT aLu I.G92Fy', '0 G mNiC DsCs b AEvVJj43 KTLgXKhh z71Fa', 'NfLQ, KEmTGDXORg9mJ1B11rD', '6F v1xeV0u smMioB3m 1bG', '25 VB5P o f49uG3x 8pD', 'RplYm c06tP', 'tFoF Eb31 8RW', '. o05LT', '7 FP D z11yn', 'VbbVQRE69Nj', 'zFswKKN292gb', 'in SgYj98SA', '12 UGgD YG9Hj9s1JP', 'lI H91bj', '7 7X9CRcP31Se', '1 d Y5E24gl', 'EXJW, g 9zW6W7xd', '3G U1Q KRl14lr', 'VK ih1U8qG', 'vVoyIz695Lf', 'v io96wQ', 'e kE12dl', '62 rAeRX58NE', 'EBEHtK44tT', 'GdxSX1p7np', 'SDB o uge2u0BG', 'aIWRC4 2pP', 'U gZ1 5uf', 'dUeTqNb39Xz', '96 B bAih1b4bl', 'j fN, vKZ ET1NH aOiMlD nKw .plTD7P4QA', 'ICtj6A0He', 'F OIp67Uu', 'JZ HEgxy YtF ktf42du', 'JGpJ25xu', 'gS FU c266uz', 'J ap, f 22mfy71JZ', 'cmVGkjtmHj46yL', 'CFfvFvur9y 4gt', 'Klpo227Dg', 'CeRkvkk678NG', 'o.IekgBk4B9gR', 'YwhqqY ne zDH48ZX', 'tz NX BRIBH8F9jY', 'QnGxnRXOX48tF', 'RuBZm, I47Qx', 'T Ae30QS', 'a kW52HS', 'OQA hRNUsP rFg r30NR', '0h aJP0BJb G g AD ij5A9LA', 'fjJ tkW OS19SL', 'Kf i37SZ', 'OIVaf84WH', '.ZeR1f4Ul', '.R p0 8gl', 'CIA65da', 'HHkE AN hGk70ly', 'flnvz6f6jA', 'PvVha72wn', 'BdiG7u5RG', 'lQpz6J9WR', '5 cE0, kVn9g63nG', 'VSSxUcaG06th', 'sd m62gU', 'KsjlSdI z73YN', '9 sH6 nn4j7TA', 'pIrugZGPGAyNCY878DZ', 'ND G6e7gX', 'DMM26Zp', 'HNmJ8u5rH', 'eYCoz W7 0zE', 'TMMVZq56fE', 'GUG Z24Jq', 'mqdG01rG', 'mViH9j6sZ', 'scdo06gZ', '8j .V nv1e6N48ap', 'JLua r83nS', 's JfsB118zB', '101 N lxBM3V2Ly', 'ecKs16zH', 'hiof l49qu', 'fCI xuNApOGvtz47ed', 'KaGy80lx', 'YK u12xQ', '4 PnqzE72NU', 'PzCJg62Al', 'Tg F8t3qt', 'ymIMCo67dJ', 'LMCNf876yS', 'DqZU zLKY, GPh.9uVU62tj', 'RYITu27qf', 'GeCtWT30zu', 'JpJa uyDrZgw2t6Dp', 'O d, oR5 3UL', '7w Oa a7m CX vWQ3l wjb8T8xs', 'iA M, H6Fpz S3ARzO199nT', 'Rsa rMB0 4wz', 'PGWozJFN87Tb', 'dLRc20Rz', '9I n5IeRm Ko1hpPxI50Ff', 'sEXF, g2j6RA', 'dCtJp UpBa64fL', '51 3DXklI07Qu', 'CK J77ZL', '3 XAJoGk88NE', 'XWf1S2zt', 'h JS, uFztaBbz ddb2BgeTFq BJ.Xa fb rvqlXFAF4d 5Qs', 'nloY1M2pQ', 'b.Rjf, Ne.mtQPVpShj70QR', '60 J 0d XUKH7R8Zf', 'R Xfra96yB', '5S H5DCKZjR5c fWgfLPZf5 6QY', 'LegacyIPTCDigest8F0ED', 'UA CLhEIYMvMVPsiS2H7Uf', 'opSuJVL RB V zX14nB', 'U.FLe50ZT', '5 8 JSLPVH8E6OQI h4Zf7i90XL', 'cUJCbTm65RP', 'KISYWD8S8bp', 'V NIUT24RH', '20 UDccM latZ2REsE3 QED71Ul', 'mYfH M31BU', 'ebHKgDBVi83hB', 'ICj hhPLa, s54jd', '1 xo Ajjs TH4S5uS', 'NpOZiR07gG', 'Uebj oM16BW', '7 Cs0pN aSD11bH', '9 zOUHRlC40XT', 'Jex, H7kDxwKac2vU Rh8x2GS', '7c SLHFothHi TXuiF m654Ty', 'lMCbQh95BW', 'Xv zd4y4zd', 'iXcg FBz1C8Nd', 'bPIkHB7r2rf', '1 WhpUr17yL', '2 yD8y Fs FQv kbUbU23 9FQ', 'me m9C5ee', 'wj E94we', 'UKZm29pf', 'iLisQQivh46xf', 'KYlBU293UE', 'mXM hNEJB81Ue', 'dFEWb19sp', 'XYaz91xy', 'khGt hThA iT72YQ', 'pP LH6y8Gu', 'M p, E13pr', 'XU A41pG', '1 BA D0d6 x0L3I3Hx CCYDfvZ JqQ Z H86ZN', 'LduSMNO7m9wS', 'LduSMNO7m9wS', 'SNEj68Jn', 'i.Cka0X 8Uz', 'tlWm79sx', 'stream AdobedC u RT23Sq', '2 C9i 3 q sr08Zf9L9i 3 q sr08Zf', '9i 3 q sr08Zf9L9i 3 q sr08Zf', '9i 3 q sr08Zf9L9i 3 q sr08p B35nX', 'DhF4f3Ad', 'DhF4f3Ad', 'DhF4f3Ad', 'DhF4f3Ad', 'DhF4f3Ad', 'TxAM SuOS n7T3xE', 'RgZH43Fu', 'u RT23Sq', '2 C9i 3 q sr08Zf9L9i 3 q sr08Zf', '9i 3 q sr08Zf9L9i 3 q sr08Zf', '9i 3 q sr08Zf9L9i 3 q sr08p B35nX', 'DhF4f3Ad', 'DhF4f3Ad', 'DhF4f3Ad', 'DhF4f3Ad', 'DhF4f3Ad', 'TxAM SuOS n7T3xE', 'RgZH43Fu', 'Vf.f hY j6j5dt', 'DhF4f3Ad', 'DhF4f3Ad', 'DhF4f3Ad', 'DhF4f3Ad', 'DhF4f3Ad', 'DhF4f3AB', 'az W4f3db', 'tnCo6t2Jt', 'HXM, RKJjs9B9Zj', 'HXM, RKJjs9B9Zj', 'ARhL53uL', 'ARhL53uL', '8r Ai DYQY3Y8MCB88b7D 7Sa', 'Xuqf87fZ', 'gxhUj FjXl20gq', '6 ZNi QK G ZDY oESaDpagd, XvuS60se', 'ZoFmpegg1B7aE', 'JKs qi99GD', '9I VWgV1r46pu', 'Y k.QT42jz', 'xgDCm14ub', 'DiDi45QH', '9h jzUlUnUxDij45Uz', '2r lRbugV1 6xr', 'mG et61rx', 'L KUoEKHr5p4Fa', 'CjmuH13FA', 'q p F60Ud', 'JSAjJR d180es', '1 5203stream HlV PT9 8qY', 'fhPv yK1f1gB', 'sAH GE QAI55be', 'A h n34hF', 'gYPpY62yT', 'xevZ XsN5h7uA', 'XfYrk D16sY', 'q tem91qN', '6 B2Kns d38lU', 'lJ aw11aB', 'GuTmn156fs', 'tamvY2E0qq', 'NmTQj yCvCf25UP', 'gSDI89bL', '778 K3PZO9 8u86XQ', 'rXOO69US', '6 B2Kns d38lU', 'LEOZSY83YY', 'ssDfoE53bu', 'EHRRm59dn', 'gSDI89bL', 'dl gT C.Tx ktzV12Gf', 'qNI uf1j3Es', 'CYa, pe rhXx NbdVa86rl', 'vzQWSBUjZJuH SgyUgl c65Zf', 'm GOR, ENhSCh.v LJ 4SDAeTNH59dl', '6r VP3Ywt .dOsG CtQ39tg', 'rldltxdlxb64Hf', 'myqs qt06rZ', 'cQv QKRgS39 3Fh', 'njeaMmq, b50Fj', 'HPy M6s4qf', '80b SO fIYKfLY34hy', 'JPbrzRfSO24ad', 'sZumnQviYOVfp977Jl', 'YX cydg83Hy', 'F q.xp08tW', 'LGVs421Eu', 'xvjyQ0m3hF', 'om FfZo3C5Gw', 'BBQbbRR22sB', 'WPTRVPByeS63fl', '7 yibyr0Yw r18gt', 'sfn47ns', 'lqKNm60xb', '3K NHEm38Dw', 'KB IILbbcofHnw91ht', '5Q QuQ M m 111C1 1Hh', 'KhkQQef32BF', 'ChI330PH', '4335 0 RSubtypeFormstream H1B1 7j230PH', 'dfcf63ae', 'dfcf63ae', 'dfcf63ae', 'HUbJi740Ab', '18N e L DTBT UW36pX', '8H U 6dL5JXXHY A20MXD58DN', 'dfcf63ae', 'LQhQp88Wh', '8F P If gPLI PSyjYDN8Axs07qQ', 'SDmIZVh hA2B 2qg', 'pGXN6t2sX', 'TIIl8T4dh', 'Ck PZ456Hz', '9 4 L950c6 Q uIXZvEAjb0RH4HPZZX3eH69uS', 'dfcf63ae', '5F U1j g cb P2u0nF', '1 BH5lI SMMR5D2ef', 'hKYq a62uJ', 'juj84GN', 'hBcZb468ga', 'd ip4 4Xj', 'uQI DaiQE Dlp51Jh', '5 hv z1W4nX', 'OriginalDocumentIDEF123FE', 'documentIDEF123FE', 'originalDocumentIDEF123FE', '9L h.6sqBIUYvS0aLe0SZM5E1bd', 'BRE L18zL', '01 qa45.gP483ba', '7l 3p6l0x TLCHS0d 1AR', 'J Up63uF', 'qzyfgbs33xL', 'JCaUkb0D2dD', 'Vk tNtEie80dB', 'CmopKXDaTI7W6qH', 'i fJbM6t8YN', '6 2BQ20Ia 0c46fovddpIF, MWtI04yT', 'CU R.qlp43lP', '5L F o8Owy OmBj41fu', 'zazBpNu78tR', 'EAk NXBXWjAp07XE', '6m MnY1b9c 4RL', 'f tYz m RIov4B3ad', 'BSYR40yR', 'ZP V XEiBJ, ZP V XEiBJ, ZP V XEiBJAB lXUjzItQT7 5nd', '5 WS4P Yt2 9xU', 'rkFF lqPg z4f9aL', 'ZecR81gy', 'elnhZM8S5nt', 'QQugo70Ty', 'PXqz1B1xU', 'owduzt7F 5Au', '.hpZ26jx', 'mGlOPjDF j85qU', '2 los773xs773xs773xs773xs773xs773xs', '6 B2Kns d38lU', 'KcyO31Fy', '6 B2Kns d38lU', 'ncodingWinAnsiEncodingDifferences30tt', 'C uE GRE0J7Fg', 'NFqA wc dbwd5A3qB', 'lqlb38xg', 'Pg amlg qvrqOr3y9qW', 'pWVMM5n2yy', 'skXiK70yx', 'i I fB93yQ', 'YsF Gp z G A76Lp', 'zSseqQwxS15Tf', 'adtcn vCb5J9QP', 'gYrGC2h 0Rw', 'ebbd68ba', 'ebbd68ba', 'ebbd68ba', 'ebbd68ba', 'lMvj5A9tq', 'qj F4k5jx', 'EHFs5 4DL', 'v aa00XH', 'elIDD83qD', 'yVXxhQ oX YWW WaWNWpVGR r u522tA', 'w Oag t . oOl nB2V3XB', 'dLRc20Rz', 'AXFY56xd', 'I nt88GL', 'aLqt485Se', 'OWlj3j 0np', 'AedAw N, QKf frYq365uD', 'H Fh2B4hF', 'sZ bwdr94QA', '9 VdNd34Le', 'avPYi8c0Fl', '0 MAkZTm LMZdnUamR55xd', 'GPz94Fs', 'FPiDVLejZM84Xp', 'R EGSB669Wr', 'jL NRI92wQ', 'h j.t32Ng', 'djbu47uA', 'OeF426Ur', 'FeVF nD4 2jH', '7 Hh JiXtqX N jST8T9t2Za', 'k lj83tt', 'MxPv Nb51Yg', 'vaQtD7 8tG', 'i jUkU7v6aw', '5 Iq JBpP1E 7tGl90ET', '8 T25HaFXbO D2H9tb', 'pwuuuLzJP77Sf', 'IMpWkxSs55QQ', 'bkF, Ov93Ar', 'C mM XHfeafbKK ss33SS', 'lgok6f3wS', 'xkhqxu5J4xD', 'tOc jq13FF', 'RLp G.l d41qw', '5 fB vpmbLYKvjds19fg', 'iS u3j5xP', 'VffY67Tj', 'GazZ b, mxyugts64LQ', 'erBt49nw', 'gdPbb30qz', '2w mdx Xs mipe7 6Le', 'RMBk66PW', 'lmPPmX77wa', '7I BGHhzn9H0 Ni24Dh', 'mRGIK1C1wN', 'Rkim35YN', '3l QcyrIt88Hb', 'KDIN5 9fE', 'zYETEUX, h HkAsBg94zU', 'uEE bbzFpn22Ft', 'QAabBRST34rt', '3 sQLxWy67EG', 'Ax B y22fQ', 'jLKDW69Jp', '.ZAU ppQTh65QG', 'YiZe22JR', 'Ya.ML89bE', 'eVSePT.rR3 5rt', 'Nlwu6T6Zw', 'kp E08ff', 'qSO, y20fB', 'fwrm96dP', '6 wI00gaJ5I8JF01ur', 'plIVHVM54EH', 'fyjjM08SN', 'lW.U10hA', '57s Tsc cC04DZ', 'Tp gnhOzRamzUyTVg96jy', '7 4lFX5o 6 h8zMZm C szRK79DS', 'Zhdk76LL', '9 elVp9 0lW', 'alG JRiQ34XP', 'PXG SUpY42Af', 'IHns wnAsJu8b1JB', 'IFR22fe', 'ICZ362pQ', '4 IdHDl62PQ', '31 FTJ PeYRztm6J3eP', '2 qGB pdD6HBMD09WH', '0 eZ3GXii4pDsZ85ET0 6yA', '3 xXqzdE fi C6 2Hx', '8 Q1JlZ9 0rt', 'CShn22nZ', 'tfxbmy33TU', '0 te0HbI91JL', 'qurpRXa, XFUWnBP06Se', 'vShn2A2nZ', 'vShn2A2nZ', 'Lr F, aKgJ GESwC95UG', '9 TbWM.g1NM MTRq6h 7nY', '3x c6OrA8x0Je', '2 O vNJYL agt3HN xHFuDLQM17C oEkTNm05Nf', 'lXljlin3F5bE', 'fSnk460hR', 'd mCo21ES', '.S ooZz82LG', 'YcUsdk04LF', 'iX OVcvcb9E2fs', 'FFFJfLD4F6Dl', 'IIIIIIIIIIIIIIIIIIIIIIII9F1hA', '5j IIbFnWeuI09AH', '5j IIbFnWeuI09AH', '5j IIbFnWeuI09AH', '5j IIbFnWeuI09AH', '5j IIbFnWeuI09AH', '5j IIbFnWeuI09AH', '5j IIbFnWeuI09AH', '5j IIbFnWeuI09AH', '5j IIbFnWeuI09AH', '5j IIbFnWeuI09AH', '5j IIbFnWeuI09AH', '5j IIbFnWeuI09AH', '5j IIbFnWeuI09AH', '5j IIbFnWeuI09AH', '5j IIbFnWeuI09AH', '5j IIbFnWeuI09AH', '5j IIbFnWeuI09AH', 'LBjjNB8W9AX', '1 c1c1c1c1c1 c1c1c1c1c1 c1c 2PR', '1 c1c1c1c1c1 c1c1c1c1c1 c1c 2PR', 'k vc1c2Qg', 'k vLc1c2Qg', 'k vc1c2Qg', 'k vc1c2Qg', 'k vc1c2Qg', 'k vc1c2Qg', 'k vc1c2Qg', 'k vc1c2Qg', 'k vc1c2Qg', 'k vc1c2Qg', 'k vc1c2Qg', 'k vc1c2Qg', 'k vc1c2Qg', 'k vc1c2Qg', 'k vc1c2Qg', 'k vc1c2Qg', 'k vc1c2Qg', 'k vc1c2Qg', 'k vc1c2Qg', 'k vc1c2Qg', 'k vc1c2Qg', 'k vc1c2Qb', 'k vc1c2Qb', 'FQ MlM5E4ST', 'MtUO JsF JfYG74Tj', 'FSeMZ1 6fD', 'UfiVUFSeMZ1 6fD', '6 FYUmE8F2Dr', '.pFIOEcRAPTF59 8US', '50F Lj LP50F LP50FR', '1 FvOtXMCB9E1qX', 'UnWAu t54dN', '707 6 07 Ihc88qA', '0b BW5A5VuZ L 0 r C20 R60PW', 'TN.Rt5 8Qp', 'kccwL53fN', 'Ai TJ80fq', 'gxzG9j 1Ya', 'BF JTKKlIb14qq', 'KkcDPChlH4V7RW', 'NLcYK61ZE', 'JOcI H98EL', '9s p BXRw r9.A2W4f8qu', '8 BBUK168FH', '8 UEB5H9g3XQ', 'NdsnwFA5A4Aq', 'crhSt amb7 5BE', 'pW a44Ar', '20 0 q0hD cE, a 5o14LT', '7T l VS frG21ha', '. vAuUQ4 6HF', 'Iu r55LZ', '7 93aBIpmelpEaH70HW', 'c W f88ur', 'U Os457sh', 'daeb34aa', 'daeb34aa', 'acdc14st', 'PixelXDimension450ex', 'PixelYDimension450ex', 'bcba054eb', 'PixelXDimension600ex', 'PixelYDimension600ex', '0 RSubtypeFormstream Hw6PH.V0C.wPz19PH', 'wsPHo07Hh', 'nUVA IjR.jOt39lL', 'Dm FDMzqoKC84yl', '2 QnYcYvc4G6yd', '9 UAoA81We', 'GPKWX59WR', '.eEL eX YS60Ad', 'FUDyCVEGSSr592ZY', '6 HJziKSby7eG6a9eT', 'Mdhkj264pd', 'tlrukhjQ1 3RR', 'DkCYU66PD', 'zdI c77Xx', 'fmbmpp67GG', 'BhBBk25TY', 'IlOb02jx', 'JkdP80yT', 'dJ.u S27fL', '2 n 9viz, xGx VK93ay', 'pE nnwv SSqPO84jE', 'DDdL51ry', 'KwPvejB25lE', 'qnVgXiD5x5bl', 'hIflSB19dU', 'tvyU96AH', '0 B 9D x YEUU.c0t0st', 'rZyaLk13yp', '1 O AHl tI151wf', 'SlZZDAhpC5e2PH', 'pH U8 6Ns', 'Q PxN NNPP2a8yJ', '2 A Wbw Y0n86q.ZF7 4Jydt X R1S 4WN', 'kVV, eD21hU', 'OIGbijO09DX', '2 B7ALltlY D1b0bF', 'mjO9g2Sz', 'GGLFUEbA, p8A0nx', '4x JDK2njnz N9j9uj', 'bhdI78QS', 'IiEi59ZU', 'GxqoffSd950dq', '7 TofFvD oCO5d4dZ', 'xtc eG87AW', '7b uM .PN r3 Pl95Tj', 'rGm D30du', 'UBhML05fS', 'yqco26ph', 'X MWy99Ll', '7 kUtT77Hs', '0 BlT1 00mCkAD H vjW51qq', 'bgN280PG', '1u rJFKQgKV19sa', 'uWA H USFYmh04pN', 'JddL aY03wq', 'BBtt54TT', 'LKQrC11lN', 'GB Tsu mmjP5T9Ss', 'eM nSJZzGsA1h2DJ', '۹ . egCsw8 0gr dIxw4juR .Uh97Bd', 'vvscQM0 0Uw', '1t TCH1VqN yFl W E1b5rU', '9o tRVKX31BL7 i6u7wD', '4f 90D 5C09hd', 'Th U77zd', 'sD no34bu', 'S WU21Wq', '6 THp Dr Jy8l8g8qd', 'TyWC99Bs', 'oNMIN53sr', 'bw nsowsAif00ez', 'EdnNNEvrk pt RPdp45tW', 'LbM Pu4K3Rq', 'IORcc HE98tX', 'uuy10ut', 'xnc NVVNJ1 5jN', '9 duegfyBg7 1 QVeAN6.C Z32wb', 'dNcequn1p2dL', 'JRma ekWfJRS12qL', 'lBaE52de', '0 I SRo3u8Gq', 'irzfrb76GZ', 'ZdzM6F1As', 'lOeF00Zg', '9d .o.2DEK9sa, WfM 1s11sl', '1 5OTtu1J2AB', '9 hgTh27ry', 'hXlGxY., C0b7Pg', 'kFkhoGgN iFQ fxV qY KRq60ez', 'Xob40fY', '38i biVK0Od6P 1AA', '15 6osl47fu', 'PVlakl, E90SZ', '0 8KSlVzmOa88InqZtPU Egbz 2r7B8c5nL', 'RYzY Bv77tl', 'sxw C33 2un', 'RmlwoVq rOpjwLq g02YU', 'SMUYOFTj o7D6GZ', 'L F vZo50Hp', 'xHVUIFb5N8xW', 'k CFI58Dy', '0 l58M68uZ', 'ZNvaS63Dr', 'EQR m174Bh', 'TIMg04DE', 'Elrr2W 0HZ', 'i onG966Jd', 'GZyW62FQ', '4B JN i2T4TT', 'cRaCI129Bz', 'LjTyaAl6y1Tu', 'TRLH20zX', 'TemjB32bt', 'Z L RKPTxyDIKCuTpzME, zJ9R UtM6 mlE Du, uOv3kBZ 8HHMREAJJg hbJ9 Y9 9fu', 'ahVix04gG', 'fHsY01Qe', '6 Dp1c51EF', 'lpKW j618Ba', 'ekQ aak02pz', 'dfGu, VFal26dd', '4 91 ihr Fta5E N67JL', 'Ua T4d2yb', '2n N6RS UFR7FGxM4a6eL', 'Cr, .NT2Xo88tz', 'EUqM12XZ', 'BLpW24dR', 'oxFIWzdwRZUG163Pe', '2 W yWd4o JZd82wj', '3 dqT1NooshTH uD55Dj', 'tPHp9U1By', 'eEnxVi, PeXe56Qb', 'JxYaZDqvb UJMI Oy16nR', 'r QAzW Jp8V1db', '53 mjtJmXE13Wt', 'bXKfR811XE', '6z Y I DzTad40Yz', 'Htl j34Yj', 'zUMS7u2wP', 'oB o7D4rL', 'UvxKQ27Wy', 'fUPm41jn', 'jcJptG61Nt', '0A s81BB V I z18rZ', '2 aNMeVgkq9w Hu .VS j5c7qr', 'Bu g08lQ', 'vR.n5T7hq', 'o DzfiB6 9aD', 'JoTdDAE42UT', '49g sC.v EObuk L3B 6Ga', '3W KaUc70gT', 'vIDvKR85Et', 'boxOvS, HVRf, cKRCsr208RX', 'KhYrsLWYD57wE', '93 D9C7e sWIN3 6Px', '.LsFOVvzSCv07rJ', 'TbQgj3U0eA', 'uukzs288dp', '9Q V8 hU a2D9sD', 'B ujBD MTC90yB', '6 qKerL45BJ', 'MjRl Tf z24dA', 'as AE4R3jh', 'FW..R47FH', 'EvHJdxLIwvU838Wg', 'hjexGw7S8rX', 'yzLbsacXg68bH', 'FHbWe21Fp', '1 TW2 H Axm87Qt', 'KcSXrrtkO75qR', '8 K5c l xmH1p0QY', 'oN. pK Zxi80UL', 'lQNR14lp', 'OZydmH Krl30dR', '2U QnKqoE Ne M h87dX', 'tpmLa25XF', 'gTDu92gU', 'BjF, gqTGeDZc9w1ju', '7 gsA0A.W3cAKKQqR46ub', 'YavbF73Au', 'xgrX u aU21RL', 'AluYh414Hs', 'Bh BA.A S97ax', 'vCqtwp91Wy', 'stream HG0 5AA', 'ICP nCzl8v5Nr', 'reWR88BQ', '2O 8DMHV21sB', '3 3f SzPLYGuUUX6z63TBY4R1Tu', '1 orY6Y6l83pq', 'pqQgz32FF', 'oODyeCRzqCH72SB', 'Zu vfN24RT', 'r cnmjZh34lP', 'nN.O77Fa', 'TXcB c3k4jr', 'nlLwX3N2qP', 'KpwVN J77jF', 'aT eb62rF', 'z CdzQ47ae', 'Orxh47 4gE', 'fYgIU59EG', 'B jJd35Bu', 'KLndk68FW', 'miBkc75lf', '5 SFo2uhd yqy req, oeG99NofR4K5Yw', 'MTMiGf5R1LT', '2 V7wYS55sZ', 'mFcbzpp g68qs', '0 RSubtypeFormstream H264R065W00P542PJ', '1b eqRlt5u 9tw', 'w cc33QN', '7g K8eXJ2Z e3 5pq', 'JYtm77GW', '3 X V07tji4mmmh4 7Lz', '6 3fOcAC7od83jA', 'zrviGO ttON6M8up', '6 3fOcAC7od83XG', 'eJQvzw4w4sQ', 'w.CIi i hrrRzrRzrRr2u 2nz', '8S .Nmnu V9sCu7m7aF', '6 3fOcAC7od83Xz', '.sea92bn', 'YVQzd8n2lL', 'Ep.niOuMe49an', 'd Nglu36sl', 'O c, E1k2pT', 'GmsBv49ut', 'f xYedeo79wY', 'lslar79zJ', 'hOKA78uu', 'ybmxN98te', 'oj.XZK22Fw', 'ZUwj95tA', '3o 2Be4j9OXZbegdl79bn', 'xi l4 9xG', '. K oNxYn17LY', '8V ZXBsJ7kWmwf vt8e6pU', 'Vnuupwlv4 2GZ', '226c sLU1bh IBgCVdN 2lDN11La', 'uuplv4 2GZ', 'jCNbuy6 3fx', 'hNw lojp08dW', 'xcIyTn93Rd', 'UjyJvoo200rx', 'TWZj Z90Ge', 'wBWnWfaFa1J1xe', 'VCO vW BBo16Ls', 'uVt7w 7rE', 'yFglw52Le', 'I kNZO9b3Xr', 'byVO92Re', 'cyYLNW922Yy', 'OgIK JJ97yy', 'vovp65xd', 'YuUHeeueUSW0M5sN', 'Ey ttwyt2j9tQ', 'mle xs69lr', 'YnHd25la', 'hhmmGK7K7Gl', 'ge, ul77ql', 'xgHcB37yL', 'xypRh2 8eX', 'ytPcH13eL', 'zwvsFt17tg', '9 bY0f3gLIc v5iwvt. G8f 8fx', '6c u.Cp172De', 'VzWOzp2M0XX', 'N f8 2Be', '8f .fX3A2in r.JrybiXb9a9NX', 'fHO, Rr8uuu7u8xe', '01r 2TD RC4p0wy', 'YMLgJ N G81Ws', 'pwLdl127NH', 'RzBp3s5fp', 'XzgoMn nW29by', 'NXrj, SwTw5p7Wx', 'Jloxg8 8eh', 'hZpPpp7 8gh', 'N f8 2Be', 'Wj ErXcA57rz', 'qUGWKgxgx322dg', 'Ze.rvPnWw44SX', 'yaYybyyxuv23Gg', 'lg p55RX', 'Tn sUe6r4ag', 'N f8 2Be', 'AFmg m8f8NN', 'N f8 2Be', 'lg p55RX', 'yK oXR9c8Eg', 'gKuUXf, S McnVH5gX3 5NB', 'sD, Yygjs4r4wA', 'uWWp2U6Xr', 'vvRr34rs', 'rswJy.bgygqs20wD', '.Ws noy oJO93RN', '9c wQVncoco1C1lg', 'um mMM u5w9qw', '۷m m u5wev26Qg', 'tnet72yn', 'ukGiz5k 6zl', '7c WeXaaR6G62en', 'iGne72 6wz', 'bfdacalaNWGRt35Xj', 'xIel311Fs', '7 6zKLM a e1NifV8X4nr', 'Oug C Of8 2Ae', 'cBcNrq68xw', 'VOs cH1V3qL', 'g o16tp', '2 VmkiMc08fH34La', 'Ye.wSEtquf06xz', 'anod19Xf', 'ewVUct12DE', 'qYBdr ug835NB', '3g n qEtZ iMi y63ya', 'SgwW.nrk.Z9t6yG', 'zlkf81eQ', '1u Um.noontr68jl', 'UKm.unzYt7t2Rx', 'qjIuTXf23Nr', 'L EY45sw', 'zK l u20 3Dn', 'Ws R235aX', 'vxIRwli90se', 'vn yx JKgZK92wH', 'gOg JJgN9x 2wu', 'YNdwIvoqjH85Us', 'TGvl29pw', 'mlevsec69zr', 'xN Wtw08ww', 'z m.cKkZYell96PY', 'ysoiF.aN73dN', 'm cSp00AY', 'HXVwtl06Ya', 'jshvMm6F2pp', 'yo Sg, wmZee6g7HX', 'NJ.vYs6X9Fg', 'pjNtt t700Qf', 'vTie26hF', 'GsCwkgHDtRPcH1F3LY', 'CVEGN69az', 'LUcXg XkI TpQzp03lg', 'ybix z O8d9gu', 'rsum E Gtc9c 9bY', 'yNXVr, I1S5ny', 'b Xnv, A3G4ur', 'epz l52nW', 'nGY ycykkg, I7S9bY', 'esdB28lE', 'Rz d23lg', 'mpYonyyx ed63ef', 'urTLac s2E0qw', 'N R2W2Ey', 'KgeSMmout05Xb', 'uVZoWCwe, S7u2sr', '4 zg8exFU Znw5v W02Xr', 'x.py82Up', 'WK f81eQ', 'WaZXLk y4 5dh', 'WK f81eQ', 'XhZpPpp7 8gX', 'mx Rf AoO, Og YeedqV2 i8 3tr', 'x UmWCu Vs Ue13XN', 'UoU c, Y5s23rR', 'joVt68yL', 'WK f81eQ', 'av Ll12sw', 'WOo Bf81eQ', 'rwW oep058gx', 'rnruukt74rn', 'yXb, uyXS5Mnunc3 8jp', 'bi gwqmggkU24En', 'nWddslY5r3yr', 'ox Lg BW9W9Wt', 'v MytW37sY', '8g x GKRzZn73nt', 'QCE..eee94rS', 'KCizlfCfIfNq08dT', 'zQKjmbiztNGA08dN', 'nk W11dn', 'ZPmKO, XwH3g 5gX', 'yRfE Bt52yx', 'yIyz O8s6bL', 'zRiCM6m9Yr', '6C qj6 m45qp', 'lnZhKM49rh', 'P Zcv999bs', 'JGso9c5sA', 'atRp75Ls', '4 Ui1x XB20yx', 'e CJ18Gz', 'LoME3 1WX', 'jqm ZmB18eN', 'kAah8e2FG', 'Ckwe18dL', 'mjCE.U k55ug', 'ebrYh, aecrY BM Z Z4v6ivz1dT7PC10dT', 'o FGKOu2N6yy', '3 nudHWz87nT', 'uqIfQ08eD', 'Hzeur72WY', 'cXRybX22Wx', '9 xJ nYr rN41zs', '4 phePmnBdrkvb, MflrYk F2cp 2, pX22pL', 'Td qD12xe', 'xOad e2 2zh', 'galW2 5sl', 'yIy O, y3f3tr', 'TgUC1 4GG', 'fwQl6k5Eq', 'nEnU94Sq', 'pnIu78uq', 'zzdK sdfrIZO, cmO25uu', 'oVvVjvwQolD9T9dt', 'tXO .fLL267Pz', 'qoOoW Z87nU', '9 xlKdyYtwZ2 3wq', 'hTVInr.J, Y9Jo1s5nw', 'nNNz87tu', '4u yalE2Sy9NmEb4p826SG', '6 x GAx01tg', 'Ixou08at', 'zbrbv OY7m 6Qz', 'jpPutnCHxu18bg', 'dAazxubSQyoRUowN5v7qU', 'wxdES Z0e7sE', 'dx, o7G 4rh', 'jTCiXzU Wc515pX', '.W b82fw', 'zGnKog d m94Lr', 'gcjKY, vg9ikdverSLzzYzw2722WqQwaf7zz67LH', 'OvV.GakoFS2M9jr', 'y J w77WW', 'DgU at OuT7 5qj', 'UTZllKM494rQ', 'zHwzPz07Xz', 'Ehx O JfMfHfBDP, Y9c1tw', '5 Z NAGm 26, p226BQ', 'GiGc44zx', 'O f59yx', 'xes ZG18de', 'eyj, Gf, J LdRnhkRQkGm CqkI08ew', 'GeUZ i5g7ug', 'SjmO63wX', 'hC uM r13Gh', 'lnnn00df', 'gGq mqw18dd', 'jQ s PWExlbv9 9bu', 'krgI33FF', '27 26wbFv9t33Wl', 'cX muipu12Lt', 'wlio7s4ry', 'KLyrk52ur', 'RUCnvZYA, ZCM.E949TS', '6 rdw21yx NX019bX', 'hZHey929bX', 'Xg.Y69bX', 'uWRtuRCiXGC1P7Xq', 'KKxXg09bX', '4 Ju2cX3cX369bX', 'RyblX22Wx', 'jwQ bdGL03Wt', 'jzet29Gd', 'jwQ bdGL03Wt', 'YOMSAOwdpX26yn', 'CSdgh24uh', 'dz d73wq', 'cXRybX11rW', 'jwQ bdGL03Wt', 'jwQ bdGL03Wt', 'NUO16qr', 'jwQ bdGL03Wt', 'Oi bNG aoX2 8UT', 'ofalvQ nNm19Tr', '3G Xlvqxcv999br', 'jwQ bdGL03Wt', 'KVnu riGpny93bl', 'xJXW, f79bR', 'afXW, mTuy8jxd2n W b51zX', 'blmx, MyiN.iFzhoc26PX', '9 XxdF23dn', 'KKmZy67yQ', 'ENUo32Nl', 'bSiMyYnkGuGce26NG', 'FwvYJflv91al', '5 SNx3JybXw725DF', 'ripny93bl', 'aq Mq08dT', 'p dGL03Xt', 'r .O87gb', '1 KXv pny93bl', 'r .O87gb', 'v xzoOv m pny93bl', '2Y .oXs7fblov7Oq txdF23dn', 'sBu1 2fE', 'TFzdF23eF', '2 G ady2G cpnTKA mj655pn', 'T W TU08ze', '0 c eL02Hw', 'r .O87gb', 'PMxe D37FL', '87 oGsfm54Us', 'wndnlv994nT', 'p dGL03Xt', '6O p2f gp0ScGlv69ru', 'I WsePRZHey29bX', 'x Oo9 2tJ', 'yey vZ, mOT2t7uw', 'CE S2 9Zw', 'lSikNWyUNQy9 6Ar', '3x x BejU mZM96GG', 'wMJfHt2u7jp', 'cGJz2g3fn', 'fwoo.M93uj', 'myYMyyyI ywyIyR7y7tR', 'Tfrzi55zU', 'NLzzzkWSOwd73wE', 'SckoF92ze', 'aferNbW, d9 6Jn', 'c Ww75Jq', '0 1.0 0.0 1.0 0.0 1.0Size64st', '0 1.0 0.0 1.0 0.0 1.0S</t>
        </is>
      </c>
      <c r="E172" s="3" t="inlineStr">
        <is>
          <t>[None, ('USA', 'ai', 'tnr5', 'c77dL', 'x', '7e'), ('USA', 'VS', 'Hu', 'j5c7qr', 'aNMeVgkq9w', '2'), ('USA', 'qR', 'JigjVI', 'Ip2X4lP', 'sukfI', '3v'), ('USA', 'LA', 'Baker', '70714', 'Main', '1618'), ('USA', 'Olqt', 'U aDp', 'o51Zd', 'HbX9yueP.sTE', '9'), ('USA', '6w', 'GZR na', 'VKGAT8e1Nt', 'fjE6F6', '4'), ('USA', 'GR', 'V', '93PmdVwk3t2NS', '019j', '9'), ('USA', 'fE', 'qzVD0', 'QT15wT', 'Lu1ewf', '0i')]</t>
        </is>
      </c>
    </row>
    <row r="173">
      <c r="A173" s="2" t="inlineStr">
        <is>
          <t>rossmoncure.com</t>
        </is>
      </c>
      <c r="B173" s="2">
        <f>HYPERLINK("https://rossmoncure.com", "https://rossmoncure.com")</f>
        <v/>
      </c>
      <c r="C173" s="2" t="inlineStr">
        <is>
          <t>Unreachable</t>
        </is>
      </c>
      <c r="D173" s="2" t="inlineStr">
        <is>
          <t>N/A</t>
        </is>
      </c>
      <c r="E173" s="2" t="inlineStr"/>
    </row>
    <row r="174">
      <c r="A174" s="3" t="inlineStr">
        <is>
          <t>youthchallengesports.com</t>
        </is>
      </c>
      <c r="B174" s="3">
        <f>HYPERLINK("http://youthchallengesports.com", "http://youthchallengesports.com")</f>
        <v/>
      </c>
      <c r="C174" s="3" t="inlineStr">
        <is>
          <t>Reachable</t>
        </is>
      </c>
      <c r="D174" s="3" t="inlineStr">
        <is>
          <t>['and 4408921001 800 Sharon Drive Westlake, OH 44145', 'and 4408921001 800 Sharon Drive Westlake, OH 44145', '4408921001 800 Sharon Drive Westlake, OH 44145', '4408921001 800 Sharon Drive Westlake, OH 44145', '4408921001 800 Sharon Drive Westlake, OH 44145', '4408921001 800 Sharon Drive Westlake, OH 44145', 'www.solonohio.org793Bl']</t>
        </is>
      </c>
      <c r="E174" s="3" t="inlineStr">
        <is>
          <t>[None, ('USA', 'OH', 'Westlake', '44145', 'Sharon', '800'), ('USA', 'OH', 'Westlake', '44145', '800 Sharon', '4408921001')]</t>
        </is>
      </c>
    </row>
    <row r="175">
      <c r="A175" s="3" t="inlineStr">
        <is>
          <t>eyewitnessforlife.org</t>
        </is>
      </c>
      <c r="B175" s="3">
        <f>HYPERLINK("http://eyewitnessforlife.org", "http://eyewitnessforlife.org")</f>
        <v/>
      </c>
      <c r="C175" s="3" t="inlineStr">
        <is>
          <t>Reachable</t>
        </is>
      </c>
      <c r="D175" s="3" t="inlineStr">
        <is>
          <t>['2525 N Mayfair Rd, Suite 30, Wauwatosa, WI 53226', '2525 N Mayfair Rd, Suite 30, Wauwatosa, WI 53226', '2525 N Mayfair Rd, Suite 30, Wauwatosa, WI 53226', '2525 N Mayfair Rd, Suite 30, Wauwatosa, WI 53226', '2525 N Mayfair Rd, Suite 30, Wauwatosa, WI 53226', '2525 N Mayfair Rd, Suite 30, Wauwatosa, WI 53226', '2525 N Mayfair Rd, Suite 30Milwaukee WI 53226', 'and Mayfair Road Parking, Park BEHIND', '2525 N Mayfair Rd, Suite 30, Wauwatosa, WI 53226', '2525 N Mayfair Rd, Suite 30, Wauwatosa, WI 53226', '2525 N Mayfair Rd, Suite 30, Wauwatosa, WI 53226', '2525 N Mayfair Rd, Suite 30, Wauwatosa, WI 53226', '2525 N Mayfair Rd, Suite 30, Wauwatosa, WI 53226', '2525 N Mayfair Rd, Suite 30 Milwaukee WI 53226', '2525 N Mayfair Rd, Suite 30, Wauwatosa, WI 53226', '2525 N Mayfair Rd, Suite 30, Wauwatosa, WI 53226', '2525 N Mayfair Rd, Suite 30, Wauwatosa, WI 53226', '2525 N Mayfair Rd, Suite 30, Wauwatosa, WI 53226', '2525 N Mayfair Rd, Suite 30Milwaukee WI 53226', '2525 N Mayfair Rd, Suite 30Milwaukee WI 53226', '2525 N Mayfair Rd, Suite 30, Wauwatosa, WI 53226', '2525 N Mayfair Rd, Suite 30, Wauwatosa, WI 53226']</t>
        </is>
      </c>
      <c r="E175" s="3" t="inlineStr">
        <is>
          <t>[None, ('USA', 'WI', 'Wauwatosa', '53226', 'Mayfair', '2525'), ('USA', 'WI', 'Milwaukee', '53226', 'Mayfair', '2525')]</t>
        </is>
      </c>
    </row>
    <row r="176">
      <c r="A176" s="2" t="inlineStr">
        <is>
          <t>thecharlescompany.com</t>
        </is>
      </c>
      <c r="B176" s="2">
        <f>HYPERLINK("https://thecharlescompany.com", "https://thecharlescompany.com")</f>
        <v/>
      </c>
      <c r="C176" s="2" t="inlineStr">
        <is>
          <t>Unreachable</t>
        </is>
      </c>
      <c r="D176" s="2" t="inlineStr">
        <is>
          <t>N/A</t>
        </is>
      </c>
      <c r="E176" s="2" t="inlineStr"/>
    </row>
    <row r="177">
      <c r="A177" s="3" t="inlineStr">
        <is>
          <t>30aproperties4sale.com</t>
        </is>
      </c>
      <c r="B177" s="3">
        <f>HYPERLINK("http://30aproperties4sale.com", "http://30aproperties4sale.com")</f>
        <v/>
      </c>
      <c r="C177" s="3" t="inlineStr">
        <is>
          <t>Reachable</t>
        </is>
      </c>
      <c r="D177" s="3" t="inlineStr">
        <is>
          <t>['748760 Just Listed CPAR 403 Montana Avenue Lynn Haven, FL', '764147 Just Listed CPAR 4070 Vallie Road Marianna, FL', '752873 CPAR 134 Bonaire Drive Panama City Beach, FL', '764012 CPAR 900 8th Street Street Panama City, FL', '764229 CPAR 4701 Windsor Park Lane Panama City, FL', '763227 SALE PENDING CPAR 3114 20th Court Panama City, FL', '764228 CPAR 337 Confidence Way Panama City, FL', '756210 Just Listed CPAR 2520 Albert Avenue Panama City, FL', '764227 Just Listed CPAR 3729 Cherry Street Panama City, FL', '764208 CPAR 11918 Raintree Drive Panama City, FL', '760676 OPEN HOUSE CPAR 630 Malaga Place Panama City Beach, FL', '762353 SALE PENDING CPAR 177 Hitchcock Road Panama City, FL', '762405 OPEN HOUSE CPAR 813 White Oak Court Panama City Beach, FL', '761454 CPAR 1390 Forrest Avenue Chipley, FL', '760763 CPAR 2909 Tupelo Drive Panama City, FL', '757370 OPEN HOUSE CPAR 319 Madison Circle Panama City Beach, FL', '745319 OPEN HOUSE CPAR 317 Madison Circle Panama City Beach, FL', '745318 OPEN HOUSE CPAR 145 Seaclusion Circle Panama City Beach, FL', '764081 OPEN HOUSE CPAR 3929 Indian Springs Road Panama City, FL', '764220 CPAR 7812 Gilchrist Avenue Panama City, FL', '763359 CPAR 1854 Oak Ridge Avenue Grand Ridge, FL', '762767 Just Listed CPAR 12680 14th Street Sunrise, FL', '764226 SALE PENDING CPAR 1405 Park Lane Panama City, FL', '761676 CPAR 1009 Tidewater Lane Panama City, FL', '1716 19Th Street Niceville, FL', '748760 Just Listed CPAR 403 Montana Avenue Lynn Haven, FL', '764147 Just Listed CPAR 4070 Vallie Road Marianna, FL', '752873 CPAR 134 Bonaire Drive Panama City Beach, FL', '764012 CPAR 900 8th Street Street Panama City, FL', '764229 CPAR 4701 Windsor Park Lane Panama City, FL', '763227 SALE PENDING CPAR 3114 20th Court Panama City, FL', '764228 CPAR 337 Confidence Way Panama City, FL', '756210 Just Listed CPAR 2520 Albert Avenue Panama City, FL', '764227 Just Listed CPAR 3729 Cherry Street Panama City, FL', '764208 CPAR 11918 Raintree Drive Panama City, FL', '760676 OPEN HOUSE CPAR 630 Malaga Place Panama City Beach, FL', '762353 SALE PENDING CPAR 177 Hitchcock Road Panama City, FL', '762405 OPEN HOUSE CPAR 813 White Oak Court Panama City Beach, FL', '761454 CPAR 1390 Forrest Avenue Chipley, FL', '760763 CPAR 2909 Tupelo Drive Panama City, FL', '757370 OPEN HOUSE CPAR 319 Madison Circle Panama City Beach, FL', '745319 OPEN HOUSE CPAR 317 Madison Circle Panama City Beach, FL', '745318 OPEN HOUSE CPAR 145 Seaclusion Circle Panama City Beach, FL', '764081 OPEN HOUSE CPAR 3929 Indian Springs Road Panama City, FL', '764220 CPAR 7812 Gilchrist Avenue Panama City, FL', '763359 CPAR 1854 Oak Ridge Avenue Grand Ridge, FL', '762767 Just Listed CPAR 12680 14th Street Sunrise, FL', '764226 SALE PENDING CPAR 1405 Park Lane Panama City, FL', '761676 CPAR 1009 Tidewater Lane Panama City, FL', '1716 19Th Street Niceville, FL', '748760 Just Listed CPAR 403 Montana Avenue Lynn Haven, FL', '764147 Just Listed CPAR 4070 Vallie Road Marianna, FL', '752873 CPAR 134 Bonaire Drive Panama City Beach, FL', '764012 CPAR 900 8th Street Street Panama City, FL', '764229 CPAR 4701 Windsor Park Lane Panama City, FL', '763227 SALE PENDING CPAR 3114 20th Court Panama City, FL', '764228 CPAR 337 Confidence Way Panama City, FL', '756210 Just Listed CPAR 2520 Albert Avenue Panama City, FL', '764227 Just Listed CPAR 3729 Cherry Street Panama City, FL', '764208 CPAR 11918 Raintree Drive Panama City, FL', '760676 OPEN HOUSE CPAR 630 Malaga Place Panama City Beach, FL', '762353 SALE PENDING CPAR 177 Hitchcock Road Panama City, FL', '762405 OPEN HOUSE CPAR 813 White Oak Court Panama City Beach, FL', '761454 CPAR 1390 Forrest Avenue Chipley, FL', '760763 CPAR 2909 Tupelo Drive Panama City, FL', '757370 OPEN HOUSE CPAR 319 Madison Circle Panama City Beach, FL', '745319 OPEN HOUSE CPAR 317 Madison Circle Panama City Beach, FL', '745318 OPEN HOUSE CPAR 145 Seaclusion Circle Panama City Beach, FL', '764081 OPEN HOUSE CPAR 3929 Indian Springs Road Panama City, FL', '764220 CPAR 7812 Gilchrist Avenue Panama City, FL', '763359 CPAR 1854 Oak Ridge Avenue Grand Ridge, FL', '762767 Just Listed CPAR 12680 14th Street Sunrise, FL', '764226 SALE PENDING CPAR 1405 Park Lane Panama City, FL', '761676 CPAR 1009 Tidewater Lane Panama City, FL', '1716 19Th Street Niceville, FL']</t>
        </is>
      </c>
      <c r="E177" s="3" t="inlineStr">
        <is>
          <t>N/A</t>
        </is>
      </c>
    </row>
    <row r="178">
      <c r="A178" s="4" t="inlineStr">
        <is>
          <t>alwaysmovingandrelocation.org</t>
        </is>
      </c>
      <c r="B178" s="4">
        <f>HYPERLINK("http://alwaysmovingandrelocation.org", "http://alwaysmovingandrelocation.org")</f>
        <v/>
      </c>
      <c r="C178" s="4" t="inlineStr">
        <is>
          <t>Reachable - No Addresses</t>
        </is>
      </c>
      <c r="D178" s="4" t="inlineStr">
        <is>
          <t>N/A</t>
        </is>
      </c>
      <c r="E178" s="4" t="inlineStr">
        <is>
          <t>N/A</t>
        </is>
      </c>
    </row>
    <row r="179">
      <c r="A179" s="4" t="inlineStr">
        <is>
          <t>mindsmack.com</t>
        </is>
      </c>
      <c r="B179" s="4">
        <f>HYPERLINK("http://mindsmack.com", "http://mindsmack.com")</f>
        <v/>
      </c>
      <c r="C179" s="4" t="inlineStr">
        <is>
          <t>Reachable - No Addresses</t>
        </is>
      </c>
      <c r="D179" s="4" t="inlineStr">
        <is>
          <t>N/A</t>
        </is>
      </c>
      <c r="E179" s="4" t="inlineStr">
        <is>
          <t>N/A</t>
        </is>
      </c>
    </row>
    <row r="180">
      <c r="A180" s="2" t="inlineStr">
        <is>
          <t>indilab.com</t>
        </is>
      </c>
      <c r="B180" s="2">
        <f>HYPERLINK("https://indilab.com", "https://indilab.com")</f>
        <v/>
      </c>
      <c r="C180" s="2" t="inlineStr">
        <is>
          <t>Unreachable</t>
        </is>
      </c>
      <c r="D180" s="2" t="inlineStr">
        <is>
          <t>N/A</t>
        </is>
      </c>
      <c r="E180" s="2" t="inlineStr"/>
    </row>
    <row r="181">
      <c r="A181" s="3" t="inlineStr">
        <is>
          <t>brmins.com</t>
        </is>
      </c>
      <c r="B181" s="3">
        <f>HYPERLINK("http://brmins.com", "http://brmins.com")</f>
        <v/>
      </c>
      <c r="C181" s="3" t="inlineStr">
        <is>
          <t>Reachable</t>
        </is>
      </c>
      <c r="D181" s="3" t="inlineStr">
        <is>
          <t>['925 5030472 2300 Clayton Road, Suite 1520 Concord, CA 94520', '925 5030472 2300 Clayton Road, Suite 1520 Concord, CA 94520']</t>
        </is>
      </c>
      <c r="E181" s="3" t="inlineStr">
        <is>
          <t>[('USA', 'CA', 'Concord', '94520', '5030472 2300 Clayton', '925')]</t>
        </is>
      </c>
    </row>
    <row r="182">
      <c r="A182" s="3" t="inlineStr">
        <is>
          <t>juiceshop.com</t>
        </is>
      </c>
      <c r="B182" s="3">
        <f>HYPERLINK("http://juiceshop.com", "http://juiceshop.com")</f>
        <v/>
      </c>
      <c r="C182" s="3" t="inlineStr">
        <is>
          <t>Reachable</t>
        </is>
      </c>
      <c r="D182" s="3" t="inlineStr">
        <is>
          <t>['432 Octavia Street San Francisco, CA 94102', '4152825700 Juice Shop HQ 540 Barneveld Ave, Unit CSan Francisco, CA 94124', 'and venue in the Superior Court of San Francisco, California']</t>
        </is>
      </c>
      <c r="E182" s="3" t="inlineStr">
        <is>
          <t>[None, ('USA', 'CA', 'Unit CSan Francisco', '94124', 'Barneveld', '540'), ('USA', 'CA', 'San Francisco', '94102', 'Octavia', '432')]</t>
        </is>
      </c>
    </row>
    <row r="183">
      <c r="A183" s="3" t="inlineStr">
        <is>
          <t>odhlegal.com</t>
        </is>
      </c>
      <c r="B183" s="3">
        <f>HYPERLINK("http://odhlegal.com", "http://odhlegal.com")</f>
        <v/>
      </c>
      <c r="C183" s="3" t="inlineStr">
        <is>
          <t>Reachable</t>
        </is>
      </c>
      <c r="D183" s="3" t="inlineStr">
        <is>
          <t>['and federal courts in New York and Massachusetts']</t>
        </is>
      </c>
      <c r="E183" s="3" t="inlineStr">
        <is>
          <t>N/A</t>
        </is>
      </c>
    </row>
    <row r="184">
      <c r="A184" s="3" t="inlineStr">
        <is>
          <t>ccaltd.com</t>
        </is>
      </c>
      <c r="B184" s="3">
        <f>HYPERLINK("http://ccaltd.com", "http://ccaltd.com")</f>
        <v/>
      </c>
      <c r="C184" s="3" t="inlineStr">
        <is>
          <t>Reachable</t>
        </is>
      </c>
      <c r="D184" s="3" t="inlineStr">
        <is>
          <t>['600 West Van Buren Street Suite 500 Chicago, IL 60607', 'AND ALL WARRANTIES, EXPRESS OR IMPLIED, AR', 'AND ANY WEBSITE WITH WHICH IT IS LINKED. THE INFORMA', '600 West Van Buren Street, Suite 500Chicago, Illinois 60607 United States']</t>
        </is>
      </c>
      <c r="E184" s="3" t="inlineStr">
        <is>
          <t>[None, ('USA', 'IL', 'Chicago', '60607', 'Van Buren', '600')]</t>
        </is>
      </c>
    </row>
    <row r="185">
      <c r="A185" s="3" t="inlineStr">
        <is>
          <t>hodgepodgebakeshop.weebly.com</t>
        </is>
      </c>
      <c r="B185" s="3">
        <f>HYPERLINK("http://hodgepodgebakeshop.weebly.com", "http://hodgepodgebakeshop.weebly.com")</f>
        <v/>
      </c>
      <c r="C185" s="3" t="inlineStr">
        <is>
          <t>Reachable</t>
        </is>
      </c>
      <c r="D185" s="3" t="inlineStr">
        <is>
          <t>['3361 Mccracken Street, Muskegon, MI 49441']</t>
        </is>
      </c>
      <c r="E185" s="3" t="inlineStr">
        <is>
          <t>[('USA', 'MI', 'Muskegon', '49441', 'Mccracken', '3361')]</t>
        </is>
      </c>
    </row>
    <row r="186">
      <c r="A186" s="3" t="inlineStr">
        <is>
          <t>crossroadsretreat.org</t>
        </is>
      </c>
      <c r="B186" s="3">
        <f>HYPERLINK("http://crossroadsretreat.org", "http://crossroadsretreat.org")</f>
        <v/>
      </c>
      <c r="C186" s="3" t="inlineStr">
        <is>
          <t>Reachable</t>
        </is>
      </c>
      <c r="D186" s="3" t="inlineStr">
        <is>
          <t>['and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 'and Conference Center Caldwell, Texas']</t>
        </is>
      </c>
      <c r="E186" s="3" t="inlineStr">
        <is>
          <t>N/A</t>
        </is>
      </c>
    </row>
    <row r="187">
      <c r="A187" s="4" t="inlineStr">
        <is>
          <t>garagedoorrepair-sierramadre.com</t>
        </is>
      </c>
      <c r="B187" s="4">
        <f>HYPERLINK("http://garagedoorrepair-sierramadre.com", "http://garagedoorrepair-sierramadre.com")</f>
        <v/>
      </c>
      <c r="C187" s="4" t="inlineStr">
        <is>
          <t>Reachable - No Addresses</t>
        </is>
      </c>
      <c r="D187" s="4" t="inlineStr">
        <is>
          <t>N/A</t>
        </is>
      </c>
      <c r="E187" s="4" t="inlineStr">
        <is>
          <t>N/A</t>
        </is>
      </c>
    </row>
    <row r="188">
      <c r="A188" s="4" t="inlineStr">
        <is>
          <t>hinoofcolumbia.com</t>
        </is>
      </c>
      <c r="B188" s="4">
        <f>HYPERLINK("http://hinoofcolumbia.com", "http://hinoofcolumbia.com")</f>
        <v/>
      </c>
      <c r="C188" s="4" t="inlineStr">
        <is>
          <t>Reachable - No Addresses</t>
        </is>
      </c>
      <c r="D188" s="4" t="inlineStr">
        <is>
          <t>N/A</t>
        </is>
      </c>
      <c r="E188" s="4" t="inlineStr">
        <is>
          <t>N/A</t>
        </is>
      </c>
    </row>
    <row r="189">
      <c r="A189" s="2" t="inlineStr">
        <is>
          <t>centurycontractors.net</t>
        </is>
      </c>
      <c r="B189" s="2">
        <f>HYPERLINK("https://centurycontractors.net", "https://centurycontractors.net")</f>
        <v/>
      </c>
      <c r="C189" s="2" t="inlineStr">
        <is>
          <t>Unreachable</t>
        </is>
      </c>
      <c r="D189" s="2" t="inlineStr">
        <is>
          <t>N/A</t>
        </is>
      </c>
      <c r="E189" s="2" t="inlineStr"/>
    </row>
    <row r="190">
      <c r="A190" s="2" t="inlineStr">
        <is>
          <t>militiahillsecurity.com</t>
        </is>
      </c>
      <c r="B190" s="2">
        <f>HYPERLINK("https://militiahillsecurity.com", "https://militiahillsecurity.com")</f>
        <v/>
      </c>
      <c r="C190" s="2" t="inlineStr">
        <is>
          <t>Unreachable</t>
        </is>
      </c>
      <c r="D190" s="2" t="inlineStr">
        <is>
          <t>N/A</t>
        </is>
      </c>
      <c r="E190" s="2" t="inlineStr"/>
    </row>
    <row r="191">
      <c r="A191" s="4" t="inlineStr">
        <is>
          <t>summitdebate.com</t>
        </is>
      </c>
      <c r="B191" s="4">
        <f>HYPERLINK("http://summitdebate.com", "http://summitdebate.com")</f>
        <v/>
      </c>
      <c r="C191" s="4" t="inlineStr">
        <is>
          <t>Reachable - No Addresses</t>
        </is>
      </c>
      <c r="D191" s="4" t="inlineStr">
        <is>
          <t>N/A</t>
        </is>
      </c>
      <c r="E191" s="4" t="inlineStr">
        <is>
          <t>N/A</t>
        </is>
      </c>
    </row>
    <row r="192">
      <c r="A192" s="3" t="inlineStr">
        <is>
          <t>otsegocd.org</t>
        </is>
      </c>
      <c r="B192" s="3">
        <f>HYPERLINK("http://otsegocd.org", "http://otsegocd.org")</f>
        <v/>
      </c>
      <c r="C192" s="3" t="inlineStr">
        <is>
          <t>Reachable</t>
        </is>
      </c>
      <c r="D192" s="3" t="inlineStr">
        <is>
          <t>['459 Livingston Blvd Gaylord, MI 49735', '800 Livingston Blvd, Suite 4A Gaylord, MI 49735', '459 Livingston Blvd Gaylord, MI 49735', '800 Livingston Blvd, Suite 4A Gaylord, MI 49735', '800 Livingston Blvd Suite 4A Gaylord, MI 49735', '459 Livingston Blvd Gaylord, MI 49735', '459 Livingston Blvd Gaylord, MI 49735', '459 Livingston Blvd. JUST NORTH OF GAYLOR', '800 Livingston Blvd. Suite 4AGaylord, MI49735', '800 Livingston Blvd. Gaylord MI 49735', '1 85 AXYqr FlV xOTx Hl kZmkOK', '1 21508 stream xzh, KY', '1 26948 stream x xTEuNIN', '1 12520 stream xz XSC', '1 15956 stream x XesK KY', '1 15956 stream x XesK KY', '2024 27th29th', 'pm Educational Program16th', 'pm Educational Program22nd', 'pm Volunteer Opportunity23rd', 'pm Volunteer Opportunity27th', 'pm Event21st', 'Native Plant Nursery Opens Event14th', 'pm Educational Program29th', 'usehold Hazardous Waste Day Event16th', '713 September 2024 12th Board Meeting20th', 'Pre orders of Fall Tree Sale Due25th', 'm Fall Tree Sale Walk ins Welcome10th', 'OBU40ru', '0 PsW4zEwmMIq9 nRNAqGCLYjWIq G P42PL', 'OTa n2H 4Ws', 'wNXcksQ11Ef', 'SNXvVI D8u9uz', 'O HMlnsHA21zT', '6T zi8y4 cNdX4 wW35td', 'BeNHE74rS', '9 Bz m3TRHW64Xf', 'pMjoDkoO O7d8gt', '9 6 iqUTgN89Ga', 'skjdy, xx4YXv8P g kx3cfG30hRV66ws', 'IqEk54yy', 'hY DBI4b2Eq', 'LlTHfsQr97ZJ', 'MBrTwZK52jX', 'syYi45dN', 'TtBH21qZ', 'XoirZyH1p1zd', 'OVgrkXHjeGFi AhjM4r2YX', '6 Li Cl4 uw4v1Xp', 'Wc csO77Fd', 'rKof4d1fa', 'bybRTHs T cU75hr', 'qItzUwU9a5Jr', 'WXE jvye59la', 'LuwVd4A1XE', 'xkp eUI nT65YU', 'qHaw6U6FF', 'QbGchOa67Js', '3z zdm7sl21nA', 'Rr zN4B2tF', 'YmWmIt7B9JA', '.IzBcoo N br287SY', '8 nqV8IwDGNy Ky7H38QY', 'y xh77Qz', 'Te YiYwK32tx', 'Gowu70Jl', 'kITR22GB', 'kt eF08ry', 'nxaWA sopy v BI895Xl', 'NfqRi06sH', 'peG.Jq ykVMOWsB46gu', 'vqT p73Ts', '7W LB8 PxW6f8gt', 'SQfd8 4yj', 'YIFB07gr', 'W nockoMpnykYxwPY6 0bN', 'UcN3g3fF', 'RnRXHL18fR', '8 36bF2s0bT', 'GHNKo42yy', '4P xbRIe17pr', 'cBzNO548Ea', 'Af ma9p1sD', 'uFOM44aU', 'rX MLQ98WY', 'pDN74hy', '7 Nahw97AJ', '6e qf boj8 qz78zR', 'uswn0 7ZW', 'zQEvat0u7pl', '74B kIa0WckZ02nq', 'ESbCvgmDpO W Bgd w57Ep', 'iulbgh rb3 5NG', '3 gSZv6G48O QEyrZ 2QmGqo44nr', '.Ni65uj', 'WINH p95dz', 'qe Y kjnFd7T0JN', 'etpip76FL', 'UUQK0 6rR', 'TFLy7E4yw', 'VfrTflGyhtM64FY', 'lVgo Tr q P27jW', 'DjUD2t 9qF', 'vzYt23wS', 'kn IW83lT', '9 zH I5Sc808EN', 'TpaIU8m4Ya', 'h jI32dw', 'UAmotshLs3m0UY', 'IH pr23PT', 'NYfi x gkVK42yR', 'oom.fcpwu.jaP6v8UT', 'Fkc h79pN', '78 wRng K7gm07 8O R79gb', 'hB ybi36fs', 'sw.ct7M6Gs', 'RZldlXSixR H2C4Fr', 'Tg e1 3LR', '0 qHv 7qLlObe.V 6y89rz', 'KkLz dj O29Th', '7O Q5cyZ NdsmO6e3Pn', '5 jQNjKqe9 oE64qF', 'tbTzml3M7Jy', '0 5K.8q6VoPTw7oo86yu', 'ym O8T4le', 'ox uij66RS', 'ZiuR22yn', 'l aR08sZ', 'i.Np ZlShe61Fd', 'CK Iwn49pN', 'yZ Yr19az', 'uStfpO F M6h5BN', '3N Tq.wh37YY', 'G viJB6N1Ua', 'Sxfd83Yb', 'hY xJp79zz', 'pB pEtN79FQ', 'KstXJ62Ab', 'GNm exORC16Rz', 'h pqJ.U rH Wmy210qb', 'pBVRObwZbSe2j2Fy', 'pvZksu9c2qZ', 'VQ ct07RQ', 'HcRJwfGwC WppI c1 0fN', '517 oDsG69Yb', 'NxnM3 0tn', 'OntGK64lG', 'uOV, c8ZkVWPim09 6Yl', '89 w5y7rGxTq79TU', 'uIUXE20Pn', '0Y kV F29qj', 'ObOJRJ, p6E9lj', 'tjViOd1U3BX', '9 mk6P208Zz', 'jqjbMmLXG4f 6gd', 'evLTqMEBUjYs71Jl', '2 bBrILFFlD22Fe', 'qeq. b97Zn', 'bPngtITr kSMXjCv42TG', 'kItNc832XY', 'zKEH NY9H2es', 'OOQY07Sx', 'HZoErGG UVOS37fF', 'In bq91pB', 'lNvlb89rX', 'aFvcO97wB', 'O.nfE82pP', 'MYbo75wg', 'oRMhFZkKb QWw00qq', 'MM We40Lb', '9 xyA dp1r45AG', 'mvQpMeR27jp', 'Luxas, pA51Ge', 'qvnLAS6b3SJ', '6Z hBF Gz jJNsE4F8Ng', 'iSZJ74aN', 'SPyuN3G2dt', 'gqnw28EW', 'oDmlvGG7w 6Zj', 'GoW j24WD', 'gvbCs47dH', 'cX Cjh, Q1UitMA71TS', 'RKyywHmwwl72AD', 'l Wyr05Ws', 'Ym.lgPyLRk37nY', 'YOzJW VErh1Y9fJ', 'zoUEcORPpD de4c8dW', '0 obj TypeFontSubtypeTrueTypeNameF21Ba', '1V H 4XOq63Lx', 'G mV49Px', 'zvKY, w35Lf', '6 xB.zwQ6 6hb', 'ZSuz20LR', 'jnHGY A4H 4yj', 'GyDg KJSimjT Mb B40TF', 'P RjKI11qb', 'uu VNG KKQhLpx53bS', 'dOMcNeB TIb24YQ', 'Hq C21Lx', 'rbSBLOr8 3rL', 'tTr S TY365Aw', '37Y x7Nd u7e2uj', 'tebkYd431fX', 'YwZE643jn', 'bA EX92Ff', 'QqOj08SX', 'WQ JlPQ10PG', 'd ZCh95xZ', 'KFBBBBcWVrV63BL', 'xq VlY KLZ64lg', 'UXSim e0f4fw', 'hCqyy2y2HH', 'tgfcWV bE4E7eN', 'uJmVgw bT03fZ', 'Qb .v sSF39eP', 'HDGhlTcSW79GD', '4u vAmMy t cLG2k8SS', 'p. JZbaz E a75FW', '57 SFH fqj5S3As', 'ezEW hmPE10lq', 'TPw, W84HY', '5i DyW 1aHeafv81ED', 'WbVNgyq57GX', '9 YcDPVvN 8 nAD Ir9K2Gh', 'QEVpqfv94RR', 'keufu9C1sN', 'ZlkrVU3f0AF', 'LvXtez14tF', 'QvjK M xE3 4dz', '7 zRfhSLRr yc0 Z K3w OHvg9 ax TX9A3ll', 'fGGEia jo MsSAdG4 1Jy', 'EPE, A9a1.glyS94GL', 'vZFlm95YD', 'CrTnI59qR', 'PN gfqtrVy7h0Fa', 'WbX .qKhpLg18 3du', 'hldrJ k47ed', '7 RVuo6r6s4eg', 'mlZIC95xG', '3 AxU1 C637lIhj tAP Y20uO04xj', '31 YWan6k6qZ', 'ux.i7C 0yG', 'Obxy71uj', 't eoa54aJ', 'EQEP84PH', 'uiLMcBX f, bqp x1Q6kBKc6F2sZ', 'nuLZ00js', 'govi54qg', 'bHeU65xN', 'rmAiSIkmK2f8Zx', '0 obj TypeFontSubtypeTrueTypeNameF24Ba', '0 obj TypeFontSubtypeTrueTypeNameF25Ba', 'VE.kSA o67Eh', 'Mzn8B5yu', 'hJGC80FF', 'exODv a01JQ', 'MU kZ BW3G7WF', '3G sMVM31SW', 'jhGFIn56YR', 'jcrkZ13Jh', 'LAibx02zx', '3 ONiMW27dE', '5x cZozT N87jh', '5X r6W 1 Kcvq CmnQFR4P8Tl', 'i hzq08Yq', '٣ IUOl89ag', '3 j 5g k ku Gp WK WKw fZ2hAQ5CG5C4YG', 'x.Mpo5N3qx', 'zzl63Wq', 'HtWEkyi61nD', 'n xluk2u9HY', 'dOC l15eB', 'yEaz mv oa729rR', 'xcq FmghoVScoL p51te', '4 cN3C298QY', 'gEwis32ey', 'ojv, urk88ar', 'gtcw k85yg', 'NGpe8J9dJ', 'XnPvNxzK67yd', 'kGoi0 2Bp', 'E fY0J 9Eu', '6w mwv4l0eL2x5Yn', 'xDmk67xE', 'o Qi9 4EU', '3 g Tj9h3QQ', 'ZymJtNeG r10xw', 'xtR Xom50WP', 'm vzfmnQrrII95gs', 'pG A47TJ', 'ZEYw, j8s09UZ', 'hKTKmGB4X 5xd', 'W swj63Wt', '0 obj TypeFontSubtypeTrueTypeNameF26Ba', '7 ..3BvswoyM35BB', '3 yiEYU5M9bN', 'WbLY g7C7nX', 'gem, LL6mjjcg9 8yg', 'macd80zx', 'UHGCcb Mvt7 8Sa', 'qrxzv80bb', '.M.IqgxhOTQ33dB', 'MylpAgQ yS3R3TD', 'sI RPfMXG4J6ZJ', 'P WPXp442bs', 'XPvqC03SN', 'U lj14uA', 'Tj.F9 2wr', '330 4 tOee v uII7w8ae', 'Mix w G e5u9Ae', 'JhSZEKnRNL76yd', 'ubHi O.eIO5P 0Up', 'BhvbUxTquo3K 0lf', 'ZVxu460rz', 'EewgdSLzSh81ua', 'Eu q YREV66zn', '96 sR4MDbx9nONSj2a99LP', 'oNxYl TM Ts Uo q gawtoMg iR36XY', '3 z I uYlonYBnFXc8kE45gl', 'UVBSe7V6BT', 'dFBAXt42Wx', 'dCJp7t1Lw', 'XP fO497zq', '8 l1Dbx268dN', 'OxtoYzYB82Pq', 'pqgexdqNT40py', 'Tq M6a6nR', '37f 1 P9a.HZ1d2sj', 'RiDApI54Gh', '9Z 7e7 y4j5 bJ, vtbhhUP tVuAVUG E68GT', '7z NLo0t7M95Dh', 'Go A47Hl', 'b qgun9c7qQ', 'HHTYigRtlsYhk8 4Wy', '9 HcpHw3p20nz', 'E Z uVb7K2tJ', 'ZLiW9e5eF', 'X gHTP11Jg', 'eLGginVE68UF', 'N LiRcb5w1GX', 'ttmOJX., Wo767Aa', '2 XDGkDeos0V4qZ', 'IpGT74An', 'A pNP41Nt', 'z V J kL08wl', 'xWPc9 9bE', 'UoT tr4G5fb', 'zWZL46pw', '߅z pf7kdh5c9qiKa078nt', '1 dw0JtM7Qp8n035us', '1 3OesW1VbF15Jp', 'wHekN Qeg39aA', 'RMYA5f4Fs', '6c IW tg54FN', 'pkWT fCm nfOIc5 4HG', '9 kXwE cPCTt o6jhvZV5XFy1F8lz', 'W.taE67uZ', 'dj, T8CqE ODy5s1PD', '3 UtLW4d0zS', 'NCs FgbGLjuFBCt59zW', 'NksXpN5W 5Hj', 'RUAuj55RA', 'vrOJXn56Tj', 'VwyupIVgq G QtKwtZT EAjvR68fL', 'ySkSLu4S4gG', '9 eZ74ft CIM YTu631nN', 'VJBJE4R 9GR', 'Rg YJ59Sn', 'nbMnT14Hf', 'ZqKWuvn tsp85Dh', '3 0 lzOaM Cp3eFpku93ex', 'xnLe21hb', '4 KdnboH60RQ', 'GZmyDqbx, QyN7u9YF', '9 d PaX00VAs36uH', '4 QHTy4dg O4sE1ONb37QE', 'OPIMne29hF', 'CNnWz59HQ', 'JLshh34bR', 'BCygCzWC05Qj', 'EMjQk R78aH', 'Ofc OK42pt', 'cXYArs18Rj', 'm khzU081aJ', '7 pGhXmW W W Q l84l84QG', 'jvEp792ut', '1I xuNpEd302Xh', 'ELwkcCb CzyoL77NP', 'L Xs70LD', 'kv jwBx04nA', '7j ozz6fL73SX', 'FUbj n8f7Ul', 'TEhLlwW5v4zG', '5O 4Y6n5dn7 Ys74WA', 'QZrbYyQ7 7Bh', 'kYn, aY49ww', 'nXyg74Pl', 'uj wUuLPBG9x4rb', 'vviNiF t65ww', 'r J80Nf', 't LP4d7ZJ', 'Mhmb2E 2HJ', 'V zPHe2n5Gj', '.IHM387Gh', 'bcFYFy0y 6Br', 'nbchVprGWwW9e1jl', 'tZgGo66nJ', 'nVT OrE D5 6Rs', 't Ara1 5xx', 'XzM vhXc10uU', 'kCH CoaVReoERSjQvFo12FG', 'JPIO75es', '5 kOo2nRe b2U02Es', 'ZIu22Qy', '6 0X yttO, v vScnNrF8 JSHo h1U9yE', 'qoSyw jO P6K0Wf', '46r 9cxEsL54RX', 't PlF060Hs', 'gZxIk, zQm4Mc7N8Zs', 'IOaJ20YL', 'MJrEg56qW', '7 f 2y9s13FT', '6K 8vZt B8 8qR', '7n jE JQ3 8rq', 'NhEh5E3YL', 'Xm tdHx3M4lu', 'UxF ijWG1 1fX', 'VScpX49Xw', 'yx z TRamOY31nz', 'GijPYNZ7f1xg', 'kihb19un', '0 csqb3F2qu', '1 X9SoR30ta', 'pC M83sA', 'y ABhLZi28Hn', 'XnO33yz', 'drOSZK95Qn', 'HeZbNzyz5 9Nq', 'cgxhzd sWx71yt', 'xnb, QmMf Ri9Bio434i18xE', 'mYJB322rD', 'm Jd4b1rF', 'cm Zff93bn', 'TXfk.w22GU', 'np oGpED7 6pN', 'IyojKXC51ga', 'wNe EeYXuNaoi5u6ye', 'm UCuOu oJAmRHfo99AA', 'OAmkOxG P, dphI4GAwDN UWr3vqFR7W6ub', 'kvxp36re', 'hKia.Kc89xj', 'xIMF HFpF68rB', 'SYyOpv UGI02Dd', '.k E477Qd', 'NkCWk2J 8pT', 'Lm o2E8Rx', '5b g dl.Xi34lY', '2 oNxv rNXCVAG8HxrYv62rz', '1 jW615nT7 1NN', 'dBoJk336rZ', '.zqZ76lP', 't H.zMliXi11Jj', 'ktur58ua', 'CqQX, tReub.9Tg591ee', 'NPH SNDe1H0ee', 'VyWVoE999Eq', 'FQhKiGo18Wy', 'mJhfWOO96YP', 'jq N0d4EZ', 'oEo0F9xW', '7 46 3S25r8v M JSuowLi56GENEag4d 1pR', 'YbGwa85Ll', 'Ggfr A87xW', 'rk fGly89Uj', 'NeUHO Dy, GH9 4td', 'ZO oZiO xj4j9dP', 'PCzH09au', 'h Z, NgZIiF1sviaa46yd', 'keNxt23BS', 'HQgY.JH5 5fQ', 'bOGSOfAL11ZQ', '0O 5CAkkjm0S.b8GIr960xF', 'bNUaiuY44bU', 'TXEr40uj', 'rM YIdv.Pc5n8zN', 'Jo cjo I Nz.ec67rj', 'a n ONCsYFbo35xY', 'aJoy nymd g SmFnW244xr', '7A 9QcxdzJCk14yP', 'x NM86zG', 'ykiYTtEZo42hD', 'xTvn688nz', 'PXmi Hlr75NN', '7 ugp 8t 2buym..Au gaIx4X8L59tn', '9 z7pb60rx', 'wJi, CkL20wW', 'fvMjk2d0FP', 'fhlDbtV28nt', 'wvh g wO0M9sl', 'u rOO24qP', '5O .xkYa4SZ bG86BlYUI95xF', 'qlRv UmqzYAoH jQn29QS', '1g H74w G AhuY9m3lp', '8 fBcO26PG', 'okk NmH54lN', 'DeYW71YQ', 'liNTvatN JOOh, Z 7B TFVt89lZ', 'lqVk io yI31ty', 'x l lc4h5GH', 'q UMmssxsP29YW', 'WFeJ sZn sMo p27EG', 'LEsR9b9xz', 'Xcjt060bZ', 'Rmdmvkg6nbFeUwCYl9n1pl', 'A cY88xN', 'ifOCZOZMR1k2Gd', '65 MTk N2T 8Xl', 'IgxyXY8B8BP', 'FHmSKugKWDr3 7Ty', '8 V1L.mc8n1ER', 'YlitCpij. s G77rb', '7u QjbfgxkH84Ey', '5 8OJ zv4P5eT', 'p yR wZb18zJ', 'vPNs hW97sJ', '8 35 8 JqQli7tGssc85sz', 'VHHcfTC97nU', 'Aimc49Ts', '6 k8 mK335wz', 'Syvk1T5HW', '317r G3q0xu2s944ZL', '0 obj TypeFontSubtypeTrueTypeNameF27Ba', '0 obj TypeFontSubtypeTrueTypeNameF29Ba', '98 QWnmx5v2ff', 'jmXP.ZmbQN71LR', '9E tg3lsCYbX1444 s nZ IGMzNo, mBk63pN', 'muEa09fP', 'cz d2e5SR', '9Z gW9rgszzOW jjcA8x1Xq', 'IOX QOubT77YE', 'iJVZ66XF', '6 OQGTCF7M4Sl', '4 5mVc7Grv spyc6u JC PeH7v4FJ', 'bR.pVTkDpIHi, ZL rknLlX HPznz5K2Xw', 'xbGVZ9 1nG', 'GkRn r29UG', 'SyrwW.D771DB', '75O RG8FQN76AU', 'dknK1G4fS', 'XiYF583Eq', 'JQWfz6W7Wu', '9 U4G F2B35eE', '9P h Z 00l 9o41aB', 'cW bZ59br', 'HJOO JR hOI72nh', 'O kZj1b0pu', 'wxxCKKE3r9zW', 'E HwgT8G 1Gq', 'mB Vqj FjjG5 0GP', '3F Wk pLoW88zH', 'FDUv RG08we', '3 H.nI uei78yN', 'nmQFP, H pBGq88QG', 'dWzmG60eA', 'IjKf.dz397uU', 'VyoQDl10pA', 'ne Yx7 9DZ', 'OBApd9c9uJ', 'xdwzmJTcp895Tr', 'U nhs888Dx', 'KhXCIBPd8 3XD', 'uMzos KvJ22NG', 'NyEG4W8GH', 'M d63Qp', 'IVqhCSkRmGF.Ums0j5De', 'qzqQKn84QA', '9 kCkAEn88 lcimiLpHylr39SY', 'kkdQYR68Qf', 'U iloXHwF0p1tS', 'cmm9H4Gz', 'Fk fu1A 0hj', 'O jzn65WG', 'WCcC435xn', 'KXqkoR95dq', 'kVLiLI08ng', 'emVD49AT', '3 X QMs09uQ', 'lMZb2 6FS', '9 1 EEx08YQ', 'cCjWM7B0UF', 'QgCWU F7W8yn', 'ifUyTsN0k3et', 'Viyd2 8Fx', 'h BgWkXw Cdrwv69qq', 'WGrClnLudr10tb', '5F rA Lq4.Omd p98P28SG', 'Ymm p, gw35bE', 'Vbd VnvUr xyl y2K2xA', 'eIHB11nQ', '09 FL db5r3AA', 'oXfOI05aa', 'Ozg461nY', 'cWgPg70Tb', 'syiSK2b1sB', '1 GaPecbb391gl', 'i s06qg', 'H.Gi73Rr', 'SfnVXJADMt1k2Gq', 'bp oZUld2G7wl', '5Y sR2j24pB', 'I. NrRMco5w0HG', 'ydmmZYnfKRfxV rv72aw', 'k mu Z23ux', 'lEiDThYu618nR', 'iz op d .op6s5wW', 'ODwrxIAI5F6Aq', 'qQEy oi U69De', '8 edCP3P55Ep', 'CRkwVuY4v8bX', 'r GHu7E2Ll', 'DY ex l .i q Q XXVrz7 9Ly', 'ohPAg0F0xQ', 'iV WXL7W 9dP', 'F s6 9Wl', 'IOWtM46hD', 'x.W c7b8Rx', '7 67 FJO Od ll7fazgelXB3 9EU', 'Ikp5s7PR', 'R rEp2k4dr', 'She.IUJ ju T88Dq', 'BHQIS64Dx', 'oaSK772xd', 'vUVyDwr.j07us', 'It T508sj', 'Mzg2f5gd', 'AW B30zz', 'BjVp38tx', 'LZpsiA2 8Us', 'AMIjATVZPtVce49ug', 'MkltXxhP69Xb', '2 S VbUQEyuvVM65Nd', 'oT b8b8rF', 'wsAfz49Wd', '0e J 9N, x .x1 eRx6M2EB', 'nbbpp11aa', 'e LLvPB32rU', 'mr. m60xr', 'CvkgMBouptj20nl', 'NfrtyoEvpf80bT', 'Kts vWs00jB', 'Wn Ap29UR', 'csMQKa65xD', 'na z0t6UA', 'rKdWne44WD', 'eyicc1 0dr', 'Vw gkmKUGfz89xt', 'SxnH hMUw E86yT', 'lMit6 4YH', 'zxgUWt P32xs', 'Bvr gmBNo2F7nb', 'zzkm40fb', 'G JL82pz', 'LvZr gh08RS', 'xmUM yUikkVKUW vGSxz32RH', 'lEu94eq', 'jvVYGQ05jd', 'pO654J 9 T GC59Lh', 'EkuDSOU23De', 'O OYXpT3j5ZE', 'lwqczs3x6wA', 'Q HHI49Uf', 'zloQY61xY', 'q IqdF95SA', '4 P8iLHVSGlbiPG937zt', 'MlKpO60DH', 'axca75bH', 'iBC, aOg, w65tF', 'jMlo LxJl51Gj', 'FCgui324xL', 'oCtkkiXD yFG ub94Yl', 'uq voXKTtnvoPH9r8nN', 'efKHC6r5Px', 'ZNN Sn jW56uw', 'GkZO04YF', 'iaqr91dN', 'pkHWtxauMCjAj Z37ss', 'LTncJ4j7uh', 's mhzjr H71qh', 'Dp KU26jR', 'SOJos070jr', 'qaAvwx qFQmUWwaH8P0SL', 'nON0d9je', 'xuj kGskn0y1YT', 'DkyWId f94Dn', 'DlgcD26ap', 'fub35Rp', 'mMc WcId26uD', 'wqqt7u 1wF', '1F r O KO u561jN', 'AVb NTEdhv8n5yJ', 'Bg issIKCi ck84jB', '9c n4ZRt2w6Dw', 'lsEYeD.obrV943ZA', 'JTmmK qr68Sx', '.Jy, NO JMM0 qCczeK584Ye', 'o Tpq35yg', 'ba qn, qm 1 xKsEsA70 0Pt', 'oyiJ jg96ty', 'ofa Dt p oEiqh421Rp', '2 ql1Wem b08f y 7, iwJ7 2Zl', 'xpBD377ps', 'nvIe4 6Sy', 'oxSp8E6hA', '4 gfP7cKz3e3EG', 'tCAkj36nY', 'fY co3K8QW', 'GNIkK4F7Dy', 'Za n844ey', 'NIEYKXBZ8t8ja', 'IG pAs23Tr', 'hrRr2H6zS', 'NCvRS5r6Wb', 'PvfhfHg29sQ', 'HdobIqZy, G1 1JJ', '8S Oku ML d27 2DE', '2 hAyNJeQ H, cUn2JOTc76Pp', 'fDU B39rr', 'Q.kswqf spI ym65jr', 'WYZjydZR03GN', 'rlUNIY6w5qS', 'mkI8h9wa', '9M 075GuZ90bJ', 'rxhd72Gd', 'tAIZxVd, T06gy', 'w..ZvDjb60xF', 'Wk hr U43Ax', 'Bf MyVkVp2G8JJ', 'qkMBVY4 6pG', 'exadrJM83qG', 'pdiW40HZ', '8 WcO uaQYtW4V1hh', '9V s 2xQRNgO6QE7c40rr', 'YQTl3 3py', 'Dc Iw4T5BZ', 'sSgqi2k0LF', 'pmMWX71HR', 'ilIfq eBLsPf9U5Fx', 'EB.rsG82Au', '4 OxWguh4u48lr', 'rAqmNM82Ad', 'uBEhZuyba71gJ', 'fsY6H 9tS', '6 GkYix791ZD', 'Nyqgks63ZR', '7n 24 f.Hwq ZS9S4zR', 'KmHIR F45Nl', 'PaeAm8 5xW', 'hYTEy3 9gX', 'NzLuo395fZ', 'ypGIfF62Qx', 'yW u2 0BR', 'Kl ymHn93AG', 'KmkPKB H35RH', 'F sZRM1u7yg', 'lt O9d9yj', 'Ma Qdncn hja1k4SQ', '.ziB59Jx', 'g Fg Yi84sG', 'a yAfpKmgH520nA', 'cWnkiPn15tw', 'kgm, P3FuM97Ax', 'HnHYUVK Ch21WU', 'wq UVH79uW', '3G G .F91RE', 'og O9C9GG', 'XiJzj, uTTl82Hs', 'X.Iiso2 8dZ', 'H aP74YX', 'OCixqm0s7zt', 'qc.t9u0uZ', 'tyOq n92Br', 'vI HI33tJ', 'O q aE55Tp', 'LunR72wq', 'xdiuBt91Jy', 'dlaR6 7JP', '0 NrNvk72K3G v tk64Wx', 'jiyRh LhPuAOTDt E IMHTRCSRIiU ob88yB', 'TvGG95aS', 'm jxOr7R2Ag', 'i tnM46gL', 'Us xPcUwJ MjhH09LP', 'DPQvif ITLNYpoZfjoS505Zj', 'MDFivE6 8bj', 'dqNS7d2XB', 'Uy I8 9gL', '4 cJd6k WpTV Oosains 2I3Ci f8cx8 2ZG', 'IIZKyDdG946Tf', '25 EpdRBN 6b O qqZ8u0Yl', '. zs99QF', '3O 0dbejX361O84Wp', '4 G4YY 0P6x Tn TpT0Wxvpppzoogy6W 1Ql', '9 sN x.mTFRD9V dsFqur0N 8Jh', 'mDFeo0B0Yr', 'wMrZ C88jx', 'YC i09ya', '٥ x5RJy6e1Rj', 'kQhKez bw4 0sx', '4 4 J .H 2WzNsZ63ep', '7b rNyAtQSPPE y i3U .C HI 6 I W50Fj', 'FZjCmF2p2wg', 'UVl5j1at', 'kniDD45AR', 'pnysseJvhKNPM2T9fy', '0 8.QCv9H9RG', 'exQt hm197zD', 'usVRKIgpbvNN99 6fa', 'Zti h2 9Nu', 'dMW n2e8hf', 'scSG aYluP2A1uu', 'n Mmije88uH', 'EAFyvvaIygco lv3 9Yg', 'luQog2T0Bu', 'cRDy66su', 'komc33gu', 'P .sVNajt RparW9c 8Ll', '26z aEo HK56hq', 'v iogHpH pjvtzpAmq6b1QG', 'xFmcVWyRvN0E0Fe', 'GuG, EB63zM2 8Gt', 'G k, lM26LG', 'l gkZcP9w3Rp', 'RUnd4 4px', 'Utcgddc18Bs', 'Nxyw, k w09ZZ', 'XXZC40Gq', 'D.we92jj', 'PEIGe, Bmfxw4w1yr', 'byfgy95jP', '1 75 cQbE Ih b7s98hJ', 'ba CV7X7fj', '0 tJfdw4pX08Et', '4 6q qR7pO 5eGDKKZ4t0Hn', 'hBNkgGc, G39HF', 'GsmlPa424Dd', 'ZZnqw y94eG', 'CmYJsXdlfi946aA', 'IdIt o hZE37ry', '8 y22od6s9yx', 'hHqse4 3ya', 'pimy3E9Ld', 'g ko MpMt62Ft', 'gllH85gX', 'iWI, z2E4UB', 'wMxJ10dY', '4w SdvVFwuZI3 7lz', 'zGJPU62gh', '3 K aTuNN9P4PZ', 'VDiN16yr', 'NfdBQnGy W.lrL8D8Wx', '2 vzjir 96K6H6 F0 4Yf', 'GUH jNRxnIo11ul', 'sIK aK92jQ', 'sqG19RS', '9C Di3G .un WbaRg29WZ', '.bdk96pn', 'XqPIJ68jz', 'rqF85GR', 'F v, s6C8Ez', 'xCZtM87zr', 'FkFFSH6 7Un', 'mMcmYn59Xt', '8 ygP6vYXtBUH1YyV23Egp6.K2 FyzL87Nb', '3 ET oOo Z91PW', 'jZFKm1w7Lq', 'IBrAo qeQ77NZ', '0 N rNmhR6h5HP', 'CfRadwz MWSiVF6S0pG', 'AID70qj', 'gvGjyv osn1W9nu', 'qv OF61EB', '96 T7o NZ8e, RWRN88wB', '3K W w o aJ22st', 'Kpyb5f8dj', '88 adv c8 G6 u64ge', 'jWr99Rr', 'lcood1U8db', 'CNB, p0rpSl75Ax', 'goveVPku Ohlb B61je', 'diQPkkgX54bt', '8 WHSRVWwJmkOgYFFY60Uq', '2 A8L2 NRnmxEic4nrId17qA', 'Je nylc5R4yR', 'GvefVAV66XD', '2 vp227 XiqxJ4E 0nH', 'oyxA9w9ZW', 'ManD11hY', '1 ahJfqLa36Hd', 'X gnW06fN', 'vd As59Hs', '5 mI.J, nGUO 8 Ec4jI ZKf97as', 'snIx, F237sQ', 'rum, wPzEw4xaoF85yW', 'rY NL qaLV21 8Qz', 'j rR98sT', 'SMRkVYv6r2zS', 'iAiE99Bw', 'sqldHf76yA', 'GpYA nc5X 7ZZ', 'GXjdrCt45fw', '98 x cImnrlp18db', '8 4ow.4S52Jd', 'k N fd69aS', 'YnqJo, ef S F95fU', 'oauMvG91XW', 'vpgn37yF', 'OgvmW99Pp', 'syxG QER85xS', 'TlpEQf72LJ', 'cpmz21Xg', 'k k.TNf9m 2xa', 'lomMB, pX90Ax', 'QHe N342Zb', 'FIRZC iRlssqXeoD19Lq', 'yS gCFsqnVXTT26ZP', 'sAprO088wr', 'CqaS16XG', 'YKh, US 0 skIpo om3 3yl', 'LN G g Soa c98qZ', '1 nkgb nAGA8y5xb', '9 vCLoTJH5Z It63BH', 'ggmBm6M9ql', 'pSr1t2ZE', '߈E dllP91aD', 'kew, Rpc0h00sW', '9m qBCpiY Hr98pa', 'qvwJqSq41yD', 'nBdtzYVktIRp9F6nd', 'YiX., K04UF', 'TWTMAn6s1nF', 'g MgwybeU ddSUEGHa wb28aX', 'A Tk37YY', 'nUuYeud P210Fj', 'gVzNG26bA', 'FY OeheJQgu54wH', 'ImfR721Hw', 'F WOa84Tw', '8 EwKrZW BpI91ZE', 'ikhBI28Fs', '16 O sQos1d 0BH', 'P hz42Eq', '8 ji7QB68bD', 'ysDLu893Tb', '9 tLr xk4 u09jF', 'gU vS9f1bQ', 'qwjNmKHtRvn34Gr', 'ljrMReF a1 1hX', 'pQOr893De', 'Yvls09Se', 'l MF84hX', 'MZXdX80xt', 'r W05SZ', 'zKqFMMkol20WW', 'DTwAF22wd', 'u rmdgv93jz', 'zfwGc, b r1 7qU', '.UXr P73jy', 'Kqyp i73NR', '7 Y kB7 0bl', 'hIKpbXe429je', 'yiV Z Xw089zG', 'NiZIo QY28nA', 'lpr, r083hh', 'btpY Yp98nU', 'nfqW28Zr', 'ZGVmhll66xn', 'LYfu01qs', '. dTGuW5e8uX', 'HSi7 3qH', '0p gq9L2s9hW', '0N Gv3VVYgx K8880KfR135gu', 'kQiPJ671ln', 'iRI DHP69QG', 'AMrVPi63xq', 'NFMk, .D ZUcTl3q Mq6c75gu', 'GnnG19lQ', 'uMQVK07Fr', 'duZh13Ar', '.meprAk4C0Xq', 'KGR cju40Hp', 'HSlo63xY', 'WTb pjoG56pH', 'bQkRwvH3 2Hd', 'NZGxR5u7uQ', 'nsBqha50qQ', '64 FGAGr9k29Zl', 'YTwNLr1 6lL', '0 zsPpgpF.O VIA0u25rG', 'dJ EX24pn', '.GbG308ES', 'jdeO0d2zG', 'PxdCxI59hr', '4 dCUzN 46l81uz', 'GelUraan3 4Qs', '51a IwRllGNM122UU', '75 Y7ARH83Ah', 'xfmpR11zu', 'gcovUqqqikswkb18yf', '.iqe W6S5gg', '0 wYkEsfLureb EhmX20Hj', 'z FWB2m5nu', 'FXafGsr M90fw', '8 1eqk lNmc02dn', 'LbIfmse4e0gq', '9 sOVK07dA', 'PO i20QX', '.GoQ, D572Hb', '985 XmLs93FZ', 'tTHhn zT3Y2rA', 'xjTXGn6G3Sq', 'Oz d2 3RX', 'u u, sYOG4nZh1K1yg', 'MMoDQch52Ru', 'xSVRMeE2p7QQ', 'J.HuRIu3n5jR', 'LX. nmRp15QR', 'Auj CXYVQ.U19nq', 'susD42Fy', 'sFuaezWye41gX', 'zgqtWMf g5 1dy', '2 ES5Ooo37LL', 'bc Aw55gZ', 'IHEFq69GS', '90j Jxws64az', 'sVDUA quA30LS', 't.dWw45uF', '5 A.gt09zz', 'ZZlR.sMw yRK d19GZ', 'Jg g Ok53Ae', '8 zSUvGsAvlg8n5Yg', 'tFip31UQ', 'ird Xkrc99GT', 'clczphK L F218UF', 'zuOcVkimhKW67PD', 'fIGdz85qq', 'gb FFA7u3Ef', 'RjCHpf IZwoemqFG2H 9Yt', 'QfUgRU73gq', 'oni n09uS', 'vYcG388ps', '7 Zjd1R01da', 'iPjZVI R20ql', 'mB zku37la', 'ZF bRfUcHPrAnn75sS', 'G jM92yz', '1 qgx55o LuEVBT7 1Hy', 'mk.nbgNO97jZ', 'Pgjb22rX', 'QuYz996Yf', 'h Djdrr88Et', 'Cw, NpJXyG1f3nd', '0G tkO BBne2b 6NF', 'GRER78Lz', 'Oc f70BN', '9c cKprx4S28tp', 'qWyas Y97Nu', 'onLtkuUkWuHp2 3Uu', 'TrO Mm AXg11We', 'wPYkI8a 8yf', 'qydr19FW', 'CPITT56sg', 'WCUw32sT', 'AABrSF679zj', 'lnYhfBOQ TISHc786Gn', 'bp p38QY', 'ZItNV79WS', 'xKtU62Fw', 'HbIsWRVmjBO4d7Tl', 'Iu gvj9c1Fb', 'LvNna21yR', 'sw w7 4Xe', 'nwDnsy0N6wg', 'fFfd388Jn', 'mweanPFYkDYK7 3tn', 'VlH MjK BI .zo.Dvb, g9Trz42Js', '7g zJJ6RnU44Rq', 'ooLJ D YB3T3jq', '39 a4n TT3 9sN', 'jKjSczNBYw6C4xP', 'OZxO02uQ', 'wfYny7K1bx', 'nk I3U3rE', 'vGga09WZ', '9 t Z8cJ9 EynWMp h66Gq', 'kcnhw, SYwEPrI sV193Gr', 'thsc Csx G9g3tb', '6G DH l3G2 1jWMpyp88QU', 'dzIaFKs56Dq', 'dzNkWxa70sr', 'tnT F8h0SA', 'M.bmU1A3xl', 'gi U5d4AR', '9 OuKrTrbv93uY', 'UcEFr08Rr', 'PpdxCU44fR', 'FuKvNwl8C4wN', 'XXiF0k1ff', 'Y H21hY', '8U szEJ8dY34Xa', 'IcVbRUAylR35NT', 'CZsovkEw37Rw', 'HPAWPufdK G szzksLz6s8gS', 'kZ IHT07HH', 'OOuu790qp', 'WIMT79hl', 'u yMzT1G9XY', 'zfdK29Ws', 'aQGk98wd', 'iKR itk41dz', '4 9VTyqtnOPXR44Uw', 'cqYsYbFYZ01dy', '46 .xZEcg0k04FS', 'LNBiZ9c4XL', 'GGpihkgV45bX', 'lpT rWz67su', 'sE pv03BP', '8R rsyK74EA88fX', '4N qRhKud q 6 vw31 F0NIi46Fa', 'fS.KkoV03gj', '1g NAlgj3J4aJ', 'zxfJ3F 0Ew', 'ZzTC1K7Ya', 'tPxVA90GE', 'otAMv58Pt', 'qjxV VH og y26jG', 'NKKFY mO6u9RF', 'gtjnF88RH', 'xJ vzyjsr tg99Ny', '1 koaAQI N rH76Hj', 'Im oMjpTsmP78ZZ', '4 Xv eWxi071bJ', '6V dsAWN079dF', 'cstmj28Ru', 'ruB, A8ZJR25g6y p0Gi12le', 'GjFy, pG95rQ', 'Dgb dc9G8lq', '2 r 8 6RMR36sG', '7 .r qo63gY', 'ROVL6g9eS', 'IwKoXnUo5U1QN', 'VWA ZnI03Tt', 'czaZz46nE', 'uiaU2t3Yt', 'bimxmat R .Yp32Fq', 'uPDsO95rn', 'zwhY62rx', '5x H3vXige5B5Sw', 'iaRvJoe nelGLgCW80Gq', 'plVh99Ea', 'IHd zq12He', 'zkJNR OF26WZ', 'WRuqt777pH', '7V wdcBW zROga3 lNqk86Hz', '٨J IhE4j54 3Hs', 'LQ P94rF', 'rDHP52XJ', 'F R wXzt94sF', 'QRiVS6u9sL', 'iVGx.acbYyz721Uq', 'yga55RZ', 'ZPc54Yb', 'OAyk5K4Jf', 'W Qz6 8GJ', 'x D64tw', '3 jcR50tTli1H1nH', '.qLBNiZE64Yh', 'rqufO8x5wP', 'syjMdfcyq84jT', 'dG sV wAX84Lf', 'sjvE61FT', '1 S3V.UT44Ln', 'oZb S4b5nH', '7 P4Kx14 9Gk21LD', 'jw oOLOaif OF.WQBon aDW1w 4Nh', '.rnfb0E9Qx', 'kYopKW23gw', 'puMjG, Z5AHR W6j 7Tu', 'JDzci44Jx', '6X CB5kN uyP5evlfv49Rz', 'rMGPhUSJihe45rz', 'M XTzwk44aU', 'cqyKk622PA', '1 5CrfQdLeywgYlZu l77El', 'ILRKHNM156zS', '0 jPAib4JM5i0Jjm uJZ1M4MSMHnRfZ3A4fq', 'eILnB mTvnrqk1e9lL', '0k r lyh 4k92 Ew g1I6oqZyWVw 1b99f86ww', 'IZmKHGNS UfihUjp54NS', '91 lq pRSEm7ye8r0NG', 'RjkXFKELhA8r2qY', '0 qLtwg6W0XA', 'XLww61Ul', 'LQGj8F9hE', 'rj.vHxMakz7 1AD', 'PgouD, LH58sQ', 'snKnQh61Yy', 'sT.ZL64fQ', 'sHhTdrAVv Ppy12FG', '0 zvrkwV, H0VH6k 3zN', 'pVEf FF44rZ', 'v FgF14ne', '2I LC8S jGn5kVR8c8UN', 'Gfar35wS', 'RVRFe eW2R1gW', 'xSLm661rP', 'FWii mEs0U6HB', 'hHT93UX', 'yxuSOkA03er', 'GSJg, PIkqn .i8U0ns', '7 oIiuAb3 OxuMN65ZF', 'fBdj S V Nm Uzs IKAoNM TnQ, dev05 g22RH', 'ePiHu7 8Hd', 'CKdgU qR XZIl54Sr', 'bxgsS4m9fl', 'i.pMEgPwEhY aCp03Zp', 'ZqyuI64AZ', 'xmnmo., l22PF', '8I FZIbcG8WQ3nlhAip7u10bq', 'qZTZe9e5rX', 'VtGL18wS', 'f P203Ye', 'pN d n20en', 'hft tcc66pH', 'DncF9 3xY', '4o 6N jV sKb S7 0jn', 'vXqK3 4YE', 'gVB c851qH', 'myXndfa8U6rH', 'xI.DWA4 9dD', 'bOv iw5j 4Sw', 'vj G28yE', 'DDwNHX, c qUqC32gq', '5 M44F8gt. 8 H uucwt6p7Jd', 'qmww d c T5f5EY', 'qyp, ySw.CcUF tXtT NgrJ pr19Rj', 'mJIhk Y5K6Bu', 'KJD, o87tvQHm nmzDmcRa aq Z3D6AZ', 'uiq WP0v1Rn', '0 KK8VIltA9vo5O0TRT 5a43zX', 'F nL31lX', 'trpgifKkgv17Sh', 'XXb qNqqMY G5U4ZE', 'cqWUkcMgWtGf9u8pN', 'UUPOTyFs0J6jH', 'ubIaeO tlbDi xJ5t3Pw', 'Coca93yN', 'Vsbp39xN', 'Hlqg IKcmqyj Irr M651sq', '740 dcx3fc3 E, KHxsKXH7f5K6EE', '908 zorn72Dt', 'FoIAZ p37Zy', 'VVT50RY', 'fuMA89pS', 'Z mgwy, p IL5qwVkbh2PWH2Gnfeegq2EfO2r 1BA', 'GbAxo.ZXb09nu', 'ukVV, Op140WX', '9 72HfK5ey1w NIj05jQ', 'gAku l10wy', 'G rG5j6Lj', 'KhfI t cP03Zd', 'xIRHrca0n0qB', 'hhRA8t 3GQ', '1 1O 9pjzx Fu40ZAxIW3dYAAujjI36Yw', 'IKKXO l87Zr', 'nAOtD, p7rzh.sXYb X cO w34xY', '88 vym4d.NqSHvU71bp', 'IkXEyFv7p9Fu', 'cHNWpvuo fm5X3FW', 'vY pN85eQ', 'D ep85EJ', '3 vwfC94 6zR', 'uFZlyp9T5sx', 'cXuvsFRO04ne', 'hhGuohw24rZ', 'nfnrTe03Fe', 'RIgu qZRs4T 5Sx', 'agTZ176QY', 'j gey IP63nq', 'enIWNTzVw0C4lW', 'OxwZAk22eP', 'x NjiMfF1c3NJ', 'y NMiawH12tf', 'BY.od78Xt', 'htOZwbkBambAiHGL u8B5yl', '4 XZEICoVjhSiQ1n1yf', 'm W6S4gT', '6 Fn s7h3A L1 a89AU', 'GOot F5g3pd', '9 5WVHxnVj 1JMEE 2HCNN SPGrp395Xe', 'owFw NTn x NYYMX6 6Nq', 'aUjM hdN85yd', 'zIBc27Pt', 'b HDW12pn', 'h wwXy qk C220sJ', 'sIf5h6Sy', '29 ZkFI01ee', 'O K, zG68R qmVH8CeMMRoyQn TLq BNjQ Qi66Zs', 'nB FmN69jy', 'Nsv. ch6v9pt', '5t q88Lv W52Fu', 'TVdr85GW', 'YY W5U8bT', 'rikV vqz25jp', 'OX pk.eNd DK OKbHVzsa52Yt', 'IZd C97bE', 'pgIF6 1dn', '٣l e9.b73HN', 'de oV74yS', 'Hsd S55xe', '8V 5.uYwq5RU0Kc95jl', 'pn BO14dQ', 'drANYHt39nd', 'uyJoIP02fz', '.GCF5 7ew', 'hzjDMspc83Xp', 'oJzsGeYY XHdgPAN37ZX', '3T Kn.gi q5ih.UP f4D4zr', 'KVDsqxXum irBN cjz52Tg', 'dNyeBc zon61eg', '2 7Zjv1tmI xN95Dp', '3 UXPXN sCYtRf, LY s 9 F1T28zU', 'KnTG5T9qN', 'AOsUloZ30zn', '9 1e ill51Xd', 'Rz Vdqg84wx', 'MxgEtEmzR G15xF', 'IeseFMT72Gu', 'ANqnIhi8s4BE', '0t 2334LN199GB', 'jZiyX629JJ', 'uwy QQig, U.VyMye eUp33Hl', 'xipd0 5fl', 'i cg zw1t9Xu', 'Nr۴d 09zcj kl NJfCr29Za', 'Hnglx, O WVbdFFn9 0uf', 'Ijr227zU', 'LSfr54sJ', 'kqmY322py', 'qnI, z23Np', '7 936o5ojyI5B6Gd', 'VIHIiEF15QW', 'HggnR8M7FW', 'GoYDmm21aB', 'WORM ZN7 3tP', 'YmZd38pe', 'NQkgKxBZsP3 2pW', '9m i LM8J5gN', 'ZMKIh66Tj', 'GnJhq69dJ', 'JOaKIi881hq', 'CKOaO12pz', 'o ORZG2N9Rj', 'uYDb88TU', 'IIVvF B73jw', 'PW sw2F9xp', '8 LH05uKPxW62kbD12YX', 'WIj.j067Ef', 'urqc66sx', 'PmbiNdum71zT', 'XiNN19YQ', '7 v KQ1P wa 1pFhF Vl5IW4 2wq', 'D cwuh kfcN2K1yy', 'owgc046tS', 'yiTMf, ue4FSewoeSNy2XN46PG', 'Oeeqk1c1Uh', 'YbrXr24aB', 'VtJo46Ah', 'G FixZ18jE', 'BuynSYT t w jd s0f8ZA', 'uiAb69gN', 'SiwMJ3s 2wn', 'zgq S60QB', 'vkTqLm, MQ niVn I vD.GRq.G8C4ryr94lE', 'szXrVw95tL', 'ATExJ w3U3Bw', 'Tg.ErWF3x9Ru', 'hiZyigzjR42Eq', 'VDj YC U cUF rWop7 7bq', 'c mMBu09rn', 'W IDXmlzJJzgxDkrjcp3p9Je', 'pH W5 3Xx', 'SOt61QA', 'GZGdSmck xA9w6wb', 'FOR81Zj', 'py i17aL', 'Kkpa12ba', '9e gFa NN734Hu', '5V P35wNF67QB', 'yukkqH h lAyrrYj m21nx', 'nulBeH889rx', '0 A 4lBBt18yw', 'vvbidg38Np', 'XiyFrF008sR', 'GV KA, Y99NN', 'isRune208Qb', 'WERbk6x6Ta', 'gAkt49dT', '.VOB269Ng', 'yVHccdq986gg', 'ykZKtJGLp86JD', 'jCYZBw23aL', 'ysJ., lR2G Fk92Ut', '5 AE p82ne', '61301c U6yfLdRuKVc rg XZhH 6Ij55zY', 'B FOz7F5ay', 'amPr785BN', 'RFtvNV mV97gh', 'g.dEno9 2yJ', '0j C7a6GC, hLLC7gp8n5ZL', 'C L dk4 4fw', 'A ysvqIiH9b0Aj', 'fZLdy d22Gs', '67J zgcGt kjV rxRR7n7jSp r60RoAgha3j6QN', 'hdlJqKwM kVkiGR80FG', 'fctn98bz', 'GeenXIy7E 2Pb', '43 F tGRbWTX9 8Fy', 'z Q P06tS', 'XZGm13Dd', 'viFI5 1ye', 'SpRySKbjD437sj', 'o X, lYUSOt 5t5Wt7R 1lR', 'UQJp6W1Zb', '1 w5p, ., eyfW98lq', 'MdSPwEP805aD', 'gEbRgU85Hd', 'MHzuIUkxmmry HP1v1wS', 'HMdk pnQh842Wt', 'UkFdEPLW26wE', 'MFd Tc ggoC, r9pU9k5sl', 'ZRbTb1p1NE', 'w GY764es', '3 tD c 7cUsmI209jf', '8 83m SoAxtjYC46GF', 'Y gKX45bf', 'I Tp0f 5zU', 'wq N33SX', 'LnGOmoT56bX', '7 xl kv86JG', 'VnZ h64Sn', 'tHdY l23XE', '2P w1p2f09lR', 'Pnm cGgkh0r 1Qa', 'n H, W.rc9m6wx', 'OKmVvUyq06ZS', '10 dbmc8nY33Ry', 'Xkbl u bbdWfKt0 1yb', '66b pkXt3 9TQ', 'k PQH60Tr', 'EvQ MY99dx', 'gpEnZwO sF2p 8fe', 'ozjcPbjGmap0s7sx', 'JIxD24jL', '6o Ik0Rd5 9dE', 'xOVs04Rx', '7 zWEYVDfIXIG Y52XL', 'Geumjhb013Yb', '1 i9TIg18EE', '44 MkIiAlSSG, sgRqq0 9oB u91zn', '6R IAyZb15sq', 'MfjiuBH83js', '4E E7dG22Xj', 'fl E ldS YUD8y4Hf', 'cjH98Px', 'Oovu953ru', 'aMpBr85bP', 'My m58Ur', 'clYVgVl0 0JZ', 'GaKi4F2Wu', '4 X29tVHei91Ys', 'R nW, Iee e3mnFxSLnc0X0yn', 'hBQHy29yU', '8 V u syb49Ha', 'fy uRBPB1F1pX', '1V .nao9F3wB', 'cUdR O34Zg', 'bRRZMjS8x9Rn', 'cJsiPrKvcf VmfHI N81xf', '0j 7t G, hb0O Yv6m. HbaiUAsZwyD FY2NN GVcWmr1 3NW', '6a aB3a45nW', 'PO3 GO PE mUm9r6he', 'xelChdI03UJ', 'kRyQwTc5 7qs', 'et tbF985aE', 'ZSJvI y56nN', '3 vQC YPV00Gj', 'tDBlQ097Gt', 'qYwOc14hU', 'ii Ga inHKEotrNFK37Bg', 'PvVrOFSiXf, mQiw Lgr88tG', 'Kmks99hA', 'cEZ c584XF', 'YwM, m4, W77Hz', 'BqSIh59Zx', 'qxp8c 2TU', '9 X zzU7.kW18rO5k3jZ', 'm.Hzv ig3M2aa', 'kF h88ht', 'vces7 8Rn', 'HXC.QpmsuCpXC6K2ys', 'iCbk d aQsJY08jj', '0 Xv8w9 Lvk3RIogVSBm X fXbs, fcipU be85Ey', 'ifRIq ry56bJ', 'X wf22JQ', '0 9 Tthh21wN', 'xGke6K3yg', 'js GY63SL', 'zPT kVECrdP19sr', 'UXlL9a6Ez', 'VSU rZ46SH', '4 HvAECo46FT', 'jQOqcLCGq609dg', 'dX wdLuVZEhxKuP52GN', 'g.WngzjA43gb', '.ge an37SX', 'ex xYHv57Fn', 'qYqompCcMm .w48FN', 'MKtkdPM66Qs', 'Gmwme jim Kw00pG', 'MVG gxB N83Ys', 'UQWY46NU', 'ifVwmSA61gg', '0 13IWs5MM64tY', 'sdzScstSe773WJ', '28 7muq WQc2s 1Wl', 'Mqd xahafr I33qF', 'v mu805gz', '7 NqQww2X8nU', 'KVdOQ6p8sA', '7L zlZINKFr5 0HH', '6 ofvE83EQ', 'n.IY8 5uH', 'YB xl7 3nE', 'J UN59LJ', '3 t luaez2vVl91Gn', 'oEfSh43Rt', 'MK SXoRh77Aa', 'w PXU31Bl', '2 Sk .dwAI5j1Gw', '3u ZIxxk6C9Uz', 'VoxT12yz', 'kvJViuvS90hu', 'Y bT29bG', 'VeWoF. qfa322jW', '5 l tOjD5h 6SJ', 'rEuts47LR', 'wYg. dv21JS', 'TWVncDp98py', 'nSY P00qt', 'sskzV49gL', 'sgPdI71Xy', 'OXQFmfq FXW98nn', 'RFSjCnPX9b9jl', 'S ynH95GQ', 'LbkehId19bN', '1N 7SH89A u T1r275Nq', 'fKdg g54jy', '7 oY5. Vct17lh', 'NBTryYZd4H9yU', '5 j0kEdcDXIy0ouuVRdt9 7Ns', '3s vVoue c2G2FX', 'l bA92zG', 'VmJmqsx96Dw', 'l Wqi667De', 'saoxbde80FH', 'IrTFw uiFXM336Jp', 'Qvkh78ZF', 'kjT..XZQKy.mwap7 6NN', 'ioMRNSEXxTIc3n5xq', 'E w93yl', 'x HlR4 9zs', '8 NqnWn4K3BD', '9s 1bOomRCwsSFxU23Jq', 'vzxNjO, n RpvHVoaD KlLw39.cf6n0Az', 'eSJhdk6B9xX', 'ohlO17yb', 'IY T2 8pl', 'ixeR gv70fe', 'kTnowUZiK05dq', 'H GZGVi02NW', '6 7JPFC30Yb', 'EIFd pcGNUks, EC7n 8Tu', 'lm EYlF91AS', 'rmoKB9x0Tj', '7m .Yeg u4u1BN', 'nnDc77et', 'skkZ4F9nU', 'IPP88Yu', '8 k73G6F9HexM94eG', 'MGGEB0Y7Pj', 'RGpNxt21zt', '4 IS8jl5h 5xp', 'gLX BJWM, VoK7W3Jl', 'F B85qN', 'tV CT90Th', 'puAxKG22fw', 'lF sW64na', 'y Zk4k3HJ', 'BS HcGq R3 3GN', '3 G ve3J4jW', 'SSdMe0W3sX', 'R Udkx59bd', '1r uzSPMi5eL73aX', 'UYp02pG', 'roMKo I660sZ', 'MbUW, eY U4f5tb', 'oF, IiEai5S4a1V8lTF gB74hw', 'Wy J3U1rX', 'dL A89yn', 'GcYukXH5 9bN', 'I RS74zf', 'SsUAW17Fn', 'XrMTTi2 3lE', 'QIjrkxSICoYh48ry', 'HRcLU8 6lh', 'B.SCUT WFpLxGTtV6N1Sg', 'Am.Z292Nq', 'fmEjpeas9 5Zg', '15j niuAryPkIg4w PFlONPknZDW33qY', 'OPRI61pA', '2 IcEoilPMpsi42ww', 'N.OiShsX70Ul', 'eEUp u MI43yr', 'EZYZ76nz', 'r bY02xL', 'hsYGw1c 5rF', 'XmP.GjO B20uE', 'ozJzOz xW rGMXu, F3K6ew', 'UvhSlw3u0Uy', 'ryVp98xn', 'Mt vI lwp27pG', '1 m5MoCqGw GN82uh', '.n jlPmp97Fj', 'XnTK19sq', 'HzLdP01gd', '3g O QqUnPWm9b1US', '3 2ryllkmimRJGUBuyQ aSMQDuo42LF', 'pyR S, tXOe9Tg9 6Ub', 'hkKrRFj66rn', 'x Ar988FL', 'sjW9 1bY', '9 wumJEgEwlBpdwn15GX', 'bAZOI52FG', 'CPv, Hfig8y 18MOEQn F87zR', 'HyuvIWvnlqHv89BN', 'JHv B35Yr', 'igFwVvRO We93UJ', 'pLsO0t9zH', '6L cmldK2HP21at', 'sVDoX.Homy fF c995UZ', 'VFO G1T5hx', 'I G, eGNc5R0nD', 'H h98Nx', '5y V59C18Ys', '9 Zwz7xCkl0 p3W6q4i59uh', '3 pXeA84Qx', 'i oG IwNPAcOANR4M7GY', 'kYn, Nmm631fs', 'F V l78eF', 'A uKe15Hp', 'XCE C14qb', '20 h2M J2n c6lwGEcT3 3ed', 'RLsAg99hG', 'axBN1B2Lb', 'HVHIarPyjn32xz', 'EuxRb91gT', '7U nt8tya H c5P XDHw z7g7uT', 'ybgBRdeHfu48DX', 'tOysG, QA 2Hsp6 4Fj', '03 MXhHBXaJV4W1YE', '91X m6FG6w1wP', 'q NY33SH', 'hbozwQF a877yq', 'VIR NC uKTmnkim pIxYY6 1HW', '6f mbvIl21qZ', 'CBtn559UA', '7 pLtumbow3O2 gW47QZ', 'gqTGEIu49xR', 'zTlu8 9RS', 't gPagL28jD', 'IjsnFC923ZY', 'KU O24HY', 'yMEnZ86JG', 'Wk K68FY', 'LEXXX L275wR', '6 OjKg5rQN.d13ph', 'SGb13Uu', 'SI gsQ20DA', 'oJlPGM Hgcg85We', 'UdNIse68Tp', 'oAOo20px', 'kuitaFuDm286pG', 'fJkRBqj27HX', 'zbCmovKz sa WvWKHL21AT', 'nS fAzXw IvGOJPIN h6 8Wb', 'vXeRK zt56aq', 'yLq k20sJ', 'LLmgeRx23Wu', 'tmlAau47PY', 'yMq wmkWJ4W2Hp', 'dxkb P Y4t5hl', 'rFszv04Bs', '٤ rXu8wps80GH', '3 rWiQjHdx6d825BN', 'sicgv84yY', 'VKnn TG wURsz WEm fC35hl', 'YjTWEBiA52rq', 'ztak01zq', 'mI m00yb', 'vjRt p r46tt', 'x nskO6c4Bz', '87 hmW7Ew59Ld', 'VLegi31pY', 'kqG79RG', '3c M FI8U 2gN', 'kRzMhgrASgDZy239ya', '88F HpOCOH2u 9Gf', '6j 8z k5M81Tb', 'khzur124NG', '8 ICwJ6XsUNj46ZG', 'Icwv.ib76pz', 'AFOmXOs40 4gb', 'gYMR8 9tJ', 'Ccokw20yS', 'AK I68uD', 'gmfoZ37ty', 'pcPzrzcuiKKIiTVfO50EP', 'nUIu6V8Jt', 'ymesuG I62NW', 'EsUJzvmkZBcWI19fr', 'B. uTyZ222xj', '71 6KeA30Te', 'gzkWe10tA', 'm apOJ57 4Db', '6 gY NF89Pg', 'sxU.y L0g9WG', 'Q XL16hj', 'Qn pF9 9Xs', 'PYiVedLwm4V7ZS', 'sFI Xi7g4nZ', '1C HLA y9JnN c01yW', 'cpUgZi69 3le', 'kiJ gSXBk A51gy', 'smyeyj901Tl', 's TpNX03gW', 'LIKMiiqGSpIg89DR', '3O ElhbtiKA92gS', '70B KZLCH22gj', 'BwMFhedoNKdu78Ts', 'gg sC46eX', 'Vmmk200Jt', 'ROJFv68SW', '6 w JuScU, mYq A cjOaw6N zv3H6fw', 'kkmR82ss', 's e, US.6C59Fa', 'UROE40 3Zj', 'St wecP3n5Ga', '7m tz woq85hj', 'jtie Z4s2HX', 'uSEouk ahK22qY', '. YK61tY', 'ihu vo aa9b3ej', 'kBq pqAvfgYOR1T2Jn', 'g skSXJM4w4pX', '8z QdF l xao69Yn', '0 zXj qgwgO8 p6xGM5x 0YQ', 'VYckR89je', 'qwIcP rx953nJ', 'qevk02pP', 'W mYS368hG', 'basmNjHuYb68sw', '8 8dp53nnD 4w0c 2AQ', '1O jKp.S1g8F9dh', 'G uy00LG', '3W YX11SZb75ry', 'kSxC5D0Ys', 'u CgcxCqxmE k46wN', '1 KsORMfLF aZ9d2Az', '6 8eX zcRO29ya', 'Wx ArZTFNzzwmgI84Yx', '8 qQQd270gw', '9 R8x5VcQ4ca71WJX46qr', 'lyD prck382UF', '2 samnTQ a wVh, Eyk76Ux', 'wHVwJ91Yu', 'MHGyx02ee', 'SGq o Fk yY qseuS08Qu', 'USKi78tq', 'MqtCbA8S1UB', 'nQjod6A 8WT', 'ZUMaBvkejKO5w2Ug', 'ZWeLK8P1wt', 'PC dsb4G3fR', 'WNyyq44HD', 'I tx.l .r15sP', '..y mSGski ynhAyvo85Rd', 'eVlh84jh', '0 z tx 4PF M552uy', 'np A088nF', 'XH ndUidVNczMKHA2d5Ug', 'IGqe18ja', 'TvLIUfe689YF', 'hYQr90Nq', 'IFI32yb', 'sqGSjs9M9ju', '2s qd8 yAY iG91JF', 'Id CH4N8fl', 'Dn j71te', 'BNpX LI269Uz', 'FsjFUU73AU', '7 iFymaoszUFg89SH', 'doK71Nj', '2 kizB7n9 1WZ', 'SstokGQ.n89Bb', 'A qT89qY', '0 zg xO42ZS', 'OZuxm1 5Bz', '8F XdOW660Wq', 'WgBlRK98ss', 'kPDI o63YJ', 'QVpLQO28Lq', '3 ct1 Dq6Tf9lBIzM493TR', 'ABmz q b89yj', 'yrRVWKd6 9UE', 'EJ jia73tX', 'NGFyRkNeO47yw', 'Sktb72pz', 'PWYjSeQJUTni3E3jR', 'uQ iPqG18ZS', 'f.mlb69gJ', 'qmuIi9G2AP', 'n dtWCid66jd', 'zZPJ77LT', '5 dEmrX j LWBeFz zZH, oVXr e z1J5pZ', '..xy ciPBPceFsUQ xOOp132sz', 'Nu lKK8C2rX', 'GhpH8 1XZ', '.kwzI u Jo h i33Px', 'n XtFf0u3FW', 'TIPHhkZLon Irymm4b0ZP', 'Ncs9u9eD', 'qvbpdW8N5Th', 'W jQGDz19sF', 'wRUc885xe', 'wgs28dN', '8 OoHGc7 j H.K2G6yR', 'YBAeGVuc Oz2U1Tj', 'DAmdll233Zw', 'GwhKI8u6Fz', 'DemP38Tl', '29Y 7XiKt Ra36GB', 'OZtTx I xKlc55NP', 'frT .Z585UW', 'Mp nWOVe04LF', '01 ZZ4EGpm, ss7 6hn', 'uUe gr8 8rz', 'sSlPTnfg nXU35Gh', 'CzlaHwBkPz140UH', 'Ox A FYm b79be', 'pZd oZQIVtPO80ej', 'kZ YnnCfVA HQpf99tP', '73Q yITW7UKHdBE98bp', 'SS AKT NUH60bs', '1 oGG1XO5 5NA', 'jLJKI K58bZ', '٨E aA3pfPm 3g99BT', 'bc aq82nZ', 'pQXa65dX', 'VbdjR6G3Df', 'GYaP05jZ', 'YkdV ZmlQB83Zn', '99 7 m yI880Rf', 'IrZvBid1 6Gr', '7I iKL dU1y3PF', 'ghepn98jn', '5 36YI7 9lR',</t>
        </is>
      </c>
      <c r="E192" s="3" t="inlineStr">
        <is>
          <t>[None, ('USA', 'hq', 'kkSYF', '9f80ss', 'FXrJe8.wz3e', '3j'), ('USA', 'MI', 'Gaylord', '49735', 'Livingston', '459'), ('USA', 'Vq', 'XPm', 'OWRCo5e3Gp', 'xFSFF K Vo', '4'), ('USA', 'tVuAVUG', 'vtbhhUP', 'E68GT', 'y4j5', '9Z'), ('USA', 'MI', 'Gaylord', '49735', 'Livingston', '800'), ('USA', 'Ih', 'cQbE', 'b7s98hJ', '75', '1'), ('USA', 'To', 'x', 'K30NT', '76792', '1'), ('USA', 'KO', 'O', 'u561jN', 'r', '1F'), ('USA', 'ou', 'rTx', 'lr22Gq', 'ZqV', '9'), ('USA', 'em', 'iNkBZlgYEO', 'JI51ps', 'KWozaI', '8')]</t>
        </is>
      </c>
    </row>
    <row r="193">
      <c r="A193" s="3" t="inlineStr">
        <is>
          <t>jonesmachine.com</t>
        </is>
      </c>
      <c r="B193" s="3">
        <f>HYPERLINK("http://jonesmachine.com", "http://jonesmachine.com")</f>
        <v/>
      </c>
      <c r="C193" s="3" t="inlineStr">
        <is>
          <t>Reachable</t>
        </is>
      </c>
      <c r="D193" s="3" t="inlineStr">
        <is>
          <t>['1590 Foothill Dr. Suite 1, Boulder City, Nevada, 89005', '1590 Foothill Dr. Suite 1, Boulder City, Nevada, 89005', '1590 Foothill Dr. Suite 1, Boulder City, Nevada, 89005', '1590 Foothill Dr. Suite 1, Boulder City, Nevada, 89005', '1590 Foothill Dr. Suite 1, Boulder City, Nevada, 89005', '1590 Foothill Dr. Suite 1 Boulder City, Nevada, 89005', '1590 Foothill Dr. Suite 1, Boulder City, Nevada, 89005', '1590 Foothill Dr. Suite 1, Boulder City, Nevada, 89005']</t>
        </is>
      </c>
      <c r="E193" s="3" t="inlineStr">
        <is>
          <t>[('USA', 'Nevada', 'Boulder City', '89005', 'Foothill', '1590')]</t>
        </is>
      </c>
    </row>
    <row r="194">
      <c r="A194" s="2" t="inlineStr">
        <is>
          <t>cherryridgeconstruction.com</t>
        </is>
      </c>
      <c r="B194" s="2">
        <f>HYPERLINK("https://cherryridgeconstruction.com", "https://cherryridgeconstruction.com")</f>
        <v/>
      </c>
      <c r="C194" s="2" t="inlineStr">
        <is>
          <t>Unreachable</t>
        </is>
      </c>
      <c r="D194" s="2" t="inlineStr">
        <is>
          <t>N/A</t>
        </is>
      </c>
      <c r="E194" s="2" t="inlineStr"/>
    </row>
    <row r="195">
      <c r="A195" s="3" t="inlineStr">
        <is>
          <t>gandwengineering.com</t>
        </is>
      </c>
      <c r="B195" s="3">
        <f>HYPERLINK("http://gandwengineering.com", "http://gandwengineering.com")</f>
        <v/>
      </c>
      <c r="C195" s="3" t="inlineStr">
        <is>
          <t>Reachable</t>
        </is>
      </c>
      <c r="D195" s="3" t="inlineStr">
        <is>
          <t>['138 Weldon Parkway Maryland Heights, MO 63043', '138 Weldon Parkway Maryland Heights, MO 63043', '138 Weldon Parkway Maryland Heights, MO 63043']</t>
        </is>
      </c>
      <c r="E195" s="3" t="inlineStr">
        <is>
          <t>[('USA', 'MO', 'Maryland Heights', '63043', 'Weldon', '138')]</t>
        </is>
      </c>
    </row>
    <row r="196">
      <c r="A196" s="3" t="inlineStr">
        <is>
          <t>goleadingit.com</t>
        </is>
      </c>
      <c r="B196" s="3">
        <f>HYPERLINK("http://goleadingit.com", "http://goleadingit.com")</f>
        <v/>
      </c>
      <c r="C196" s="3" t="inlineStr">
        <is>
          <t>Reachable</t>
        </is>
      </c>
      <c r="D196" s="3" t="inlineStr">
        <is>
          <t>['8157886041 Sales 333 E. Jackson St. Woodstock, IL 60098', '3122623910 Sales 600 W. Jackson Blvd, Suite 100 Chicago, IL, 60661', '8154686165 Support 150 Prairie View Dr Suite 1 Manteno, IL 60950']</t>
        </is>
      </c>
      <c r="E196" s="3" t="inlineStr">
        <is>
          <t>[None, ('USA', 'IL', 'Chicago', '60661', 'Jackson', '600'), ('USA', 'IL', 'Manteno', '60950', '150 Prairie View', '8154686165')]</t>
        </is>
      </c>
    </row>
    <row r="197">
      <c r="A197" s="2" t="inlineStr">
        <is>
          <t>lotussalonny.com</t>
        </is>
      </c>
      <c r="B197" s="2">
        <f>HYPERLINK("http://lotussalonny.com", "http://lotussalonny.com")</f>
        <v/>
      </c>
      <c r="C197" s="2" t="inlineStr">
        <is>
          <t>Unreachable</t>
        </is>
      </c>
      <c r="D197" s="2" t="inlineStr">
        <is>
          <t>N/A</t>
        </is>
      </c>
      <c r="E197" s="2" t="inlineStr"/>
    </row>
    <row r="198">
      <c r="A198" s="3" t="inlineStr">
        <is>
          <t>athensgop.com</t>
        </is>
      </c>
      <c r="B198" s="3">
        <f>HYPERLINK("http://athensgop.com", "http://athensgop.com")</f>
        <v/>
      </c>
      <c r="C198" s="3" t="inlineStr">
        <is>
          <t>Reachable</t>
        </is>
      </c>
      <c r="D198" s="3" t="inlineStr">
        <is>
          <t>['236 Old Epps Bridge RoadAthens, GA 30606', '236 Old Epps Bridge RoadAthens, GA 30606', '2 Martin Luther King Jr. Dr.SE Atlanta, GA 30334', '236 Old Epps Bridge RoadAthens, GA 30606', '5555 CONTACT CITY HALLWHO IS MY COMMISSIONE', '236 Old Epps Bridge RoadAthens, GA 30606', '371 N. Church St., Winterville, GA 30683', '4460 Lexington Rd., Athens, GA 30605', '3220 Barnett Shoals Rd., Athens, GA 30605', '1450 Whit Davis Rd., Athens, GA 30605', '2300 Danielsville Rd., Athens, GA 30601', '715 Fourth St., Athens, GA 30601', '410 McKinley Dr., Athens, GA 30605', '350 S Milledge Ave., Athens, GA 30605', '297 Hoyt St., Athens, GA 30601', '1010 Ben Epps Dr., Athens, GA 30605', '293 Gran Ellen Dr., Athens, GA 30606', '1150 Oglethorpe Ave., Athens, GA 30606', '555 Qualwood Dr., ATHENS GA 30606', '757 North Chase St., Athens, GA 30601', '185 Newton Bridge Rd., Athens, GA 30607', 'AND ROAD ELEM. 1700 Cleveland Rd., Athens, GA 30622', '275 Cleveland Rd., Bogart, GA 30622', '1900 Timothy Rd., Athens, GA 30606', '380 Timothy Rd., Athens, GA 30606', '2025 Baxter St., Athens, GA 30606', '1690 South Milledge Ave., Athens, GA 30605', '280 Gaines School Rd., Athens, GA 30605', '1300 Cedar Shoals Dr., Athens, GA 30605', '2350 Barnett Shoals Rd., Athens GA 30605', '236 Old Epps Bridge RoadAthens, GA 30606', '2661 Hog Mountain Road, Watkinsville, GA 30677', '801 Front Avenue, Columbus, GA 31901', '236 Old Epps Bridge RoadAthens, GA 30606', '236 Old Epps Bridge RoadAthens, GA 30606', '236 Old Epps Bridge RoadAthens, GA 30606', 'and engaged.THE BEST WAY TO GET INV', '236 Old Epps Bridge RoadAthens, GA 30606', '236 Old Epps Bridge Road, 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'236 Old Epps Bridge RoadAthens, GA 30606', 'ov.comFormCenterClerkofCommission99Ag']</t>
        </is>
      </c>
      <c r="E198" s="3" t="inlineStr">
        <is>
          <t>[('USA', 'GA', 'Watkinsville', '30677', 'Hog Mountain', '2661'), ('USA', 'GA', 'Athens', '30605', 'Milledge', '1690'), ('USA', 'GA', 'Athens', '30601', 'Hoyt', '297'), ('USA', 'GA', 'Athens', '30601', 'Chase', '757'), ('USA', 'GA', 'Athens', '30601', 'Danielsville', '2300'), None, ('USA', 'GA', 'Athens', '30605', 'Barnett Shoals', '3220'), ('USA', 'GA', 'Athens', '30605', 'Barnett Shoals', '2350'), ('USA', 'GA', 'ATHENS', '30606', 'Qualwood', '555'), ('USA', 'GA', 'Bogart', '30622', 'Cleveland', '275'), ('USA', 'GA', 'Columbus', '31901', 'Front', '801'), ('USA', 'GA', 'Athens', '30606', 'Baxter', '2025'), ('USA', 'GA', 'Athens', '30605', 'Cedar Shoals', '1300'), ('USA', 'GA', 'RoadAthens', '30606', 'Old Epps', '236'), ('USA', 'GA', 'Athens', '30607', 'Newton Bridge', '185'), ('USA', 'GA', 'Athens', '30606', 'Timothy', '380'), ('USA', 'GA', 'Athens', '30605', 'Milledge', '350'), ('USA', 'GA', 'Winterville', '30683', 'Church', '371'), ('USA', 'GA', 'Athens', '30606', 'Timothy', '1900'), ('USA', 'GA', 'Athens', '30605', 'Gaines School', '280'), ('USA', 'GA', 'Athens', '30605', 'Whit Davis', '1450'), ('USA', 'GA', 'Athens', '30601', 'Fourth', '715'), ('USA', 'GA', 'Atlanta', '30334', 'Martin Luther King Jr. Dr.SE', '2'), ('USA', 'GA', 'Athens', '30605', 'McKinley', '410'), ('USA', 'GA', 'Athens', '30605', 'Ben Epps', '1010'), ('USA', 'GA', 'Athens', '30606', 'Old Epps Bridge', '236'), ('USA', 'GA', 'Athens', '30605', 'Lexington', '4460'), ('USA', 'GA', 'Athens', '30606', 'Gran Ellen', '293'), ('USA', 'GA', 'Athens', '30606', 'Oglethorpe', '1150')]</t>
        </is>
      </c>
    </row>
    <row r="199">
      <c r="A199" s="4" t="inlineStr">
        <is>
          <t>branchcolonialhouse.com</t>
        </is>
      </c>
      <c r="B199" s="4">
        <f>HYPERLINK("http://branchcolonialhouse.com", "http://branchcolonialhouse.com")</f>
        <v/>
      </c>
      <c r="C199" s="4" t="inlineStr">
        <is>
          <t>Reachable - No Addresses</t>
        </is>
      </c>
      <c r="D199" s="4" t="inlineStr">
        <is>
          <t>N/A</t>
        </is>
      </c>
      <c r="E199" s="4" t="inlineStr">
        <is>
          <t>N/A</t>
        </is>
      </c>
    </row>
    <row r="200">
      <c r="A200" s="2" t="inlineStr">
        <is>
          <t>tacticalmuscle.com</t>
        </is>
      </c>
      <c r="B200" s="2">
        <f>HYPERLINK("https://tacticalmuscle.com", "https://tacticalmuscle.com")</f>
        <v/>
      </c>
      <c r="C200" s="2" t="inlineStr">
        <is>
          <t>Unreachable</t>
        </is>
      </c>
      <c r="D200" s="2" t="inlineStr">
        <is>
          <t>N/A</t>
        </is>
      </c>
      <c r="E200" s="2" t="inlineStr"/>
    </row>
    <row r="201">
      <c r="A201" s="2" t="inlineStr">
        <is>
          <t>bridge.legal</t>
        </is>
      </c>
      <c r="B201" s="2">
        <f>HYPERLINK("https://bridge.legal", "https://bridge.legal")</f>
        <v/>
      </c>
      <c r="C201" s="2" t="inlineStr">
        <is>
          <t>Unreachable</t>
        </is>
      </c>
      <c r="D201" s="2" t="inlineStr">
        <is>
          <t>N/A</t>
        </is>
      </c>
      <c r="E201" s="2" t="inlineStr"/>
    </row>
    <row r="202">
      <c r="A202" s="2" t="inlineStr">
        <is>
          <t>holmesandturner.com</t>
        </is>
      </c>
      <c r="B202" s="2">
        <f>HYPERLINK("https://holmesandturner.com", "https://holmesandturner.com")</f>
        <v/>
      </c>
      <c r="C202" s="2" t="inlineStr">
        <is>
          <t>Unreachable</t>
        </is>
      </c>
      <c r="D202" s="2" t="inlineStr">
        <is>
          <t>N/A</t>
        </is>
      </c>
      <c r="E202" s="2" t="inlineStr"/>
    </row>
    <row r="203">
      <c r="A203" s="2" t="inlineStr">
        <is>
          <t>hamiltonroofingandacoustical.com</t>
        </is>
      </c>
      <c r="B203" s="2">
        <f>HYPERLINK("http://hamiltonroofingandacoustical.com", "http://hamiltonroofingandacoustical.com")</f>
        <v/>
      </c>
      <c r="C203" s="2" t="inlineStr">
        <is>
          <t>Unreachable</t>
        </is>
      </c>
      <c r="D203" s="2" t="inlineStr">
        <is>
          <t>N/A</t>
        </is>
      </c>
      <c r="E203" s="2" t="inlineStr"/>
    </row>
    <row r="204">
      <c r="A204" s="2" t="inlineStr">
        <is>
          <t>lnrothberg.com</t>
        </is>
      </c>
      <c r="B204" s="2">
        <f>HYPERLINK("https://lnrothberg.com", "https://lnrothberg.com")</f>
        <v/>
      </c>
      <c r="C204" s="2" t="inlineStr">
        <is>
          <t>Unreachable</t>
        </is>
      </c>
      <c r="D204" s="2" t="inlineStr">
        <is>
          <t>N/A</t>
        </is>
      </c>
      <c r="E204" s="2" t="inlineStr"/>
    </row>
    <row r="205">
      <c r="A205" s="3" t="inlineStr">
        <is>
          <t>colts.com</t>
        </is>
      </c>
      <c r="B205" s="3">
        <f>HYPERLINK("http://colts.com", "http://colts.com")</f>
        <v/>
      </c>
      <c r="C205" s="3" t="inlineStr">
        <is>
          <t>Reachable</t>
        </is>
      </c>
      <c r="D205" s="3" t="inlineStr">
        <is>
          <t>['2024 Training Camp. NOW PLAYIN', 'and one touchdown. His last name is pronounced pennICKS', 'and one touchdown. His last name is pronounced pennICKS', 'and one touchdown. His last name is pronounced pennICKS', 'and one touchdown. His last name is pronounced pennICKS', '2024 training camp with Indiana', 'one tackle. His first name is pronounced juhNAR', 'and three blocked extra points. He was named NE', '345 Park Avenue New York, NY 10154', 'and your personal information is subject to CCPA', '345 Park Avenue, New York, NY 10154', '7001 W. 56th St. Indianapolis, IN 46254', '7001 West 56th Street Indianapolis, IN 46254', '2978971 Lucas Oil Stadium 500 S Capitol Ave Indianapolis, IN 46225', 'pic.twitter.comECzOr31Xd']</t>
        </is>
      </c>
      <c r="E205" s="3" t="inlineStr">
        <is>
          <t>[None, ('USA', 'NY', 'New York', '10154', 'Park', '345'), ('USA', 'IN', 'Indianapolis', '46225', 'Lucas Oil Stadium 500 S Capitol', '2978971'), ('USA', 'IN', 'Indianapolis', '46254', '56th', '7001')]</t>
        </is>
      </c>
    </row>
    <row r="206">
      <c r="A206" s="4" t="inlineStr">
        <is>
          <t>deloach.com</t>
        </is>
      </c>
      <c r="B206" s="4">
        <f>HYPERLINK("http://deloach.com", "http://deloach.com")</f>
        <v/>
      </c>
      <c r="C206" s="4" t="inlineStr">
        <is>
          <t>Reachable - No Addresses</t>
        </is>
      </c>
      <c r="D206" s="4" t="inlineStr">
        <is>
          <t>N/A</t>
        </is>
      </c>
      <c r="E206" s="4" t="inlineStr">
        <is>
          <t>N/A</t>
        </is>
      </c>
    </row>
    <row r="207">
      <c r="A207" s="3" t="inlineStr">
        <is>
          <t>speedy-pak.com</t>
        </is>
      </c>
      <c r="B207" s="3">
        <f>HYPERLINK("http://speedy-pak.com", "http://speedy-pak.com")</f>
        <v/>
      </c>
      <c r="C207" s="3" t="inlineStr">
        <is>
          <t>Reachable</t>
        </is>
      </c>
      <c r="D207" s="3" t="inlineStr">
        <is>
          <t>['000 square foot warehouse in Myrtle Beach. TIME CRITICAL SERVICE South Carolina', 'and remove debris and light assembly. CONV', '4017 Wesley St Myrtle Beach SC 29579', 'and efficient service. 700 Blue Ridge Terrace Columbia SC 29203']</t>
        </is>
      </c>
      <c r="E207" s="3" t="inlineStr">
        <is>
          <t>[None, ('USA', 'SC', 'Columbia', '29203', 'Blue Ridge', '700'), ('USA', 'SC', 'Myrtle Beach', '29579', 'Wesley', '4017')]</t>
        </is>
      </c>
    </row>
    <row r="208">
      <c r="A208" s="3" t="inlineStr">
        <is>
          <t>forestrylaw.com</t>
        </is>
      </c>
      <c r="B208" s="3">
        <f>HYPERLINK("http://forestrylaw.com", "http://forestrylaw.com")</f>
        <v/>
      </c>
      <c r="C208" s="3" t="inlineStr">
        <is>
          <t>Reachable</t>
        </is>
      </c>
      <c r="D208" s="3" t="inlineStr">
        <is>
          <t>['4662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'1984 United States District Court, Western District of New York',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'1984 United States District Court, Western District of New York',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 '4662 infocolliganlaw.com 12 Fountain Plaza Suite 600 Buffalo, NY 14202']</t>
        </is>
      </c>
      <c r="E208" s="3" t="inlineStr">
        <is>
          <t>[None, ('USA', 'NY', 'Buffalo', '14202', 'infocolliganlaw.com 12 Fountain', '4662')]</t>
        </is>
      </c>
    </row>
    <row r="209">
      <c r="A209" s="3" t="inlineStr">
        <is>
          <t>airspaceconsulting.com</t>
        </is>
      </c>
      <c r="B209" s="3">
        <f>HYPERLINK("http://airspaceconsulting.com", "http://airspaceconsulting.com")</f>
        <v/>
      </c>
      <c r="C209" s="3" t="inlineStr">
        <is>
          <t>Reachable</t>
        </is>
      </c>
      <c r="D209" s="3" t="inlineStr">
        <is>
          <t>['and federal courts.Read More UAS']</t>
        </is>
      </c>
      <c r="E209" s="3" t="inlineStr">
        <is>
          <t>N/A</t>
        </is>
      </c>
    </row>
    <row r="210">
      <c r="A210" s="4" t="inlineStr">
        <is>
          <t>individualbizsolutions.com</t>
        </is>
      </c>
      <c r="B210" s="4">
        <f>HYPERLINK("http://individualbizsolutions.com", "http://individualbizsolutions.com")</f>
        <v/>
      </c>
      <c r="C210" s="4" t="inlineStr">
        <is>
          <t>Reachable - No Addresses</t>
        </is>
      </c>
      <c r="D210" s="4" t="inlineStr">
        <is>
          <t>N/A</t>
        </is>
      </c>
      <c r="E210" s="4" t="inlineStr">
        <is>
          <t>N/A</t>
        </is>
      </c>
    </row>
    <row r="211">
      <c r="A211" s="2" t="inlineStr">
        <is>
          <t>distance-educator.com</t>
        </is>
      </c>
      <c r="B211" s="2">
        <f>HYPERLINK("https://distance-educator.com", "https://distance-educator.com")</f>
        <v/>
      </c>
      <c r="C211" s="2" t="inlineStr">
        <is>
          <t>Unreachable</t>
        </is>
      </c>
      <c r="D211" s="2" t="inlineStr">
        <is>
          <t>N/A</t>
        </is>
      </c>
      <c r="E211" s="2" t="inlineStr"/>
    </row>
    <row r="212">
      <c r="A212" s="3" t="inlineStr">
        <is>
          <t>casaallegra.org</t>
        </is>
      </c>
      <c r="B212" s="3">
        <f>HYPERLINK("http://casaallegra.org", "http://casaallegra.org")</f>
        <v/>
      </c>
      <c r="C212" s="3" t="inlineStr">
        <is>
          <t>Reachable</t>
        </is>
      </c>
      <c r="D212" s="3" t="inlineStr">
        <is>
          <t>['and recreation.35 Mitchell Blvd. Suite 8 San Rafael, CA 94903']</t>
        </is>
      </c>
      <c r="E212" s="3" t="inlineStr">
        <is>
          <t>[('USA', 'CA', 'San Rafael', '94903', 'recreation.35 Mitchell', 'and')]</t>
        </is>
      </c>
    </row>
    <row r="213">
      <c r="A213" s="3" t="inlineStr">
        <is>
          <t>christsmission.org</t>
        </is>
      </c>
      <c r="B213" s="3">
        <f>HYPERLINK("http://christsmission.org", "http://christsmission.org")</f>
        <v/>
      </c>
      <c r="C213" s="3" t="inlineStr">
        <is>
          <t>Reachable</t>
        </is>
      </c>
      <c r="D213" s="3" t="inlineStr">
        <is>
          <t>['22811 S. Cedar Rd.Manhattan, IL 60442', '22811 S. Cedar Rd.Manhattan, IL 60442', '22811 S. Cedar Rd.Manhattan, IL 60442', '22811 S. Cedar Rd.Manhattan, IL 60442', '22811 S. Cedar Rd.Manhattan, IL 60442', '22811 S. Cedar Rd.Manhattan, IL 60442', '22811 S. Cedar Rd.Manhattan, IL 60442', '22811 S. Cedar Rd.Manhattan, IL 60442', '22811 S. Cedar Rd.Manhattan, IL 60442']</t>
        </is>
      </c>
      <c r="E213" s="3" t="inlineStr">
        <is>
          <t>[('USA', 'IL', 'Rd.Manhattan', '60442', 'Cedar', '22811')]</t>
        </is>
      </c>
    </row>
    <row r="214">
      <c r="A214" s="3" t="inlineStr">
        <is>
          <t>sussexanimalclinic.com</t>
        </is>
      </c>
      <c r="B214" s="3">
        <f>HYPERLINK("http://sussexanimalclinic.com", "http://sussexanimalclinic.com")</f>
        <v/>
      </c>
      <c r="C214" s="3" t="inlineStr">
        <is>
          <t>Reachable</t>
        </is>
      </c>
      <c r="D214" s="3" t="inlineStr">
        <is>
          <t>['64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'2022 all the way from Florida',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'two year course at the University of Illinois',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 '64 W24280 Main Street Sussex, WI 53089']</t>
        </is>
      </c>
      <c r="E214" s="3" t="inlineStr">
        <is>
          <t>[None, ('USA', 'WI', 'Sussex', '53089', 'Main', '64 W24280')]</t>
        </is>
      </c>
    </row>
    <row r="215">
      <c r="A215" s="3" t="inlineStr">
        <is>
          <t>monsterdisplays.com</t>
        </is>
      </c>
      <c r="B215" s="3">
        <f>HYPERLINK("http://monsterdisplays.com", "http://monsterdisplays.com")</f>
        <v/>
      </c>
      <c r="C215" s="3" t="inlineStr">
        <is>
          <t>Reachable</t>
        </is>
      </c>
      <c r="D215" s="3" t="inlineStr">
        <is>
          <t>['00 20ft Tension Fabric Island Display Kit DE', '00 20ft Tension Fabric Island Display Kit AL', '00 20ft Tension Fabric Island Display Kit OMEGA']</t>
        </is>
      </c>
      <c r="E215" s="3" t="inlineStr">
        <is>
          <t>N/A</t>
        </is>
      </c>
    </row>
    <row r="216">
      <c r="A216" s="3" t="inlineStr">
        <is>
          <t>pinetreeseafood.com</t>
        </is>
      </c>
      <c r="B216" s="3">
        <f>HYPERLINK("http://pinetreeseafood.com", "http://pinetreeseafood.com")</f>
        <v/>
      </c>
      <c r="C216" s="3" t="inlineStr">
        <is>
          <t>Reachable</t>
        </is>
      </c>
      <c r="D216" s="3" t="inlineStr">
        <is>
          <t>['7121 Pine Tree Seafood Pine Tree Seafood Shop Maine', 'and other things as well. Michael L. Cant go to Maine', '7121 Pine Tree Seafood Pine Tree Seafood Shop Maine', '7121 Pine Tree Seafood Pine Tree Seafood Shop Maine', 'and other things as well. Michael L. Cant go to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'and other things as well. Michael L. Cant go to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'2077307121 Dismiss Contact Pine Tree Seafood Produce Maine', '7121 Pine Tree Seafood Pine Tree Seafood Shop Maine', '7121 Pine Tree Seafood Pine Tree Seafood Shop Maine', '7121 Pine Tree Seafood Pine Tree Seafood Shop Maine', '84 0 obj stream xuSkAiQdKc Ur EMME',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'7121 Pine Tree Seafood Pine Tree Seafood Shop Maine', '9 WsxNVD82GT', 'vUhi1 9sY', '48 j2McA uTQcMVwN PEK.NKz3iHUep Udx01AT', 'tsw urk6t 2EZ', 'BMAF891sH', 'Inh O3 5QE', 'TZqSY W56Tn', 'slG4 0rq', 'E xu97tw', 'TCFrJW84wB', '6X lMOjxVFL46JH', 'C TPf12fW', 'SWzaW49zs', 'iPbfzPc51Dx', 'DScs56TU', 'otyqM72PA', 'I u, dOqD61Xj', '9 hw o Xd 6pAjnOTdP, y E z77aQ', 'xXo, H75nQ', '6 H 7o2G3fH', 'OHRbOH FqotXiYW18Uw', 'uYICnkL O86wu', 'IrTFaeHC546UT', 'SYBVR8J8Ha', 'IZEfI33XU', '1 FTEH99GR', 'owHJci PAGsO8J2Jl', 'XjehWMj6 1zZ', 'ZA PO ZEM07wU', 'B l Wg21Db', '.k Tr30Pg', '3 hqvMR9A FvlWamKGQft5M1ru', 'xoz6K4FT', 'SSUD LI b75Xr', 'mimUB BrNpw84yZ', 'OY fH2 4bE', 'Xesd6c4eG', 'yO .XFrf22Rz', 'UY Wk7y7zt', 'URtc3s4sL', 'nZOWVRm71QX', 'SoN k4f1dy', 'sL Aw, oClSj x.5C UqC5RX2M7uE', 'HK Qo8 1UB', 'VxCf y8G4qH', 'fV pMGR83aR', 'SFj vXpya, yUkA87qu', 'vnDWg Cg zfr95GA', 'sKHC041SA', 'QL, fZ4lAzby27Tf Ny1 6fb', 'R lC96Hd', 'GOvwqgoofZ j vlHGC732xY', 'Ss hA.y25nQ', 'Kh U amKs waTGR IUAoY22Fz', 'D Jh7E7qU', 'WTEG1W0YB', 'W btN te42rZ', 'aMGC36Hj', 'clTKC.a29aP', '.EiaM38Hn', 'dycr qPIbo s98ex', 'kJFp a.eaL41TL', 'Rt oYN51yu', 'Fpd G0u9LX', '6 3Y9G8 zrLN.ldY, w66Jj', '0 R.4rWRUr6H6rs', 't oPs, Gl8w9qQ', '0 xJ xRuS9 Gx0GXrb0HA96Fs', 'EaIfFr59rt', 'AvgtL33XP', 'qf gP2m 0at', 'G K45gt', '4 X6IOZrsnc17QF', '95F X5EMg63tP', '4l 2enKY2P4Gp', '2 cydVR14rS', 'RcEFVAaWHQZy36zr', 'A T, O5A8TT', '4 QG Ko5N2o9TW524k, rBI9GHd BRK3 1BT', 'sErqnkIevM60Gy', 'IcvJFD x eA28dU', 'EIkcJ eF2f5HG', 'iF zNpD5k7aw', 'XfNVPd008yn', 'QAiJt Hv6 1Rn', '6 tK1C20Aa', 'bDdd723eL', '2 A4IPQrPv20Ab', 'IaGl RmlJLWgc0 2Dg', 'rlgsSm31hS', 'DTl, pY bF93YR', 'S YaA4 9sf', 'xCZ nu AA601DB', 'JBhPrtGmLwLo0 9FU', 'i QG00gH', 'FZ GM35 7jD', '6 lAQYmXjK6YEdDPz8F55dn', '6 g pFBXHv2npppWG0 Xb dZ06QZ', 'mpc etKuU62JR', 'ocU25HZ', 'uXs VXNFzlMMQE us6d4TT', 'XXf, TWAJc9J8FX', 'Pv FylFWYQB hr55ZJ', 'o q MW A60qG', 'UDlI33fB', 'IX dmvwXEx88Ls', '8 z xQTo1xBSbM2yf2ba78nB', 'RvDH8d2HA', 'SXFQNDn46Ew', 'vcpu6F 1LL', 'XpAJPoaJnE bPlkquUZ04BA', 'XgXi44lW', 'oda86dZ', 'vo.Ti62dh', '7 JSIMKg07tl', 'ejFgYiPa91Rs', 'iHzBne.m3e7Xx', 'DVKPE9G1QZ', 'BMAF891sH', 'Inh O3 5QE', 'TZqSY W56Tn', 'slG4 0rq', 'E xu97tw', 'TCFrJW84wB', '6X lMOjxVFL46JH', 'C TPf12fW', 'SWzaW49zs', 'iPbfzPc51Dx', '7y VhNM M M531rS', '7y VhNM M M531rS', 'dhfA77el', '1J V1BuL5J3bN', '4 U9qBY72EU', 'S xIbI63Ys', 'F A80aT', 'q cR ZuX YlUF9 1jj', '3 h SkuO6rNj66Xh', 'UjPq bL0e8Tr', 'hEyycHf47Ds', 'ugtPFBwnmE72lT', '78 EX7gNsmR58jT', 'SgitDAQZ uF53Bd', 'MPG, i aYQI4f2ZR', 'owPmJdUzfGyQts7N4eA', '28b b UvDhp8F8RG', 'hUfTG6j9th', 'IbQC cz, Fx4f11Sb', 'bCLh0b 5Dp', 'vAAi5H2da', 'dKcM34PG', 'RxGLEdE71RP', 'qRi06BJ', 'ihiGI74hW', 'EZvw91Nj', 'F NNTUW0r 7sX', 'SF xu48Hu', 'vUhi1 9sY', '48 j2McA uTQcMVwN PEK.NKz3iHUep Udx01AT', 'tsw urk6t 2EZ', '0 hECjOb 89YlQkDr2J4AH']</t>
        </is>
      </c>
      <c r="E216" s="3" t="inlineStr">
        <is>
          <t>N/A</t>
        </is>
      </c>
    </row>
    <row r="217">
      <c r="A217" s="2" t="inlineStr">
        <is>
          <t>frenchwide.com</t>
        </is>
      </c>
      <c r="B217" s="2">
        <f>HYPERLINK("https://frenchwide.com", "https://frenchwide.com")</f>
        <v/>
      </c>
      <c r="C217" s="2" t="inlineStr">
        <is>
          <t>Unreachable</t>
        </is>
      </c>
      <c r="D217" s="2" t="inlineStr">
        <is>
          <t>N/A</t>
        </is>
      </c>
      <c r="E217" s="2" t="inlineStr"/>
    </row>
    <row r="218">
      <c r="A218" s="4" t="inlineStr">
        <is>
          <t>isell30a.com</t>
        </is>
      </c>
      <c r="B218" s="4">
        <f>HYPERLINK("http://isell30a.com", "http://isell30a.com")</f>
        <v/>
      </c>
      <c r="C218" s="4" t="inlineStr">
        <is>
          <t>Reachable - No Addresses</t>
        </is>
      </c>
      <c r="D218" s="4" t="inlineStr">
        <is>
          <t>N/A</t>
        </is>
      </c>
      <c r="E218" s="4" t="inlineStr">
        <is>
          <t>N/A</t>
        </is>
      </c>
    </row>
    <row r="219">
      <c r="A219" s="3" t="inlineStr">
        <is>
          <t>tpcsecurity.com</t>
        </is>
      </c>
      <c r="B219" s="3">
        <f>HYPERLINK("http://tpcsecurity.com", "http://tpcsecurity.com")</f>
        <v/>
      </c>
      <c r="C219" s="3" t="inlineStr">
        <is>
          <t>Reachable</t>
        </is>
      </c>
      <c r="D219" s="3" t="inlineStr">
        <is>
          <t>['and shutdowns. KEEP THE LIGHTS ON THIEVES OUT']</t>
        </is>
      </c>
      <c r="E219" s="3" t="inlineStr">
        <is>
          <t>N/A</t>
        </is>
      </c>
    </row>
    <row r="220">
      <c r="A220" s="4" t="inlineStr">
        <is>
          <t>ehstech.com</t>
        </is>
      </c>
      <c r="B220" s="4">
        <f>HYPERLINK("http://ehstech.com", "http://ehstech.com")</f>
        <v/>
      </c>
      <c r="C220" s="4" t="inlineStr">
        <is>
          <t>Reachable - No Addresses</t>
        </is>
      </c>
      <c r="D220" s="4" t="inlineStr">
        <is>
          <t>N/A</t>
        </is>
      </c>
      <c r="E220" s="4" t="inlineStr">
        <is>
          <t>N/A</t>
        </is>
      </c>
    </row>
    <row r="221">
      <c r="A221" s="3" t="inlineStr">
        <is>
          <t>emilyseventsaz.com</t>
        </is>
      </c>
      <c r="B221" s="3">
        <f>HYPERLINK("http://emilyseventsaz.com", "http://emilyseventsaz.com")</f>
        <v/>
      </c>
      <c r="C221" s="3" t="inlineStr">
        <is>
          <t>Reachable</t>
        </is>
      </c>
      <c r="D221" s="3" t="inlineStr">
        <is>
          <t>['1 IN THE VALLEY top of pageLog InHOME', '7625 E Redfield Rd Suite 130 Scottsdale, AZ 85260']</t>
        </is>
      </c>
      <c r="E221" s="3" t="inlineStr">
        <is>
          <t>[None, ('USA', 'AZ', 'Scottsdale', '85260', 'Redfield', '7625')]</t>
        </is>
      </c>
    </row>
    <row r="222">
      <c r="A222" s="3" t="inlineStr">
        <is>
          <t>cybersofttechnologies.com</t>
        </is>
      </c>
      <c r="B222" s="3">
        <f>HYPERLINK("http://cybersofttechnologies.com", "http://cybersofttechnologies.com")</f>
        <v/>
      </c>
      <c r="C222" s="3" t="inlineStr">
        <is>
          <t>Reachable</t>
        </is>
      </c>
      <c r="D222" s="3" t="inlineStr">
        <is>
          <t>['9418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 '9418 Annapolis Road, Suite 200 Lanham, MD 20706']</t>
        </is>
      </c>
      <c r="E222" s="3" t="inlineStr">
        <is>
          <t>[('USA', 'MD', 'Lanham', '20706', 'Annapolis', '9418')]</t>
        </is>
      </c>
    </row>
    <row r="223">
      <c r="A223" s="4" t="inlineStr">
        <is>
          <t>promptcaremd.com</t>
        </is>
      </c>
      <c r="B223" s="4">
        <f>HYPERLINK("http://promptcaremd.com", "http://promptcaremd.com")</f>
        <v/>
      </c>
      <c r="C223" s="4" t="inlineStr">
        <is>
          <t>Reachable - No Addresses</t>
        </is>
      </c>
      <c r="D223" s="4" t="inlineStr">
        <is>
          <t>N/A</t>
        </is>
      </c>
      <c r="E223" s="4" t="inlineStr">
        <is>
          <t>N/A</t>
        </is>
      </c>
    </row>
    <row r="224">
      <c r="A224" s="2" t="inlineStr">
        <is>
          <t>planetbids.com</t>
        </is>
      </c>
      <c r="B224" s="2">
        <f>HYPERLINK("https://planetbids.com", "https://planetbids.com")</f>
        <v/>
      </c>
      <c r="C224" s="2" t="inlineStr">
        <is>
          <t>Unreachable</t>
        </is>
      </c>
      <c r="D224" s="2" t="inlineStr">
        <is>
          <t>N/A</t>
        </is>
      </c>
      <c r="E224" s="2" t="inlineStr"/>
    </row>
    <row r="225">
      <c r="A225" s="3" t="inlineStr">
        <is>
          <t>studentsuccess.co</t>
        </is>
      </c>
      <c r="B225" s="3">
        <f>HYPERLINK("http://studentsuccess.co", "http://studentsuccess.co")</f>
        <v/>
      </c>
      <c r="C225" s="3" t="inlineStr">
        <is>
          <t>Reachable</t>
        </is>
      </c>
      <c r="D225" s="3" t="inlineStr">
        <is>
          <t>['ebsp335ee', 'tkHeL5V3UU', 'fmTk51Jn', 'mK R eFyc.zGnQ30QS', 'O p n007jZ', 'vW C, T0 f6r31Ph', 'Tf aHD34GP', '28A mVLT07 0ln', 'c aUt06fY', 'kJP1 0Hx', '00 4FxB9t0jt', 'QzKZAM e44AA', 'aRSVX, L HkP71Rs', 'Ac CUO eSJR22De']</t>
        </is>
      </c>
      <c r="E225" s="3" t="inlineStr">
        <is>
          <t>N/A</t>
        </is>
      </c>
    </row>
    <row r="226">
      <c r="A226" s="4" t="inlineStr">
        <is>
          <t>kingkream.com</t>
        </is>
      </c>
      <c r="B226" s="4">
        <f>HYPERLINK("http://kingkream.com", "http://kingkream.com")</f>
        <v/>
      </c>
      <c r="C226" s="4" t="inlineStr">
        <is>
          <t>Reachable - No Addresses</t>
        </is>
      </c>
      <c r="D226" s="4" t="inlineStr">
        <is>
          <t>N/A</t>
        </is>
      </c>
      <c r="E226" s="4" t="inlineStr">
        <is>
          <t>N/A</t>
        </is>
      </c>
    </row>
    <row r="227">
      <c r="A227" s="2" t="inlineStr">
        <is>
          <t>argocontact.com</t>
        </is>
      </c>
      <c r="B227" s="2">
        <f>HYPERLINK("https://argocontact.com", "https://argocontact.com")</f>
        <v/>
      </c>
      <c r="C227" s="2" t="inlineStr">
        <is>
          <t>Unreachable</t>
        </is>
      </c>
      <c r="D227" s="2" t="inlineStr">
        <is>
          <t>N/A</t>
        </is>
      </c>
      <c r="E227" s="2" t="inlineStr"/>
    </row>
    <row r="228">
      <c r="A228" s="4" t="inlineStr">
        <is>
          <t>specialtybolt.com</t>
        </is>
      </c>
      <c r="B228" s="4">
        <f>HYPERLINK("http://specialtybolt.com", "http://specialtybolt.com")</f>
        <v/>
      </c>
      <c r="C228" s="4" t="inlineStr">
        <is>
          <t>Reachable - No Addresses</t>
        </is>
      </c>
      <c r="D228" s="4" t="inlineStr">
        <is>
          <t>N/A</t>
        </is>
      </c>
      <c r="E228" s="4" t="inlineStr">
        <is>
          <t>N/A</t>
        </is>
      </c>
    </row>
    <row r="229">
      <c r="A229" s="3" t="inlineStr">
        <is>
          <t>grablerealestate.com</t>
        </is>
      </c>
      <c r="B229" s="3">
        <f>HYPERLINK("http://grablerealestate.com", "http://grablerealestate.com")</f>
        <v/>
      </c>
      <c r="C229" s="3" t="inlineStr">
        <is>
          <t>Reachable</t>
        </is>
      </c>
      <c r="D229" s="3" t="inlineStr">
        <is>
          <t>['6387 Camp Bowie Blvd B 325, Fort Worth, Texas 76107', '6387 Camp Bowie Blvd B 325, Fort Worth, Texas 76107', '6387 Camp Bowie Blvd B 325, Fort Worth, Texas 76107']</t>
        </is>
      </c>
      <c r="E229" s="3" t="inlineStr">
        <is>
          <t>[('USA', 'Texas', 'Fort Worth', '76107', 'Camp Bowie', '6387')]</t>
        </is>
      </c>
    </row>
    <row r="230">
      <c r="A230" s="3" t="inlineStr">
        <is>
          <t>tsaworld.com</t>
        </is>
      </c>
      <c r="B230" s="3">
        <f>HYPERLINK("http://tsaworld.com", "http://tsaworld.com")</f>
        <v/>
      </c>
      <c r="C230" s="3" t="inlineStr">
        <is>
          <t>Reachable</t>
        </is>
      </c>
      <c r="D230" s="3" t="inlineStr">
        <is>
          <t>['7704172323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 '7704172323 18006355388 3011B Adriatic Ct. Peachtree Corners, GA 30071']</t>
        </is>
      </c>
      <c r="E230" s="3" t="inlineStr">
        <is>
          <t>[('USA', 'GA', 'Peachtree Corners', '30071', '3011B Adriatic', '7704172323')]</t>
        </is>
      </c>
    </row>
    <row r="231">
      <c r="A231" s="2" t="inlineStr">
        <is>
          <t>enhancedlandscape.com</t>
        </is>
      </c>
      <c r="B231" s="2">
        <f>HYPERLINK("https://enhancedlandscape.com", "https://enhancedlandscape.com")</f>
        <v/>
      </c>
      <c r="C231" s="2" t="inlineStr">
        <is>
          <t>Unreachable</t>
        </is>
      </c>
      <c r="D231" s="2" t="inlineStr">
        <is>
          <t>N/A</t>
        </is>
      </c>
      <c r="E231" s="2" t="inlineStr"/>
    </row>
    <row r="232">
      <c r="A232" s="3" t="inlineStr">
        <is>
          <t>hypnosistrainingnewyork.org</t>
        </is>
      </c>
      <c r="B232" s="3">
        <f>HYPERLINK("http://hypnosistrainingnewyork.org", "http://hypnosistrainingnewyork.org")</f>
        <v/>
      </c>
      <c r="C232" s="3" t="inlineStr">
        <is>
          <t>Reachable</t>
        </is>
      </c>
      <c r="D232" s="3" t="inlineStr">
        <is>
          <t>['OgUK22WW', '0 ETLFyVLZWS86wt', '4F Z6 ge04XP', 'NtAL..fSOse53yg', 'RWaGp81fe', 'vYdKoNl YFZo93TW', 'cc DX l61Wg', 'CvAr97sa', 'wHwxU67PG', 'xHN.W iiBPx zSm5u4ga', 't zgo68gJ', 'ROVKjW09nU', 'ylZPNUH wubm67LF', 'liuA20uj', 'nae kPCZ92UH', '9 3 OAp0Gq4m 3TT', 'hE ifMWbbDoR., WX765St', 'bQhUlt542ju', 'hO WR4H4Wn', 'oNG G41xE', 'vaBwDDo39hl', '5 CT p93pt', 'SWYHxqLtu344Ef', '5x Zjlu l34jg', 'QY x Imh45Xd', 'sGIGzgV l W19nB', 'Jq E098xW', 'w bba1v3eU', 'BA LTz544ax', 'gvN81hJ', 'pUIQpG JwYzwK08Pd', '8x jDKNTfSR2Dub3c6sU', 'xoUtzy1k2Jb', 'LJLQ W2G9Ap', 'TjA HS55dF', 'JT.c81Uh', 'KiEZX9X 9ux', 'lLZ Jsiivb68qD', 'LEQMA35rt', 'l kmmc8W 0dG', '7 e9 rQxgn2EoS5VZg6wOvtgb2pKs3k1J16uN', 'XtYox, H4A10RE', 's zWO91tS', 'K Pr333PU', '4 zY lBFtp MMgF jka1D0gd', '1 B9peS W2B9BH', 'Y Bxt ygo.Pqm6c0lS', 'uttKr HpvT, Yt09HG', '߅c 3pZVj8e 6Xf', 'slTHx46ZS', 'zTXL80JN', 'RwlGjj99NR', 'vdAVr0b5sf', 'bdnBu48Ln', 'ATshr7f 5eH', 'DYWHx52je', '46 sF4I55ul', '7 6uZ ii OZIN Bl0a55Es', '0s 9 FGqEbB VM8b7ny', 'aMX, i.SHA w0E1lb', 'DGjb04ws', 'bzKHBN5t4nF', 'OuJ h F67HE', '959 fhxQ J4C3aB', 'Y NX, z zb XJd12Wt', 'GX f72Wl', 'DNXLsG17PW', 'XtQe Uh44Fl', 'q.L CzxH11Ry', 'bmWS747XY', 'ZXMZ TKZlnBUG A W59ny', 'pSh.OK66Xd', 'GzzKMH06sJ', 'Hks2 4xr', '019b AYGZc4hIHBNufAgqOrW98Zy', 'Qz SG6B0rZ', 'X oL01SL']</t>
        </is>
      </c>
      <c r="E232" s="3" t="inlineStr">
        <is>
          <t>N/A</t>
        </is>
      </c>
    </row>
    <row r="233">
      <c r="A233" s="4" t="inlineStr">
        <is>
          <t>jobmatic.com</t>
        </is>
      </c>
      <c r="B233" s="4">
        <f>HYPERLINK("http://jobmatic.com", "http://jobmatic.com")</f>
        <v/>
      </c>
      <c r="C233" s="4" t="inlineStr">
        <is>
          <t>Reachable - No Addresses</t>
        </is>
      </c>
      <c r="D233" s="4" t="inlineStr">
        <is>
          <t>N/A</t>
        </is>
      </c>
      <c r="E233" s="4" t="inlineStr">
        <is>
          <t>N/A</t>
        </is>
      </c>
    </row>
    <row r="234">
      <c r="A234" s="3" t="inlineStr">
        <is>
          <t>westcoastseafood.com</t>
        </is>
      </c>
      <c r="B234" s="3">
        <f>HYPERLINK("http://westcoastseafood.com", "http://westcoastseafood.com")</f>
        <v/>
      </c>
      <c r="C234" s="3" t="inlineStr">
        <is>
          <t>Reachable</t>
        </is>
      </c>
      <c r="D234" s="3" t="inlineStr">
        <is>
          <t>['2814 E Los Angeles Ave Simi Valley CA 93065', '2814 E Los Angeles Ave Simi Valley CA 93065', '2814 E Los Angeles Ave Simi Valley CA 93065', '2814 E Los Angeles Ave Simi Valley CA 93065', '2814 E Los Angeles Ave Simi Valley CA 93065', '1 PM West Hollywood 1200 N Vista St, West Hollywood, CA 90046', '9 AM 2 PM Culver City Main St, Culver City, CA 90232', '8 AM 1 PM Venice 500 Venice Blvd, Venice, CA 90291', '24500 Main St, Santa Clarita, CA 91321', '1 PM Agoura Hills 28914 Roadside Dr, Agoura Hills, CA 91301', '2925 E Sierra Madre Blvd, Pasadena, CA 91107', '2814 E Los Angeles Ave Simi Valley CA 93065', '2814 E Los Angeles Ave Simi Valley CA 93065', '2814 E Los Angeles Ave Simi Valley CA 93065', '2814 E Los Angeles Ave Simi Valley CA 93065', '2814 E Los Angeles Ave Simi Valley CA 93065', '2814 E Los Angeles Ave Simi Valley CA 93065']</t>
        </is>
      </c>
      <c r="E234" s="3" t="inlineStr">
        <is>
          <t>[('USA', 'CA', 'Simi Valley', '93065', 'Los Angeles', '2814'), ('USA', 'CA', 'Venice', '90291', 'AM 1 PM Venice 500 Venice', '8'), ('USA', 'CA', 'Agoura Hills', '91301', 'PM Agoura Hills 28914 Roadside', '1'), ('USA', 'CA', 'Pasadena', '91107', 'Sierra Madre', '2925'), ('USA', 'CA', 'West Hollywood', '90046', 'Vista', '1200'), ('USA', 'CA', 'Culver City', '90232', 'AM 2 PM Culver City Main', '9'), ('USA', 'CA', 'Santa Clarita', '91321', 'Main', '24500')]</t>
        </is>
      </c>
    </row>
    <row r="235">
      <c r="A235" s="3" t="inlineStr">
        <is>
          <t>kaleabay.com</t>
        </is>
      </c>
      <c r="B235" s="3">
        <f>HYPERLINK("http://kaleabay.com", "http://kaleabay.com")</f>
        <v/>
      </c>
      <c r="C235" s="3" t="inlineStr">
        <is>
          <t>Reachable</t>
        </is>
      </c>
      <c r="D235" s="3" t="inlineStr">
        <is>
          <t>['13910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'372 Sq. Ft. THIS IS WHAT SERENITY LOOKS', '453 Sq. Ft. THIS IS WHAT SERENITY LOOKS', '290 Sq. Ft. THIS IS WHAT SERENITY LOOKS', '920 Sq. Ft. THIS IS WHAT SERENITY LOOKS', '453 Sq. Ft. THIS IS WHAT SERENITY LOOKS', '311 Sq. Ft. THIS IS WHAT SERENITY LOOKS', '13910 Old Coast Rd. Naples, FL 34110', '2024 VISIT US 13910 Old Coast Rd. Naples, FL 34110', 'and Seating Areas The Club at Kalea Bay RESORT AME', '13910 Old Coast Rd. Naples, FL 34110', '2024 VISIT US 13910 Old Coast Rd. Naples, FL 34110', '13910 Old Coast Rd. Naples, FL 34110', '2024 VISIT US 13910 Old Coast Rd. Naples, FL 34110', '13910 Old Coast Rd. Naples, FL 34110', '2024 VISIT US 13910 Old Coast Rd. Naples, FL 34110', '0110 ADDRESS 13910 Old Coast Road Naples, FL 34110', '13910 Old Coast Rd. Naples, FL 34110', '2024 VISIT US 13910 Old Coast Rd. Naples, FL 34110', '13910 Old Coast Rd. Naples, FL 34110', '2024 VISIT US 13910 Old Coast Rd. Naples, FL 34110', '0110 ADDRESS 13910 Old Coast Road Naples, FL 34110', '13910 Old Coast Rd. Naples, FL 34110', '2024 VISIT US 13910 Old Coast Rd. Naples, FL 34110', '13910 Old Coast Rd. Naples, FL 34110', '2024 VISIT US 13910 Old Coast Rd. Naples, FL 34110', '13910 Old Coast Rd. Naples, FL 34110', '2024 VISIT US 13910 Old Coast Rd. Naples, FL 34110', '372 Sq. Ft. THIS IS WHAT SERENITY LOOKS', '453 Sq. Ft. THIS IS WHAT SERENITY LOOKS', '290 Sq. Ft. THIS IS WHAT SERENITY LOOKS', '920 Sq. Ft. THIS IS WHAT SERENITY LOOKS', '453 Sq. Ft. THIS IS WHAT SERENITY LOOKS', '311 Sq. Ft. THIS IS WHAT SERENITY LOOKS', '13910 Old Coast Rd. Naples, FL 34110', '2024 VISIT US 13910 Old Coast Rd. Naples, FL 34110', 'and Seating Areas The Club at Kalea Bay RESORT AME',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Road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 '13910 Old Coast Rd. Naples, FL 34110', '2024 VISIT US 13910 Old Coast Rd. Naples, FL 34110']</t>
        </is>
      </c>
      <c r="E235" s="3" t="inlineStr">
        <is>
          <t>[None, ('USA', 'FL', 'Naples', '34110', '13910 Old Coast', '0110'), ('USA', 'FL', 'Naples', '34110', 'Old Coast', '13910'), ('USA', 'FL', 'Naples', '34110', '13910 Old Coast', '2024')]</t>
        </is>
      </c>
    </row>
    <row r="236">
      <c r="A236" s="4" t="inlineStr">
        <is>
          <t>martinselfstorage.com</t>
        </is>
      </c>
      <c r="B236" s="4">
        <f>HYPERLINK("http://martinselfstorage.com", "http://martinselfstorage.com")</f>
        <v/>
      </c>
      <c r="C236" s="4" t="inlineStr">
        <is>
          <t>Reachable - No Addresses</t>
        </is>
      </c>
      <c r="D236" s="4" t="inlineStr">
        <is>
          <t>N/A</t>
        </is>
      </c>
      <c r="E236" s="4" t="inlineStr">
        <is>
          <t>N/A</t>
        </is>
      </c>
    </row>
    <row r="237">
      <c r="A237" s="2" t="inlineStr">
        <is>
          <t>corpimprints.com</t>
        </is>
      </c>
      <c r="B237" s="2">
        <f>HYPERLINK("https://corpimprints.com", "https://corpimprints.com")</f>
        <v/>
      </c>
      <c r="C237" s="2" t="inlineStr">
        <is>
          <t>Unreachable</t>
        </is>
      </c>
      <c r="D237" s="2" t="inlineStr">
        <is>
          <t>N/A</t>
        </is>
      </c>
      <c r="E237" s="2" t="inlineStr"/>
    </row>
    <row r="238">
      <c r="A238" s="3" t="inlineStr">
        <is>
          <t>treehill.org</t>
        </is>
      </c>
      <c r="B238" s="3">
        <f>HYPERLINK("http://treehill.org", "http://treehill.org")</f>
        <v/>
      </c>
      <c r="C238" s="3" t="inlineStr">
        <is>
          <t>Reachable</t>
        </is>
      </c>
      <c r="D238" s="3" t="inlineStr">
        <is>
          <t>['7152 Lone Star Road Jacksonville FL 32211', '7152 Lone Star Road Jacksonville FL 32211', '7152 Lone Star Rd.Jacksonville, FL 32211', '904 7244646 Find Us 7152 Lone Star Road Jacksonville FL 32211', '7152 Lone Star Road Jacksonville FL 32211', '7152 Lone Star Road Jacksonville FL 32211', '7152 Lone Star Road Jacksonville FL 32211', '7152 Lone Star Road Jacksonville FL 32211']</t>
        </is>
      </c>
      <c r="E238" s="3" t="inlineStr">
        <is>
          <t>[None, ('USA', 'FL', 'Star Rd.Jacksonville', '32211', 'Lone', '7152'), ('USA', 'FL', 'Jacksonville', '32211', 'Lone Star', '7152')]</t>
        </is>
      </c>
    </row>
    <row r="239">
      <c r="A239" s="2" t="inlineStr">
        <is>
          <t>cannabis-seed.us</t>
        </is>
      </c>
      <c r="B239" s="2">
        <f>HYPERLINK("https://cannabis-seed.us", "https://cannabis-seed.us")</f>
        <v/>
      </c>
      <c r="C239" s="2" t="inlineStr">
        <is>
          <t>Unreachable</t>
        </is>
      </c>
      <c r="D239" s="2" t="inlineStr">
        <is>
          <t>N/A</t>
        </is>
      </c>
      <c r="E239" s="2" t="inlineStr"/>
    </row>
    <row r="240">
      <c r="A240" s="3" t="inlineStr">
        <is>
          <t>heavenlysunshine.com</t>
        </is>
      </c>
      <c r="B240" s="3">
        <f>HYPERLINK("http://heavenlysunshine.com", "http://heavenlysunshine.com")</f>
        <v/>
      </c>
      <c r="C240" s="3" t="inlineStr">
        <is>
          <t>Reachable</t>
        </is>
      </c>
      <c r="D240" s="3" t="inlineStr">
        <is>
          <t>['9170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'9170 Southview Street, Southaven, MS 38671', 'disruption. During each service, our HS360tr']</t>
        </is>
      </c>
      <c r="E240" s="3" t="inlineStr">
        <is>
          <t>[None, ('USA', 'MS', 'Southaven', '38671', 'Southview', '9170')]</t>
        </is>
      </c>
    </row>
    <row r="241">
      <c r="A241" s="2" t="inlineStr">
        <is>
          <t>pure111.com</t>
        </is>
      </c>
      <c r="B241" s="2">
        <f>HYPERLINK("https://pure111.com", "https://pure111.com")</f>
        <v/>
      </c>
      <c r="C241" s="2" t="inlineStr">
        <is>
          <t>Unreachable</t>
        </is>
      </c>
      <c r="D241" s="2" t="inlineStr">
        <is>
          <t>N/A</t>
        </is>
      </c>
      <c r="E241" s="2" t="inlineStr"/>
    </row>
    <row r="242">
      <c r="A242" s="3" t="inlineStr">
        <is>
          <t>mbanj.com</t>
        </is>
      </c>
      <c r="B242" s="3">
        <f>HYPERLINK("http://mbanj.com", "http://mbanj.com")</f>
        <v/>
      </c>
      <c r="C242" s="3" t="inlineStr">
        <is>
          <t>Reachable</t>
        </is>
      </c>
      <c r="D242" s="3" t="inlineStr">
        <is>
          <t>['and other matters of common interest.AR', 'AND AGENTS DISCLAIM ALL WARRANTIES, EXPRESS OR IMPLIED, IN', 'AND WHETHER OR NOT IS ADVISED OF THE POSSIBIL', '00856 00000 n trailer 88AF86CEFA6BD248AF', '13 TTxVVAIdntjTb0lFwC j03hJ', '0 w 8gXF7j0Wx', 'k FMa2 5sE', 'Mmknp89nU', 'VisVhSCPFFQSK25Rx', 'mtFOE.c088GN', 'MMMCCCaaavvvNNNRRRiiiUUU111WW', 'kZxVwP82JR', 'PzfYGwo829pq', 'SjN40Up', 'gFu e ND1U9FN', 'FDQfc21ax', '. JjHtI7A6GB', 'OrVK001zH', 'ElEY1J5sL', 'NYXprQGgM82jp', 'oXp EUq o oI E85ez', 'bVAK95El', 'WGzf5 2ZQ', 'Op JcecWP427xt', 'lE Ak04us', 'dXcAVW65zF', '7 F 4c LL991lu', 'xxxOOORRR666JJ', 'lllhhhDDD LLLPPPEEEuuufffFFFaaa333tt', '7p klp6Xt1yD6 6uX', 'ns wEvf56US', 'uDfx N81ZW', 'Dj Y51Eu', 'tEDBWw, hK1Kd44aZ', 'vbK.kt5d7JD', 'tPe78Sd', '6 nVrRnTTHdqg16pa', 'RsiFIK072Yw', '3Z Un. bUgu8N0QH', 'rC xBPf42fw', '6 nkbQHeUNXJiI.BF1 hF08jb', 'VKPEx2h4qW', 'Kdf615HS', 'q lT238Jh', '9 1SuFLI7iEU5JEaoHutAghT8O8R IW4i, yk staMfK4 0xy', 'wMPTYD14Gn', 'UiT P500ZU', 'Rd QHPQXmMjid764Pp', '9 y Xg21EQ', 'McKJ26 8hp', 'qIo gIIPdsfr411BU', 'Hr uH0 2xH', 'PJfxXJ47Rt', 'vxmtkJDN68yw', 'kDHYq939yS', 'rWTzm8F9BD', 'nAVjF7U 4nG', 'pDQRapI17QE', 'OqkEPvP L08dQ', 'MgFir38fd', 'jjmjGL WqZ90wb', 'YNowW39LF', '0 376uzkuDuX77ub', 'CZoCnbwJeRQKY, rW65WG', 'C qYRjtpH, IW8R7sx', 'ISSBQPix nTJKly055pr', 'WnQUP7B9dA', 'FeO76yB', '7 m lZ21An', 'kkaxPO9p 1XG', 'vW.CX C B58nb', 'gGszWT0H0ZR', 'JBaf74tZ', 'LXhpXoF31lT', 'jjdJOu Jeq33QE', 'NDf Mb8D3Ar', 'h kGDq8 9xL', 'K eHkZgsb6 6tQ', 'vFgId8t0tu', 'SFkxcoVMXrAHP hDS hr31Qh', 'J q O8u9XS', '9H Or Al10AkA1h b Sw42NX', '4s EBFYeG a W26ty', '1 jFC l2R1C4nT', '0 0FFK69Gu', '5A 5npl02Yn', 'zCYMZYy93Bt', 'vA Rh4c8QS', 'AMo5H 4he', 'Un aehG68uU', 'WCpu199HH', '0 H jMRIXi18QN', 'diku4g5Ss', 'kABM s nVHt41rl', '9 QBm pxywEztw1G8Gl', 'qgXj35fr', '2t 0ugSwJgJ97DZ', 'zyjZU4P4BS', 'jcRR vqY85XP', '2i CWN 3rVlBn9J57tl', 'xlpfH525Wy', 'rX KY26LN', 'D Dvg6f 0zR', 'kBUhPM ZZ48zx', 'mpEe g pkE98xW', 'lZjROJINy63Rr', 'lTFET369pz', 'QddHK09uE', '9 mU x, Im88uX', 'nSUBT18Wq', '52 QMan00hR', 'GgClA8r6WQ', 'Me t PmjzDqMS77JT', '.eRN99Xg', 'JWtk43wy', '4 6 oNER90Je', 'LKkD66wt', 'IwJ YfxRA9F4aJ', 'RgrWv83rg', '6 Yx3 xaCFCWje56sJ', 'oM rdYgV Ep3s4dq', 'MshAQtwCN83Ar', 'yCwzsjaepc9K 0pL', 'L db22LY', '88 tb5cgF, in7I5HU1P 1tr', 'rpZvlL0 8zH', 'UuaTxW713Th', 'Tj PutIPz41HD', '7 SUw BdjZ98Dx', '8 tIMqrpxqS56RA', 'u GUmIBp0W8Uh', 'PChRoHfo73Jf', 'hwq uxFn47TU', 'tSETAv85BB', 'l BI36xW', 'Y sUE54jx', 'TVtdbc84Tn', 'uk LX DtOqxN jMPfT4 1dA', 'yZTYZhXsC FJQrA17Sb', 'scOK qxCc05zr', 'wEbdM25nb', 'w dw76za', '6v sNx5ttv9NzN28Hg', 'QQaRg9C5Jp', '.eeoDVDXN84jT', 'wVL fLhtFO1w6rx', '8 ezL1yt64Fd', 'IPaBS40Xz', '12P vH.dbX4x9Wjf390AG', 'Yobz02AF', 'dH m35fE', 'xqpsmj55px', 'RgCA18ps', 'dUvB34Fe', 'UyLWvN99hN', '0 LYyGPs70QU', 'yi h, E8GJEArdT61Wt', '5 AA qN9S8SW', 'JBjaL57pe', 'dqCX17FD', '7O xIfEYqhr3A22wr', 'f Gj16yD', 'WtyZ287bZ', 'OSik, u YjA X i 3 F ldV BZksGjd1W2Bz', 'KqzLDxGApjElbvQ X, IAtM3J9QwG 36ziBbpNI28UL', 'Z. lA2p0Je', 'iwtlm5 8WU', 'kcm qA qHR KRd26sd', 'd yUb67et', 'eC QEnNuAqS45AL', '3U u6zw wBol3 P en i r L8JblU0b3jU', 'qYMuvE95Fp', 'VS CXVAPD2Y3QY', 'evE2A6Su', 'OrHa e14ZL', '2 U739 ereb 9 rg3 i610xZ', 'FilterFlateDecodestream HtUK6H 1lR', 'iwmS, XOcSgAlMFh4TQw a aK6nY32bF', 'BRrTzzLFPpEstUF dph qtqvZLAEyY5 1nw', '9 XZG 5w W, BXMCM, H Y87tU', 'yqrzs UWEp .pKa7v1yH', 'mNhMxoZo HOnIiFf45lj', '5Z lEM5 ROO2 0nZ', 'Y jaD97gs', 'QBz yKe2v 1jG', '0u x tXR64he', 'dkSP70Eu', 'izE z uKQjD43Ly', 'K sHVIyaTjkN791GY', 'v BREg22Jb', 'Z t, .O . o0A4wj', 'TfbOOpbh uCV l JhHINk03lf', 'NalH l2W7zY', 'j sY0A0Ax', 'BPjkk5N4Gf', 'SBCs NtFA7n0tp', 'f D67rj', 'ONvsW9 0jy', 'tQ O P DD1F4gF', 'YcCkg5T0HX', 'bVWy66nU', 'Bip83xT', 'l. XiqjQbt81rl', '4 fyxYH5EZXqM 0G49zu', '3s xdT45uxUE 8wcaEjm16SQ', 'Vds lbW Balus9r5gX', 'AHH1j6Tj', 'Tx I37jW', 'TBr.Pi426ar', 'ASLg41sp', '1a 1D3wy5n5EN', '0R I32hft3Y5wr', '8U ACLc51BN', 'h QLz11Nr', '0R nrhZiguQ84pA', 'ZI I2w6pl', '4H ODkgvW hKES k1 3bR', 'P. kk30GT', 'kPnOjN08DY', '3 Dvy2I34NU', 'd.FxjFC40FG', 'YA E91JL', 'xpetn76ll', 'zRoT, c bTu3 i FA76BG', 'Yt .FnZGx77yN', 'PzF W74YF', '721 zJku91bh', 'saWVZ I5C2hJ', 'vzxD84wU', 'aUth30eh', 'VytK94El', 'rqk gESi77yT', 'R Yv vITr2V4Ha', '580 0 RLastChar 32Widths250Ba', '347 0 RLastChar 32Widths225Ba', 'snMUAgxQSY8u0wN', 'LeXIHV gD52RU', '580 0 RLastChar 32Widths250Ba', 'rRCj55Wj', 'dNKsKKcKYR11Wl', 'Lip UHQW7 4sF', '3 FEA7iKV44s o78 Uwr0Bxl99qG', '.VmnDIDeit80WR', 'MNIy YicZN4T5uD', '.QPP7V4pE', 'glok6 5eh', '3 HC rhe9 MC80HJ', 'ScJzLvSXX, CMC A3 ldUHWv749WP', 'dWHNNtOO75RX', 'BvzeaUFTD016Ax', 'MKs xzF22ba', 'HWllNUiGDR7t4fp', '1 30 NF10D TB huXgA1Qw34ph', 'tXeYJ15uL', 'LHCOpBXk13uG', 'FFMNI6u5eF', '7g tITL978yF', 'kWCpPGsT92ya', 'qWgiCqD t306pe', 'h BpMx76DQ', '75 j KgxYDN YhnQVQb3s 8rj', '2 so7 q2cc219qX', 'uSWWz50 3GD', '1 Jbtb3FOc6pYo1s9ux', '9G H.7w77aW', 'ncgl u54uZ', 'GsYw77Bu', '1O Ey0vL. H ou3 m6D2tZ', 'YPOtTTCU55NE', 'QTmmR0V 0Da', 'VArE11qb', 'uMLghzJQzM Gn lx GP4d6Lr', '8 jlCm6Vi4FD4mDDw XjfgvwyZ3iEj6a5HX', 'sIQA.ag8N1Jb', 'UGwCHv44be', 'gyWFC68Dd', 'MipikIo .pwAvDcok5A0rQ', '1q 8xV2HFQey8aWURVJZfaAdhQ48Sr', 'sfC04Xh', 'APQENW25SU', '2 Fp3, M N2xfzEKWpd Zuqf0Kq.8X X . u64SU', '09 zqcD, jKzQr667Eg', '3i MQLZBTTX7B0Pf', 'yvKUn, .yk6RK MLr3r1AE', '0Y c6Cvs66nL', 'ffMj.rtU, RUI881pQ', '2 1nbmtE67r4 6HB', '.ZY.M75az', 'mLi, G44Tl', 'iURH30dl', '1H oww6 dvJ6g3W0sg', 'AyhuCWUSg D33Yr', 'IkFiqe7w6Wp', 'VtFm, hPYZBi CZB2v B P .5bJRlTZ kM0F9be', 'OlMa7 9ph', 'DW SxLG56Hl', 'P Pe3E1nD', 'hTWzcx07fw', '0 2ui5Mxp2 Y289jZ', 'kx P34Ez', 'jeGbKZNUPdU.g3B8TZ', 'fp Z UKBym2P 5RJ', 'cHHvA964pp', 'p jvInTfkej9G6us', 'mvyEdE13tB', 'gf U81EH', 'XifoM55hF', 'ovobOTS66DZ', 'eq WPA41lR', '2 KZE0H60VbKFHbfZpg9z89xr', 'JPPb, Y0Sd11rS', 'VFIm8b0fd', 'fwEGnzuY77gw', '.fa, o10Qb', '9 c R4Ai2 Y1aB3Uzf0TPC380da', 'zE DTY73zU', 'dXedN Oz43Yu', 'jWJah r28sP', '1 ZdY eXd, HUowrPyx, ZspIZpG2M6BD', 'qc w T76rW', 'ZYFjtk KUEAKAcELU110Pq', '3 zm1VJ7 2eN', 'IXqij6 6HL', '2p J B 3K4 3Rg', 'ipAKI96Zf', 'lQnGOY nNC65uq', 'JM N2 5Xd', '8h YeXa8 s82wl', 'gELKE Jn54lp', 'JFKKI EEY50ra', 'oDpjxOx94gN', '႓ y4Pts82sy', 'YeeR92fG', 'zEiAz95ha', 'FMuw48yb', '8P 1 GH q tLq8 hD i41yh', 'D b64PF', 'JjpVdwNoRdeL, ycYV.d99jG', '.uRPay122zw', 'cRRUJJWrRdYrRRWJqPRRWJJs33RR', 'rmEw12MfIsEv10zd', 'CwKioiow7U5jB', '386 0 objDifferences24br']</t>
        </is>
      </c>
      <c r="E242" s="3" t="inlineStr">
        <is>
          <t>N/A</t>
        </is>
      </c>
    </row>
    <row r="243">
      <c r="A243" s="3" t="inlineStr">
        <is>
          <t>willowtool.com</t>
        </is>
      </c>
      <c r="B243" s="3">
        <f>HYPERLINK("http://willowtool.com", "http://willowtool.com")</f>
        <v/>
      </c>
      <c r="C243" s="3" t="inlineStr">
        <is>
          <t>Reachable</t>
        </is>
      </c>
      <c r="D243" s="3" t="inlineStr">
        <is>
          <t>['15110 Foltz Industrial Parkway in Strongsville, Ohio', '15100 Foltz Industrial Parkway Strongsville, OH 44149', '15100 Foltz Industrial Parkway Strongsville, OH 44149', '15100 Foltz Industrial Parkway Strongsville, OH 44149', '15100 Foltz Industrial Parkway Strongsville, OH 44149', '15100 Foltz Industrial Parkway Strongsville, OH 44149', '15100 Foltz Industrial Parkway Strongsville, OH 44149', '15110 Foltz Industrial Parkway Strongsville, Ohio 44149', '15100 Foltz Industrial Parkway Strongsville, OH 44149', '15100 Foltz Industrial Parkway Strongsville, OH 44149', '15110 Foltz Industrial Parkway in Strongsville, Ohio', '15100 Foltz Industrial Parkway Strongsville, OH 44149']</t>
        </is>
      </c>
      <c r="E243" s="3" t="inlineStr">
        <is>
          <t>[None, ('USA', 'OH', 'Strongsville', '44149', 'Foltz Industrial', '15100'), ('USA', 'Ohio', 'Strongsville', '44149', 'Foltz Industrial', '15110')]</t>
        </is>
      </c>
    </row>
    <row r="244">
      <c r="A244" s="3" t="inlineStr">
        <is>
          <t>tatankastone.com</t>
        </is>
      </c>
      <c r="B244" s="3">
        <f>HYPERLINK("http://tatankastone.com", "http://tatankastone.com")</f>
        <v/>
      </c>
      <c r="C244" s="3" t="inlineStr">
        <is>
          <t>Reachable</t>
        </is>
      </c>
      <c r="D244" s="3" t="inlineStr">
        <is>
          <t>['one Inc.13525 A St, Omaha, Nebraska 68144', 'one Inc.13525 A St, Omaha, Nebraska 68144', 'one Inc.13525 A St, Omaha, Nebraska 68144', '9139024 BCS Brazilian Granite 12900 I St, Omaha, NE 68137', '13259 Centennial Rd, Omaha, NE 68138', '9139024 BCS Brazilian Granite 12900 I St, Omaha, NE 68137', '13259 Centennial Rd, Omaha, NE 68138', 'one Inc.13525 A St, Omaha, Nebraska 68144']</t>
        </is>
      </c>
      <c r="E244" s="3" t="inlineStr">
        <is>
          <t>[('USA', 'Nebraska', 'Omaha', '68144', 'Inc.13525 A', 'one'), ('USA', 'NE', 'Omaha', '68137', 'BCS Brazilian Granite 12900 I', '9139024'), ('USA', 'NE', 'Omaha', '68138', 'Centennial', '13259')]</t>
        </is>
      </c>
    </row>
    <row r="245">
      <c r="A245" s="3" t="inlineStr">
        <is>
          <t>bayareaturf.net</t>
        </is>
      </c>
      <c r="B245" s="3">
        <f>HYPERLINK("http://bayareaturf.net", "http://bayareaturf.net")</f>
        <v/>
      </c>
      <c r="C245" s="3" t="inlineStr">
        <is>
          <t>Reachable</t>
        </is>
      </c>
      <c r="D245" s="3" t="inlineStr">
        <is>
          <t>['2310 Nissen Drive Livermore, CA 94551', '2310 Nissen Drive Livermore, CA 94551', '2310 Nissen Drive Livermore, CA 94551', '2310 Nissen Drive Livermore, CA 94551', 'and precious resources. Q. HOW WELL DOES ARTIFICIAL',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'2310 Nissen Drive Livermore, CA 94551', 'VFuGmY k62Ge', '28e Ee1jW46hh', 'pQPUKP12gd', 'uvIILIXl01nD', 'yDtg52WW', 'pjr Ao6M3Qb', 'X ay38LY', 'elFE4B1fG', 'rNDTLUZJ47Zh', 'ecCUhun7h8Hx', 'zh Yn O284Wr', 'kLJs2t 4yH', 'iWysH ddo Y88NZ', 'qN w, f Y9VQG94BS', 'vglF14Yq', 'YdN pQlA9B7Tz', 'JHWnAx91yt', 'vqt96PF', 'pHvDU23xj', 'VeMHKgbI556aL', 'fErXyjaJozM79fU', 'RMkyhjovWi5B 9wD', 'uxbN79AA', '6h GaubYaE9R0C8wE', '1 nG EcK65uq', 'M NBcWsxQb6d5tL', '1 LLoN3k2aX986Zn', '8 PKB.qbj43tQ', 'o civf0A8ea', 'RioI4g9Ey', 'mky s BRVs46wB', '7 8id49PvkUMip083Ty', '00000 n trailer 162C8983BE3C9E4980FEEF73FA', '3 Cr4ScD5T6Ed', 'jxhYchB6 1Rp', 'jH j96BS', '26 CHWdO95Xu', 'V Viu02gD', 'xK ISe, NIfEO01NW', '6 733Dmu, Ld1, vqUct r1 3jN', 'h UCTn672We', 'K Er7 7Bh', 'D.E2a5Uz', 'Y P B51RF', '5G RdjNNAIWa0 1bH', '9 Pu4i4 2ZT', '8u 8uHUT5iSb59pH', 'EIYV13fa', 'Kqir glt25eT', 'YKYF z, FA JTgM4 4tN', 'cTeEcxURUtiLqAZ HU11aZ', '4 jmqJh2dJReHe7C5Hg', 'CJG, u xO m u09JJ', 'clLrT eV6b4jN', 'CWtiqm, h94sZ', '1i GN3FNcUijYT2w5 rV677wh', 'DfM, LFX, W USC9EjH9T4g8BP', 'KgI G22Yh', 'OlyEYA LgLyTjznU7 0wJ', 'MAMFBNP sRO RtMY EvoOE4N4Gh', 'jo, kn0O4 6GQ', '6 5 i6rVRsNHk29lU', 'EDnkV08GX', 'De Hu09BL', 'gQum hVFCg7V4je', 'YXPEidi6C0eS', '1w mM9Kht9Ie0EVMkEek2V 2Ph', 'ubIWSX5b0ue', 'oevK, mZqFlE729qG', 'TVHFiVmSqf, av0LQ Gg pdYAGS.ScTpGZ g F1i1 4Az', 'AG IJ92uB', '2w w7mow ZKowR vUi yn7kiVNYPnCo3A4JZ', 'HfUviUCPpLJI05Ep', 'iUdE PqPiNr43EY', 'RM7G F NKuud, F 0, P48rn', 'GPciEwxJVk, XQHclyX l3Z a12eP', 'IfOU6W7Yf', 'TyI29wx', 'ne pvF, IWn99ZB', 'oXqSN3c2uT', 'qeOW4b 0rS', 'vb cCs4g7Wr', 'ujsOm v wWI, Hnm YwDd9NV LjXuGnyio5G9zu', 'Q Rc7 4WP', 'nziv58JG', 'lJynu Ow6 8wY', '0 bH E6 7zZ', 'WXjiGc50Pt', 'zUjodSKic42PQ', 'XjiGc50Pt', 'zUjodSKic42PQ', '2O UF45EMRspHylDC74uG', 'cnnPZ82sn', '0 4 RSSE67zzuF0 6LL', '߅ 240I1KpsCJ25UY', 'RItvi75sr', 'G f22HG', 'wAVWP55yf', 'FXky27QW', 'nvEpcFL jvhY Tp be yGOeeavyK wVM13Fg', 'TmEkA55Pz', 'Mjryg Uz45TT', '8Z OxQ3JD1YtkXeH30RL', '43 ITWrJzX sCAZJFyk82uj', '6R N ZKAXmkworHxFtA4X 7Nl', 'KseAUtE26dR', 'xaMKjSK K12jB', '0 bqa 5AbncHLd1vVKj0bZ43BX', '8 H Uh Om41Fa', '15Q mjePTt 5T7At44nq', 'tF aHjo, idZYkT U95yU', '0 bqa 5AbncHLd1vVKj0bZ43BX', '8 H Uh Om41Fa', '15Q mjePTt 5T7At44nq', 'fT m U h hN45jt', 'PgH58qW', 'MPFu43Ej', 'dFcp4P8xa', 'Yn Sij Si qtH08AX', 'fT m U h hN45jt', '9 NGn ZC0Dt U93lN', 'MPFu43Ej', 'dFcp4P8xa', '40 dPS K 3WR1j4Rg', 'YXxb55lx', 'JsIliOY j17Sp', 'NZV iJ53jA', 'MZZw77Wq', 'JZxrbb2 5dB', 'JsIliOY j17Sp', 'NZV iJ53jA', 'JsIliOY j17Sp', 'OiiRXeJ26yS', 'pHLwq405ut', 'dfD jpu.VB71Jh', '3 Kj H Mh88pa', 'HgX.nYI7 8JL', 'JpvYa Qg29aU', '2 .PiT455ek, PH n76td', 'ubcm PXK gGx vgv77ZZ', 'OiiRXeJ26yS', 'FQ SIm4H5FF', 'bN w0j9Xl', 'JZ W487GB', 'CeVqKomYOq70sA', 'miSo54De', 'LLIHTe22aR', '0 U4sJy2 9ga', 'u SJ20Qp', 'K jQKe i J51Qb', 'xpffHxnBVWoHJZ W48AJ', 'm XKUQwsirIn1 4aE', 'CgIzucv83eE', 'LG YKCJ71wg', 'aYqsnmgFfc71zn', 'OiP88zY', 'CBu R38yZ', '6 1GmU3j1bZ', 'Xl.W9 3SS', 'q G BtbUOt .eAiHqayczaskxRDvI yUq5E8Uh', 'wXoPCsn64SN', 'UtQUn QvVgPL39LZ', 'RiHf41xz', 'kMn ic xn54zY', 'kSZRuKa Np273SJ', '9 MtxI6R9b4WU', '9 UfcVole1F3HT', '2H Mky.a0 9rh', 'ArTA30St', '7 GPH5Zy K1k5 7nW', '8p i lj75Sr', 'c N92XS', 'uDdqDigc khn MdlLHYp4H9uj', 'x SK9D9Hd', 'NYZ42sw', 'Kw Qitcj7t4HT', 'uHEWCFS pS81SS', 'lR e J87AX', 'uYddry5h2ub', 'yGD b5c0jY', '6o vgdZ FS0s SdIr o72 snDvhmD5X 7yU', 'VuhUGg F, h4i 0fP77eF', 'EBMPXvjEOh95AN', 'SAm, x2tI28HR', 'qCGK1 5QE', '6 E2jO rsJZ358fZ', '8 jr qFd, iCQx5zIe8B1jn', 'LwSZ93DU', '5D .Cj 4gEIj1zK zK42pR', '0I 0G0EAtAJ1qD hU rqwWeR2K4UT', '9 TIfI 4 cOl61Dq', 'Al y34Hj', 'qHUN51Dq', '1l It DePy3a sM15G0 2yU', 'mwKm70Xh', '8 Fx T0h6le', '5 UFb13fT27Ew', 'L B O82ge', 'Mgm, ZWd4.uMQCD2UK5R8W99Xl', 'KwQv f15uU', 'xS kq6n5Xg', 'mEj yguuF85ul', 'OYYAhf9K6sn', 'V fb22aq', 'pHzD w TUdd81TW', '7 cjn Ui55DE', 'DA E Ba5H2ZD', 'yySzI20Fb', 'Yca H02GP', 'Eei clTS54Px', 'r Uuy142ud', 'tG u58XE', 'j Vrc93Fy', '4 neDBa H02GS', 'sKlUTEjOXj8b1Lq', 'DeMXmu43pJ', 'Wpu, msacO nla6yci 5m wI 4UT23XB', 'VGub3F1PT', 'Lh udn II11Yw', 'RVkurVeVF6e0TG', 'vXEMVZdir, MD s5d2uu', 'HMfF55gQ', 'JQdH4 2ZU', 'rDJXPcPLeRk XF.QcIE55Pg', 'BEeH7U2UU', '1 kBs4lAXI618px', 'Jmmym4d2qT', 'FzCpM69xR', 'UGUgW85Eu', 'jEvb19JZ', 'QH Y97XD', 'M RVkoHhb9V3PX', 'ibFU67uy', 'sETtGCuQT83rr', 'da XLuO528Qy', 'uR I.jFC28zj', 'HuTjqVBw24ZF', '1 KSj jrv7E1xR', 'BmLtsftm ic e733fg', 'G..vl66YN', 'Jl D44eb', 'rq kqH3D6JG', '6 zsS1ZIKyx6 8Uu', 'FUFJ05ZR', 'b d8 5WT', 'Gr ggBQTS bIu22qz', 'X Bn841hz', 'ZgAHgF2 3zh', 'VVB Hhb8Y 0XA', 'HMhd250XH', 'Ak n kY57yx', '2 f22IJ iuybcPA28wu', 'b d8 5WT', '3 5AEhkRH9 0zz', 'D T CZz57QL', '1m Ofmql63tP', 'igC, JHFULj62jU', 'coiBnM2 4sJ', '.G qT24Yu', 'dIUx P cW69ex', 'BzpjxZ21ST', '8 tUSm52TF', 'vhBP hx95Au', 'VI H75Fh', 'ul S I60EN', 'IOisS42Hs', 'erI, J0 rOBJ5S2EH', 'hhpu.Ydt, Fssr mfBshDhZ.Px T7S4zt', '7 Ox6, CYlojSa, Z71qe', 'JOtj, BjBn KblkC IS19NA', 'HW .JDuRH52ZF', 'CLQsE jTx54Ze', 'k .D62uT', 'RiOB wF zPXCx7v6Ry', 'VGVHHuMpEyRKu7 8Na', 'nwh43HY', 'HsUtYbn7 2pH', 'FvGB BiLicPLMIX14Xy', '8 0HXTTG1N0Jx', 'pGKXj50bB', 'WH.J95tA', 'RNv Eu2f7rn', 'CLQw DFT52HN', '8 0HXTTG1N0Jx', 'pGKXj50bB', 'mpPIerDLR, Wct5ZTJVlHNEWIO28LW', 'lyUjh55ED', 'KmZ. ysm67eZ', 'lii TzKO93Dz', 'mpPIerDLR, Wct5ZTJVlHNEWIO28LW', 'lii TzKO93Dz', 'mpPIerDLR, Wct5ZTJVlHNEWIO28LW', 'cUch48wh', 'wOAvVgvWQn GGK Mw14bs', '5o jDbri U35rG', 'Ib G, lF 5TH28Dh', 'KbcDs xMzPC bg VI ch NV6H 1NE', 'I Iki U k, K BdQH2 0YU', '57 mqlwsNKGWOkVOW73Gs', 'BbWZ94lj', 'cJfFBdJ53ep', 'BbWZ94dj', 'Gd p7E1PR', 'tnwWJ84yN', 'MG QAJefbYY65PF', 'PB Kr286Fx', 'kyIHSEGr mOLd92uB', 'o F W88EL', 'T .pzNFQ95zE', '1 X S vQZR88ud', 'UHs dKq4A0HG', 'TmQtIL7Y 2QF', 'aKd P1 3TH', 'jPjSh9x5EU', 'V EGRMimq61xG', 'CUUU dM yDAR9b8Ee', 'A noxw8 4yF', 'VI Pj6J9WW', 'QlGyNusf59tu', 'eNMB5 1wj', 'r.oom4n9XS', 'moKZEKv93lQ', 'PHpj TW QeXB2H9DU', 'E hYY44gX', 'PHpj TW QeXB2H9DU', 'E hYY44gX', 'PHpj TW QeXB2H9DU', 'E hYY44gX', 'PHpj TW QeXB2H9DU', 'OTRaN iNRis9B7UW', 'TCRz mYOwWxuU1G7nY', '1 xivOrWpCmUQGln60ZG', 'sao VUw56Sr', 'VI Pj6J9WW', 'UC RC15xZ', 'Hj KHm PP15Da', 'ueGc8 8Eu', 'Hj KHm PP15Da', 'ueGc8 8Eu', 'VTAu61SP', '8 uqeEWpP19gq', 'KXi gFPRJzX sCAZJFyk82uj', '37 iZOL C02ef k35nUoSt92Aj', 'IGBT0C7rt', 'VS .Z, u6F9FS', 'Ao lnO6t3Zs', 'RItvi75sr', 'G f22HG', 'wAVWP55yf', 'FXky27QW', 'nvEpcFL jvhY Tp be yGOeeavyK wVM13Fg', 'TmEkA55Pz', 'BUkJWt45Ff', 'Mjryg Uz45TT', '8Z OxQ3JD1YtkXeH30RL', '0 bqa 5AbncHLd1vVKj0bZ43BX', '8 H Uh Om41Fa', 'JHFN4S8bL', '15Q mjePTt 5T7At44nq', 'tF aHjo, idZYkT U95yU', '0 bqa 5AbncHLd1vVKj0bZ43BX', '8 H Uh Om41Fa', 'JHFN4S8bL', '15Q mjePTt 5T7At44nq', 'tF aHjo, idZYkT U95yU', 'XL B zGGb aXtabEOmOmq70ZB', 'qTI .BuIST4 5Bh', '.tBW4 2Ay', '0S s iKT544bF', '.tBW4 2Ay', '0S s iKT544bF', '.eTjqo snxY yyoyOV296JS', 'dhp, .Hes5fP3r4rF', 'Ajhr03JS', '50R pMkBf5P3hA', 'dhp, .Hes5fP3r4rF', 'Ajhr03JS', 'fsxg.gpTfvBrSQGUWU50Ar', 'M lb8d 4Xh', '70 ExCI5C9uH', 'FSrY565EY', 'QAXj43uX', 'NmWMvp x E .s64dd', 'JqtAPFjjjEE370bl', 'dn zlK o75Zf', 'HMhJ QtX55 0Ap', 'NJ E4a1sX', '4 TjH GCKN1U5NX', 'kpEMO8 8Xq', 'AZRldbybdg j4 5Pu', 'MsNG56wW', '85 bS73AanlDHqkuOYT41TD', 'VSSHB6s9jW', 'bEvwvW09TW', 'anzCXqmm69We', 'b.Zn06fH', 'jlRevWb, ALEoS9rfR RJLF8F40PPNPsSSqlzSg64Z34QE', 'px Hx Y4D1nz', '7n Kp HW, chPu14PR', '4g J7f nS6j6Rh', 'hMe SZTGPcnjzm X E230fA', 'OctnmSdvf4t3Hs', 'vtSM6A8Jt', '9 HPJ NH27Aj', 'YgUBkEYzqlC6j3uP', '7M Cicn QHN8k5pSGQ4r 8TH', 'aW JZ W487GB', 'RDFDy, jP1rYY4q 5TU05Yq', 'bh i5c8gX', 'WxDPUWQJ BClglOccVHZBDkf84ub', 'LEBjfE36ga', 'cpM.BE4X2Hb', 'PMZmeCJU4h 9wL', '1 TNDIt5A7Ww', 'MNrWO6k0Zd', '3E gQlt8j6df', 'M m m7w4ug', '04 vIZnMi. j35JP', 'uEvr50af', 'ZAESfrFBj00Fh', 'ruMkGzST f7 2Eb', 'BIJesORHA95un', 'rht Mjsg S77Jt', 'Ceqp636ee', 'lksft u jZ22NX', 'tphfkw52Qx', '4 jjCq4n, j rIwqML02nd', 'juo nEF IM FO fxKu1u6qa', 'AsZfSYusaWC1m5Ul', 'fme5E4ET', 'P xj h08wR', 's dEo84rS', 'Dftr02Fb', 'OGa, R55E JXkekif wkCgqGNHtU, Kh24Eg', 'kXLBEEe83UB', 'kXLBEEe83UB', 's jgF2a7bx', 'hPe86bw', 'Qnve13AZ', 'A UuZf.Z, m98Qy', '5 fMijdOkOkY61 2WP', 'rKBHp3C 4tJ', 'F A PNKX Em81pe', 'QZjKV.BGI., cUo23Js', 'w cA, HDe2QGGq59 1NP', 'qyastUF DTp85GZ', 'DrSD0 6fG', 'HOKBQxARkw CmoxFa45FP', '8 Ttr4fhM08qG', 'VvWqhsFH12Sp', 't YLUXHYwKwoloZnwzvQA77qs', 'EuOK25wt', 'pXwj32rT', '0A feiK Q i, e UGYz5Wd.KLT7UdeWunpf64KqLb19eb', 'HFSCF95RR', 'HOKBQxARkw CmoxFa45FP', 'DCK.ZD vpEh52ZJ', 'RhJjZSR21Fh', 'QLMUO3d2zU', 'FhUW65fR', 'iRtrsJ E14RW', 'mIx DS94Zl', 'rWHI n22uF', 'QKq.mh41xW', 'CCG t95fN', 'ufepmPhIXCHBXU OIe8B1jn', '2 e5AD, K41zL', 'EBMPXvjEOh95AN', 'YYqIUl y70YX', 'P Nj, y77Ut', 'TVdQj66Rp', 'YHH rZKim2K4FB', 'ybCn83NR', '4 W maSw13BZ', 'Ti.FEfEb Ir6X1ZX', 'P Nj, y77Ut', 'TVdQj66Rp', 'YHH rZKim2K4FB', 'ybCn83NR', '4 W maSw13BZ', 'yySzI20Fb', 'KIMa34WQ', 'yySzI20Fb', 'KIMa34WQ', 's b07ar', 'ouRI18Bz', 'rxkCLbdKO7b2rf', 'iiI.H95AS', '.euDgnuLRC39fH', '5E E2G5F d52sY', 'U MP54BU', 'p ynrtrmSb7 4GJ', 'wygg.Bj62AW', 'FPcsmJ L, j2 Wq16nz', 'VmER05jY', 'n EKquoj62jJ', '0 P ig8DcvXXFTC03lZ', 'uJ mG8M8wz', 'UMfzVnmw NpW53Rn', 'uvoXwhkd5m8lF', 'S f.YftF6Y4FA', 'iXR, nkiqoc5s6tx', 'QH Y97XD', '6 2CQhz.1V29kQY2xv e Z50dJ', '1r N SdW.o1 jl5u4kd7p5FD', '2 I T47wmn UFEzLdWE1J9Bj', 'szTHYnnjr8T2Hj', 'zbfW KL, V7YIk2Cu3k6JZ', 'r meDJ18YZ', 'srm96qJ', 'jytky9 0Pp', 'UWQf rvRT71hX', '8 eJ ik650rz', 'okVp33xT', 'w bi19Jd', '.WO tT552En', 'x IY2u8UP', 'iMRcIkfLu1c1dL', '.mmN pj81YY', 'CULFtu8e4nh', 'WCsj qYE85qL', 'HNGuoz33ry', 'qiGy PmA01ys', 'RJ Zu45Pf', 'mmLY10ER', 'SGGAUpMQWIpRhIwni64rU', 'GJOeW0s5Zg', 'tbYKC9Y3de', 'c cdRVRfr8 3Fh', 'Kzlodq5v0TR', '6 zsS1ZIKyx6 8Uu', 'FUFJ05ZR', '3 49gceYD71aN', '9D QWG1TbQ5E4Jy', 'bQRIT81qS', 'IO i08Eb', 'EfsPE bor4 4Ah', '4 u N 4HfU n87pt', '5 wd yJ15HX', 'Zs s.YwWAQb24Dr', 'bU R8d7LQ', 'fII, h NS75qr', '55 C V8QGR53dWGj, hM4r7wx', '1 dmld3AwYwT1a1FYOE35AF', '3 qUOp6 7bg', 'Q nedumY KH ZiQZEdy742dl', 'wYIpe12zJ', 'nmOixfM4M0jz', 'c kG3w5uU', 'bVI jf26HE', '5 RMvI6lIxnd56aj', '6 h00DY24Eb', 'EYAOzuh WEV25QG', 'dk xDQ1 0Ww', 'Kqrc3E8aU', 'IWoI g Iweid C250RR', 'yvc, RXZg1P3RL', 'sak, TBEbA19Jy', 'mT .o51UR', 'uhNgJT0e1Et', 'LkV fr96By', 'YEzMMh v HP44gu', 'rvo, OIOO6r1QU', 'MnQc245TG', '0 JU PPkUvRVgot63qX', 'RBw s7 0Jx', 'mqn H05XW', 'MFrS7b5XR', 'hlXRAfnfR vHVYJRbT4m 1Qs', 'DjS20rH', 'DjS20rH', 'S CRkj L37ts', '0a K3dc03qu', 'VAntT4 2Jh', 'B gO34lf', 'nwh43HY', 'BPurpAa41FT', 'JeVYJRbT4m 1QR', 'zrSBk27Sh', 'nen, TUM3E3HQ', 'CKpiXG03Zq', 'OuPl f28Ea', 'ficTc25Px', 'eFgwQ5A9jJ', 'BcI TW18Wu', 'o KwUm6h6ra', 'Ao fO Z N17Ux', 'WtYA grCxeJJ, Nz8E0f5Tx', 'AYEUmK125uh', '1 Rwr5iBj5Fv6 5Yn', 'xLqYTP GZPE45uP', 'DYH, cc58EoVLgcvsqGWW6a2Ty', 'NJjyVMYfuh37rh', 'OUxl39UL', 'wwrsf02NE', 'dlxWe16SW', '9924K pwy7Qhu4w6pF', 'DCHQENLdqR2 2Qz', 'ldsmqnYB AGil m73eJ', 'pvnmzYIRnUOWJJ69rX', 'qm nudRFZpqiy4G4Hj', '.C.iBhGyNhiPgj, oO ZZO37wl', 'KKp81ba', 'xMjAIL Ww1t7Rs', '0 VYrtjkf6Zhm bCBujdzp8G7QP', 'jkH JcG94bq', 'ELNG Nj cws56UY', 'UTyD54Sg', 'RULHXemCJ30dT', 'ZWax H45Sh', 'B ui54PN', 'ZWax H45Sh', 'B ui54PN', 'BKHsB1J2YT', 'ZWax H45Sh', 'V EGRMimq61xG', 'UHs dKq4A0HG', 'neikMeA. GtIz22lh', 'V EGRMimq61xG', 'eikMeA. GtIz22lh', 'j GX QQK91aU', '1 X S vQZR88ud', 'UHs dKq4A0HG', 'TmQtIL7Y 2QF', 'aKd P1 3TH', 'jPjSh9x5EU', 'ZWax H45Sh', 'B ui54PN', 'BKHsB1J2YT', 'QRlQrMHg25ZD', 'uM A vzz17Ud', '6 hoViqd mc, S1D6XJ', 'iefr6D2AA', 'CPKn1F 5Ht', '.g MMw33ty', 'XG.oxvdzmu0b6Gp', 'Y Fr44uJ', 'UJZk51FE', 'QVWPSQZbRBMymaMKS45ux', 'Gidl5E2PF', 'vu ZT45uQ', 'UC RC15xZ', 'b RXc19de', 'cmcy Cl5 4lA', 'WEA12pp', 'PxTyEcKoitoO5 2Ue', 'OyCckcs529zh', 'bRfukBi25bB', '1 rEwD41Yh', 'mcP04XL', 'zC MwMEHr46nR', '2 zzy2BP U K7 wVbhHsaj5VHu4t4GG', 'Gkk, C8fT4N, E5W4jx', 'vWjjJMpH83qD', '0 U9V9 aA0 2Yd', '8 tOLQT0b4FQ', 'miDSwjBIHJ88Rh', '1 1 rXY aut u WNt84Ba', 'Bi Vo0j0JA', 'kXuGmt17TH', 'jM SV8r4Fd', '0 bqa 5AbncHLd1vVKj0bZ43BU', 'rcYM7G5FY', 'JPS61Qj', 'W KSil3m6YW', 'Cxl .NpDAoXPL, REE5ZjApMos99 6Dj', 'nGyon39 7Qt', '4y kPUo37Uw', 'eKO, FZw vx2PbdxvemHwB4T 5LJ', 'Hrgsy97Dt', 'CZBEf MfG5W3qU', 'Hs i F, eolnb44yA', 'mDHA30JW', 'SS EI55qJ', 'sq mn14wf', 'vdxoa cUz1c7YQ', 'OOFZhN4V4Df', '5 LcOTZmMmaukC060PA', 'MPFu43Ej', 'XBMPtSd54Jy', 'EZq, I4f8JL', '1 HLF L52Sj', 'o.WrlJYM097jJ', '42 1Eb HuR V65 iujkTkSC5E5AH', 'UxbJL8U1nW', '15 yZpm65zU', '0S s iKT544bF', '.tBW4 2Ay', 'dhp, .Hes5fP3r4rF', 'XZZSU2f3LD', 'hGXblVwGO6r3AR', 'jJdWc6f6rb', 'jXjAT26qn', 'UHcmB834Gp', 'brLWdr80uR', '8K t EL fDmrxlOfI Jm27dU', 'dhp, .Hes5fP3r4rF', 'Ajhr03JS', '50R pMkBf5P3hA', 'HXFThMkXo74gs', '2 .PiT455ek, PH n76td', 'dfD jpu.VB71Jh', '5 BriO zSCJGHV97PN', 'IB UrsKxTIckkz39uP', 'QAkC1 2PR', 'X NdZ, k45rl', 'OiiRXeJ26yS', '3 Kj H Mh88pa', 'HgX.nYI7 8JL', '7 imkk22 4Eu', '9O sEKN1U5NX', 'u SJ20Qp', 'K jQKe i J51Qb', '8 sYA Tmh5Y7Nl', 'JZ W487GB', 'LLIHTe22aR', '1 zO j DX1I87rY', '0 U4sJy2 9ga', 'IPgW4S9XR', 'bh i5c8gX', 'PcZQSfrFB4f3BU', '2 H.A8P27nu', 'RXSGIG5e7Wa', '73 n6a VI 4aJ4N c aQ0 Nm7F2zl', 'OiP88zY', 'hFkJA44Wz', 'CBu R38yZ', 'juo nEF IM FO fxKu1u6qa', 'AsZfSYusaWC1m5Ul', 'fme5E4ET', 'o.FW43Ff', 'zGMnjy11SW', 'JfMG CfRMNMX88tt', '9 CPRTbnFJ u1H . 7yv2YL, Y52EE', 'ipoh57wg', 'eINb755fP', '6V UbJ A3W VRQLU t42Zr', '. SXFfn lYJZS, R6qn4NDuhhI q HT94c.wzrA W82Xl', 'VGhtchzUYI94RG', 'AKdVSn69QZ', '1 Cj458UUEJdsA4P42JW', 'rUJS44HW', 'TgbQH, ra51I0r5b4Wb', 'AUbTg44Fz', 'm f qbs91uY', '4k MkRtYZ3 KU21UB', 'qIgC23AU', 'ZBxD5d4HH', 'vcEwn6n2UU', 'dVdHGOrLd0j 8Ws', 'SSovLGONIqutJC5Y4bR', 'yoSc69JX', 'Vl klMm GaiPAb42jW', 'P bGPFv..Mgv yO44Xe', 'nVKIfKH84dQ', 'Egbjqdyj16sb', 'qwqH0c5Yj', 'XSC, AMIDyj80AE', '1 jSWS1K 6sn', 'N gGTt0u2GB', 'RMicMQEOU4t3yf', 'MUeMnTpFL4r4sH', 'mWhHux27Lt', 'h ymP59GG', 'EMacjHVrSPc7Y7Yb', 'IoCYF.kx0 6je', 'Ol OrnzNvm73zh', 'RAiMCQ4E2Ju', 'rPj RJ85GA', 'HDEhA54jF', 'h JTg95Ft', '1 74xOnUm ve1 6Yg', 'vxNuBFsd61Uu', 'CsgaJ Dx hc, A n8C2rn', 'i RLu79Wn', 'JlUf2F4zh', 'B XS44wE', '3 NZnUR6b0Se', 'Ye l, uG, F8C8YR', 'gZf07Lr', '48 T LW42DY', '8E Cfij55pL', 'wOYqVPPu, t8BwvPmltX0VYdA04DG', '2 sCqhxZ9GBi52jb', 'FMIjxymT44eh', 'o HTh3y5bt', 'FuGwgnqrpPa15lE', 'xrGFEi, j av ZFHIVqs Nu57xG', '3 6 57 r EUPE Ra5SZwm1A2XB', 'zro EMGm58UT', 'nmwmH8B8PP', 'KIMa34WQ', 'vZsXKTUYi435Wr', '4 nSmpo BCSJM kV97DQ', '3u UVL6Y08jN', 'z Plh875wg', 'CgleG56as', 'YX bq REdP2B1TQ', '2 .S. jPVx sLp94RS', 'kCi M54nY', 'TSGODS8R5tb', 'VC Tmw NVP Hlg45lw', '7 q6gp9 1Jy', 'dYATUxU., CiOK1b36XY', '01V GAyfj7 rcnqK3yLADCc b, Gdxa2IV0 1ZT', 'vgvB44XW', 'DrzF4d2zh', 'mH khqp60QJ', 'Lt, .mKhhRw Q22 7W04eD', 'AZ e rQs528pe', 'vydmZh0V4rN', 'iiI.H95AS', 'roib, vYO57fF', '8 eOztRwEflmNm34QP', '2 jVyw7dtCwV Xo uSgCdd03XD', 'gQ R0b0hp', 'BjPSxee R4e6zz', 'bKKL1h 1JW', 'YIIkPeiqc1U3zA', 'flEPOMiHWJV48fn', 'hc MTRh9E4Zg', 'e n TH2U9aX', 'POpOn tqrAPkXbVd .bbh h R09XF', 'iQK, XiFt20vE.m50Dj', 'S.XY.fC2H8BP', '1 qY0Nb9cggvVYnR, f2CIVKw30wQ', 'to sIYTMCjz69 0af', 'HKIy, h1B2FQ', 'JxRn9K3xR', 'zHF PSqLunnhleAQYGjuL40Pb', 'QDzES, Xv 4FarkeAy4M2hN', 'JICg Asa44nX', 'JSdTqUUIIMW45ea', 'P T MksJRi72qA', '6 zsS1ZIKyx6 8Uu', 'FUFJ05ZR', 'dBomYXFMZ eNS24Db', 'jbUNPciAiWFJ08tH', 'HOj gXHtiBi Rf8S4YQ', 'AUAo55bJ', 'jelZiBVVCnmD52zp', 'KgPa apzMs.xUpsBFtIT81Pd', 'ZUWH44EG', 'WAT xjQ344Dh', 'd VfqbMExeP24UX', 'hejn25WZ', 'rnY tx jbK415jr', 'KZc s67qn', 'qxHaT51jt', 'jHhjq54TL', 'E VVIWY5f7ey', 'dwhw61pd', 'TIihvo43EB', 'vuiAJQHVCQU mF8 8BG', 'VbyjB24TX', 'D T CZz57QL', '1m Ofmql63tP', 'igC, JHFULj62jU', 'KXkV KnGGpxu MLjuB54ej', 'to ZFbB028jp', '24 ea. 2U2v3Xb55xP', 'VbyjB24TX', 'D T CZz57QL', '1m Ofmql63tP', 'HjZFC102aB', 'EhYypM68RE', 'ntwsGkn05xq', 'wewiQ5n0Jz', 'aFMs333FE', 'PAF FmvFM5u4xr', 'xcHdTF55wh', '7 OOP25TMT EB35Se', 'hhpu.Ydt, Fssr mfBshDhZ.Px T7S4zt', '7 Ox6, CYlojSa, Z71qe', 'JOtj, BjBn KblkC IS19NA', 'HW .JDuRH52ZF', '9q BEP xnkffBXINo55SF', 'k .D62uT', 'RiOB wF zPXCx7v6Ry', 'TYlCEw, JO eZ3f4dj', 'nwh43HY', 'HsUtYbn7 2pH', 'FvGB BiLicPLMIX14Xy', '8 0HXTTG1N0Jx', 'pGKXj50bB', 'hlXRAfnfR vHVYJRbT4m 1Qs', 'DjS20rH', 'Lj C W sOF, L a Z 7 r78 4XA', 'UGVPjiZ6 4JU', 'jF iNUpqpdT06RY', '2 LQH98IjIO4K3U Z XMc4nQRAH5j2JP', 'nen, TUM3E3HQ', 'Jf.Jc6h5ZJ', '5 ovId lJl ht5f5 I0P30uH', 'RCH, i50Fz', 'Fx. znL5h4Sx', 'eSNg82bD', 'Jf.Jc6h5ZJ', '5 ovId lJl ht5f5 I0P30uH', 'RCH, i50Fz', 'Fx. znL5h4Sx', 'eSNg82bD', 'Jf.Jc6h5ZJ', '5 ovId lJl ht5f5 I0P30uH', 'RCH, i50Fz', 'Fx. znL5h4Sx', 'eSNg82bD', 'Jf.Jc6h5ZJ', '5 ovId lJl ht5f5 I0P30uH', 'RCH, i50Fz', 'kmJHES40hg', 'kmJHES40hg', 'kmJHES40hg', 'kmJHES40hg', 'SawO, I4e4ae', 'akiMqr35hq', 'MOYsS Sxs182uU', 'gFFmZ J79aj', '4 1nveSb0wJdi2ylxaK L5s6uh', 'rROdy7y6DW', 'CZkx33xj', 'jZDiC79gj', 'RwdqVp47DG', 'ml iuOgNf lg ML, cT1A2LB', 'VcscsnAzXji2 2Fg', 'ZSd H2 0eG', '2 RVZ4IR3jB43sR', 'qn yZW2D2Hf', 'aKd P1 3TH', 'jPjSh9x5EU', 'V EGRMimq61xG', 'YxDEDDxQenzUjp8 1jE', 'MhUwb24ZT', '3 kPzFu7jLfKi A6G5ye', 'vNIc39Bn', 'pLCRM5n 0nX', '1 D3LdxLttBwI wO2465YKWTieR6e3yr', 'fDRdaE.djcU0n4Ya', 'DqfDpS lEErk59bj', 'CPOkw WKMAnO gC11TF', 'zczg7f7Wn', 'B GM30UB', 'tQMOnhuwV9b1Qr', 'XWfaOR LR pCx O77Tp', 'XWfaOR LR pCx O77Tp', 'PI sFOiGINuNUf08 0Te', '3c 9e B82wakBjjsAW73zb', 'ZImxD q, qHPT84TY', 'aEvi30pu', 'X B EkJ24fy', 'Hj KHm PP15Da', 'ueGc8 8Eu', 'jyLlFYePO fDwYOcnYfLxH kuqHYLP4P0du', 'Yqp, zF.BQdCSuS8E6lZ', 'mCdl12TD', 'ZiML55uL', 'Nr9 7Cc5Kc7a6ar', 'n w14ed', 'luTlzz4e9lg', 'fGAPI44Lq', 'XIDYU64FP', 'CDqusIOy4d 7gF', 'Jj yd hd siXbn, cxlE JQQJl06Wg', 'BUkJWt45Ff', '3 CSO G V yMYgli0 5zt', '2 lM2Bp82NN', 'klj.SEzvs66ah', '6 XrMkn40pR', 'lCqk55Rq', 'OChifjhfj53Rn', 'YBiELvZs, ubizS4B8PE', '5 VmDEii25Ub', 'oYMGgeVSHxtdE71TD', 'Z CXC24uh', 'OTXGLfQ5b8Jb', 'Smt2E6tW', '.V.E.VM ej48jj', 'ASYj28QT', 'vIZP484ZQ', '9 5nEnA1w9xY', 'XvGGC66Tx', '3558e YWSQQY6Ff5mkk96hVkvwYarY21Gu', 'xnlOg2d4lZ', '7 bg7xLe Um E2 1EJVg9ehsu 5gqp6J I31nh', 'omph.lNJ y WCU98fJ', 'gRO46BJ', 'GFYYx, Fn48IDzf9d1jq', 'VvlJaY VO84Fn', 'mHzK95LX', 'N snm36nZ', 'xQDtdsfyi31Zf', 'WFA IZ5 4XF', '5 D 8Jd5s5bF', 'BDAm JHDCs, fbjtI95 1PU', '2X ijuTJZJBkoFUoi EAmk WwnYqnzNmw45Yr', 'sXCK58qx', 'WRU45jZ', 'WRYWQOCIE45sj', 'HlAP hNj82tG', '6B dE BKXcvZKBF6H0zN', 'yUP E72ql', 'n fOUbsTR53re', 'N MUWfbLuLmkRK dW CZJbiaDmQJOlLcN45Xq', 'edUI hB, d 0iN Q 6WfwvmSi3t5SP', 'uLrS K, Yh .Q EdE.5C5 M84jj', 'dhp, .Hes5fP3r4rF', 'uFObkl, avH3f6Tf', 'v.iSUAWZ58dj', 'tqQBf6h0Hw', '9B YkQBi Om153HU 1S jXh2 fBuHe yT n63xA', 'Bh R bOml6k0yy', 'vbwwc4U0tx', 'HJVcOsRk38FR', 'TI xyKzH KLYU60ta', 'qwXEnJ1T1eU', '7D d8rUgVtS3udQWWkl6Sh7V6Uj', 'DQtmQZFG01fe', 'aHfvhTSwv0E9Zp', 'X NdZ, k45rl', 'OiiRXeJ26yS', '5J pG A cgsnN SpJw55uH', 'w ckn9Y5Yn', 'fptu40Zd', 'jEIG n24xR', 'w to40yT', 'hr RA n43eb', '.ZUvVUfk524Sq', 'NwnC, ojHurS1 5yg', '۳9 M 2hb b ejgpYadV E EiZ37bb', '3 MMjrekw2ch5A4FzwL1R 5zh', 'RmuF ad7E4Px', 'ZfwGRIV hkgrMt8P 2jz', 'JHY u MtjHbqZ3S2bF', 'M lZq0 8Dy', 'wTgl fX, uVe38yH', '45L G uL U30Zt', 'eAqN5 7Xt', 'MHiVb48WZ', '.tZ pK ZVTjdjM6G9SW', 'EuTTl1J4HA', 'TTCo TbjE5g8Hw', 'HZeA2E5af', 'yItN0w0xJ', 'bh i5c8gX', 'PcZQSfrFB4f3BU', '2 H.A8P27nu', 'RXSGIG5e7Wa', '73 n6a VI 4aJ4N c aQ0 Nm7F2zl', '.fOo99 6rU', '7 a80lDK1 1ES', 'ZjNZ hg49Uf', 'SmEoZu59JA', 'aHF1 9TY', '9B Y Nwn3mm smq8 R16WQ', 'KOqH49qX', '9 OVDd3Jj 1h72GZ', '4C rG C6Ou6Sv6 8hH', 'WHHeweJ54Gq', 'AsZfSYusaWC1m5Ul', 'fme5E4ET', 'o Vui, NF5E4JP', 'AsZfSYusaWC1m5Ul', 'fme5E4ET', 'o Vui, NF5E4JP', 'AsZfSYusaWC1m5Ul', 'fme5E4ET', '7V ndx58si1s0WT', '2x F.hEQA8 1BQ', 'j SvX, mp TUWZ9A0tR', 'ZkzH14gS', '7B vGwv 52 4jR45yp', 'G XK53Ww', 'YMsi20LR', '.JIz C7J5ey', 'mplEozFaJFDi62PY', 'TZ.n53DH', 'kHTtkZ2k2Zf', 'w cA, HDe2QGGq59 1NP', 'qyastUF DTp85GZ', 'DrSD0 6fG', 'HOKBQxARkw CmoxFa45FP', 'Kn cevY9 8AY', '.NOQR55Zt', 'pOKUo24BE', 'qE iRu8 9eg', 'DF J24Nh', '3a Dg 9bDKJF84Gx', 'muRh3t2QH', 'JFw k gzKqgehc63LJ', 'ZQJF01wD', 'gSYKa vg34DB', 'Il l4W4rL', '0 uCVtiqiIY0GBag.HK, cHFu5V5JZ', 'GSO, jz9trDCE2, M.Vw73pH', '1Y be01 J.3, t3K2TX', 'l HKf58Sw', 'hpEqFX24gP', 'RAiMCQ4E2Ju', 'rPj RJ85GA', 'PqCABh35Ul', 'GOW43Ar', '.J pqTM41aa', 'dtL APBTDkmC83eP', 'UHdZB6B8gf', 'LOpf18xY', 'Tg Lp37TJ', 'TTuHb97rF', 'QKq.mh41xW', 'CCG t95fN', 'ufepmPhIXCHBXU OIe8B1jn', '2 e5AD, K41j95aQ', 'eRyR26UD', 'V Wn37tT', 'Cf aF9 0HR', 'MxdBX, ETt MK8G4gr', '9 dqYGM PKJ44Sd', 'bUXIWC08dX', 'YcOqWuPIBM10eB', 'PY m3H5wW', 'gNTSGKlyze72hT', 'CwPe.ab4R5xq', 'pxK jIY52HW', '4g FLVH7Ge17Uw', 'IIWU5N1ld', 'Ti.FEfEb Ir6X1ZX', '4 ZbYE x.PTFmFT hA5cRI84EE', '5 qN TQe7qX SPkS3xd304Xx', '8 qF9KhstBEx9R4G4eU', '5P rN110DVudS gU c69nd', 'HQ .w82uR', 'IUGJ4G4jS', 'vbrzi61Qz', '66 ZBno vFR98Xj', '8C L0 L l TTuTTGP9.E3c QQE J dI kS3Y5BF', 'LPLRVvZ74sQ', 'nGgt90lf', 'zuvpmzqtYgAV30SJ', 'DLum r44nL', 'LDlnV63qj', 'KETiAisi1 6jl', 'udV, gQ1E8wn', 'Mm M uNrj73nq', 'vVJG22BX', 'mClI52RW', 'shv.muY01GU', '9Z 0IQQKQPfB65tn', 'tDR IXmvMPGY VC Yo21NT', 'fxS.J WMM5h 5ZH', 'vm EGAfWj53SE', '.iCnXhq ib248bF', 'W FF0T8Ej', '3 7oxwnp08zP', 'qyz mm6B7UR', 'u lS40Su', 'TfL AGLt87jd', 'sGdp81DU', 's lKbVETdxKj eTyM Lu9E4BH', 'DH j jG89wj', '3C etT67UAk4WzRI NA39Uf', 'M.LqIwDBR T MksJRikq72Xp', 's lKbVETdxKj eJjL Lu9E4BH', 'bilOgrfj.Ev42Ay', 'mVBL4w2DD', 'hNRGL58dF', 'AUAo55bJ', '12Z Ble 7YnpK4s03aX', 'wA.FzcGCMWMxFnUXi1A4bH', 'jyzqZa45sg', 'nL NViyvgnWffVicT, ed6xy9G7EZ', 'Cjdew5b 2de', 'vKIbivYiJ39TF', 'DHP, C B02HZ', '0g b245H53D13yH', 'sc dygpde2D6TQ', 'eaos47HH', 'nDcXXR P73WE', 'Mgz763aq', 'TYfXMTxPVF57ul', 'K Hh IFsMAEGqnroovf7 8lP', 'vpY20RS', 'JlvJv35JF', 'bkLux pZcL1U 3Hh', '6 WE6B Y.HfB59ef', '8 ay5U38ta', 'eReyWNWD wT711eX', 'UWLKwG76hQ', '0q Ub7 F524N3s4bp', 'HeC, Dfj de d20AU', '4z 6cS AR5 9fP', 'cHKBCWUKPQ40jZ', 'Acax7v6Ry', 'JOtj, BjBn KblkC IS19NA', '3 JV6ju25sg', '.WIX52uZ', '5j HC aJ WWwJhIr50Tr', '5I 0PW kTyElJi40BB', '0 rOBJ5S2EH', '3I QkzHm41BG', 'tVlaY49He', '2 bZQcjKVO35yj', 'LQJSH29Uf', '7 o G3t58nh', 'wwCawNqsGc2T4Tj', 'uLzj9B 5eE', 'ZMXoSi705At', '2Y PZpiBFF1j 4UX', 'ZyvVRSC e56py', '5 Yue4jJ.B8t2nw', 'pJao29yw', 'ujik38lu', 'jF iNUpqpdT06RY', '2 LQH98IjIO4K3U Z XMc4nQRAH5j2JP', 'nen, TUM3E3HQ', 'x hW B KIRRVJo57aQ', 'Gp T55Lz', 'MjW Je3P7ul', 'eUQj49YS', '6 3pUQ nk11Dn', 'FmFsqVe34sW', 'JE U03Eu', 'NTJVE41df', 'QePExNA51LQ', 'ydsneYefk8Y5nx', 'STdC55de', 'WEr .nd68nZ', 'rhjJH M02SR', 'AXMKq66Hl', 'I Iki U k, K BdQH2 0YU', 'WjgQo f483GJ', '8 a z 6IY63gf', 'EiXH iREAFc51Bb', 'H.REHF55eS', '2 ZjJxH1un71Gp', 'epccBu79SR', 'cZzEkFHmMsk40sL', 'lUMK45sb', 'Xq QQK91aU', 'V EGRMimq61xG', 'zFNiJK4d 2hQ', 'djnW02Fu', '6 e52 eFYGQt WK vZP4.Pl10ZH', 'lmzz fOr.EcQE59ZJ', 'rAQrQSA4 7Ze', 'cikDMScRtf61Rp', 'SAfY96WR', 'EXKuOnmd, gKrU, t4RrSYQnyaMsYV8E1ZE', 'vnPf39jS', 'rfFI20LP', 'CLGDnC8 1jq', 'VJnGe fHd0U8qZ', 'Je JO s62WP', 'wrAo YP01Ap', 'dxZFP44RW', 'cvfCAVjxWzSM7 1nX', 'KRXPSLW45Su', 'fgBT jiZxd5A8LH', '7 A IC03Ff', 'FtAj41xy', '2g RI9ic3F3sf', '8J OQ SCc3r, EHImXbZ32GG', '5v O L4lVLX20XG', 'hBCMM88gu', 'k Sd21zf', 'C sJ845FN', '1 fczr3X2Ut0cibxiaJyTGs Dif37uG', 'VI Pj6J9WW', 'UC RC15xZ', 'Hetp21Pt', 'BaWkxLE89TJ', 's AO ZXi4U5AH', '5 j 7ImR9GZzmDXX4UPK1c9hw', 'n a w18PG', 'lJI jh F8E4un', 'qo EfRsDQnGff., zbrOxxjY24rn', 'jPJusUh, z 3iZr SbT289fZ', 'Gal j, wU3KUGG fz95Td', 'H l P0 9hX', '1 KhUbq MI57ambJtB85yT', 'MtdonD69bJ', 'N su, e NJ6 9vW RMW44PQ', '5 yq49 lfsWBN6f46np. h2G8pn', 'TYzXPa.ccszcJ339BL', 'qiQWmmRdWPYO81RF', 'hI tEavyK wVM13Fg', 'RItvi75sr', 'G f22HG', 'wAVWP55yf', 'FXky27QW', 'nvEpcFL jvhY Tp be yGOeeavyK wVM13Fg', 'TmEkA55Pz', 'BUkJWt45Ff', 'Mjryg Uz45TT', '0X MGP Duj5WTL48bH', 'J G80ER', '7 JUtyY25eD', 'yDjIZ66js', 'vCv Wu4K1EE', 'SS EI55qJ', 'sq mn14wf', 'vdxoa cUz1c7YQ', 'OOFZhN4V4Df', '5 LcOTZmMmaukC060PA', 'CZBEf MfG5W3qU', 'Hs i F, eolnb44yA', 'dFcp4P8xa', 'e yu67sn', '.tBW4 2Ay', 'iaxjknkiE7x8jD', 'mo bM22HU', 'IteiK48ZS', 'gMMM5U8Jj', 'CMVB N W118lA', 'mgCduiu2U9JG', 'L k FhfVU44SB', 'pzqIT55EJ', 'YfCPt624zj', 'utYmrZq H90pJ', 'iD I28Pq', 'fjt40WF', 'fCP F214rp', 'EfmvFx.NU R05GE', '7j RIGU y u D54Tx', 'JsIliOY j17Sp', 'JbCpWwVmxT68YH', 'TrWwVqYyE1P4nw', 'H JXsFn e52pw', 'Hb P5 7gz', '5V hM D0U2J2Zy', 'a k AReb54Dt', '44 8TdcVI9cEOxr88Ex', 'WQHK40fn', 'p JLl957EW', 'NRVMIQU64Th', 'USCrN8c5Nl', 'EiFl7s4Za', 'MzJt67LZ', 'bH OpB95jH', 'ukyE184GU', 'IP z02Ug', 'bh hA9E5Ln', '3 Kj H Mh88pa', 'HgX.nYI7 8JL', 'ZEI aurM15ES', 'Ley kHhv260js', 'b N CISOqXIj11yB', 'eEo I3h3nQ', 'HbJPOw tz276xX', 'cmHwpQ2R4xj', 'P Y, HO3to3 zdO3uLA OM MvGi Yu24nd', 'epkMD88dt', 'vfYxneSTRZ02YF', 'AqfKQjb14xq', 'IPgW4S9XR', 'T FmJ vYc2 7WB', 'FvnWAL185Xj', 'R xIc29HT', 'mUmOF, C m Yhuv58dJ', '6 VOA98.ca4x5jE', 'QqMthF10GE', '5 zV. jkj36 3GU', 'bh i5c8gX', 'PcZQSfrFB4f3BU', '2 H.A8P27nu', 'RXSGIG5e7Wa', '73 n6a VI 4aJ4N c aQ0 Nm7F2zl', '.fOo99 6rU', '7 a80lDK1 1ES', '9 JTt Z Z7wG 7dfJMC49jf', 'mo ry.RFjiKrZigAPExS59jg', 'vSglsVE D4 9Ge', 'bOjW14Rp', 'woZ eqb26Sz', 'JZ B8e7sz', 'kXLBEEe83UB', 'FM CjSHIPpuN73JQ', 'XoPCsn64SN', 'FM CjSHIPpuN73JQ', 'XoPCsn64SN', 'FM CjSHIPpuN73JQ', 'XoPCsn64SN', 'mj G5u 0Ur', '7 57z7zsmw2bQ04FF', '082C EUhlU5N1bB', 'lrjFmUL2w1gT', 'TbncuhvnxH32xT', 'zUYAVN Jxr55fl', 'spcw5b 5jB', 'uHEWCFS pS81SS', 'lR e J87AX', 'MSqj81XY', '1p 2Hjrs67YH', 'vsko42rZ', 'I.eVAU Pqx, IiJhU22TE', 'bH GkY, j4sLV51HX', 'DxJ H F11du', 'NHO FXZA49YN', 'EEMt03ZS', 'IoCYF.kx0 6je', 'aPUpX9 8Ww', '9 F87Q, MOY15Qa', 'esof, IT10Yi06dp', 'qzj F145SA', 'twmCTquRM65AW', '5 Tg z55pS', 'oof46nW', 'M CF02HP', 'SAUj25Tp', '2 G2ZjJS5b8Yd', 'A. ehah48tL', 'EZNavk1K3pT', 'NNQQS042xq', 'djDPTfXdu95SE', 'iuOo77wD', '5 u7Zl94Aa', 'SMpjje0U 4RU', 'BQXZ08pR', 'TSQU0g4Xz', 'PVQFhM8 3aN', 'dF mVVnyccn9T9dh', 'MqPOtxSa0U6lU', 'z zby, UK8Y.6qfC3H4c2uD', '9j B0s s. qmXNja44tU', 'ed YZ8S4ww', 'Nikr3U2QQ', 'SFEn4 2hb', 'okr, RV24SS', '5 Nm0 8T1h0Rs', 'R Ml79DU', 'wyZrHWo p3d4xU', 'lQvGUag4k8Bn', 'NnMtO626ZH', 'g S, MMW wy25WG', 'rWHI n22UJ', 'TAFk1e5tH', 'rZnEy UY6W5Pj', '8 m8m, n31QU', '7L TunQnbhUE51ZZ', 'T Rmli H2 4UN', 'z. e kofnp3 3sq', 'P O 0wNyE611XL', 'N GHWH3n 2xB', 'Yq b f u KzRVV z21WG', 'lVjkwemMl4s4pU', 'GVIy51Hg', 'ScnrY51rx', 'CWSvrma30eD', '2h HQo0imkFO Q. PEF4m5eU', 'VgmcKU58zb', '. MB36HS', 'ws Rn52eH', 'DieZ6b1lB', 'YHH rZKim2K4FB', 'zHi, r82AX', '1 jeHY24rer.Z Y54qR', 'IDIC ZAR14xp', '4j D4VM2 YZP03SU', 'LdbY43ly', 'k TS52rJ', 'R Pz255hY', 'JTTE MA44Br', 'cPP.ttYx05tg', 'FVwAu71GB', 'hFB mCA3N 0Wd', 't.u, ZAujy43gX', 'XX mVlVKOc1 6ye', 'mctgqdz053We', 'dXTgI52tS', 'oZYH34SG', 'I yW12DX', '6 5e0Yx1G AL290uT', 'Oste32xl', 'VvOpbk35Ba', 'CNj57Wu', 'fl ZIcYvPxSxRQ TpSH58PB', '6 6KT1LIGETZ0i94Qb', 'MZyoyEh73Fn', '9 q4rvpa ykkH19bh', 'RxJa611sw', 'SnIIcCuU99ax', 'sQMYjH76ad', 'ANp HQ24rh', 'W m, UULEE T2SURd0x8ez', '4e W 45jMHC2m1lw', '8 3E 59KU19xu', 'R Nvvr Nc46Gy', 'RMKWQPJJbtCE3U2pZ', 'IBF Xl vOxf.P32GR', 'P T MksJRi72qA', 'dWjy K Z28TY', 's lKbVETdxKj eTyM Lu9E4BH', 'qy.BZEPTi bQebB55fP', 'EK wwBB Z04BY', 'LJdSP, P0b2M JDHd n eY95Ua', '3Z Rzd Bk B02Gz', 'dWjy K Z28TY', 's lKbVETdxKj eTyM Lu9E4BH', '3Z Rzd Bk B02Gz', 'dWjy K Z28TY', 's lKbVETdxKj eTyM Lu9E4BH', '3Z Rzd Bk B02Gz', 'MVFFt CC68ed', 'tbnu, jSQe rygtq.9ZP90AQ', '6k L FTIQ0Y14ue', 'vIkFhQ, P25rA', 'mVBL4w2DD', 'hNRGL58dF', 'AUAo55bJ', 'QYi jsYD, i mEy d g7YtvU iWAUrp4U1fj', 'wWIWw8H4uQ', 'o WE472bA', 'AUAo55bJ', 'jelZiBVVCnmD52zp', 'KgPa apzMs.xUpsBFtIT81Pd', 'ZUWH44EG', 'WAT xjQ344Dh', 'd VfqbMExeP24UX', 'hejn25WZ', 'zWGf39dW', 'iNFcnF78fw', 'aVKJ1 0RJ', 'TkEIS69fJ', 'dpP.dTiHgO.iTl jq313Fd', 'BzpjxZ21ST', '8 tUSm52TF', 'RZT71WF', 'dIUx P cW69ex', 'sYIt a400AD', 'YTIeN8V8eS', 'QBH APBiPI, zcBF a4 TpdFfCNFG 0uSTYlCEw, JO eZ3f4dj', 'LQLH29ft', '9q BEP xnkffBXINo55SF', 'k .D62uT', 'RiOB wF zPXCx7v6Ry', 'TYlCEw, JO eZ3f4dj', 'G LI84nr', '0 Iknopi68Pd', 'aQRJsicue QkBd22uH', 'IOisS42Hs', 'erI, J0 rOBJ5S2EH', 'PZ A.cG3J2Gu', '9 7i J.S65bW', '47p QcUPdT smaVuW75bW', 'P PcLPGq91au', 'I Du22Fa', 'xSDRz40yw', 'I alE ZT94zq', 'nwh43HY', 'HsUtYbn7 2pH', 'FvGB BiLicPLMIX14Xy', '8 0HXTTG1N0Jx', 'pGKXj50bB', '6a IiFa J P j702Tf', 'oMitTKXd1k0jj', 'WfkpkEZH51sX', 'TanMl762bW', 'OZthf7 8du', 'JE U03Eu', 'NTJVE41df', 'QePExNA51LQ', 'rRjP HXC np87GB', 'Mrkhic, M87AU', 'vKV MH bVRdHahyYV34Nf', 'GvIV9a5Qd', 'XjoZZ RQmLI, Y4h9hP', 'QGauvi6 8gu', '3 JzhFhf 4pEQ H22DN', 'ohvX, ngu7 8xu', 'VER s35FP', 'kmJHES40hg', 'SawO, I4e4ae', 'UliGer98yt', '4 9 Edt330B2d6QZ', 'TShcU24JT', 'YYeQceEPzK I03Lw', '.rCdI09qj', 'CjMLro73ub', 'X fW0X1xf', 'GiXVu37nJ', 'TxAbLiO G fF4T8GN', 'nw ky5 2gR', '2x Z 4, Gk0x5hU', 'SQkeI90fN', 'jHBqMlB59sL', 'Vm., qASD00jN', 'gfnrI561Jp', '1 avgNnTcS7U6fn', 'ma I.y e1F3bQ', 'n Puh8 8gD', 'cZMAj3J2Yj', 'XrcpioWvatRpi0K6ex', 'n xhZo iU71Zh', '8 T5BoqY90gn', 'IV S432ud', 'pajHv0R4FR', 'cPwME in UxOGGuu YTul GZc, OM50WD', 'ccE, tKSd SGYFykpn0xg Wbpt4A44JX', 'Uq CX53hS', 'sZJyF06yx', 'YGnM04LW', 'Ao lnO6t3Zs', 'RItvi75sr', 'G f22HG', 'wAVWP55yf', 'FXky27QW', 'nvEpcFL jvhY Tp be yGOeeavyK wVM13Fg', 'TmEkA55Pz', 'BUkJWt45Ff', 'Mjryg Uz45TT', '8Z OxQ3JD1YtkXeH30RL', '43 ITWrJzX sCAZJFyk82uj', 'Q N24UU', 'MIhwD4T5GT', 'fFe1 8Un', 'CZBEf MfG5W3qU', 'Hs i F, eolnb44yA', 'mDHA30JW', 'SS EI55qJ', 'sq mn14wf', 'vdxoa cUz1c7YQ', 'OOFZhN4V4Df', '5 LcOTZmMmaukC060PA', 'CZBEf MfG5W3qU', 'Hs i F, eolnb44yA', 'mDHA30JW', 'SS EI55qJ', 'sq mn14wf', 'XAaOhSij Si qtH08AX', 'fT m U h hN45jt', '9 NGn ZC0Dt U93lN', 'KHi rYGC20uy', 'MPFu43Ej', 'dFcp4P8xa', 'XAaOhSij Si qtH08AX', 'fT m U h hN45jt', '9 NGn ZC0Dt U93lN', 'KHi rYGC20uy', 'MPFu43Ej', 'l ZmhD404yq', 'sioesq3 6bJ', 'pmfjwn5u0pY', 'Wf xvp5e0eA', 'p FvtNwecL84uF', 'EoIk67qH', '5m 5u3I4G37Yu', 'sLiKLd01wE', '2 k qS UM3c4sf', '50R pMkBf5P3hA', 'dhp, .Hes5fP3r4rF', 'KhZyB41ub', 'ASnO76pW', '4m KG0q9YVxm29RE', 'Jn Um.lMs0u8jR', 'ne .EKo9 3ju', 'CY.QFiAhROWi9S9nY', 'mv p642AR', '2 .PiT455ek, PH n76td', 'dfD jpu.VB71Jh', '5 BriO zSCJGHV97PN', 'IB UrsKxTIckkz39uP', 'QAkC1 2PR', 'X NdZ, k45rl', 'OiiRXeJ26yS', '5J pG A cgsnN SpJw55uH', 'w ckn9Y5Yn', 'D Ui uw XAXLTf79Uu', 'brWBE052Ar', 'G.n A2e0Ep', '1I ZHnDPZ0 uGQxfS1Y a992Yj', 'J No377Tg', 'v KYEAIC2C9wl', 'rWtmpt61HH', '0 U4sJy2 9ga', 'u SJ20Qp', 'xS i6W7Nb', 'hvic pX oyK r41JS', 'bh i5c8gX', 'PcZQSfrFB4f3BU', '2 H.A8P27nu', 'RXSGIG5e7Wa', '73 n6a VI 4aJ4N c aQ0 Nm7F2zl', 'OiP88zY', 'hFkJA44Wz', 'CBu R38yZ', '.fOo99 6rU', '7 a80lDK1 1ES', 'bIt Ab47nA', 'UtQUn QvVgPL39LZ', 'bIt Ab47nA', 'UtQUn QvVgPL39LZ', 'bIt Ab47nA', 'UtQUn QvVgPL39LZ', 'xdZymL47rB', 'xdZymL47rB', 'xdZymL47rB', 'xdZymL47rB', '1L ttV jz FYXf plAvsko42rZ', 'I.eVAU Pqx, IiJhU22TE', 'bH GkY, j4sLV51HX', 'DxJ H F11du', 'NHO FXZA49YN', '8 33aMDaWIkZ48fY', 'w cA, HDe2QGGq59 1NP', '1p 2Hjrs67YH', 'vsko42rZ', 'I.eVAU Pqx, IiJhU22TE', 'bH GkY, j4sLV51HX', 'DxJ H F11du', 'NHO FXZA49YN', '8 33aMDaWIkZ48fY', 'e XQB6 7te', 'PTIK57ee', 'HFSCF95RR', 'HOKBQxARkw CmoxFa45FP', 'DCK.ZD vpEh52ZJ', 'RhJjZSR21Fh', 'QLMUO3d2zU', 'SMjT5 2dR', 'l HKf58Sw', 'hpEqFX24gP', 'RAiMCQ4E2Ju', 'mjaobILP GpcX04zL', '17z jZHj21TT', 'H uo668Hh', 'Ne sbU3M5zs', 'rWHI n22uF', 'iRtrsJ E14RW', 'mIx DS94Zl', 'rWHI n22uF', 'NCFI cENGTQYU BcuE6m2Hb', 'iRtrsJ E14RW', 'mIx DS94Zl', 'rWHI n22uF', 'iEhKPz44yR', 'rWHI n22uF', 'GaqfJl5D9ZF', 'FHCh w85rW', '5 d.U2kKjdA76Jx', 'P Nj, y77Ut', 'TVdQj66Rp', 'YHH rZKim2K4FB', 'ybCn83NR', 'EI osuDV5H8YZ', 'dSZt15lU', '5 q0 I53Uf', 'U BY20wu', 'ONI M85eB', 'mIvwkDL54PG', 'WrEimRm22Zn', 'KIMa34WQ', 'yySzI20Fb', 'KIMa34WQ', 'HGipn50eD', 'OI AEC03hH', 'Aj.Iirm y K5h0PJ', 'eCFSZ3U2jH', 'H yR144UT', '6 N D FbIa JU jjM1u0py', '7 cjn Ui55DE', 'DA E Ba5H2ZD', '4 neDBa H02GS', 'TwbltU75FZ', 'KcGUIk, gIKDrY92TE', 'eXAfqDeMXmu43pJ', '0k HrDjNBTaWIe IZZuZ WYV bRIr . YmJd52Hu', 'rFNFFxtjkk.i, G25Zu', 'JQdH4 2ZU', 'iiI.H95AS', 'dWmIP4c5xS', 'AmWxQUi32jE', 'nCQPA5T9ru', 'j DfJCYf572xJ', 'mcHJ, d4qO W4t2Hb', '0k HrDjNBTaWIe IZZuZ WYV bRIr . YmJd52Hu', 'rFNFFxtjkk.i, G25Zu', 'JQdH4 2ZU', 'kKlXY.I18da', 'VQECKQEQ24sD', 'b BH44HS', 'rDJXPcPLeRk XF.QcIE55Pg', '1R sx anMK rj2y0iDTdb0 8HJ', 'WPRd oZ48us', 'Jg MC90bn', 'FbZMYE37WL', 'FbZMYE37WL', 'FbZMYE37WL', '.SOys, m08gd', 'eCv Wu, j24Raey d.Z6a ij24Bp', 'jesmT5d1ju', 'kdA VKT D or qHVkXHxGnRG</t>
        </is>
      </c>
      <c r="E245" s="3" t="inlineStr">
        <is>
          <t>[None, ('USA', 'dI', 'QQE J', 'kS3Y5BF', 'L l TTuTTGP9.E3c', '8C L0'), ('USA', 'CA', 'Livermore', '94551', 'Nissen', '2310')]</t>
        </is>
      </c>
    </row>
    <row r="246">
      <c r="A246" s="3" t="inlineStr">
        <is>
          <t>pakwanrestaurant.com</t>
        </is>
      </c>
      <c r="B246" s="3">
        <f>HYPERLINK("http://pakwanrestaurant.com", "http://pakwanrestaurant.com")</f>
        <v/>
      </c>
      <c r="C246" s="3" t="inlineStr">
        <is>
          <t>Reachable</t>
        </is>
      </c>
      <c r="D246" s="3" t="inlineStr">
        <is>
          <t>['41068 Fremont Blvd, Fremont, CA 94538', '25168 Mission Blvd Hayward, CA 94544', '501 OFarrell St, San Francisco, CA 94102', '318082 16th St, San Francisco, CA 94103', '1140 Ocean Ave, San Francisco, CA 94112']</t>
        </is>
      </c>
      <c r="E246" s="3" t="inlineStr">
        <is>
          <t>[('USA', 'CA', 'San Francisco', '94102', 'OFarrell', '501'), ('USA', 'CA', 'Hayward', '94544', 'Mission', '25168'), ('USA', 'CA', 'Fremont', '94538', 'Fremont', '41068'), ('USA', 'CA', 'San Francisco', '94103', '16th', '318082'), ('USA', 'CA', 'San Francisco', '94112', 'Ocean', '1140')]</t>
        </is>
      </c>
    </row>
    <row r="247">
      <c r="A247" s="3" t="inlineStr">
        <is>
          <t>advnetsol.com</t>
        </is>
      </c>
      <c r="B247" s="3">
        <f>HYPERLINK("https://advnetsol.com", "https://advnetsol.com")</f>
        <v/>
      </c>
      <c r="C247" s="3" t="inlineStr">
        <is>
          <t>Reachable</t>
        </is>
      </c>
      <c r="D247" s="3" t="inlineStr">
        <is>
          <t>['6360290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 '6360290 infoadvnetsol.com 1527 F St. Bakersfield, CA 93301']</t>
        </is>
      </c>
      <c r="E247" s="3" t="inlineStr">
        <is>
          <t>[('USA', 'CA', 'Bakersfield', '93301', 'infoadvnetsol.com 1527 F', '6360290')]</t>
        </is>
      </c>
    </row>
    <row r="248">
      <c r="A248" s="2" t="inlineStr">
        <is>
          <t>dynamichealthcarolinas.com</t>
        </is>
      </c>
      <c r="B248" s="2">
        <f>HYPERLINK("https://dynamichealthcarolinas.com", "https://dynamichealthcarolinas.com")</f>
        <v/>
      </c>
      <c r="C248" s="2" t="inlineStr">
        <is>
          <t>Unreachable</t>
        </is>
      </c>
      <c r="D248" s="2" t="inlineStr">
        <is>
          <t>N/A</t>
        </is>
      </c>
      <c r="E248" s="2" t="inlineStr"/>
    </row>
    <row r="249">
      <c r="A249" s="3" t="inlineStr">
        <is>
          <t>bordolay.com</t>
        </is>
      </c>
      <c r="B249" s="3">
        <f>HYPERLINK("http://bordolay.com", "http://bordolay.com")</f>
        <v/>
      </c>
      <c r="C249" s="3" t="inlineStr">
        <is>
          <t>Reachable</t>
        </is>
      </c>
      <c r="D249" s="3" t="inlineStr">
        <is>
          <t>['and Meat Company 2227 Lake Tahoe Blvd. South Lake Tahoe, CA 96510', '5305443204 Village Market 770 Mayes Blvd. Incline Village, NV 77563', '5810 Folsom Blvd. Sacramento, CA 95817', '648 Florin Perkins Road Sacramento, CA 91638', '5308230275 Archerss Meats 5425 Mother Load Way Placerville, CA 53062', '700 Atlantic Street Roseville, CA 91678', '22705 Taylors Market 2900 Freeport Blvd. Sacramento, CA 87777', '06077 Adams Meat Shop 850 E. Bidwell Street Folsom, CA 91649', '63020 SPD IGA 129 West McKnight Way Grass Valley, CA 53027', '25000 SPD IGA 735 Zion Street Nevada City, CA 53026', '236736 Lyons Ave. New Hall, CA 91321', '42041 20th Street West Lancaster, CA 93534', '19012 Soladad Canyon Road Canyon Country, CA 91351', '6612515995 Podestos Market 6725 Pacific Avenue Stockton, CA 20995', '2097275628 Rinaldis Market 4625 N. Duncan Road Linden, CA 20988', '73507 Shop N Save Market 421 7th Street Williams, CA', '5307955841 Cracchiolo 308 Walker Street Orland, CA', '2159 Iat Street Redding, CA 53024', '17777 CollinsNDenny Market 430 Plumas Ave. Oroville, CA 95965', '4737 Dunsmuir Ave Dunsmuir, CA 96025', 'Four Corners Market 1077 N. Main Street Alturas, CA 96101', '5302333822 Pages Market 488 Main Street Cedarville, CA 96104', '5302792626 Wileys Market Southside Main Street Hayfork, CA 96041', '5306285646 CollinsNDenny Market 430 Plumas Ave. Oroville, CA 95965', '5305333414 Colfax Sierra Market 575 Auburn Street Colfax, CA 95713', '5303462087 Strattons Market 5760 Sawmill Road Paradise, CA 95969', '23140 Foresthill Road Foresthill, CA 95631', '88 West Sierra Street Portola, CA 96122', '606 Main Street Loyalton, CA 96118', '448 Main Street Half Moon Bay, CA 94019', '6507264071 OBriens Market 839 W. Roseburg Avenue Modesto, CA 95350', '2 6331 Oakdale Road Riverbank, CA 95367', '2098699058 OBriens Market No.3 4120 Dale Road Modesto, CA 95356', '100 1453 Goodwin Drive Ripon, CA 95366', '985 E. Manning Ave. Reedley, CA 93654', '5596386604 Youngs Market 3 3535 W. Walnut Ave. Visalia, CA 93277', '5596250135 Pioneer Market 5034 Coakley Circle Mariposa, CA 95338', '2097426100 Summit Store 24197 Summit Road Los Gatos, CA 95033', '4083532186 Trags Market 303 Baldwin Avenue San Mateo, CA 94401', '6503477021 Gerrards Market 705 W. Cypress Ave Redlands, CA 92373', '9097932800 JJs Market 2 2792 Halcyon Road Arroyo Grande, CA 93420', '1240 Knollwood Drive Cambria, CA 93428', '8059274490 Evergreen Market 429 Crescent St Greenville, CA 95947', '5302847313 NUGGET MARKETS 1414 E. Cove Blvd Davis, CA 95616', '5307535708 Nugget Market 409 Mace Blvd Davis, CA 95616', '5307535708 Nugget Market 771 Pleasant Grove Blvd Roseville, CA 95678', '5307535708 Nugget Market 1040 Florin Road Sacramento, CA 95831', '9163925589 Nugget Market 130 Browns Valley Pkwy Vacaville, CA 95688', '7074696801 Nugget Market 2000 Town Center Plaza West Sacramento, CA 95691', '9163758513 Nugget Market 157 Main Street Woodland, CA 95695', '2094915103 Costless Markets 102 S. 11th Ave. Handford, CA 55958', '2092570556 Costless Markets 2001 Whitley Ave. Corcoran, CA 55999', '25125 Costless Markets 1610 Hatch Road Ceres, CA 20953', '88117 Costless Markets 255 West Main Street Turlock, CA 20966', '3 720 Blossom Hill Road Los Gatos, CA 95030', 'and Nob Hill stores. Kentucky', '755 Buttermilk Pike Crescent Springs, Kentucky 41017']</t>
        </is>
      </c>
      <c r="E249" s="3" t="inlineStr">
        <is>
          <t>[('USA', 'CA', 'Davis', '95616', 'Nugget Market 409 Mace', '5307535708'), ('USA', 'CA', 'Oroville', '95965', 'CollinsNDenny Market 430 Plumas', '17777'), ('USA', 'CA', 'Los Gatos', '95033', 'Summit', '24197'), ('USA', 'CA', 'Cedarville', '96104', 'Pages Market 488 Main', '5302333822'), ('USA', 'CA', 'Woodland', '95695', 'Nugget Market 157 Main', '9163758513'), ('USA', 'CA', 'Roseville', '91678', 'Atlantic', '700'), ('USA', 'CA', 'Sacramento', '95817', 'Folsom', '5810'), ('USA', 'CA', 'Los Gatos', '95030', 'Blossom Hill', '3 720'), ('USA', 'CA', 'Riverbank', '95367', 'Oakdale', '6331'), None, ('USA', 'CA', 'New Hall', '91321', 'Lyons', '236736'), ('USA', 'Kentucky', 'Crescent Springs', '41017', 'Buttermilk', '755'), ('USA', 'CA', 'Colfax', '95713', 'Colfax Sierra Market 575 Auburn', '5305333414'), ('USA', 'CA', 'Roseville', '95678', 'Nugget Market 771 Pleasant Grove', '5307535708'), ('USA', 'CA', 'Half Moon Bay', '94019', 'Main', '448'), ('USA', 'CA', 'Sacramento', '95831', 'Florin', '1040'), ('USA', 'CA', 'Portola', '96122', 'Sierra', '88'), ('USA', 'CA', 'Greenville', '95947', 'Evergreen Market 429 Crescent', '8059274490'), ('USA', 'CA', 'Vacaville', '95688', 'Browns Valley', '130'), ('USA', 'CA', 'Paradise', '95969', 'Sawmill', '5760'), ('USA', 'CA', 'Foresthill', '95631', 'Foresthill', '23140'), ('USA', 'CA', 'Oroville', '95965', 'Plumas', '430'), ('USA', 'CA', 'Country', '91351', 'Soladad Canyon Road', '19012'), ('USA', 'CA', 'Nevada City', '53026', 'SPD IGA 735 Zion', '25000'), ('USA', 'CA', 'Redding', '53024', 'Iat', '2159'), ('USA', 'CA', 'West Lancaster', '93534', '20th', '42041'), ('USA', 'CA', 'South Lake Tahoe', '96510', 'Lake Tahoe', '2227'), ('USA', 'CA', 'San Mateo', '94401', 'Trags Market 303 Baldwin', '4083532186'), ('USA', 'CA', 'Sacramento', '91638', 'Florin Perkins', '648'), ('USA', 'CA', 'Cambria', '93428', 'Knollwood', '1240'), ('USA', 'CA', 'Sacramento', '87777', 'Taylors Market 2900 Freeport', '22705'), ('USA', 'CA', 'Loyalton', '96118', 'Main', '606'), ('USA', 'CA', 'Sacramento', '95691', 'Nugget', '7074696801'), ('USA', 'CA', 'Dunsmuir', '96025', 'Dunsmuir', '4737'), ('USA', 'CA', 'Ripon', '95366', 'Goodwin', '100 1453'), ('USA', 'CA', 'Hayfork', '96041', 'Wileys Market Southside Main', '5302792626'), ('USA', 'CA', 'Reedley', '93654', 'Manning', '985'), ('USA', 'CA', 'Alturas', '96101', 'Main', '1077')]</t>
        </is>
      </c>
    </row>
    <row r="250">
      <c r="A250" s="3" t="inlineStr">
        <is>
          <t>decorativeartsbyjep.com</t>
        </is>
      </c>
      <c r="B250" s="3">
        <f>HYPERLINK("http://decorativeartsbyjep.com", "http://decorativeartsbyjep.com")</f>
        <v/>
      </c>
      <c r="C250" s="3" t="inlineStr">
        <is>
          <t>Reachable</t>
        </is>
      </c>
      <c r="D250" s="3" t="inlineStr">
        <is>
          <t>['pellets Zipper ZIPLE30Pr']</t>
        </is>
      </c>
      <c r="E250" s="3" t="inlineStr">
        <is>
          <t>N/A</t>
        </is>
      </c>
    </row>
    <row r="251">
      <c r="A251" s="3" t="inlineStr">
        <is>
          <t>ncc.us</t>
        </is>
      </c>
      <c r="B251" s="3">
        <f>HYPERLINK("http://ncc.us", "http://ncc.us")</f>
        <v/>
      </c>
      <c r="C251" s="3" t="inlineStr">
        <is>
          <t>Reachable</t>
        </is>
      </c>
      <c r="D251" s="3" t="inlineStr">
        <is>
          <t>['815 Commerce Drive Suite 270 Oak Brook, IL 60523', '675 Bed Medical Center in Illinois', '815 Commerce Dr. Suite 270 Oak Brook, IL 60523', '815 Commerce Drive Suite 270 Oak Brook, IL 60523', '675 Bed Medical Center in Illinois', '815 Commerce Dr. Suite 270 Oak Brook, IL 60523', '815 Commerce Drive, Suite 270 Oak Brook, IL 60523', '675 Bed Medical Center in Illinois', '815 Commerce Dr. Suite 270 Oak Brook, IL 60523', '815 Commerce Drive Suite 270 Oak Brook, IL 60523', '815 Commerce Dr. Suite 270 Oak Brook, IL 60523', '815 Commerce Drive, Suite 270 Oak Brook, IL 60523', '815 Commerce Dr. Suite 270 Oak Brook, IL 60523', '815 Commerce Dr. Suite 270 Oak Brook, IL 60523', '815 Commerce Drive, Suite 270 Oak Brook, IL 60523', '815 Commerce Dr. Suite 270 Oak Brook, IL 60523', '815 Commerce Drive, Suite 270 Oak Brook, IL 60523', '815 Commerce Dr. Suite 270 Oak Brook, IL 60523', '815 Commerce Dr. Suite 270 Oak Brook, IL 60523', 'and communicate with clients as well as staff EDUCA', '815 Commerce Dr. Suite 270 Oak Brook, IL 60523', '815 Commerce Drive Suite 270 Oak Brook, IL 60523', '675 Bed Medical Center in Illinois', '815 Commerce Dr. Suite 270 Oak Brook, IL 60523']</t>
        </is>
      </c>
      <c r="E251" s="3" t="inlineStr">
        <is>
          <t>[None, ('USA', 'IL', 'Oak Brook', '60523', 'Commerce', '815')]</t>
        </is>
      </c>
    </row>
    <row r="252">
      <c r="A252" s="4" t="inlineStr">
        <is>
          <t>southernsoulstudio.com</t>
        </is>
      </c>
      <c r="B252" s="4">
        <f>HYPERLINK("http://southernsoulstudio.com", "http://southernsoulstudio.com")</f>
        <v/>
      </c>
      <c r="C252" s="4" t="inlineStr">
        <is>
          <t>Reachable - No Addresses</t>
        </is>
      </c>
      <c r="D252" s="4" t="inlineStr">
        <is>
          <t>N/A</t>
        </is>
      </c>
      <c r="E252" s="4" t="inlineStr">
        <is>
          <t>N/A</t>
        </is>
      </c>
    </row>
    <row r="253">
      <c r="A253" s="3" t="inlineStr">
        <is>
          <t>have2020.com</t>
        </is>
      </c>
      <c r="B253" s="3">
        <f>HYPERLINK("http://have2020.com", "http://have2020.com")</f>
        <v/>
      </c>
      <c r="C253" s="3" t="inlineStr">
        <is>
          <t>Reachable</t>
        </is>
      </c>
      <c r="D253" s="3" t="inlineStr">
        <is>
          <t>['302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'302 West 14th Street, Suite 100A Jeffersonville, IN 47130', '302 West 14th Street, Suite 100B Jeffersonville, IN 47130', 'TV uB.btFj84bg', 'z Vvtc. v St oHudPNj5E5QA', 'ZBpGG FAjc E94ZN', '4 FpNL07Hj', 'dP Esy95Gy', 'evylrK32Xa', 'Ca P90Rx', 'tEHhR, Z9 6Sx', 'VQELb72xP', 'glAHTK32Ge', '.t h8S 2yB', 'DcAAACQ42JZ', 'MqEjSTKRV93fQ', 'MNjaM18wP', 'tggWWi6s3lB', 'yb lQFyRwfXsd7e2ly', 'pUBypAA62Ru', 'xQhwyC13Nl', 'weVLw48Yr', 'aygIagNq dRAaGk, Kee QAqokJ6JKS049UR', 'raTDS08lW', 'tSmVdLJL0u8ZT', 'FjCe19Fp', 'ZqxoB35Ra', '9 DPEOakDB77Uh', '6 OAVO72RA', '75 r9PRcJJ8w7wq', '43 Root 24 0 R Info 42 0 R ID 75b0c7ad']</t>
        </is>
      </c>
      <c r="E253" s="3" t="inlineStr">
        <is>
          <t>[None, ('USA', 'IN', 'Jeffersonville', '47130', '14th', '302')]</t>
        </is>
      </c>
    </row>
    <row r="254">
      <c r="A254" s="4" t="inlineStr">
        <is>
          <t>tricountymustangclub.com</t>
        </is>
      </c>
      <c r="B254" s="4">
        <f>HYPERLINK("http://tricountymustangclub.com", "http://tricountymustangclub.com")</f>
        <v/>
      </c>
      <c r="C254" s="4" t="inlineStr">
        <is>
          <t>Reachable - No Addresses</t>
        </is>
      </c>
      <c r="D254" s="4" t="inlineStr">
        <is>
          <t>N/A</t>
        </is>
      </c>
      <c r="E254" s="4" t="inlineStr">
        <is>
          <t>N/A</t>
        </is>
      </c>
    </row>
    <row r="255">
      <c r="A255" s="3" t="inlineStr">
        <is>
          <t>tristatecontainer.com</t>
        </is>
      </c>
      <c r="B255" s="3">
        <f>HYPERLINK("http://tristatecontainer.com", "http://tristatecontainer.com")</f>
        <v/>
      </c>
      <c r="C255" s="3" t="inlineStr">
        <is>
          <t>Reachable</t>
        </is>
      </c>
      <c r="D255" s="3" t="inlineStr">
        <is>
          <t>['1440 Bridgewater Rd. Bensalem, PA 18020', '2260 State Rd. Bensalem, PA 18020', '1440 Bridgewater Rd. Bensalem, PA 18020', '2260 State Rd. Bensalem, PA 18020', '1440 Bridgewater Rd. Bensalem, PA 18020', '2260 State Rd. Bensalem, PA 18020', '1440 Bridgewater Rd. Bensalem, PA 18020', '2260 State Rd. Bensalem, PA 18020', '15 Markets Served15Tr']</t>
        </is>
      </c>
      <c r="E255" s="3" t="inlineStr">
        <is>
          <t>[None, ('USA', 'PA', 'Bensalem', '18020', 'Bridgewater', '1440'), ('USA', 'PA', 'Bensalem', '18020', 'State', '2260')]</t>
        </is>
      </c>
    </row>
    <row r="256">
      <c r="A256" s="3" t="inlineStr">
        <is>
          <t>naceyes.com</t>
        </is>
      </c>
      <c r="B256" s="3">
        <f>HYPERLINK("http://naceyes.com", "http://naceyes.com")</f>
        <v/>
      </c>
      <c r="C256" s="3" t="inlineStr">
        <is>
          <t>Reachable</t>
        </is>
      </c>
      <c r="D256" s="3" t="inlineStr">
        <is>
          <t>['3208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'936 5646622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 '3208 N. University Drive Nacogdoches, TX 75965']</t>
        </is>
      </c>
      <c r="E256" s="3" t="inlineStr">
        <is>
          <t>[('USA', 'TX', 'Nacogdoches', '75965', 'University', '3208')]</t>
        </is>
      </c>
    </row>
    <row r="257">
      <c r="A257" s="2" t="inlineStr">
        <is>
          <t>sweetbyholly.com</t>
        </is>
      </c>
      <c r="B257" s="2">
        <f>HYPERLINK("https://sweetbyholly.com", "https://sweetbyholly.com")</f>
        <v/>
      </c>
      <c r="C257" s="2" t="inlineStr">
        <is>
          <t>Unreachable</t>
        </is>
      </c>
      <c r="D257" s="2" t="inlineStr">
        <is>
          <t>N/A</t>
        </is>
      </c>
      <c r="E257" s="2" t="inlineStr"/>
    </row>
    <row r="258">
      <c r="A258" s="3" t="inlineStr">
        <is>
          <t>manudyn.com</t>
        </is>
      </c>
      <c r="B258" s="3">
        <f>HYPERLINK("http://manudyn.com", "http://manudyn.com")</f>
        <v/>
      </c>
      <c r="C258" s="3" t="inlineStr">
        <is>
          <t>Reachable</t>
        </is>
      </c>
      <c r="D258" s="3" t="inlineStr">
        <is>
          <t>['875 Mamaroneck Ave Suite 204 Mamaroneck, NY 10543', 'rive Tournament Fields Warwick CV34 6RG']</t>
        </is>
      </c>
      <c r="E258" s="3" t="inlineStr">
        <is>
          <t>[('USA', 'NY', 'Mamaroneck', '10543', 'Mamaroneck', '875'), None]</t>
        </is>
      </c>
    </row>
    <row r="259">
      <c r="A259" s="4" t="inlineStr">
        <is>
          <t>madmikeandfriends.com</t>
        </is>
      </c>
      <c r="B259" s="4">
        <f>HYPERLINK("http://madmikeandfriends.com", "http://madmikeandfriends.com")</f>
        <v/>
      </c>
      <c r="C259" s="4" t="inlineStr">
        <is>
          <t>Reachable - No Addresses</t>
        </is>
      </c>
      <c r="D259" s="4" t="inlineStr">
        <is>
          <t>N/A</t>
        </is>
      </c>
      <c r="E259" s="4" t="inlineStr">
        <is>
          <t>N/A</t>
        </is>
      </c>
    </row>
    <row r="260">
      <c r="A260" s="3" t="inlineStr">
        <is>
          <t>postermuseum.com</t>
        </is>
      </c>
      <c r="B260" s="3">
        <f>HYPERLINK("http://postermuseum.com", "http://postermuseum.com")</f>
        <v/>
      </c>
      <c r="C260" s="3" t="inlineStr">
        <is>
          <t>Reachable</t>
        </is>
      </c>
      <c r="D260" s="3" t="inlineStr">
        <is>
          <t>['122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'1932 40 x 25 in 102 x 64 cm 225 Ports de Provence SNC',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'1932 40 x 25 in 102 x 64 cm 225 Ports de Provence SNC',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'122 Chambers St. New York, NY 10007', '350 Princess Diana at Nan Kempners Park Avenue Apartment New York', '122 Chambers St. New York, NY 10007', '122 Chambers St. New York, NY 10007', '122 Chambers St. New York, NY 10007', '122 Chambers St New York, NY 10007', '122 Chambers St. New York, NY 10007', '122 Chambers St. New York, NY 10007', '122 Chambers St Tribeca, New York', '122 Chambers St. New York, NY 10007', '122 Chambers St. New York, NY 10007', '122 Chambers St. New York, NY 10007']</t>
        </is>
      </c>
      <c r="E260" s="3" t="inlineStr">
        <is>
          <t>[('USA', 'NY', 'New York', '10007', 'Chambers', '122'), None]</t>
        </is>
      </c>
    </row>
    <row r="261">
      <c r="A261" s="2" t="inlineStr">
        <is>
          <t>resortsltd.com</t>
        </is>
      </c>
      <c r="B261" s="2">
        <f>HYPERLINK("https://resortsltd.com", "https://resortsltd.com")</f>
        <v/>
      </c>
      <c r="C261" s="2" t="inlineStr">
        <is>
          <t>Unreachable</t>
        </is>
      </c>
      <c r="D261" s="2" t="inlineStr">
        <is>
          <t>N/A</t>
        </is>
      </c>
      <c r="E261" s="2" t="inlineStr"/>
    </row>
    <row r="262">
      <c r="A262" s="3" t="inlineStr">
        <is>
          <t>thedevoregroup.com</t>
        </is>
      </c>
      <c r="B262" s="3">
        <f>HYPERLINK("http://thedevoregroup.com", "http://thedevoregroup.com")</f>
        <v/>
      </c>
      <c r="C262" s="3" t="inlineStr">
        <is>
          <t>Reachable</t>
        </is>
      </c>
      <c r="D262" s="3" t="inlineStr">
        <is>
          <t>['7101 Old Ridge Road, Fairview, PA 16415']</t>
        </is>
      </c>
      <c r="E262" s="3" t="inlineStr">
        <is>
          <t>[('USA', 'PA', 'Fairview', '16415', 'Old Ridge', '7101')]</t>
        </is>
      </c>
    </row>
    <row r="263">
      <c r="A263" s="3" t="inlineStr">
        <is>
          <t>wargoenterprises.com</t>
        </is>
      </c>
      <c r="B263" s="3">
        <f>HYPERLINK("http://wargoenterprises.com", "http://wargoenterprises.com")</f>
        <v/>
      </c>
      <c r="C263" s="3" t="inlineStr">
        <is>
          <t>Reachable</t>
        </is>
      </c>
      <c r="D263" s="3" t="inlineStr">
        <is>
          <t>['45 John Glenn Dr, Concord, CA 94520', '345 N Arlington Ave, Reno, NV 89501', '1475 Creekside Dr, Walnut Creek, CA 94520', 'n Information Networks Member CI71Su', 'n Information Networks Member CI71Su', 'n Information Networks Member CI71Su', 'n Information Networks Member CI71Su', 'n Information Networks Member CI71Su']</t>
        </is>
      </c>
      <c r="E263" s="3" t="inlineStr">
        <is>
          <t>[None, ('USA', 'CA', 'Concord', '94520', 'John Glenn', '45'), ('USA', 'NV', 'Reno', '89501', 'Arlington', '345'), ('USA', 'CA', 'Walnut Creek', '94520', 'Creekside', '1475')]</t>
        </is>
      </c>
    </row>
    <row r="264">
      <c r="A264" s="3" t="inlineStr">
        <is>
          <t>gunsafes.com</t>
        </is>
      </c>
      <c r="B264" s="3">
        <f>HYPERLINK("http://gunsafes.com", "http://gunsafes.com")</f>
        <v/>
      </c>
      <c r="C264" s="3" t="inlineStr">
        <is>
          <t>Reachable</t>
        </is>
      </c>
      <c r="D264" s="3" t="inlineStr">
        <is>
          <t>['5 right Duo Relockers UL Listed Locks UL RSC', '5 right Duo Relockers UL Listed Locks UL RSC', '3 right Duo Relockers UL Listed Locks UL RSC', '3 right Duo Relockers UL Listed Locks UL RSC', 'and much... Buy Now Quick View American Security MS', 'and allows for... Buy Now Quick View American Security MS', '5 right Duo Relockers UL Listed Locks UL RSC', '4 GUN WALL RACK WITH STOR', 'and the Barn Wood... Buy Now Quick View Rush Creek AMERICA', '1199 West Utah Avenue, Payson, Utah 84651', '1199 West Utah Avenue, Payson, Utah 84651', 'and backlit SecuRam electronic lock with EMP', 'and shotguns as well. SHIPS FULLY AS', 'HTR33Sp', 'HTR33Sp', 'HTR49Sp', 'HTR49Sp', 'HTR33Sp', 'HTR33Sp', 'HTR49Sp', 'HTR49Sp', 'HTR33Sp', 'HTR33Sp', 'HTR49Sp', 'HTR49Sp', '8 Stealth Home Safe HS14Sp', 'HTR33Sp', 'HTR33Sp', 'HTR49Sp', 'HTR49Sp', '2 is a multiuser ESL20XL', 'solid steel plate ESL20XL', '2 is a multiuser ESL20XL', 'solid steel plate ESL20XL', 'LBCO50XT', 'LBCO50XT', 'LBFB45jr', 'LBFB45jr', 'LBFBJR60XL', 'LBFBJR60XL', 'LBFB60XT', 'LBFB60XT']</t>
        </is>
      </c>
      <c r="E264" s="3" t="inlineStr">
        <is>
          <t>[None, ('USA', 'Utah', 'Payson', '84651', 'Utah', '1199')]</t>
        </is>
      </c>
    </row>
    <row r="265">
      <c r="A265" s="4" t="inlineStr">
        <is>
          <t>customrebuiltcarbs.com</t>
        </is>
      </c>
      <c r="B265" s="4">
        <f>HYPERLINK("http://customrebuiltcarbs.com", "http://customrebuiltcarbs.com")</f>
        <v/>
      </c>
      <c r="C265" s="4" t="inlineStr">
        <is>
          <t>Reachable - No Addresses</t>
        </is>
      </c>
      <c r="D265" s="4" t="inlineStr">
        <is>
          <t>N/A</t>
        </is>
      </c>
      <c r="E265" s="4" t="inlineStr">
        <is>
          <t>N/A</t>
        </is>
      </c>
    </row>
    <row r="266">
      <c r="A266" s="3" t="inlineStr">
        <is>
          <t>gardenplaincoop.com</t>
        </is>
      </c>
      <c r="B266" s="3">
        <f>HYPERLINK("http://gardenplaincoop.com", "http://gardenplaincoop.com")</f>
        <v/>
      </c>
      <c r="C266" s="3" t="inlineStr">
        <is>
          <t>Reachable</t>
        </is>
      </c>
      <c r="D266" s="3" t="inlineStr">
        <is>
          <t>['106 E. South Ave, P.O. Box 340 Cheney, KS 67025', '106 E. South Ave, Cheney, KS 67025', '401 N. Main, Garden Plain, KS 67050', '8500 SE Burns Ave., Kingman, KS 67068', '106 East South Ave Cheney, KS 67025', '401 North Main St. Garden Plain, KS 67050', '121 E. Main St. Pretty Prairie, KS 67570', '63 to 94 points on the day.USD', '63 to 94 points on the day.USD', '1908 N. 203rd St. Omaha, NE 68022', '32 minutes ago Click to view report lswgeorgia', '33 minutes ago Click to view report lswalabama', 'AND HERZEGOVINA BOTSWANA BOUVET ISLAND BRAZIL BRITISH INDIA', 'AND COCOS KEELING ISLANDS COLOMBIA COMOROS CO', 'AND ISLANDS FAROE ISLANDS FIJI FINLAND FRANC', 'AND MC DONALD ISLANDS HOLY SEE HONDURAS', 'AND NORTHERN MARIANA ISLANDS NORWAY OMAN PAKISTAN PA', 'AND SOUTH SANDWICH ISLANDS SPAIN SRI LA', 'AND CAICOS ISLANDS TUVALU UGANDA UKRAINE', 'AND FUTUNA ISLANDS WESTERN SAHARA YEME']</t>
        </is>
      </c>
      <c r="E266" s="3" t="inlineStr">
        <is>
          <t>[None, ('USA', 'NE', 'Omaha', '68022', '203rd', '1908'), ('USA', 'KS', 'Garden Plain', '67050', 'Main', '401'), ('USA', 'KS', 'Pretty Prairie', '67570', 'Main', '121'), ('USA', 'KS', 'Kingman', '67068', 'Burns', '8500'), ('USA', 'KS', 'Cheney', '67025', 'South', '106')]</t>
        </is>
      </c>
    </row>
    <row r="267">
      <c r="A267" s="3" t="inlineStr">
        <is>
          <t>wisr.edu</t>
        </is>
      </c>
      <c r="B267" s="3">
        <f>HYPERLINK("http://wisr.edu", "http://wisr.edu")</f>
        <v/>
      </c>
      <c r="C267" s="3" t="inlineStr">
        <is>
          <t>Reachable</t>
        </is>
      </c>
      <c r="D267" s="3" t="inlineStr">
        <is>
          <t>['1812 San Pedro Ave., Berkeley, CA, 94707', '1812 San Pedro Ave., Berkeley, CA, 94707', '1812 San Pedro Ave., Berkeley, CA, 94707', '1812 San Pedro Ave., Berkeley, CA, 94707', '1812 San Pedro Ave., Berkeley, CA, 94707', '1812 San Pedro Ave., Berkeley, CA, 94707', '1812 San Pedro Ave., Berkeley, CA, 94707', 'and contact information is published on WI', '1812 San Pedro Ave., Berkeley, CA, 94707', '1812 San Pedro Ave., Berkeley, CA, 94707', '1812 San Pedro Ave., Berkeley, CA, 94707', '1812 San Pedro Ave., Berkeley, CA, 94707', '1812 San Pedro Ave., Berkeley, CA, 94707', '1625 N Market Blvd., Suite S200Sacramento, CA 95834', 'and the cultural mores and values common in California', 'and WISRs learning methods and mission, whether or not a WI', '1812 San Pedro Ave., Berkeley, CA, 94707', 'and evaluation is guided by WI', 'and evaluation is guided by WI', 'and WISRs learning methods and mission, whether or not a WI', '1812 San Pedro Ave., Berkeley, CA, 94707', 'and justice. Main Mission and Features of the MS', 'and creative change in the field of education. WI', 'and curriculum is guided by WI', 'and curriculum is guided by WI', 'three semester unit course on Learning the WI', 'and WISRs learning methods and mission, whether or not a WI', '1812 San Pedro Ave., Berkeley, CA, 94707', '1812 San Pedro Ave., Berkeley, CA, 94707', 'and WISRs learning methods and mission, whether or not a WI', 'four annual surveys from WISRthis is an important part of WI', 'ten notice of cancellation is sent. If WI', 'and ease in handling the courses is assessed by WI', 'and WISRs learning methods and mission, whether or not a WI', '1812 San Pedro Ave., Berkeley, CA, 94707', '1812 San Pedro Ave., Berkeley, CA 94707', '1747 North Market Blvd., Suite 225, Sacramento, CA 95834', '1747 N. Market Blvd., Suite 225, Sacramento, CA 95833', '1812 San Pedro Ave., Berkeley, CA, 94707', '224 Filter FlateDecode stream xn D CBREMT', '4 zW1rvCG p DV py SC', '223 Filter FlateDecode stream xn D CNJ', '249 Filter FlateDecode stream xMn bIA', '1812 San Pedro Ave., Berkeley, CA, 94707', '1812 San Pedro Ave., Berkeley, CA 94707', '1747 N. Market Blvd., Suite 225, Sacramento, CA 95834', '1812 San Pedro Ave., Berkeley, CA, 94707', '1812 San Pedro Ave., Berkeley, CA 94707', '1812 San Pedro Ave., Berkeley, CA, 94707', '1812 San Pedro Ave., Berkeley, CA, 94707', '1812 San Pedro Ave., Berkeley, CA 94707', '1812 San Pedro Ave., Berkeley, CA, 94707', '1625 N Market Blvd., Suite S200Sa', 'ogramEnrollment Fee nonrefundable250Ed', 'riptions Professional Memberships258Tr', 'Books300Pr', 'rshipEnrollment Fee nonrefundable250Ed', 'riptions Professional Memberships258Tr', 'Books200Pr', 'hangeEnrollment Fee nonrefundable250Ed', 'riptions Professional Memberships258Tr', 'Books250Pr', 'ogramEnrollment Fee nonrefundable250Ed', 'Diploma, Transcript Production, ThesisDissert. Copying150St', 'rshipEnrollment Fee nonrefundable250Ed', 'Diploma, Transcript Production, ThesisDissert. Copying150St', 'hangeEnrollment Fee nonrefundable250Ed', 'Diploma, Transcript Production, ThesisDissert. Copying150St', 'lCLW MaH3F6np', 'HwAoM9G0lf', '9 LCH l 4YBuC2 e7x68fO21yE', 'o Sa0U4xT', 'kVSe J54gy', 'UJKj29jZ', '2 ceNB58fU', 'Gt fdS66eA', 'rLn.g13Xp', '3U ovzBJFEkX06Fq', 'fQzT5f0YG', 'yE IBKU9 4RH', 'ghgHxCdGn7 6zJ', 'UcSUY10BN', 'ZH M o1 3NJ', 'H c D74jR', 'WC.KO, zI 0g47FJ', '217b XEPH11Ee', 'MoLHm7R6FH', '7 GS TT1ycViiyJi HSr s74aF', 'fM, d 43zNJ13qh', 'k H pg9G 7jb', 'ACLVjvYOyLr0k7gx', 'kFNcCy56hE', 'CpT SWfJ808uH', '.HQL00ee', '23a A S 9n0A.H ey MZmlyXRTd0U5Fb', 'RXgi23dQ', 'yvCFH32hZ', 'tGsZ7s7ny', '.rBxtp K C61TS', 'UICy, olIRUYr 7 qmHU GH NvucWz3w6ew', 'QRlp77rG', 'Pc Jj czr06nf', 'mmk48hY', 'ccC Zcc33NH', 'li.JJNbID1D 6eh', 'Mon yE76dn', '3E i67tjtOYrNk3G3Ef', '75X H7 YEZNs61eJ', 'rFN Z v aTTpVMp7 5Qw', 'Y.Dv ypnpQS6h6RJ', 'mORg521bU', 'uuzyiFSTgEyt94SY', 'Rm6sNB2N UvE3yPe5hM7 EMH55qR', '6 E U i 50bKghus, zAt tkIMbH s.B 3i7W578RF', 'T.rJrXPvUs94Xr', 'qS g0d4uu', '0 eZSf8VH.Bxiv 1o RZ upqU L22jn', 'H Z o47Xq', 'NWszflX F hv86lh', 'y yM16YE', 'WzoEIPOAk F Jwem.s97sp', 'Rewkzvuf31sD', 'CUlg87Xf', 'zHNpY93NX', '6g 6r 72FV3 2tR', 'VlP ShsEo65nj', 'wDd82eh', 'llhZc30jD', 'p OF0J1EU', 'C y64Hf', 'hYLmjA07lG', 'uyOUIxTlfo30er', 'bWwCl I, jD40gh', 'X Bod08bb', 'pQ J hHi94TD', 'b fobsGEE81lT', 'pBDiZJ, E 7f79Zx', 'Jm YTe7U 5AB', 'sYoPP h AbfgI71Wl', 'N pET5U6Bz', 'GA ovLc75rg', 'vH ucafO8 0BU', 'v IGJ99 9Ep', 'nddNi29eD', 'HDqphd41WU', '9K qGHaagJ32bx', 'E Hvi83qH', '0 Z0kI80qN', '9S Z JeR01AE', '6 NvNJ38fl', 'QD nMvKTAd57Tr', 'ant.HTQB9u4ZW', 'eYoR Rk1n5Dn', 'L Iwd jWm h6A5uf', 'sZdQZmegR5A 6Tf', 'ZpyP037ap', 'AYoZXf936GX', 'rEyu, YP3a9Qh', 'vg cmEmya9U2Yy', 'ew H AkPI0s9wy', '3 L.Kj GsgY5 Gk46Zz', 'w pzQW Ii51 7Pr', 'npth64tl', '824i 6LlQ0xGHEv42Tr', 'T pIEFt2 9Dr', '4s hedNEoAlKgaR, e n59XE', '۳ 9Khwy, reK0sz M26xx', 'rrmPW7 0ba', '55 iIvd3zG7 2EB', 'oyn y45Yn', 'twikVAnF0B8ZZ', 'KFV f48hp', 'ruDPZkRhF9 0bL', 'tj A93Fs', 'TSQo521gE', 'bjAmZTemM3U3SN', 'mluyuiuv68JT', 'yRST Bb25RX', '.qcBULz90YN', 'dD Bklp3f2Ba', 'NHv aHUo YO964Ra', 'Dvf DdJ p.SvUv Ty94de', 'N XPP Ju61LJ', 'dsKn9F4sj', '0 tbm0Ch35qh', 'GpTsp024EG', 'PgOKnVBy76HZ', 'GigF6a1Rs', '4 E1 6vp6sI eEJClj72Ll', '0G uWeK T8QhRDm2e5gf', '.XNJS627HQ', 'bYBnb b iI89PS', 'sMV pGB NISi02dZ', '7 Rt7OFXvP L2qmk oZc nR9qep S C1 1tG', 'cR WYXVfjYG99qe', 'JgvI95uw', 'dAyBC XyT1T 9nh', 'a tE46ZA', 'oRt s51rD', 'OLZ u N5t 8zW', 'rAuGUa Jvqj5B 2QX', '0 nVRgYPD9g 3Sw', 'q QQc66Xe', 'OhejjZ5b0yG', 'yOSfVw534uG', '5 o KSvy3F 3wB', 'FL wcvU823PB', 'SLmI19QJ', 'NN Fm62Zt', 'NhISHzQzu Y07nP', 'DeCO, p Nw0fl qh423rR', 'xeOKI NX90uz', 'FIKVM U3t0Xj', 'SQBaW6t4xH', 'LNzpfj.eBkx25Sa', 'Fnnn.Goy5g4aJ', 'wuWa u95fQ', 'QWqiDUpr1u2qu', 'mTkvJMl1 3PG', '7 O CtU64np', 'P gOc56Tl', '2 Cy2 M43Le', 'CCBob40AE', 'C PP0a6pW', '9X B6RpJe5 b ZUddr9E0YW', 'qrvf270jX', 'rV GfZn44Ys', 'rKpw97sf', 'Kj l rYT1J7nY', 'te zK I52pH', 'XIktd1A2hw', 'gbvSn, p78pa', '1 f68xczRPWQ1MMX0s0 CChB0CW0p 3RJ', 'm iY51jf', 'FZOZVZI860Xa', 'rIvJWHt, vIBX3V7ya', 'yjdn96TF', 'SFqp6u1uB', 'dRpjNoKZ42qU', 'LfyC82rh', '9 XC7TRZZ bGf21PB', 'OKyNtND98wu', 'zMpA FUyL5n8jN', '0v yNegbiCsuNgv1PTDE f.HZn4zI, md Ps lH0 ioPlYhVq3 cCt 7VZmVTIq2f3j 5GW', 'bXimT rua8R2dY', 'PqVrOZ01DB', 'QORP K0 9qe', 'urvIS47ls', 'eOwfrfk59Fg', 'v P pxGbjsAt.nn DlHEI7 0At', 'SB hBhY02Gs', 'RBhOzL33bu', '5 Hy2XBN87US', 'zGChte22gE', 'TQwQHBHHJyNLmEaLApP0Y1gg', 'nxLtJDQp34wb', 'EPvvM XB89JA', '9 J b WDfq7A1gw', 'foD3a5EW', 'F lQD7g7JP', 'vIXthS7g8zp', '7a vK1AjH3, jCRg UiW88Zp', 'rAfkIm, c 0kkFA0h25ya', 'BTkMJqSjuYDDp33Ah', 'Cwgo Aq61 7SN', 'yURg ah8X1Ys', 'mOyHyU6C1jQ', 'BqsmIx03FD', 'WPQTBUDXC20je', 'LJO heU F4E1SD', 'MItWD9 8JB', 'ZePB15Fl', 'fWa KhY33pb', 'vwbImYd, SpRL3newkQusNk 6du9 2ne', '0 OhQ EoA0 eIfQ8AQNg95dN', 'UIaY95Zj', 'Cnn NS996qQ', 'gBjtcbQ.Tlfd Fy14bd', 'wgN K97zF', 'Z Cus w D9E2Jn', '.B f17dy', 'gq dx18Fb', 'UYokhNIw24la', 'EtkVfBj15Ft', 'mN KF86UP', 'NTQYmibD i54xW', 'Xm D1h1UN', 'RWRFteN rY a Qiz226Bx', '2 mV .wPw D9l87SB', 'faNa02ty', '2803M Ic CO0 5lF', 'sJgMOS72Nb', 'tX l T03DN', '64 KVf6J0MY3 eh4qTjir0Qe KSW6e6qP', 'Q qEqTR GG0e1YQ', 'xQhpy797ee', '5 K WzPW G.t4NYKLtV627Eb', '1 vXk9 L5F9WS', 'm LxKH99Ru', '2 5E5wT0Sj01AZ', 'luT.J17fP', '3X z 6fqJ.ks QeWh2Uvz4u2Zd', 'w Wbn F1k0UP', 'fkimw17sa', 'zspwapbh47Gn', 'scfq mWGo, WqqT4X AV64 4YX', 'tcxrEH, WxmNnZto vys9dS H99bf', 'Oe qbP bva o1g 1BY', 'yMqCi73YP', 'kotSvUJp31un', 'nunKLONe29DD', 'qF n3S6Ey', 'YcOl Wnv31Sr', '3E J5HbE84ah', 'H Gbf60Gy', 'HgPz LAxlEtp96yL', 'jfVa33QH', 'Hf SzuQQBDyCB rVMKrt0m7uN', 'MrC52aT', 'B UPp22jA', 'CEgtQ40py', '0 0x 1zq1 8uR', 'x xO J KBR26WZ', 'EprLg, kb4x8ZT', 'fAaaTatgDxdyft8H9js', 'fFvj79uX', 'FVeWfcM, jm6 0sH', 'Jhf, f66qf', 'rYvXL0 2uY', 'FmQW05WY', 'p bfE5R1db', 'YCYH22DQ', 'AKRJ22eE', '2f oYnaw86Gj', 'ToDO Obn7T8at', 'HaN879jF', 'X za UFgN0N6Fr', '4 9XzN37Ue', 'AUvr.k51xj', 'vcbVqMh5u4qB', 'OJ z00FX', 'jRw.XsaSL67tE', 'f Wey79WY', 'Lbv jOe8t7au', 'jdBe826lY', 'Lmz zJLN7U4eb', 'WtehJV25AQ', 'ZvnHNswXLE952fW', 'xRD buCa39ab', 'mZUco7c9XZ', 'Xwy BG88na', 'b hlD477aH', '4x z fY AdIR37Wf', 'BtNRj30fp', 'FCE G16AW', 'VkAR45AX', 'a Has23pf', 'djDP sEJSS A44yb', 'wp Nv399Rw', 'fffP192Wq', 'skXRHOKRwQmjONZ Ds6w9Nh', 'xQ l59ep', 'g j, JJE1WiNWcMS.r63Ax', 'bfXdI3E 1ZL', 'UDgFsbQ Wmcq u49tG', 'eWDtJNta0a3jy', 'dyK z06Ex', 'BWncFR77yP', 'qZ Lw2M 1Zh', 'hZkaAQ89 1Bg', 'QH I29HJ', '٢ wbeIo 0OqN Ps 06 C26qj', 'MbxV UTzRPdnq26xn', 'vw sGG83jg', 'lZCO3s2fU', 'TDP l1S9Zx', 'JcxRT jH0s4Zt', '9X f1U9Jjt1RV3eBL80Ni9F74Fr', 'RXbRRumJ i77BT', 'OCyIEPIpHe69Wr', 'X cC6b4Gt', 'TfNZT PLB11ul', 'zmKe wrD8P4fH', 'wKkI vp36rX', '3r eAyh99pe', 'PvxIc1X5Qs', '4 4EVd78fw', 'JJRnt, Y B54US', 'lyZJ22pS', 'oMGFKdAN hE65Lr', 'VoYg sv4N8HF', '2i r67Ob, J7fr1h2Ibr 1yXyxrUV2vG88Su', 'mmDCraBhr6G4Uw', 'ImxCR5e 7EY', '0 hKDT0Y25ZX', 'KRgHB414Df', 'NvroeZORn612Xw', '1 361b V5x eho MmVW3gEl0k8Qx', 'fvuGn d26WW', 'DRBja74jX', 'ced.HJq8 7Qf', 'pSHsN6U6NT', 'cwY eYRysUP53Hn', '6 FBqBZh8t5zT', 'Ywly0c0jG', 'ZDxd8b4zR', 'vLLpk60Jy', 'HA HH55wx', '3I O ZoFIG24Un', 'fdrOo XMg aGMYaol7 9FP', 'uV rIU98NW', 'cCS G02pE', 'YVnJ55FB', 'PMX, R3R69qL', 'kdryacWn aLgaJuZnGlxvzL41ZL', '0 Q 3Z04dF', 'BPfqpj83pL', 'JK., a61xs', '7Y ybpTqR040tZ', 'EQ j31Tg', 'x PZ216HN', 'kCvGY utHMrq, QQYv2e3JD', 'AtFecmmHVP3c8LB', 'ZzmPXyVXnVW10yB', 'zBFN32Zr', 'ahlzch2k8TL', 'lz D8 5ye', 'FXJRqTY04lZ', 'jYY5f0TD', 'N S673QU', 'pfp oenu2n1BN', 'GaVu wv Vw7w7lp', 'T qlp.du tsun2 0zN', '9Y Pqi M45yS', 'szLHzm MafSGYj cH0D5WQ', 'nvnBO2f9hS', '0 dG dqM1dH 4p m.Y6JB6s v5J268AH', 'irY j e30zq', '.Pzv, sAhdI4EukY dILXZH2K9xe', 'JJWQf22PT', '7 FzhstJO4SHo7K KUJ aOYHa6uRX I06xe', '8 SHaw383Eq', 'OF IH3m1Fr', 'JV qRjY R Qlwz68zj', 'VXeBo43Yd', '0v k Q9B. aliw69VQnG gD63qA', 'yB mM2K3Pw', 'lOftPTZlu1p4dl', 'MmG Jj71Dw', 'V T, cBJ37wH', '.BK wn53PP', 'xyBKD63fE', 'nMRljtrda fLd38As', 'dZ u lJk3 8pe', 'ni p71He', 'NIovy.xnqo6 3Lw', '3 SOLAr1x2fVkD N3g0RT', 'Tn, I. sC PHEM1NVf b.n26QZ', 'X JE96Ay', 'sTe1VHkHs68zZ', 'MPrzr58er', 'tMNnn.Tb08pD', 'F L671aL', 'bAYYW92EJ', 'QWgM lyp, fat42th', 'dyIS.deNxw nbROfE0m 8LL', 'mBQO2f7RX', 'RjiBH8M6zy', 'wRpX72zn', 'fSehnIL51Aa', 'w gh43jr', 'QBFJ0 7LH', 'NPLet c13lA', 'QKBC13us', 'tEQP330fJ', 'dUOQC tXDN1b2Ge', 'R. Lb84YY', 'WT k96Rh', 'ttY k21Hu', 'pe mzdjjFTK B28ys', 'aQqgas81pT', 'KiUvmd03xQ', '4 Ri YKfKdk71WT', 'eIqg83lB', 'kIR, mkmC8 PZg9m6sH', 'H xbCM jtqOsf wAIE22zH', 'HDBlUBdt y28Lf', 'qeHcHuh REED94Fy', 'BoYB451Qa', 'I DEumQ2 1yb', 'XQIB24fe', 'IeEM DuYL4e5TD', 'tfYK.LJid241rR', 'Zkg1K9Uu', 'pSMj85Nn', 'kBhd41Nf', 'yyuTk7F9Rt', '.f C47Rg', '1 Y24 nZ y Y1 1qy', 'eoOqwp6E0sx', 'vAcK Es Mj699un', 'mxpPI B9 7Hz', 'q QAHn6x3Py', 'OKBm C09lW', 'WT .ebGEjLh Li46JH', 'gIIpXni3H3JZ', '5 6G OthQF92wE', 'waUArA, RRx6fd 9y1L6E0VNjH0N8XD', 'ppC dEzR420fp', 'IHYLY67Gz', 'SvNtzqpds31 7aD', 'eOlmc, R0K 8dH', 'ZoK612La', 'gzxCxtVTgmAcP4f7yW', 'PadA50Un', 'YLwGEFpTfwtZxoyxu40NZ', 'sPM71BH', 'LsEVYuBsPYS9G7xu', 'LHNk94jw', 'wRDr X Cp5U9tS', '3 bfuUk0p2xy', '7a MqsFTq E453XS', 'IYcfgvaz OPFP4K5hW', '3R jt.7h07DG', 'yAZXl L94aQ', '9H bv2 Emjfovn8xyMD3F4DCD xr43NS', 'twUBY23SP', 'voksHfME63ax', '7 UFvOb8n1zw', 'ZUAvNFW1W4bP', 'Mxd997hq', 'KeW.X, p10hT', 'HlCez43Gx', 'ei Y p Y, i xMla323ds', '7t vKCRe 43wX HAQZ3rCy36wa', 'dN i22Lg', '9K GH0r28wX', 'fY Qd27Pt', 'ZgwUjIlVh606tg', 'TQBRluODCv8y9pW', '67 IZCh ayVsH, cuG58LG', 'yrTw39zT', '0 EI5fMgxU uzJ09pS', '6 PdTZsb13je', 'm fD67wa', 'yS rc4N7ZG', '1 qGjz, V bkK5W4WL', 'bHb. Qxt p43Tp', 'XU n ILhu cEVWyF, XHC sk vcrL n26gP', 'oaA K74BZ', 'eQEJa65ft', 'Ji Ec6x8EN', '0 wJdNEaR7D 2Lw', 'B ft99ng', 'p iiZ.RHn n, f SQD19UG', 'oPDge50be', 'hrtai111lS', 'n.a Xecti34Hy', '0 v8ANf7t1rG', 'zNO.IJx34Qf', 'zVfrWgs6 7QS', 'K. E3S7Df', 'VpfE.DsBK54dt', 'aBrfYKs KjR1S0XX', 'NUGSrOd7D0Zd', 'g Yl05qd', 'Z VIb0W9Zl', 'W bc61LX', 'dD GfiC6W 0zl', '2 V ZP22Yu', 'GlJtK03Hn', 'RMgG92SU', 'L GWDQ2w3eP', 'kxTcmt8p6ff', '4 9vWi8A8PKBfNL of44eg', 'Qlfa5U1xS', 'x bSP35rE', 'SxGY f8g0uP', 'jHeFBj7T2Xf', 'nafqMvom H Mf172ew', 'lMMxCBZlW B, VQh QFdirB, pl b32Qq', '4 tsR3ir04Nl', 'TQb mK8k0UE', 'JwWt11tn', 'sc hSNp2U 3bx', 'saZD39Yz', 'Mk R HEeVTh99gT', 'aaShM70Sd', '7 H Bu9 JytAv9sz E2b5nw', 'ufP zI35SX', 'x HRx2b 2EH', 'pD Dsms53Aj', 'SBfBf0C1LB', '6V H l n0 5Tj', 'mIr iNlX693ds', 'DMClLQn, L3j2wh', 'UXBx A5g1Nd', '4 Pk5 Cobl5n7, G43aD', 'J Y QJlBtjRu1c0WJ', 'LcYuZX DFLiOg60fa', 'PE mixG89Uh', '7 lMgWgslb6 2tN', 'QxXe Wl12pE', 'mSKFuRH25fD', '6 F QU3f1JU', 'fppZ oN O57xT', 'qlRoyis fo.vLdk53bQ', 'v KH40XG', 'FJItx1v3EH', 'yVovGA.wiAZvsVoEjIVNSV, Tv71HZ', 'qE rs3f4Et', 'uGkYMdj3 6Zg', 'p Rm4k3HP', 'hJlBlBtiQ, T4k47je', 'l DTV8X 9hW', '07g 6 lMI2 4uw', '989 y2KFvAF257bl', 'Dzli vSg467Ub', 'ovmuP62nj', 'qlPjjkhWN98Xz', 'ETry73jQ', 'qBEC70XH', 'bvu, NwJ85DH', '6 fh6v3I ur nmpk3T6wd', 'tWM Cn66WE', 'JqL H, q3I4gv86SD', 'VGZdE4b7NA', '5 hf oNP57Xj', 'cDDZ972Al', '80 6qKuZo7k61QX', 'NKRFPW8G0TD', 'LIcZ oAje6V2lE', 'dBmK POe71dD', '6 h.Pm IjxL WVUPDdZzR36aF', 'cKywdltNg1T6rL', 'etx NC19bN', 'wzMnI73QS', 'aHE dTEtV02dh', 'nwd, I79wW', 'Ss rWhxOe ZD1e2Ps', 'S VZng97dn', 's El68eT', '3l i9K7LgPRwgXc7J06jT', '0 W3DV VWkpRblUpm 3UG97SE', 'Yinl7H7sw', 'E MnWevt08zY', 'd qMMr, ndyB 3B3j4WL', '6M aNAPdakIucgH r, jobXVyXGzBIlz9e1pU', 'MPzuI0h4ep', 'irkcAOQL20TQ', 'rTmn1 5Ee', '5Q w7 l2D6uw', '7P CugNb un o, t 0SAx pp2Y 0ft', 'cnqC51 3rw', 'zlOs97jQ', 'HPPn3u1ER', 'cWPM96SB', 'SKoHH01uR', 'TOdWcTUBq80AA', 'JwkHvmmbhH4 2nz', 'HA nw81 1qF', 'Dn Vec83eg', 'CsGu0A 0Eb', '4R sVvMGJcY lQg d, kDJn3x 6bH', 'lBq UZ48gE', 'vHH yT2G5Es', 'tUY73Yb', 'lpoXsp939xB', 'B AWm31AZ', 'ts AJ49dE', 'rsEkfW6H 4Re', 'qNOi G96tS', 'rPBF y160YW', 'gQM33ej', 'QxML22WN', 'ieai X IYin51et', 'I p74AA', 'FpIs Ia134nz', 'mLPuF EA49Pb', 'UZmAcPwXRpcWTx8H1uH', 'rN nb, fbTYuxh40WU', '6 93TW53Px', 'pzHTj mYe185pw', 'HeId48gF', 'RTd f tPj09xt', '0 oe GS69y99zy', 'WdJo972jL', 'Ju iu46rl', '.aoRvwi4h9tN', 'TaJVAN95Na', 'JJ Rh69au', 'HS kNC1J7rq', '6155 stream xYqQGdK0B8bZ', 'LezsIEsEP43hw', 'r.i31yR', '83q sE9Jf z2u595jt', 'OdAEz39SG', 'r QT33rG', 'yrwXM Dk78 8DF', 'lLHsY3 9Bg', '3V I y Rg4 ur7j1eL', '89 Xe 6A B40Sd', 'qJBII83fU', 'GSQFa dNfZ238UQ', '8r 1 3d7Zz92Ds', 'UF, GwpZAb6A9La', 'ki Ml5 0Ur', 'LZF d687Ls', 'zaEIJa .I18lR', 'ts WqxKS7M9pR', 'rfGuw86ar', 'zO d N rWaqFi2F2xJ', '3L ALV3DhdMM5WdMJ0raA qO5T6K61Fj', '6M M2qF .H04dZ', 'XeaS Tt mTMb, T.rVTU tI834. TnAkyUeU18Be', 'Cdz p841nF', 'M.Rrr E97bZ', 'cH UlKc5r3QS', 'vOCQIO9n 6Nb', '4w g.Spq02Un', 'BL A lqRbAga7W0hL', 'inIzjX28Ur', 'EHJ wYRd6r9sR', 'IyFKV87uQ', 'QWMYY23qB', '8X oDoPTnkZRzoltHnJ16uP', 'BLNy44qt', '1 6 CaN5V6SA', 'GQaC50gz', '7 HoTch CGmDU Idl4y2Fn', '2 7xbof61Yw', 'cl Mk9u9Na', 'ctyYBqPmOmCNp2U 3bx', 'KxLn TziCqk W84gy', 'YcLqA54aA', 'vKYIg4F7tz', '1 W aT71Sd', '8 .A I 06vm MV n QByd0j6dF', 'a Qh w74LF', 'Y p LgH44qP', 'eZcXfqlq, .W20DA', 'iYvdXXQKJEPiP TcXI.XK, GAN T4Gp10S TMg8vxBh8 0Ht', 'cE ao I ek31Bp', 'NBFa PAP13wJ', 'QDR UYO..bQ67XE', 'jRb bNbTExAPn40FY', 'FTsSE4n8yg', 'Q Y4D5Rh', 'H w, r8 oN20ax', '7D qpyi5. VR8Bt5w1dQ', 'TZyC1x8ff', 'tbg87yj', 'u cFt59zB', 'AAyRRDsSMS NgHVls9B8sp', 'WBRIAe, c24Bj', '25 Nf lY32 3sn', '47r DLaBGev 4reXs9u 0xH', 'BzW WXC39rT', '7 aL nNNSmutefN88lB', 'OPYMjls5d1qE', 'y JB, nFK96qy', 'b yaN7C8XS', 'YyLgME03zt', '3Y 3. irLXgcrgEnjgU 5 XHKc Dz434Fu', '8l zMRalm60c171eu', 'mlKiLfrDb73XP', 'XRydy02qR', 'oZ BL7D4SA', 'E vMZX08Rh', 'v M10eq', 'trVajR4j4tR', 'KIElQUgq26Eb', 'DOV eEFqkO35th', 'PNAVPpvG Li00hJ', 'Mdv yyy6p7Ea', 'zgoyDkjis14Rf', 'R ao1e7eq', 'JM MmTyP518QP', 'MAt0g3Df', 'iplSUa36pq', 'qoJRy518wP', 'SVroT sUEsF74rQ', 'n SLy O6S2aA', 'R. I oWgQ01nG', 'b r6W7YH', 'D TGwJ ZvvRm8m8QW', '4 Gcz i4C9jj', 'JntI5F 8RZ', '4 7Tw 7wJ 6w1K7tu', 'WUfavlfwWRSp8S8uw', 'iHS RVJ4 2aw', 'ks, B rld yCu71jIlZPcym28Dx', 'N pKXr81lS', 'pCmUmfneij.jwjIw9m9zj', 'zg Sd rdQub79RX', '3 ffuq Rt4ItqxkNs S 8 SJcdNlqp1 0jl', 'ixn0 1EZ', 'mFed.YUY6R6GE', 'hnXMW9f3XW', '42 8pmbJ0u9iCCk.8GUz2M1D9SF', 'jpEpVkf94Aj', 'RuLp62TY', 'xE Rp3x5fW', 'whiQDcm83lh', 'WeFI144eU', 'Ro Durts894pg', 'ZI SS, ciofcW51un', 'eQ Ey68Wn', 'eCuck kM29aa', 'MjjUv upiE05Xs', '0 qiFgzEI7 9SF', 'EPjc45Bb', 'RxS CTQTg QS96ES', 'U XT OhIsU1w8UF', 'Ybt dr.zZrmU14GN', 'l.dn, Ec63gf', 'qPPTI86qA', 'yLh xyfC C09xb', 'KaJbq9n1uS', 'xQ PWAdJr0r0wH', 'orli02NL', 'M MCW21Wq', 'lUdY DD42ws', 'cyQ L Z wn UBbF5 9zx', '6R 1b0X05uh3G03Df', 'GiGnfs14uP', 'vYKaSR5P1Lu', '3j BNYn8K9PZ', 'wWZC51WF', 'yxDW1 6RG', 'Cm qQJ79yg', '7 OO1 J1fCd TtTkb07lA', '1 nqJ49ox84PE', '9 1H51ZcP kpu148El', 'nD YVeY98he', 'x AA31HA', 'sehqQC, Owt 9SHq J nThE8J0 17hrHjV, Up8H U4V.3kKN ov 8GBtyAlSB c2Y H0PZn8H0ja', 'ZCcMg5d1TD', 'dzFSyy35Eg', 'EVIrSQHpnxG49ea', 'Q pZ85xR', 'NZs Kc t70Ah', 'jR OAn11Gb', 'f Zmb4V1zy', 'nZNOW O.m5 2ha', 'eGAjbAb7p 1fH', 'fh EiwnIJS9j7BG', '1 cXbm80DF91tL', 'RPST99YY', 'EqAnMSW39wt', 'PinNJ85XQ', 'OImU GJ P UM19by', 'sGO vG5U0fQ', 'NRQsLW45Bt', 'p f.z26Rj', 'gB CRkaZ11rb', 'SU u z60wq', 'cKezfx37wq', '.erB17sG', 'kgCz, jgw4EuGnR2j 8uy', 'oHk i7 7Pr', 'F NS ie xWau OiKbOT494eh', 'yy k84Gu', 'Raal wPx57pR', 'LOHky8x1es', 'RQlKLJZZQpeQRIJrr945Rh', 'YsBP9 9Jx', 'PHqD Iw22FB', 'HmQI17rg', 'PLh, Z98JS', 'c .J28xL', '2 EJtUCs2F29ut', 'tNtK7C7yJ', '3A b5 rIFPvs4G0Jt', 'UGz, DqOYh9d8Qa', 'lJGtK9P9fp', 'yyHtuv vE91zQ', 'vC Ccryfr86DJ', 'MBEdicBy mJ37JD', '9P gm N7p0 9pt', 'neReRLFq20Fw', 'edVi2k4qh', 'tMCI37tz', 'pPdX81DE', '9 81Kb1SMI A662lA', 'eFZ u Ei4G3FB', '4m WkYU13Hx', 'gBTOd, z Hsp70da', 'yWnTDLnT00sp', 'AOwuw1W9UQ', 'xDeFg53BU', 'iK ET8E0Ag', 'HzARf1d6zh', 'oDGw C20hr', 'nQ .E97fw', 'yC Nv.V W47wZ', '.SPEYk22Ah', '7 B b bdow1h9Gf', 'JWxwQ35jp', 'dO.UfgTY897SG', 'BS OpM K cN24GP', 'oTwGH, kRMcl gWtM134yl', '4 lXfYuxF KEFe.SV3W8dY', 'CWx, REiT sd468QH', 'KIgdfAo, xVTjkHE3 7Al', 'aBpoVM32eA', 'RGDgNNqtI1J9Pu', 'oz a65Ja', 'Tez ML31fx', 'mPzYb6s3Pp', 'yGBidJnYB, su74lQ', '4o nykF7S2Je', 'pDDf5W5uB', 'Le.J Nhfv0b1Qw', '5 k 7dE bjc2iWd96pU', 'lU mg ibn MKR1r4uL', 'tfjoZ6 7jW', 'MFm5 6FW', 'DjSk53wy', 'Ibmg93sq', 'LWxEkJVwD8 6rq', 'tZ BM0 1Zq', 'jagw89Es', '2 FgmD T9vaBD9IkfS qqGz75xP', 'ZJBKZRBWATk5w5gz', 'nlH fA1 0Gh', 'irdW86DS', 'A z84El', '9O ArME17aNXl63dP', 'fPlyca5C4BB', '2N FIinK, AB9 MTZa0ALJf61Dq', 'yqK95ye', 'FXK35yt', 'LJkJklS8X5bb', 'bMm BLSpxUNDwuA18yS', '8 7g ZmdYL00gR', 'TA.ePK04uS', 'q TSC37Ss', 'dfUI t67bu', 'XcjUKmQXfzz32bh', 'LLIOxsE410NR', 'RmiTzEAw2JXDNGW6D8tb', 'sQCFdKIfgod24UA', 'Dtrue26sd', 'CTWFpbGZsb3d8ey', 'EZggTWxi03Dr', 'Dtrue26sd', 'CTWFpbGZsb3d8ey', 'EZggTWxi03Dr', 'drive.google.comfiled10UA', 'drive.google.comfiled10UA', '௪ x9 st49bJ', 'FIYJ3d 6Hf', 'yFlB4w 3pj', 'yh yyXkz0G 4wg', 'fYSC94JN', 'AEjS479zY', 'ldb z06Lz', '70i 7 UFX 4MfqbJO7gU ZAo4c6Rb', 'hEliEn83Pj', 'aNpes2 5PX', '1 eYLE25FkTUbltx43Hj', 'tp YM d7e4TP', 'zUgfP16fr', 'ckk pL03DT', 'aN od5g0Sx', 'mDyR26nA', 'CZYHK04Aj', 'xqG, I1vlbkzD9PC13W15jW', 'Qq mDM3 8Fh', 'au XbCZRTgIde20 7hy', 'OuODMa48RT', '1 JJoiuh592wW', '0M yyLr91ZW', '0 .5YAQ ENfMpZa9H8ag', 'RfIq80Ee', 'LSJZ4j6Un', 'vySdoc44Tb', 'gfJt86lp', 'dBMMr51uj', 'Gp l50jJ', '1O L F9O V l2G0jx', 'B qIHS9p4fQ', 'Zv fI3g6tz', 'mIOmJKIRM wN4j4zR', 'U TWJNhg85FS', 'maenF6f8fs', 'NpIyIr5 7wn', 'nuYp33RA', '8n 5J7V1xEORQ57SB', 'Xh Y, g Bp12Az', 'jAfYQ5m1aX', '0p t nNw91hf', 'eSMl dSf6r6el', 'fflJLcSfldSd66yl', 'xc oflsbX.b16Ad', 'd.dq.ftgRv S99WU', '3I J 0lRK YbVPz33Gt', 'BrmC56ZY', 'IHBIBI1T1SG', 'renG822fw', 'K CDFAt69Tq', 'zRaH02qT', 'x Yh9B4DW', 'CBBPMB P YYG7u9sy', 'BdiIQr42tP', 'hQZyxyb50Zq', '9 9 Ii2L m CjB ej35Lg', 'uyOie, Bw266tt', 'nvN vGwoKxcWrl13GJ', 'uxgvjRQFGcIk85rz', '7 lqb2f Hwqt24PX', 'bB oZuf8h8YW', '5 qe3yNK6LH0mmWv26RX', 'W Y o88nq', 'YyAHmms43rF', '9F Wk5, nmZ30hY', 'M bzr89tJ', 'CMEIANFJBLDHK04RG', 'qVLnFmMuUeEm1h5jE', 'PvTHS68Wg', 'PulAUu9J9JR', 'cFVxi95ez', 'leyBTn aRmT123gd', 'jcKW9 8zX', '31 vZG.k1f2rH', 'OvvDFEipPdbUvIX82aa', '٠u 8.7.O5g2AP', 'p FDG7c 8zG', '7 Ll4B88phaRq .7 Irs99ES', 'Sz lgF21qg', 'PUc komUj8h0JG', '0 s jY32WU', '4K Wqgysv616Tj', 'JOcp95rL', '3 FlQaBPj, e RS1hj qSbcd22bf', 'sG LXszpFT09Ds', 'Bpea6a0Dh', 'rdpR1 9ax', 'wfb z6A2yR', '9 SkFGi1d0TL', 'C qq fMm71EA', '0L Lp13eE, Jqm q 2uWyXx op BA9Ia.K zNz90Bp', 'tSCE CE02BJ', '7 cUilMN8j4lg', 'KaYrBDFSmsgZe739dY', 'UKpA39Gr', 'Zr qGI R94TN', 'S vhE .MQ94PP', '3 OrL.Rn0g2Ta', 'gpv.g9 7gR', 'RUI Z H. Dc011rF', '17 R .m.ur01jq', 'cGxGtPD3E4sD', 'MJTM UB85gj', 'OVsfzwApGUCK, U30UN', 'tB vCi.TO. vG03td', 'EPbl84HG', 'ueO0s3gY', 'eBz i, npg4uscmxNVu89bp', '6 g36lllf3MR6f3L63Lg', 'Mil M mpnhd3C6Qt', 'TYHh r l9 2RH', 'eS.S bD46AN', 'Odc8 9xA', 'lju83QW', 'T EInrfdIYP18LY', 'vJpnviA KhN, j5Yd9 1jR', 'zYzZlYZ51tf', 'pFn04yY', 'Sjj57lF', 'mJIkTqM d0U6JL', 'P UT1 9HL', 'DE qL4 2Jf', 'Ba Ojkp44FQ', 'brVSIRW P47FL', 'nPt a97yh', 'kNAIwi3A3QZ', '93 dK.Wr zGj23Lt', 'XSrRA27nS', 'htu ez epC24GW', '1 aryvd, nsosBQR L121nR', 'hpM84ju', 'sAkgP8m6Ej', 'tGOwfAO hFY, S YxU77nN', 'HknmVQiN7x0Ps', 'AEAa69zN', '5 p pzGzBVa HLjQ 7.g DlBJVBdp P91ZT', '6 cBEEZ0rhVAsjS1k5dR', 'GZtnCQ jF xw96Aw', 'REBZy MfrZ63sW', 'sgxQ ddi86sx', 'Ldone33xp', '0 X4euq JUg3h3ga', 'mAIY, t8 4EZ', 'YVGOWSf5s0Zz', 'TkKoTB, Vok5jU14Ef', 'uOtOvn60rT', '9N .iG SA dNDYN P58Xl', '6b sCyTQaV12DW', 'jzw AAaLed82NW', '6 g36lllf3MR6f3L63Lg', 'Mil M mpnhd3C6Qt', 'TYHh r l9 2RH', 'eS.S bD46AN', 'Odc8 9xA', 'lju83QW', 'Esf38Wg', 'FWfFfEMw81xq', 'xf z29xx', 'zJgiB40ZJ', 'PaNGpJoSud37RL', 'LjE sjLSmNn Z97BY', '3 hbRi InLSB J0Lg Ml27hY', 'UKNwl, uosGvjzN ARqZpIJU5 2Gr', 'fRtLf56Eu', '3 rq. Z6HIYHT73hNk00Aj', 'HXit, K7Y 86aH8Lf5piV5V0ub', 'CThKxaTzJ jdOgeCM5u6Jf', '9p WdaWoO 7e8J0uU', 'DiUsyx, s997Wn', 'ZDAmbj15XU', '.dpg213ZX', 'dzfo6 5ld', 'jWBQrBoK b54Wu', 'duk05Yr', '6w d YA07rF', 'au WEJxy67sF', 'mptc0 8gw', 'Kh VK22hy', 'isSjKaA9a2rD', '4t AzN PN4gdL Gzvfiey wVIlICpJ7.BlcC2h 0rW', 'FrfQHyYFnDB g96rU', 'P AeAI ogzO866WW', 'fcGcXD899fU', 'sdQgN97xB', '0F EbI PZ Y4F6, F3m0oNf190bQ', 'ZFvYESUXWuXY T5 6Zu', '8 KCzCb96aA', 'umHuU01nD', '69 WQy1 2N sNx2cliAn F399yD', 'VBTHH, It7 K50pa', 'fpy pE20Ug', 'RY.c33sY', '9 4vfr11Xl', 'NrLJ ZZLVJ tG .Doxoqm05uD', 'R of92xd', '1940 0 R Info 2371 0 R ID 19d39ec63dd', '716 19d39ec63dd']</t>
        </is>
      </c>
      <c r="E267" s="3" t="inlineStr">
        <is>
          <t>[None, ('USA', 's.B', 'zAt tkIMbH', '3i7W578RF', 'U i 50bKghus', '6'), ('USA', 'Ps lH0 ioPlYhVq3 cCt 7VZmVTIq2f3j', 'md', '5GW', 'f.HZn4zI', '0v'), ('USA', 'CA', 'Berkeley', '94707', 'San Pedro', '1812'), ('USA', 'CA', 'Sacramento', '95833', 'Market', '1747'), ('USA', 'CA', 'Sacramento', '95834', 'Market', '1747')]</t>
        </is>
      </c>
    </row>
    <row r="268">
      <c r="A268" s="2" t="inlineStr">
        <is>
          <t>milwaukee-montessori.org</t>
        </is>
      </c>
      <c r="B268" s="2">
        <f>HYPERLINK("https://milwaukee-montessori.org", "https://milwaukee-montessori.org")</f>
        <v/>
      </c>
      <c r="C268" s="2" t="inlineStr">
        <is>
          <t>Unreachable</t>
        </is>
      </c>
      <c r="D268" s="2" t="inlineStr">
        <is>
          <t>N/A</t>
        </is>
      </c>
      <c r="E268" s="2" t="inlineStr"/>
    </row>
    <row r="269">
      <c r="A269" s="2" t="inlineStr">
        <is>
          <t>awrestorations.com</t>
        </is>
      </c>
      <c r="B269" s="2">
        <f>HYPERLINK("https://awrestorations.com", "https://awrestorations.com")</f>
        <v/>
      </c>
      <c r="C269" s="2" t="inlineStr">
        <is>
          <t>Unreachable</t>
        </is>
      </c>
      <c r="D269" s="2" t="inlineStr">
        <is>
          <t>N/A</t>
        </is>
      </c>
      <c r="E269" s="2" t="inlineStr"/>
    </row>
    <row r="270">
      <c r="A270" s="3" t="inlineStr">
        <is>
          <t>tripeek.com</t>
        </is>
      </c>
      <c r="B270" s="3">
        <f>HYPERLINK("http://tripeek.com", "http://tripeek.com")</f>
        <v/>
      </c>
      <c r="C270" s="3" t="inlineStr">
        <is>
          <t>Reachable</t>
        </is>
      </c>
      <c r="D270" s="3" t="inlineStr">
        <is>
          <t>['51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 '51 Waterloo Road London NW2 7TX']</t>
        </is>
      </c>
      <c r="E270" s="3" t="inlineStr">
        <is>
          <t>N/A</t>
        </is>
      </c>
    </row>
    <row r="271">
      <c r="A271" s="3" t="inlineStr">
        <is>
          <t>scparanormal.com</t>
        </is>
      </c>
      <c r="B271" s="3">
        <f>HYPERLINK("http://scparanormal.com", "http://scparanormal.com")</f>
        <v/>
      </c>
      <c r="C271" s="3" t="inlineStr">
        <is>
          <t>Reachable</t>
        </is>
      </c>
      <c r="D271" s="3" t="inlineStr">
        <is>
          <t>['and logical way of thinking. LIND']</t>
        </is>
      </c>
      <c r="E271" s="3" t="inlineStr">
        <is>
          <t>N/A</t>
        </is>
      </c>
    </row>
    <row r="272">
      <c r="A272" s="3" t="inlineStr">
        <is>
          <t>dallasprowebdesigners.com</t>
        </is>
      </c>
      <c r="B272" s="3">
        <f>HYPERLINK("http://dallasprowebdesigners.com", "http://dallasprowebdesigners.com")</f>
        <v/>
      </c>
      <c r="C272" s="3" t="inlineStr">
        <is>
          <t>Reachable</t>
        </is>
      </c>
      <c r="D272" s="3" t="inlineStr">
        <is>
          <t>['t.copdS33Hz', 't.copdS33Hz']</t>
        </is>
      </c>
      <c r="E272" s="3" t="inlineStr">
        <is>
          <t>N/A</t>
        </is>
      </c>
    </row>
    <row r="273">
      <c r="A273" s="4" t="inlineStr">
        <is>
          <t>racecarshocks.com</t>
        </is>
      </c>
      <c r="B273" s="4">
        <f>HYPERLINK("http://racecarshocks.com", "http://racecarshocks.com")</f>
        <v/>
      </c>
      <c r="C273" s="4" t="inlineStr">
        <is>
          <t>Reachable - No Addresses</t>
        </is>
      </c>
      <c r="D273" s="4" t="inlineStr">
        <is>
          <t>N/A</t>
        </is>
      </c>
      <c r="E273" s="4" t="inlineStr">
        <is>
          <t>N/A</t>
        </is>
      </c>
    </row>
    <row r="274">
      <c r="A274" s="3" t="inlineStr">
        <is>
          <t>northparkpres.org</t>
        </is>
      </c>
      <c r="B274" s="3">
        <f>HYPERLINK("http://northparkpres.org", "http://northparkpres.org")</f>
        <v/>
      </c>
      <c r="C274" s="3" t="inlineStr">
        <is>
          <t>Reachable</t>
        </is>
      </c>
      <c r="D274" s="3" t="inlineStr">
        <is>
          <t>['9555 N Central Expy Dallas, TX 75231']</t>
        </is>
      </c>
      <c r="E274" s="3" t="inlineStr">
        <is>
          <t>[('USA', 'TX', 'Dallas', '75231', 'Central', '9555')]</t>
        </is>
      </c>
    </row>
    <row r="275">
      <c r="A275" s="3" t="inlineStr">
        <is>
          <t>a-baldoverhead.com</t>
        </is>
      </c>
      <c r="B275" s="3">
        <f>HYPERLINK("http://a-baldoverhead.com", "http://a-baldoverhead.com")</f>
        <v/>
      </c>
      <c r="C275" s="3" t="inlineStr">
        <is>
          <t>Reachable</t>
        </is>
      </c>
      <c r="D275" s="3" t="inlineStr">
        <is>
          <t>['26 0 obj stream HlT PSWA', 'LfittfyFTF43LQ', '16 0 obj stream HWM5 9Rg', '5 Vj D hVz HHNoaz55N5A Yf YE8u2bz', 'E qMD68ZJ', 'POPsSeW501Ar', 'iGOstream HWmo64Hp', '9u nyML99Zy', 'mtFOE.c088GN', 'nhVWJ81 6AH', '.xbg56sG', 'kMhDx2m2rP', 'uownw4t5ZL', '34 0 obj stream HdU TS7 B7WDTUQH04DZ', 'q zNqqYjskUltLnO z07nb', 'lEyfgU98xu', 'EgsYl E L7 0pA', 'YgonweetH90de', 'PddqoInVf65Ws', '3 b XZg04Lg', 'OCKIM25bf', 'brCScs45DT', '9T M8Z, cpd72rH', '3 0 obj stream hT0P04P06Sw', 'kTk3 6gn', '59 0 obj stream h2S0P0W0Pq', '2 hdxOuoW.DQdvWfly, Cc70AB', 'woAz06nr', 'mtFOE.c088GN', 'sZFZ02UA', '2 I1tNvSGwp, sK09AT', '4G FA1OCimz01Fp', 'DbfEowVJtILuqBS47jE', 'xcxcF, Mp NLQ2BBd, z5G8Ae', 'yfTxnx, f BjL62ta', '.GbL6t7xs']</t>
        </is>
      </c>
      <c r="E275" s="3" t="inlineStr">
        <is>
          <t>N/A</t>
        </is>
      </c>
    </row>
    <row r="276">
      <c r="A276" s="4" t="inlineStr">
        <is>
          <t>lgsbythecreek.com</t>
        </is>
      </c>
      <c r="B276" s="4">
        <f>HYPERLINK("http://lgsbythecreek.com", "http://lgsbythecreek.com")</f>
        <v/>
      </c>
      <c r="C276" s="4" t="inlineStr">
        <is>
          <t>Reachable - No Addresses</t>
        </is>
      </c>
      <c r="D276" s="4" t="inlineStr">
        <is>
          <t>N/A</t>
        </is>
      </c>
      <c r="E276" s="4" t="inlineStr">
        <is>
          <t>N/A</t>
        </is>
      </c>
    </row>
    <row r="277">
      <c r="A277" s="4" t="inlineStr">
        <is>
          <t>sterlingridingacademy.com</t>
        </is>
      </c>
      <c r="B277" s="4">
        <f>HYPERLINK("http://sterlingridingacademy.com", "http://sterlingridingacademy.com")</f>
        <v/>
      </c>
      <c r="C277" s="4" t="inlineStr">
        <is>
          <t>Reachable - No Addresses</t>
        </is>
      </c>
      <c r="D277" s="4" t="inlineStr">
        <is>
          <t>N/A</t>
        </is>
      </c>
      <c r="E277" s="4" t="inlineStr">
        <is>
          <t>N/A</t>
        </is>
      </c>
    </row>
    <row r="278">
      <c r="A278" s="2" t="inlineStr">
        <is>
          <t>jtownbible.org</t>
        </is>
      </c>
      <c r="B278" s="2">
        <f>HYPERLINK("https://jtownbible.org", "https://jtownbible.org")</f>
        <v/>
      </c>
      <c r="C278" s="2" t="inlineStr">
        <is>
          <t>Unreachable</t>
        </is>
      </c>
      <c r="D278" s="2" t="inlineStr">
        <is>
          <t>N/A</t>
        </is>
      </c>
      <c r="E278" s="2" t="inlineStr"/>
    </row>
    <row r="279">
      <c r="A279" s="3" t="inlineStr">
        <is>
          <t>spifunds.com</t>
        </is>
      </c>
      <c r="B279" s="3">
        <f>HYPERLINK("http://spifunds.com", "http://spifunds.com")</f>
        <v/>
      </c>
      <c r="C279" s="3" t="inlineStr">
        <is>
          <t>Reachable</t>
        </is>
      </c>
      <c r="D279" s="3" t="inlineStr">
        <is>
          <t>['47 Maple Street, Suite 103 Summit, NJ 07901']</t>
        </is>
      </c>
      <c r="E279" s="3" t="inlineStr">
        <is>
          <t>[('USA', 'NJ', 'Summit', '07901', 'Maple', '47')]</t>
        </is>
      </c>
    </row>
    <row r="280">
      <c r="A280" s="2" t="inlineStr">
        <is>
          <t>rybergconstruction.net</t>
        </is>
      </c>
      <c r="B280" s="2">
        <f>HYPERLINK("https://rybergconstruction.net", "https://rybergconstruction.net")</f>
        <v/>
      </c>
      <c r="C280" s="2" t="inlineStr">
        <is>
          <t>Unreachable</t>
        </is>
      </c>
      <c r="D280" s="2" t="inlineStr">
        <is>
          <t>N/A</t>
        </is>
      </c>
      <c r="E280" s="2" t="inlineStr"/>
    </row>
    <row r="281">
      <c r="A281" s="2" t="inlineStr">
        <is>
          <t>channell.com</t>
        </is>
      </c>
      <c r="B281" s="2">
        <f>HYPERLINK("https://channell.com", "https://channell.com")</f>
        <v/>
      </c>
      <c r="C281" s="2" t="inlineStr">
        <is>
          <t>Unreachable</t>
        </is>
      </c>
      <c r="D281" s="2" t="inlineStr">
        <is>
          <t>N/A</t>
        </is>
      </c>
      <c r="E281" s="2" t="inlineStr"/>
    </row>
    <row r="282">
      <c r="A282" s="2" t="inlineStr">
        <is>
          <t>terradynecountryclub.com</t>
        </is>
      </c>
      <c r="B282" s="2">
        <f>HYPERLINK("https://terradynecountryclub.com", "https://terradynecountryclub.com")</f>
        <v/>
      </c>
      <c r="C282" s="2" t="inlineStr">
        <is>
          <t>Unreachable</t>
        </is>
      </c>
      <c r="D282" s="2" t="inlineStr">
        <is>
          <t>N/A</t>
        </is>
      </c>
      <c r="E282" s="2" t="inlineStr"/>
    </row>
    <row r="283">
      <c r="A283" s="3" t="inlineStr">
        <is>
          <t>bestnapleshomesearch.com</t>
        </is>
      </c>
      <c r="B283" s="3">
        <f>HYPERLINK("http://bestnapleshomesearch.com", "http://bestnapleshomesearch.com")</f>
        <v/>
      </c>
      <c r="C283" s="3" t="inlineStr">
        <is>
          <t>Reachable</t>
        </is>
      </c>
      <c r="D283" s="3" t="inlineStr">
        <is>
          <t>['ONE CAN PLACE A SIGN IN THEIR YAR', '1217 E Cape Coral PkwySuite 94 Cape Coral, FL 33991']</t>
        </is>
      </c>
      <c r="E283" s="3" t="inlineStr">
        <is>
          <t>[None, ('USA', 'FL', 'Cape Coral', '33991', 'Cape Coral PkwySuite 94', '1217')]</t>
        </is>
      </c>
    </row>
    <row r="284">
      <c r="A284" s="3" t="inlineStr">
        <is>
          <t>gardenscapetransport.com</t>
        </is>
      </c>
      <c r="B284" s="3">
        <f>HYPERLINK("http://gardenscapetransport.com", "http://gardenscapetransport.com")</f>
        <v/>
      </c>
      <c r="C284" s="3" t="inlineStr">
        <is>
          <t>Reachable</t>
        </is>
      </c>
      <c r="D284" s="3" t="inlineStr">
        <is>
          <t>['184 Route 38 and Sandy Point Road Eau Claire, PA 16030']</t>
        </is>
      </c>
      <c r="E284" s="3" t="inlineStr">
        <is>
          <t>[('USA', 'PA', 'Eau Claire', '16030', '38', '184')]</t>
        </is>
      </c>
    </row>
    <row r="285">
      <c r="A285" s="2" t="inlineStr">
        <is>
          <t>rawhidedistributors.com</t>
        </is>
      </c>
      <c r="B285" s="2">
        <f>HYPERLINK("https://rawhidedistributors.com", "https://rawhidedistributors.com")</f>
        <v/>
      </c>
      <c r="C285" s="2" t="inlineStr">
        <is>
          <t>Unreachable</t>
        </is>
      </c>
      <c r="D285" s="2" t="inlineStr">
        <is>
          <t>N/A</t>
        </is>
      </c>
      <c r="E285" s="2" t="inlineStr"/>
    </row>
    <row r="286">
      <c r="A286" s="3" t="inlineStr">
        <is>
          <t>adgcreative.net</t>
        </is>
      </c>
      <c r="B286" s="3">
        <f>HYPERLINK("http://adgcreative.net", "http://adgcreative.net")</f>
        <v/>
      </c>
      <c r="C286" s="3" t="inlineStr">
        <is>
          <t>Reachable</t>
        </is>
      </c>
      <c r="D286" s="3" t="inlineStr">
        <is>
          <t>['7151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 '7151 Columbia Gateway Dr. Suite B Columbia, MD 21046']</t>
        </is>
      </c>
      <c r="E286" s="3" t="inlineStr">
        <is>
          <t>[('USA', 'MD', 'Columbia', '21046', 'Columbia Gateway', '7151')]</t>
        </is>
      </c>
    </row>
    <row r="287">
      <c r="A287" s="4" t="inlineStr">
        <is>
          <t>jandrcustomwalls.com</t>
        </is>
      </c>
      <c r="B287" s="4">
        <f>HYPERLINK("http://jandrcustomwalls.com", "http://jandrcustomwalls.com")</f>
        <v/>
      </c>
      <c r="C287" s="4" t="inlineStr">
        <is>
          <t>Reachable - No Addresses</t>
        </is>
      </c>
      <c r="D287" s="4" t="inlineStr">
        <is>
          <t>N/A</t>
        </is>
      </c>
      <c r="E287" s="4" t="inlineStr">
        <is>
          <t>N/A</t>
        </is>
      </c>
    </row>
    <row r="288">
      <c r="A288" s="2" t="inlineStr">
        <is>
          <t>wildlifeart.org</t>
        </is>
      </c>
      <c r="B288" s="2">
        <f>HYPERLINK("https://wildlifeart.org", "https://wildlifeart.org")</f>
        <v/>
      </c>
      <c r="C288" s="2" t="inlineStr">
        <is>
          <t>Unreachable</t>
        </is>
      </c>
      <c r="D288" s="2" t="inlineStr">
        <is>
          <t>N/A</t>
        </is>
      </c>
      <c r="E288" s="2" t="inlineStr"/>
    </row>
    <row r="289">
      <c r="A289" s="2" t="inlineStr">
        <is>
          <t>johnwhansen.com</t>
        </is>
      </c>
      <c r="B289" s="2">
        <f>HYPERLINK("http://johnwhansen.com", "http://johnwhansen.com")</f>
        <v/>
      </c>
      <c r="C289" s="2" t="inlineStr">
        <is>
          <t>Unreachable</t>
        </is>
      </c>
      <c r="D289" s="2" t="inlineStr">
        <is>
          <t>N/A</t>
        </is>
      </c>
      <c r="E289" s="2" t="inlineStr"/>
    </row>
    <row r="290">
      <c r="A290" s="3" t="inlineStr">
        <is>
          <t>tshirtconcepts.net</t>
        </is>
      </c>
      <c r="B290" s="3">
        <f>HYPERLINK("http://tshirtconcepts.net", "http://tshirtconcepts.net")</f>
        <v/>
      </c>
      <c r="C290" s="3" t="inlineStr">
        <is>
          <t>Reachable</t>
        </is>
      </c>
      <c r="D290" s="3" t="inlineStr">
        <is>
          <t>['lV.FVj5k3nn', 'mwdmpZRrUZUm73wz', 'WS O18NQ', 'VhXidy bxFU S.lN xeH28fJ', '꩐ fs5d UM38Pt', 'rQFmXTOT59Ua', 'qxcd81bf', 'xw plc99pt', 'XCxCl .ftN3W5dt', 'iKla M MqtApkG0N0rL', 'FDvdtY8y9eR', 'WWldO6w3sR', 'h.dD18HY', '6X WyT4N5K0cVE rou2 R2bghe9pUDdi42py', 'luIH27BQ', 'sq p zh398Gx', 'yphx Yk41FL', 'rHAbutEY Mv H89YX', 'QiC nfa36UJ', 'W bt07tp', '4 2Ra B.Bed R6LDYF Z36Aj', '1A 0Qa2vBtuqRb347Pr', '2 f ghg53HR', 'JVO34 3El', '1 R .xb, D6Q l 1Yix1 6xz', 'k GLUnZSkMQys5 1jF', 'geDM20ZX', 'GQM, dU RjAbrmIMrpUTc0 PVlN3 9qe', 'D.CbU14EE', '3 j4A2U, pKfQRPnb9TP QU96yU', 'BxJwU08Sa', 'uT j02SH', 'NiWQY ms90ju', 'GFXxnrmXFX.Cd502Au', 'HP W76bu', 'umQv.fIayi38je', 'P.qT.EUpmm, Uv26wr', 'I SDS51dz', '3 e8RtGb80EL', 'WjcimUf13qZ', 'M bD06Aq', 's W JXSIq.gKU26zU', '4E lyTirvqc18UP', 'qx. zV42qY', '6t .P EQGrVPF.55XE7c4dGS58RT', 'OAqgN9A2Wr', '9 Su Q Juy76yD', 'dbTa80RE', 'T eshF1k1SD', 'OaFBX54fZ', 'kUJT3 4aD', 'IWbQmfhOPp1f8AF', 'N WSig89 6wB', '7C n.de49wb', 'mV H422YU', 'qPTOt Jjpy BowaY.bf .eAK75Bp', '߄C ilRh Yd tUo9s 2HP', 'qOp, .CZ X b36XU', 'm.j T0 6Pb', '1S Xf1c1c1eg', 'pDMd18sE', '1p Jx86qH1cywHtj54Yl', 'o hZ06dS', '0 RYH daQLbV3ql36Gt', 'Yd A19pb', '3 ZS N9w8pD', 'K qwMYIr1D 0fs', 'uPc CH LxB0B2wu', 'MkGaLD1e8qR', '.ST28Up', '9G qlGh m7 hK9n8NJ', 'OmcB8E3fH', 'PRdUWzBxc98gx', 'CR PEH84hW', 'SgyK3c1fE', 'SvS d39Fz', 'ySw H6S6pS', '6 gsxo E31yN', 'AE m52br', '1 2l0F11Py', 'aFQG.EnM75rh', 'UcGHgJ KC5V4uH', 'fiasQ60St', 'C gL6f2ZH', '8r p.y RIYenL3yh ojyN AeW3W1ACF9 3ql', '6 fE9 iRmvKAEI19fx', 'WoXEr94Ud', 'TWUnw45qr', 'Inmul Mz1c 0zq', 'dbHG94yY', 'DXSvRcOg62fz', 'gaEoNl88rJ', 'EXrKw7c1EF', 'Me RpQ.z DtG173SN', '4x xw OdxOu H kB45zB', 'jyaZC w80rH', 'DVi42pQ', 'B Ah90RQ', 'MKqOTq1M7tS', 'BgwYE08yd', 'vhBD0B4dF', 'CFniL0T0PR', 'wQlKbQFap, X.8en nS6b98at', 'sye WJhUE QE16bu', '۳ e28R979BL', 'n oyK1y0wn', '5 F nD57zP', 'qJKj1e4Sp', 'kQKiP fF3r 3aD', 'cOrGPlOdg faav83uQ', 'cSOeK8D2ez', 'tEiGDTG, E 6IM88Sq', '7 Ak.Ol84ex', 'Exk, c67 3gb', '5 Xz1r2f2Uc00dF', 'NHCBU TzAd12Qd', 'X Yp00ZR', '9j 1dlE2U2s4Gg', 'T GxKHhlkqieAZ18nT', 'xoTMMMSlZk98xT', '2 HY13F8 2ga', 'TRqmA2Y6Dr', 'WgSPqN4 1uN', 'tuGrCbG24yH', 'uUjT252aj', 'JxLDVD1T4DB', '4 yzbE34rb', 'rYJTPKqG30TT', 'r E9t3lf', 'o b b27tR', 'wbRGm1X 6uf', 'OMJhXxUNra30jn', 'xYQ vCS2h0yy', 'lxqa43Yt', '5z s6GZ63Ph', 'hOGM777Jh', 'e RhvFtrmwDcCP86wy', 'Tymy384bz', 'tioc43gB', '4 4cEhB8w6lG', 'iACy50xR', '84 IhH0Oo8N 4DW', 'ngyi bxHW5j2aa', 's ox55yb', 'f.R GF236yT', 'F cbPyC, m671gs', 'ZWyp48uZ', 'yAjAM00Gt', '1473e GjkmVdlw2d5Zf', '2 k1R, CM hl K. M86at', 'kQswJy88GY', '1q J DvIDEGs F20aY', '5 7qmKt9mLXETEEt4g5u8sF', 'MpUgdmd NHo82Ez', 'wcaWi4 3xx', 'kTCww2 4dt', 'p g a9 3px', 'lugk22SS', 'BfmyUC O Exhyh127bp', 'wcP16SR', 'YzysP80xn', 'bYacnl B J51dw', 'nE mD11Qj', '81M kQXG9 vPYd2D7ZS', 'NEG md3y1ZZ', '1 x 301 i92NH', 'OryP27Qg', 'hTmUV2N3eT', 'YeKLC20hR', 'yYxitgN83pN', '99 cds9TkUS.sbIIC2 e1ME rVFtE3J2DS', 'aaloV988HL', 'NmbNB6p2xw', 'QlchA32Sx', 'g SC1M 4BH', 'HPUqwusv20ul', 'qDZDLTlP Ds5D3af', 'M TjuDq PnC93gb', 'mwFIbbMOvVUZ68PR', 'N j r tl4e7YL', '67V wG0Kba49FB', 'vIH DCQD80dL', '9j 3yZck2b 7TJ', 'Y Lue25jw', 'HNCXbryxx, NwY07tL', 'svOB, C3 JA s3h6fs', 'EfGoZ gQgi H jnkA45 7zr', 'qUVgdq59he', 'e. gxLCL42sn', 'TVtYfV4A2Tb', '3 1X gtM05WS', 'wF cXb s33Zg', 'fDxxxW98PB', 'R Ytb42RS', '3 hchZuJexROrBf48Az', '9 Ktkrt30XS', 'wbSBw411Lr', 'QYDtfq40ds', 'mx.mb g96Nz', 'rN k0 1Xp', 'na GAw6d6zs', 'tKccW H5 9Np', 'Nu QNi31Fl', 'ISM2 2FQ', 'OC Et3U4Bw', 'FzyxEC3Y1LG', 'xvWk8u4Yn', 'BW yPP8g8xx', 'R K, IFq, wbbQ3FXAaeB9bYhlff7, a4u0DS', 'ZRbYXF, ah4Lp7QOMJe7Y6ND', 'QrHYNe Yb00ZP', '6E KqvW83BN', 'rME5F G ilcfnK9Hq U9U4U AM8n AZ61fQ', '4s fzO UnctfI vL6b7jU', 'fU GdLKa Y8j5gT', 'MGghNp.QI30fP', '9 l7p2 GP8d5eq', '3v p vpqx rbAkd4vwKI8b8Yb', '0 Fj1TqXVYq uij2j6wq', 'o WBKyR45hY', 'BOWatQ55FT', 'VYtOoCfO kmClmzFvIt uccq46DD', 'aa Jhq95jR', 'Pa Tl22PL', 'IEQg49Us', 'tpoF10tt', 'c iTXkG0E4Ru', 'Q.fNuMb07TS', 'dmYk2R2GG', 'iaBPDQAaEx, kIN cSQluMbiNojmt t93Tg', 'e Mc OYq8x4af', 'TpqIKH6x0GB', 'Yrm t544nG', 'deLP82Qd', '3e . 3r54zB', 'sKafgX144dW', 'jq G98dh', 'q UtV06Zz', 'uKPL, r D61Xa', 'kZPyS9B1aR', 'ZgAD k64Fe', 'my oyp9X8nA', 'GJEFrG76BY', '3w AI. uk7 2UG', 'QpKoZ55au', 'kDc yG2U8bX', 'Fwo Eaa11dE', '6C 9e 3OUQY.Jb2eZfleRGmn6C00tz', '8a bdVg73Ew', 'rOfcBa yv UA y McxRhq Be86zh', '6Z QnsK FAqSXjm, F9zr1j7wX', '7G weR X1Fz w1 8Dh', '6 FL2dFTF40xu', '7C bx9ah 8j l W84Ne', 'JrsKdLwrLJ53yD', 'GXRZq9p6fr', 'oYNUzlofQTy6t2Xt', 'T Rp8a 8UJ', 'm bLCz tYakNm45wp', 'Rm8N SPQ40eR', 'qS Mpxgp yDu9F2sa', 'fnVp28wT', 'srgNqpg966yd', '12E 6b cB21Jq', 'gwN34JF', 'PXFb5H8RW', '. Q Nlh86WZ', 'DCQPJL08bA', 'wtZ M95Df', 'ATTKq PetYg4w0fh', 'MRlZudxuc068nz', '1 JiBmUa 97zuWnHBO p26Wg', 'Hs xMuZfv0w7us', 'Avyf802FZ', '8 r BOf5t10Hu', 'hp c5j3pl', 'DP ljY01sb', 'QWPjVrf4X9dl', 'd Zbx20Ql', '1B V1JR7nY51Xd', 'yOuS DuBoZlOW7 1zF', '.KAfOU8 5Ar', 'rrGAg, A05rH', 'E Zk4e4ue', 'tTF.SpPF06jE', 'a OjkLevd6c4dT', '1D YXaN myo8F88WR', 'BqryUphoV C4e 7Gz', 'fCOcmS35be', 'ZvDKv6R8HH', '7 z180etY5BNL116Bq', '2 BgL7Le73Wx', 'w yg hQ S89xe', 'DxZ i61gj', 'OwWQHRL77PG', '3 Tv1c55Ff', 'mm o7 2Lf', 'ZzkxFhS28Ng', 'hr vu ZX1p8nf', 'G e G7s1wt', 'zvaPF188Bs', 'TORL4F2sp', 'uPgPvcJGI86aJ', '.ILEqaFYk90xq', 'dtnJFlbmt, I8fWJfdG21 VsBXQl6 1jx', 'Llh3u9sf', 'ky p56fJ', 'C Hu82Hj', 'cTzlCBzUV15sh', 'OMGTbY11AD', 'KV DxF556Xu', 'EIIQTHD2g3sr', 'zLy, Nd6K WAGNIlc pzMgUGk78hg', 'oQ Nt62Hg', 'EfrYpBc8A6ZL', 'AkvmmNHCuWdu.S5E2sP', 'kKOoCWlBn2S7bJ', 'gqSP01 7pt', '6d gQ0n040uH', 'B f Bw66ww', 'jv dw3P7yL', '0 j k4D88Jj', 'M cO8w2Jg', 'DYQizZHWHMZpSBZB RXUvZ fs55Qd', 'UXmsjP7S0tu', 'Xy YX4W2pj', 'RysOXpap90rS', '0c dE8H9Ov JGtMJyx5wvy vL1A9Gs', 'eBXpFnarF80JT', 'Ii kO16Nj', 'jhU.LV52Er', 'QPeU42hQ', 'iEVmgar fSMtuf45ny', 'DG N8u6SN', '6I GQ0 FNeX1dG I.OwZ78WF', '7 5cLWstURJTiQ6JZBj56bg', 'qoH t62pt', 'iFmLGY56BF', 'tbje b Yhu55nP', 'onYl, Y2 6Ha', 'l G aOi4B 8hf', 'yFGp, f.. 86vfdX19Hr44dg', 'COy n, IO45YW', 'GKHW08qs', 'FWGyTKJ92fl', 'a Xa qXy61 3YX', 'hdDGHd CGJ1w4Zr', 'lg y89dl', 'PdFs96Dj', 'OlYxlQK t4E4dH', 'iQfunR34WA', 'p ZZO69YW', '8 wwlvx3ZIcia M cU44eR', 'YImBW466bf', 'FK B87FL', 'IZoWD75ZL', 'zhore1f3xd', 'YfGf47Jq', '9 Ai2J13gQ', 'SAmeCdd6s4FX', 'EhdZY82Rx', '90 FtLQDIxE Nq0W4SR', 'Eaxc14qJ', '4L llmH70.Ae04dy', '6 dzMAH Ito, g40ED', 'SHfA AuJ62xh', 'o QJziu L7W6Ex', 'ZDfbmDAb36xP', 'VUajfm74gQ', '2c CAmVk8 O45eb', 'gKEh29hB', 'LZv gbX cY e, EdC Hl Ne2 rqPe2f eceRDutM tt, IFW7m2NV111uC57gX', 'tSBs.mw048yP', 'ZkSYlvNV11GF', '2 E88e0s9rr', 'Ljmqn DX29Lf', 'mwmEWWz.a56xS', 'jKcKi74Ph', 'zyieQN8G 6DA', 'zDcSL5a5dt', 'qSKWYWZWUN31QD', 'mon13RH', 'GvozscheU85YL', 'CJM.yk87ed', 'RlVEk05Xa', '9 3NbnJuKJdNR15sY', 'NTU aGh72BW', 'vMzHCG2t5al', '4 CvKlYloq5M2Hw', 'Ojhg60EP', 'Lc.JUZ60Zx', 'gCf12TF', 'pNaRplllflhxiVTKVMfPbvZun eFfE87rl', 'pn a88GD', 'FlC IT38Zl', 'LB OO66WX', 'eOZ O4 5gW', 'POKtnZ65Nd', 'gWY eW2N7dZ', 'qTidk93BY', 'Ap baOn F51nQ', 'v K.kG2E3pF', '60 DdF B, bn eDyE9, I6ysw8W4uT', 'JmmGD8E7BH', 'sjG.IBFwn C08QG', '7g TatR05zH', 'HGdcYkvYC3 7ts', 'FIiS565jG', 'oy XF5u8eh', '59 n VihPQWs y95Xa', 'iOMZ VtD32sz', 'KUwXOo93rn', 'fkuUGJxvHer36gA', 'Ud u98Xp', 'nxk G6S0fj', '700q ydqY D wZ9T5ta', '.wnmKs iaOQr65UA', '5V 5XT5 vztGGFm87BU', 'UOhzjv56bd', 'qPdKQ80PX', 'AvW Pk6 5lL', 'VVkUkCk94ax', 'c ku66ZT', 'KvtmV. M7U0fq', 'hKvCvoh39YT', 'aUF87HG', '1 0 kMf64nY', 'NtzgFEE7N8AX', '8M 8 XaJiIER90DW', 'bUJ Bw97Tg', 'tUFZ63aj', 'dQ P bf16Ur', 'vildL69uF', '3B G l yEoK7V4Xt', 'mc.HAGVn U13qe', 'szOOcV2Y7bS', 'DyO AY07gD', 'XKNm9K7Dr', 'djZ L86Ys', 'ml y.C12Qw', 'whCv uc0d 9lp', '9 .4TYygW8X 3Sz', 'x Z bN13NH', 'lIEgnGzw31ns', 'DP.v fwg84Hp', 'HoLCZ58GT', '80c vyOualRX23E.THuq79rs', 'jjvc14Xg', 'kiZHHX P78ql', '6 YmtO x f0xZjo Z, dT10tE', 'SkrD21wy', '0B 2FS hzgu29uJ', 'H JpHdZD uFkzC6 8Sb', 'CNe26Dp', '1Q phOM4Fsf82ZE', '4 c1c1cXx .lc1JSt8ESk1t7LQ', 'OJ, l1c1c1SA', '1 TbzBM CHBs8c3pe', 'MvP piLvet9J 4lU', 'CIImm1g5XD', 'QQvniyuE4k2En', '2W 0aEw27QE', 'Qii76TX', 'GHh SO4K5Gp', 'cLko53fy', 'u cFU34tF', 'c f48Pr', 'AHlf OHV3 6TT', 'h i HrP5p5wy', '3s xfqKfT1Ehe 1Tq Yr5 9Yg', 'JhiOs78uN', 'WFNN y, lLvY5sI4G9uN', 'coxT07 0BW', 'ScO ycsNDh sC4S0qN', 'uUqNwHT3P7Us', 'G twBR64SA', 'Z gk27gh', 'Y Lb STG494fH', 'cwuOra., M04nX', 'Fw.OYfX4r4tQ', '1 6yb SL 9 1M651c1c1aS', '270 03 1c1c1EX', '6 iLt u1c1c1yZ', 'GXz u89Hr', 'bV.Y, hDpm, qVeOd2 3AS', 'BVNF3W3lr', 'jfqCPwyw59zJ', 'X sN81gL', 'GmMocK rP66es', 'PrY f LzXpy5v9jl', 'qV.j52Xn', 'pa fro fQ06dH', 'wdYj, fzVYm e 2nZ0f7qe', 'eo w.iU5A5fp', 'N.v l28qb', 'NV o f0U6sZ', 'DQVqBXvJ0h4UW', '0 fbX.3A ZYYaDpf4j8 2wg', 'odR22hl', 'Eszk AA Hy20Xf', 'zuXFY04PE', 'jssXjyXS666wy', 'DX.Px n2S0ZU', 'ONrlydyn9p2lh', 'YlSJf9r3lN', 'hD fSeOk6X4AZ', '38 eSRw6 3es', 'WYmmSmS07YX', 'pmmm0S6nR', 'AHHBYB9F9gP', 'I fiD2j0lZ', 'q TF91UW', '.buNs92gW', 'e uz4S6bs', 'IErvkT .ska57Lr', '6l 6rpzcOziLA4IkvwIuz9K04Su', 'sjwad40gY', 'OogrIfMwN97at', 'jItMoHJI879Hj', 'ek yyWA22dy', 'CaTg.oZpOD2d9yq', 'eD E h9B7Ln', 'fG ydOO57tS', 'MI FG4U8JR', 'AriqKNwvk59Qf', 'RFWoz74tu', 'N ZkyifIiiDzOLe96Ap', 'quwY0k3Wj', 'c E, m84eH', 'klSI s72ZS', '3v XH EXhf10Wa', 'WHJzZ h0 1GG', 'dgQP47Xl', 'xvL03Fe', 'UQKEQEW1 7XB', 'qiCkk668SP', 'Pfa79AF', 'g VrptdemTVyj, HY3l9 1Yq', 'Tipf8j9qg', 'URTBJPmPsA2M7WY', '3j Wx9uJGSyUgHko95 vE 9 bT IV1Y4Pu', 'nou k0 5nZ', 'XVwAinzY57DW', 'coahb4P1yR', 'PEPEP20eb', 'F xSQ56HW', 'sHvAP rihNk57YF', 'H te84LZ', 'bU TQjw.HhZO w17WG', 'M HDVe42Yd', 'wWdSOxI hc N6u7tG', 'ojNgiq45ab', 'f aeR3p3xS', 'P ya49Xt', 'EQEQEQEQEQEQEQEQEQEQEQEQEQEQEQER3f 9Fq', '1 gqeKXP96NL', 'AtBZi08Yw', 'X u06EN', 'iTds63YG', 'K GU35pj', 'FV kWwsF8K7Su', '4 rZc27u56Yg', '1q GSrzG, iUcOucx7M7WSw238Qe', 'icFA4P 4HT', 'IftxAkH w33WN', 'gfSKGQweYOC nk o29pJ', 'wSA qa91ze', 'v le3j6WW', '8 8TQZ14bW', 'Id Yp2 3Hn', 'AKhw79xT', 'G mXi94QE', 'ycMM41ww', 'fXzH AkL JafPe28sU', 'igyoYAyko9e0Gq', 'xVwRBFzp8M5ND', 'zKPEQCNuV56WX', 'bjCL2 9RS', 'Xj sf8W4ew', '4 7.LIh6G3 GO0C15gh', 'kZJI. J, U r 67 0yb, X9flEGE8XVMsxmEFE aRpwsQ k vhdIx y085xB', 'ekYK FJf19Dd', '0c w6qvH81UW', 'X HVyV.idff B95Ge', 'QEQVgyTbX7a2Zh', 'v drGR02aY', '.H GE88fy', '7 t Zmn5j05at', 'lMz, u29Rw06eQ', 'Iui4U2nu', 'kMFz45xR', 'mym, dB0hGFgCX24 2zt', 'JM rJC21QE', '7O RxhvUaV OA OA63qh', '5o MN19xZ463ad', 'P LT69Ps', 'yBd tqtfnVUlm022Sg', 'aXs o080EU', 'ukGlKXw qact6h8pw', 'C mj o93WH', 'VEZ.hm28We', 'owIR57dy', 'bRbkr4W2jW', 'X LyC D26 8wP', 'MNMIHkHRw09Ja', 'mcCOc49bz', 'MHoE Llrr97Fu', 'aiSjmo5c 7pp', 'oXrpMhx79EP', 'Cn YbpLQnVk zMo18RU', '4o r7gP IinC2D 8sW', 'ZYSs5f6hJ', '40H aFta2RTInr08WZ', 'rkt dWkxQj7 4PE', 'dhduHe JLfXyL68wA', 'yQEAtK4c5An', 'Twwvw70ea', 'QEQEQEQEQEQEQEQEQEQEriH T83EZ', 'EQEQEQEQEQEQEQEQEQEQEQEQEQEQEQEUR6H2bn', 'xvvGtWX74gT', '519 Ey b5ZgGLprzs qTo4KO sG VRu ZYbm5r0Ua', 'QEQEQEQEQEQEQEQEQEQEQEQEQEQEQEQE34gn', 'ARAE6j0qH', 'TvkoaKw4t2HA', 'O xFMFM89EW', 'oy J27yt', 'Rdsokm57Ga', 'GSW5 7zz', '9 Q d69SEsW6c6Fw', '4 8OC f5IWI O7SxKNmO6E8Az', 'l e APm61he', '99 mm5VY426ww', 'H TV SKd1H8Rw', 'Oa ok50xx', 'MxR k42Wn', 'xoVVRp99 6Tn', 'hCkZv46DR', 'NGztfNHT61zA', '9z .EDu1j5yu', '2t WC0RFqugPEPEPEPV, nuBE18Wu', 'LUApA89jQ', 'UkYgno68eS', '0F sk.K. K27TFjxZ21Ez', 'u.RImstnWOotI.UZX, N35Ey', 'gMPIEcP85aP', 'DQFA76Ud', 'zR JrLSZw O54fb', 'Ru jV76sg', 'WieakMdgEI63Xx', 'dcWxtGj6j8nt', '5 Mhvr xj Xpp3 7ss', 'nGxoZWhFd59lP', '4 n4N2L8u8ht', 'yQQ fF95EP', '7B 9I G4J4xh', 'T RN Irk0v 5Eu', '6 Ju9 dz5b6B6uE', 'N jZVzf s83yt', 'MpbeYB23YJ', '1v FWw0WVgo, n9 TjqMZC94nj', 'vvHBpy8J 2qN', 'Q v, w73qq', '.dglw a529nE', '9 2l EH8 cEz20dp', 'MbFU3 8Dg', 'bd j3 6gt', 'GF CcxuKu Asp71sE', 'iqFfV48TP', '.dtVAunPqU VN154WQ', 'OYiXyenkoOh, U35ZT', 'fmynVHh, S91ZQ', '3 AcXQP0Y Zu454TE', 'Ejboi5W7zF', 'ATD55 0Ag', 'VRa99WW', 'TQaJiAB D5j7Rn', 'SaAE qOmfc gP5X0JF', 'OVcMVcMe4e4an', 'ZM oM8x9Yu', 'AEWyEPEPEPEPEPEPEPEPEPEPEPEPEPEkM52qG', 'zyow84AY', 'CNA38js', 'kjGsxky jk81Pz', 'NIe XsZ fy11FL', 'YubUengoLp4X7WS', 'hgt43ed', 'TMjBQ914qA', '9 rV5v ocW34sE', 'MCY bz68ze', 'Iusf r49Ut', 'BqIyEIHF2e9NP', 'OSRcsq06ze', 'MrqJOGK69GX', 'FgwrNP67Dn', 'WQQQQQQQQQQQQQAw1p6Jj', '6 2 G Ss 2kC 9GSx59i18Qw', '0 XO5fNmWf, HkFoe hD28yg', 'xPdE2 6Ss', 'X S26Dy', 'FOouV63DR', 'jTPmkNKXd3a6RJ', 'G z k fhU57tj', '2 iuxWc41pJ', 'Vxnjsg03SG', 'awuI66DG', 'wGU, Cmyu 2 PWXZ33Yz', 'KpCmwf m17zY', 'lBo60DA', 'smnK06Hd', 'Zh.o, Kw67eN', 'NcELV, j04fT', 'MQvFCkQ6 0eh', 'n HOx1h7dQ', 'kNZm, i1zsBusWkF1 n84aF', 'NI mS k62Zh', 'OJEQESHQEzJSrWC321Sx', 'EPEPEPEOgcwWb29BY', 'Ufb20pz', 'Qo, usxDW3e .LG6 8gl', 'gAXcQ67hY', 'UGNgb14TE', '9P DnJHWz34QE', 'pmnxrv53LH', '03 d V6mZknvc79lH', 'MpXNT Z24ep', 'Rw P XoxD6E5ED', 'GEo47lp', 'u.XvdFYz249HH', 'CYwK67aF', 'amBN78dx', 'IviW05nh', '1T Y3Qjpg7k43eg', 'degM81Pz', 'dtQHUm66tS', 'Vz N77Ql', '0 gLit w9w5gr', '1 s.L 6q cAc, d33YQ', 'OOFy5h7Tg', 'HpVh.NF kondiYIm1v8Br', 'f xwG gt87HE', 'NVjQo j81LA', 'Rx QQQQQQQQQQQtBQEl, oJ8Y97xE', 'cpJ cGcm00bd', '3U Oq dCzz FODsnZ1SQCNybqUq367DW', 'khU G170xS', '6A eUP wRPEtOjcP1u4jG', 'D bWYwZr jpb9w5Wq', 'eo uQH Ejxykpl.hU84QE', 'cV U35SS', 'GiZI31Ej', 'QEQEQEQEQEQEQExeI86nA', 'SWmZN42qz', 'YlQFr26Zu', 'mVzzG29eq', 'y ZCSNz KA0k2aZ', 'aLv, i 2WFx35Tx', 'OyzqLFGtQEQEQER3f9Xw', 'K vi31QA', 'ZYc bGEc, MYu4T7wH', 'IY mVQE0 9xA', 'FsJu tWHo3S7JF', 'bzjd TV52NS', 'QEQEQEQEQEQEQEQEQEQEQEQEQEQEQEdEG1 0at', 'UJzEIGvqu5 1sD', 'W shG GJSishMzjv64WE', 'ISQZQEQE35zp', 'UxiOs43 2dy', '7C j1Pw0Pp20NF', 'j FoRMwa57Aj', 'u KSeWeON2 6lf', 'oHW aV Exj598AB', 'QyscgOEWrQQQQQQQQQQQy iC24XT', 'Dqny u2j5AQ', 'Oe, k387gr', '3W oohGgui3 xg z42eA', 'GFZLq g5G4ja', 'j NQmJ85xB', 'wIdU mx17Ta', '1 KASEglW9 ES1y6XA', 'YC goMkNmExwTCO37Yx', '8 quSEN5blng57uW', 'MWgol5 2eY', 'xNe im8E9ng', '5W Uom I94QE', '9 OGQQA qjJ8o S7H6Ra', 'Wmjn36WF', 'UCKOy95zn', 'RF QYEV917QJ', 'zQEzQEQEQET54Pl', 'amksXah9w5Sd', 'vtgK68AU', '3778 zzIEWIQEQEWfF6kwC10qj', 'NGUYF00Eh', 'HlOL bEO237zr', 'nYuErvi6 1aS', '0A AzEPI43AH', '3u .gIM6J3BB', 'sXiS05BY', 'BNEQR3s5Yp', 'ifYP367eZ', 'TlVYWH y42dQ', 'hFjs3 7Ex', 'D..cI89qP', '6 fSHoXGo4g7wB', '79K g5yiMu9Sr09nG', 'ARkS0S7Qs', 'WTFYG.SiV90FG', 'HASGa74xS', 'mqcdi kWAc XUR Nym4r8hB', 'EbQEQEQEQEQEQEQEQEQEUmB, .Qs p21Tn', 'Cvksi H34Ad', '29 Y3tKCk4y 0WE', 'NqE FHGT60ea', 'yIII93TU', 'lb lXW79tE', 'WNtjpP13Pl', 'DwVq LD1Y0lS', '5 nIDQpZ3 2Fx v6tm OS.b11fA', 'xZMfM433pn', 'Gf mgOwj37Qa', 'xAkVi56rT', 'Jt.ScKyCZi717tT', '547O FaUYTgE8R 7ZS', 'FxaTl604bN', 'fwMD30yP', 'V p T, OGGPH HdEp0d03NR', 'kRuZjFQQEQEQEQEQEQTnmn90da', 'aJIB Zewxt62Bn', 'ucmcUfnm2B2pB', 'yNpcOO BLmgteYc7n5Xb', 'cAcC88gh', 'Lyzc5S8fG', 'duRtL o, KuQCygftTN7F8ax', 'nhLGiFLN667Tn', 'EKX p97aF', '.AS U71ZW', 'OTKdyQJguN21sz', 'qMjv.HNT0v 9qt', 'y G53Wx', 'Etvw6 0RU', 'MFjOj76 7Yt', 'CNds5a1gl', 'WVw, d vC998Xf', 'spOTojic47Er', 'pcyWO4d1UZ', 'oK ed9P2aA', 'T cjnAcfi6B5tT', '9 EnrOEiZFmIp0vpBJ2hQiCDlDsP7F7ap', 'wIimLj1 1lt', 'kFLBY72gp', 'xHEV v.NH1v2RG', 'qZ ZIm.kX26pQ', 'rnhb rC, ux6tjb oFR2bAJmkxYno.xIQ bqbCW17.qy.D21rw', 'qDMK75NA', 'sdzTw i, X3c ptK37qt', '2I 76xNV., Ns1W9Xt', 'Yl qOil, MQa. .t, wzu8Ha43lw', 'MFSq ZkqF84Rr', '34w f.Iy46HY', '5 Iln H08rP', 'FSxGfPu b23xS', '.Rrwsx0y7Zq', 'O Yme8H9xR', '4S HUA5 TI76gZ', 'YYBM1 9Lj', 'Nscg VllyY5B2YX', 'JNeVe16pr', 'XujZl y18ts', '6T P5ua RxnaJf7 npy ZObNX5b4YD', 'oxgn, cgU88uG, nI', 'Rppk94NP', 'eq j47nE', 'xxiy42ya', '4 TM lpEGfQRxzt546dw', '8 .ON2xmcy YZpx853wj', '4T B1 vG8t3FW', 'QFzhCBD441XT', 'iNrqI06lq', 'kDsDBrbwxnz kMf G H23Qw', 'GOI Y J.vCa68Pl', 'YbIf mXZZ jw51Ha', '.MNXK, G6 gvY55Sb', 'kIjh3 0Zz', 'wUv AEsN3x1QY', 'OSGw. wxXim uDofIf69hW', 'uKBD35HA', '2 heg5 i61aw', '0v 7Mc89 7 1ouzbdv8Hh, jj.yfs6pWc9MixIVh81nr', 'JGvwdigjiWu14jU', 'OixKlc20JP', 'IT jv29sz', 'knYk QW74nR', 'qMVOzi kOl iIbK18Fr', 'Skuqj56fR', 'hUo, QXmB6W2qg', 'hQGyF, VM4R9 0FU', 'rnYqT67 1BD', 'B vnodO g5j0Yg', 'XI i, .JqdGUxLKMMFg8W1QR', '6 CugYG, Y70qg', 'zWQl82zQ', 'mx nrN874fP', 'lMOS Ka77uD', 'yGu n41Un', 'ldOjyXXVuj320eb', 'QEQEQEQEQEQEQEQEQEQEQEQEVUoLyUVUd5h2hD', 'EQEQEQEQEQEQEQEQEQEQEQEQEQEQEQEW3G1eZ', '5 B3H lZlWI, zR94Zw', '7p XErM Zl OYY yy9V7Gr', 'Nkf5T1QE', 'wEkcijz10pG', 'k DIo HMw28Py', 'iaTlS83Xg', 'KGOkG18HF', 'DZGyn2 8ty', 'lROMB74rz', 'MsOb9t2Gj', 'cVMuo45le', 'h kdLV bO47Tg', 'iAm26QF', 'zOmou11Np', 'Zghi48hU', 'A MGdQ15zJ', 'jFIRMFzcVR14Eg', 'bZ n Id4 7rp', 'oOaIu58Dw', '9 Z u6bSKM6P8ZY', '7V 0ZyP J o69bt', 'urwp8s5He', 'dU u ff6U2dg', 'gdxsx0h1yq', 'B dd4U9US', 'aFXROl87bt', 'uESg6a9QL', 'PEPEPEPEPEPEPEPEPEPEPEPEPEPEPEPL5S4Yh', 'QEU23NZ', 'YzDpkvN196lS', 'Rjhg4W1wP', 'fsWkH1 7Et', 'tUJAA AT A2 2Ar', 'W JNT8 9NW', 'UF t8E4jr', 'z.pnN pvzMS g16dx', '3 Upq AzaIEsaL5 Q8NvpwE1g8WP', '9t 4 w0 kP eySHbJI52ja', '6k Y5Gjt dQ58Gx', '999 QT1Xn55yA', 'zd qF5f5WL', '0 p3gfe44JA', 'JXNrXj98uH', 'geDsCa15eG', 'JUdQU45ey', 'X.TX677Ey', 'Cp Bf59Es', 'SG vL oUF14dG', 'pNVn, pXls3sW65 2FQ', 'YXX, F7f 1by', 'hKc53Sy', '.CG hKhAq65Ub', 'zbED49Pt', 'n oM28db', '4o atX LX1 D9N xYQd4 E cXk7IOUy8d3DH', 'MNRXPHCYYPWMOpqQe, Y26Fa', 'h hzPWYARZA38JL', 'uDFFt32Ap', 'tSMt287Aq', 'yqq.byZpt DQZ00Eg', '0 ii0xJJJ02ea', 'EW idnnwS089TT', 'aMksQp544Xe', 'BSWWCe665xa', '1u t0QW342BN', 'Gjh55Rs', 'kUTTq qDN Gxyx18wU', 'tGOpvr224TS', 'Esu N29RP', 'axDfQZLM78nN', '5 ArRO9h 3gL', 'VHMM3s3gg', 'CFdEL511Yt', 'wc EolY09JF', 'gUi E2s1zE', 'w.ZZZ7t4FE', 'Ad RzRb70eW', 'cXz9 4SX', 'GRpsTlL36Gb', 'Bf Kx oKyIp9x2xq', 'jJB89bQ', '. pOMHxXn455DT', 'd Us3j 4TU', 'aOAC38tp', 'PXr iPb54lr', 'h lm, jkBtm6OanA62Aq', '.Zfhh e8d0ap', '8 WuUQC38ZY', 'l Hn2C5WF', 'Nj.L78js', 'lcfBH ffioLfau.ssTr6S5nQ', '8c 36lGWtluuKUHl4Pb, Ckz4h2hx', 'HhIezFXhVvnY d666dg', 'oVcD C76tT', 'QAToUp1T3Bg', 'vufx . dn P75ag', 'urCOFbsa, itYPGQ68jz', 'nvt66Yq', 'E Sn XZs f10YG', '9 FmQo68R977sU', 'KZJ7t0gD', '97 j 2qpDI8wD eL43aL', 'GqPWg6e8FE', '3u gbP3MY mT0S4EF', 'aORkn qb93zp', 'ypCB lq E08GF', 'ccLn86wU', 'TYGk01EY', 'qH UincsK11Tp', 'ElIskVUtk42sw', 'wDRH5u3Wl', 'xpOhB61Wz', 'WwWbxWysKsdt90hy', '3 xJIU25ay', 'lPLh UHBeee28Px', 'ZG BYYPd314Jr', 'r Ayf0W6lY', '3 j44B4 9Dz', 'g nh557Td', 'cVqmbggj, fL9h06Fn', 'rpjwh7m4xb', 'veWs57NR', 'uNMH3w3ed', 'lfGChK17lP', 'OXS, IqIKK6M 1y493UD', 'XK.xYtgihD4U9Zz', 'KVXhiESdDL, u91Ug', 'eWfTa34sq', 'uKM36XL', 'tda20Lg', 'Lup5 0FA', 'WqQG z00Qn', 'YZuESb869ly', '0 vk5MSYvvvMj37ES', 'ZXHAW, e7 na65jl', 'ttgAG7t3wj', 'PHps f81Er', 'xpJSS81ze', 'wttdggL8M1fr', 'aBDR54xx', 'w a S8 1YQ', 'G izoRh0s7xZ', 'E..y57Be', '5 FBg0Qs5T 7Qx', 'YPMETf0 0up', 'mFzL9 1rH', 'imD jCfWF8p9su', 'oAyL17xE', '0X HT2RjjLCr2 D5bzX2OF0eBwLx71z95yd', 'k F, Qkjy52Pq', 'kRz INwOo22TT', 'tasE11yu', 'YXzuN8 2dT', 'sdIhD6e2PN', 'NZH QED82Ta', 'kKxbQ63ul', '1w HRk4 FXSK066YD', 'mgOW1F4Pa', 'oESEF25GE', 'l.EkVs85Qz', 'ubU07 0un', 'qtX, k n3H 3Qq', 'UMtVPK, Kf566Dg', 'ESAJx R18lQ', 'NXB MRN8V1JB', 'RmtMwIBi691nu', 'Kek, n T0L4g1 5je', 'uN grG8 7pL', '3 LjQ6o88YY', 'ykKu06ub', 'p zuKibXR06Wz', 'kvuK t09lB', 'ImIPC6 7YN', 'o JSb0x5tl', '75d XTCY4HQG 46Bt6xq .GUx97Sx', 'DlKfCpI09AE', '14 sb.DX Ug DRp8JjiK4UezRy11Fq', '2V om qC69BF', 'WRWWpzjAY373nR', 'FRaZAJQQw01sA', 'eI.XTy h34be', 'ZivUqVs492QU', '6 VfEpB80eq', 'uFqfNTI67gg', 'YE B77EH', 'sbyl0H0ry', 'pyCHMLiZa, I5sz p70qs', 'NUA13Sj', 'xeksi0 8aT', 'EmFHd69Nt', 'nbcH772UU']</t>
        </is>
      </c>
      <c r="E290" s="3" t="inlineStr">
        <is>
          <t>N/A</t>
        </is>
      </c>
    </row>
    <row r="291">
      <c r="A291" s="3" t="inlineStr">
        <is>
          <t>kapitalelectric.com</t>
        </is>
      </c>
      <c r="B291" s="3">
        <f>HYPERLINK("http://kapitalelectric.com", "http://kapitalelectric.com")</f>
        <v/>
      </c>
      <c r="C291" s="3" t="inlineStr">
        <is>
          <t>Reachable</t>
        </is>
      </c>
      <c r="D291" s="3" t="inlineStr">
        <is>
          <t>['1270 Mark St Bensenville, IL 60106', '1270 Mark St Bensenville, IL 60106', '1270 Mark St Bensenville, IL 60106', '1270 Mark St Bensenville, IL 60106', '1270 Mark St Bensenville, IL 60106', '1270 Mark St Bensenville, IL 60106', '1270 Mark St Bensenville, IL 60106', '1270 Mark St Bensenville, IL 60106', '1270 Mark St Bensenville, IL 60106', '1270 Mark St Bensenville, IL 60106']</t>
        </is>
      </c>
      <c r="E291" s="3" t="inlineStr">
        <is>
          <t>[('USA', 'IL', 'Bensenville', '60106', 'Mark', '1270')]</t>
        </is>
      </c>
    </row>
    <row r="292">
      <c r="A292" s="4" t="inlineStr">
        <is>
          <t>taillight.com</t>
        </is>
      </c>
      <c r="B292" s="4">
        <f>HYPERLINK("http://taillight.com", "http://taillight.com")</f>
        <v/>
      </c>
      <c r="C292" s="4" t="inlineStr">
        <is>
          <t>Reachable - No Addresses</t>
        </is>
      </c>
      <c r="D292" s="4" t="inlineStr">
        <is>
          <t>N/A</t>
        </is>
      </c>
      <c r="E292" s="4" t="inlineStr">
        <is>
          <t>N/A</t>
        </is>
      </c>
    </row>
    <row r="293">
      <c r="A293" s="2" t="inlineStr">
        <is>
          <t>tstventures.com</t>
        </is>
      </c>
      <c r="B293" s="2">
        <f>HYPERLINK("https://tstventures.com", "https://tstventures.com")</f>
        <v/>
      </c>
      <c r="C293" s="2" t="inlineStr">
        <is>
          <t>Unreachable</t>
        </is>
      </c>
      <c r="D293" s="2" t="inlineStr">
        <is>
          <t>N/A</t>
        </is>
      </c>
      <c r="E293" s="2" t="inlineStr"/>
    </row>
    <row r="294">
      <c r="A294" s="3" t="inlineStr">
        <is>
          <t>restaurant-roswellga.com</t>
        </is>
      </c>
      <c r="B294" s="3">
        <f>HYPERLINK("http://restaurant-roswellga.com", "http://restaurant-roswellga.com")</f>
        <v/>
      </c>
      <c r="C294" s="3" t="inlineStr">
        <is>
          <t>Reachable</t>
        </is>
      </c>
      <c r="D294" s="3" t="inlineStr">
        <is>
          <t>['4009 Columbus Rd. SW Ste 222 Granville, OH 43023', '4009 Columbus Rd. SW Ste 222 Granville, OH 43023', 'AND iiANY WARRANTIES ARISING OUT OF COURSE OF DEALIN']</t>
        </is>
      </c>
      <c r="E294" s="3" t="inlineStr">
        <is>
          <t>[None, ('USA', 'OH', 'Granville', '43023', 'Columbus', '4009')]</t>
        </is>
      </c>
    </row>
    <row r="295">
      <c r="A295" s="3" t="inlineStr">
        <is>
          <t>njng.com</t>
        </is>
      </c>
      <c r="B295" s="3">
        <f>HYPERLINK("http://njng.com", "http://njng.com")</f>
        <v/>
      </c>
      <c r="C295" s="3" t="inlineStr">
        <is>
          <t>Reachable</t>
        </is>
      </c>
      <c r="D295" s="3" t="inlineStr">
        <is>
          <t>['and conditions apply. This program is independent of NJ', '1415 Wyckoff Road, Wall, NJ', '633 Lake Avenue, Asbury Park, NJ', '775 Vassar Avenue, Lakewood, NJ', '201 Roundhill Drive, Rockaway, NJ', 'and property owners whoever is excavating must call New Jersey', '1415 Wyckoff Road Wall, NJ 07719', 'one Number Required Field EXAMP', '2 City Required Field State Required Field NJ', '8002210051 NJNG Construction on Your Street New Jersey ResourcesNew Jersey', '10172023 9292023 NJR Steckman Ridge Storage Company NJ', '605 Asbury Ave. Keansburg NE', '319 West Cala Breeze Way Barnegat NE', '630 Atlantic City Blvd. Morris Dover NE', '101103 Bassett Highway Victory Gardens NE', '08701 Directions Map Asbury Park633 Lake AvenueAsbury Park, NJ 07712', 'one at 8002210051 or 1415 Wyckoff Road, P.O. Box 1464, Wall, NJ 07719', '1415 Wyckoff Road, P.O. Box 1464, Wall, NJ 07719']</t>
        </is>
      </c>
      <c r="E295" s="3" t="inlineStr">
        <is>
          <t>[None, ('USA', 'NJ', 'Lake AvenueAsbury Park', '07712', 'Directions Map Asbury Park633', '08701'), ('USA', 'NJ', 'Wall', '07719', 'Wyckoff', '1415')]</t>
        </is>
      </c>
    </row>
    <row r="296">
      <c r="A296" s="4" t="inlineStr">
        <is>
          <t>houma-rentals.com</t>
        </is>
      </c>
      <c r="B296" s="4">
        <f>HYPERLINK("http://houma-rentals.com", "http://houma-rentals.com")</f>
        <v/>
      </c>
      <c r="C296" s="4" t="inlineStr">
        <is>
          <t>Reachable - No Addresses</t>
        </is>
      </c>
      <c r="D296" s="4" t="inlineStr">
        <is>
          <t>N/A</t>
        </is>
      </c>
      <c r="E296" s="4" t="inlineStr">
        <is>
          <t>N/A</t>
        </is>
      </c>
    </row>
    <row r="297">
      <c r="A297" s="2" t="inlineStr">
        <is>
          <t>justaminutellc.com</t>
        </is>
      </c>
      <c r="B297" s="2">
        <f>HYPERLINK("https://justaminutellc.com", "https://justaminutellc.com")</f>
        <v/>
      </c>
      <c r="C297" s="2" t="inlineStr">
        <is>
          <t>Unreachable</t>
        </is>
      </c>
      <c r="D297" s="2" t="inlineStr">
        <is>
          <t>N/A</t>
        </is>
      </c>
      <c r="E297" s="2" t="inlineStr"/>
    </row>
    <row r="298">
      <c r="A298" s="3" t="inlineStr">
        <is>
          <t>ekeepersystems.com</t>
        </is>
      </c>
      <c r="B298" s="3">
        <f>HYPERLINK("http://ekeepersystems.com", "http://ekeepersystems.com")</f>
        <v/>
      </c>
      <c r="C298" s="3" t="inlineStr">
        <is>
          <t>Reachable</t>
        </is>
      </c>
      <c r="D298" s="3" t="inlineStr">
        <is>
          <t>['7701 W Kilgore Ave Suite 1B Yorktown, IN 47396', '7701 W Kilgore Ave Suite 1B Yorktown, IN 47396', '7701 W Kilgore Ave Suite 1B Yorktown, IN 47396', '7701 W Kilgore Ave, Suite 1B Yorktown, IN 47396', '7701 W Kilgore Ave Suite 1B Yorktown, IN 47396', '7701 W Kilgore Ave Suite 1B Yorktown, IN 47396', '7701 W Kilgore Ave Suite 1B Yorktown, IN 47396', '7701 W Kilgore Ave Suite 1B Yorktown, IN 47396', '7701 W Kilgore Ave Suite 1B Yorktown, IN 47396', '7701 W Kilgore Ave Suite 1B Yorktown, IN 47396', '7701 W Kilgore Ave Suite 1B Yorktown, IN 47396']</t>
        </is>
      </c>
      <c r="E298" s="3" t="inlineStr">
        <is>
          <t>[('USA', 'IN', 'Yorktown', '47396', 'Kilgore', '7701')]</t>
        </is>
      </c>
    </row>
    <row r="299">
      <c r="A299" s="3" t="inlineStr">
        <is>
          <t>crownpaintinginc.com</t>
        </is>
      </c>
      <c r="B299" s="3">
        <f>HYPERLINK("http://crownpaintinginc.com", "http://crownpaintinginc.com")</f>
        <v/>
      </c>
      <c r="C299" s="3" t="inlineStr">
        <is>
          <t>Reachable</t>
        </is>
      </c>
      <c r="D299" s="3" t="inlineStr">
        <is>
          <t>['641 Galaxy Way Modesto, CA 95356', '3275 Reno 5390 Riggins Court Ste A, Reno, NV 89502', '641 Galaxy Way Modesto, CA 95356', '3275 Reno 5390 Riggins Court Ste A, Reno, NV 89502', '641 Galaxy Way Modesto, CA 95356', '3275 Reno 5390 Riggins Court Ste A, Reno, NV 89502']</t>
        </is>
      </c>
      <c r="E299" s="3" t="inlineStr">
        <is>
          <t>[None, ('USA', 'CA', 'Modesto', '95356', 'Galaxy', '641')]</t>
        </is>
      </c>
    </row>
    <row r="300">
      <c r="A300" s="3" t="inlineStr">
        <is>
          <t>platformq.com</t>
        </is>
      </c>
      <c r="B300" s="3">
        <f>HYPERLINK("http://platformq.com", "http://platformq.com")</f>
        <v/>
      </c>
      <c r="C300" s="3" t="inlineStr">
        <is>
          <t>Reachable</t>
        </is>
      </c>
      <c r="D300" s="3" t="inlineStr">
        <is>
          <t>['100 Crescent Road Needham, MA 02494', '100 Crescent Road Needham, MA 02494', '100 Crescent Road Needham, MA 02494', '100 Crescent Road Needham, MA 02494', '100 Crescent Road Needham, MA 02494', '100 Crescent Road Needham, MA 02494', '100 Crescent Road Needham, MA 02494']</t>
        </is>
      </c>
      <c r="E300" s="3" t="inlineStr">
        <is>
          <t>[('USA', 'MA', 'Needham', '02494', 'Crescent', '100')]</t>
        </is>
      </c>
    </row>
    <row r="301">
      <c r="A301" s="4" t="inlineStr">
        <is>
          <t>accredited-appraisal.com</t>
        </is>
      </c>
      <c r="B301" s="4">
        <f>HYPERLINK("http://accredited-appraisal.com", "http://accredited-appraisal.com")</f>
        <v/>
      </c>
      <c r="C301" s="4" t="inlineStr">
        <is>
          <t>Reachable - No Addresses</t>
        </is>
      </c>
      <c r="D301" s="4" t="inlineStr">
        <is>
          <t>N/A</t>
        </is>
      </c>
      <c r="E301" s="4" t="inlineStr">
        <is>
          <t>N/A</t>
        </is>
      </c>
    </row>
    <row r="302">
      <c r="A302" s="2" t="inlineStr">
        <is>
          <t>xtremewirelessnsyracuse.com</t>
        </is>
      </c>
      <c r="B302" s="2">
        <f>HYPERLINK("https://xtremewirelessnsyracuse.com", "https://xtremewirelessnsyracuse.com")</f>
        <v/>
      </c>
      <c r="C302" s="2" t="inlineStr">
        <is>
          <t>Unreachable</t>
        </is>
      </c>
      <c r="D302" s="2" t="inlineStr">
        <is>
          <t>N/A</t>
        </is>
      </c>
      <c r="E302" s="2" t="inlineStr"/>
    </row>
    <row r="303">
      <c r="A303" s="2" t="inlineStr">
        <is>
          <t>davetyler.net</t>
        </is>
      </c>
      <c r="B303" s="2">
        <f>HYPERLINK("https://davetyler.net", "https://davetyler.net")</f>
        <v/>
      </c>
      <c r="C303" s="2" t="inlineStr">
        <is>
          <t>Unreachable</t>
        </is>
      </c>
      <c r="D303" s="2" t="inlineStr">
        <is>
          <t>N/A</t>
        </is>
      </c>
      <c r="E303" s="2" t="inlineStr"/>
    </row>
    <row r="304">
      <c r="A304" s="2" t="inlineStr">
        <is>
          <t>jornadaogia.com</t>
        </is>
      </c>
      <c r="B304" s="2">
        <f>HYPERLINK("http://jornadaogia.com", "http://jornadaogia.com")</f>
        <v/>
      </c>
      <c r="C304" s="2" t="inlineStr">
        <is>
          <t>Unreachable</t>
        </is>
      </c>
      <c r="D304" s="2" t="inlineStr">
        <is>
          <t>N/A</t>
        </is>
      </c>
      <c r="E304" s="2" t="inlineStr"/>
    </row>
    <row r="305">
      <c r="A305" s="3" t="inlineStr">
        <is>
          <t>mattressplus.tv</t>
        </is>
      </c>
      <c r="B305" s="3">
        <f>HYPERLINK("http://mattressplus.tv", "http://mattressplus.tv")</f>
        <v/>
      </c>
      <c r="C305" s="3" t="inlineStr">
        <is>
          <t>Reachable</t>
        </is>
      </c>
      <c r="D305" s="3" t="inlineStr">
        <is>
          <t>['3964 Youree Drive Shreveport, Louisiana 71105', '101 North Service Road East Ruston, Louisiana 71270']</t>
        </is>
      </c>
      <c r="E305" s="3" t="inlineStr">
        <is>
          <t>[('USA', 'Louisiana', 'East Ruston', '71270', 'Service', '101'), ('USA', 'Louisiana', 'Shreveport', '71105', 'Youree', '3964')]</t>
        </is>
      </c>
    </row>
    <row r="306">
      <c r="A306" s="3" t="inlineStr">
        <is>
          <t>winehausfw.com</t>
        </is>
      </c>
      <c r="B306" s="3">
        <f>HYPERLINK("http://winehausfw.com", "http://winehausfw.com")</f>
        <v/>
      </c>
      <c r="C306" s="3" t="inlineStr">
        <is>
          <t>Reachable</t>
        </is>
      </c>
      <c r="D306" s="3" t="inlineStr">
        <is>
          <t>['and shop in the Near Southside of Fort Worth, Texas', '1628 Park Place Ave, Fort Worth, TX 76110', 'and shop in the Near Southside of Fort Worth, Texas', '1628 Park Place Ave, Fort Worth, TX 76110', 'and shop in the Near Southside of Fort Worth, Texas', '1628 Park Place Ave, Fort Worth, TX 76110', '1628 Park Place Ave, Fort Worth, TX 76110', '1628 Park Place Ave, Fort Worth, TX 76110', '1628 Park Place Ave, Fort Worth, TX 76110', '1628 Park Place Ave, Fort Worth, TX 76110', '1628 Park Place Avenue, Fort Worth, Texas 76110', '1628 Park Place Ave, Fort Worth, TX 76110', '1628 Park Place Ave, Fort Worth, TX 76110', 'and shop in the Near Southside of Fort Worth, Texas', '1628 Park Place Ave, Fort Worth, TX 76110', 'bellini to go pouch still16Pe']</t>
        </is>
      </c>
      <c r="E306" s="3" t="inlineStr">
        <is>
          <t>[None, ('USA', 'Texas', 'Fort Worth', '76110', 'Park Place', '1628'), ('USA', 'TX', 'Fort Worth', '76110', 'Park Place', '1628')]</t>
        </is>
      </c>
    </row>
    <row r="307">
      <c r="A307" s="2" t="inlineStr">
        <is>
          <t>vamonosmoving.com</t>
        </is>
      </c>
      <c r="B307" s="2">
        <f>HYPERLINK("http://vamonosmoving.com", "http://vamonosmoving.com")</f>
        <v/>
      </c>
      <c r="C307" s="2" t="inlineStr">
        <is>
          <t>Unreachable</t>
        </is>
      </c>
      <c r="D307" s="2" t="inlineStr">
        <is>
          <t>N/A</t>
        </is>
      </c>
      <c r="E307" s="2" t="inlineStr"/>
    </row>
    <row r="308">
      <c r="A308" s="2" t="inlineStr">
        <is>
          <t>jetinc.net</t>
        </is>
      </c>
      <c r="B308" s="2">
        <f>HYPERLINK("http://jetinc.net", "http://jetinc.net")</f>
        <v/>
      </c>
      <c r="C308" s="2" t="inlineStr">
        <is>
          <t>Unreachable</t>
        </is>
      </c>
      <c r="D308" s="2" t="inlineStr">
        <is>
          <t>N/A</t>
        </is>
      </c>
      <c r="E308" s="2" t="inlineStr"/>
    </row>
    <row r="309">
      <c r="A309" s="3" t="inlineStr">
        <is>
          <t>barbarabartlein.com</t>
        </is>
      </c>
      <c r="B309" s="3">
        <f>HYPERLINK("http://barbarabartlein.com", "http://barbarabartlein.com")</f>
        <v/>
      </c>
      <c r="C309" s="3" t="inlineStr">
        <is>
          <t>Reachable</t>
        </is>
      </c>
      <c r="D309" s="3" t="inlineStr">
        <is>
          <t>['2021 East Estes Street Milwaukee, WI 53207', 'and Arnold Schwarzenegger on the wall READ AR']</t>
        </is>
      </c>
      <c r="E309" s="3" t="inlineStr">
        <is>
          <t>[None, ('USA', 'WI', 'Milwaukee', '53207', 'Estes', '2021')]</t>
        </is>
      </c>
    </row>
    <row r="310">
      <c r="A310" s="3" t="inlineStr">
        <is>
          <t>flippincritters.com</t>
        </is>
      </c>
      <c r="B310" s="3">
        <f>HYPERLINK("http://flippincritters.com", "http://flippincritters.com")</f>
        <v/>
      </c>
      <c r="C310" s="3" t="inlineStr">
        <is>
          <t>Reachable</t>
        </is>
      </c>
      <c r="D310" s="3" t="inlineStr">
        <is>
          <t>['. Purple Circle WT14RD', '22V Red Turkey WT14TU', '22R Yellow Prairie Dog WT14PD', '22O Yellow Squirrel WT14SQ']</t>
        </is>
      </c>
      <c r="E310" s="3" t="inlineStr">
        <is>
          <t>N/A</t>
        </is>
      </c>
    </row>
    <row r="311">
      <c r="A311" s="3" t="inlineStr">
        <is>
          <t>motion-labs.com</t>
        </is>
      </c>
      <c r="B311" s="3">
        <f>HYPERLINK("http://motion-labs.com", "http://motion-labs.com")</f>
        <v/>
      </c>
      <c r="C311" s="3" t="inlineStr">
        <is>
          <t>Reachable</t>
        </is>
      </c>
      <c r="D311" s="3" t="inlineStr">
        <is>
          <t>['31883 Corydon Road, Suite 140Lake Elsinore CA 92530', '31883 Corydon Road, Suite 140Lake Elsinore CA 92530', '31883 Corydon Road, Suite 140Lake Elsinore CA 92530', '31883 Corydon Road, Suite 140Lake Elsinore CA 92530']</t>
        </is>
      </c>
      <c r="E311" s="3" t="inlineStr">
        <is>
          <t>[('USA', 'CA', 'Elsinore', '92530', 'Corydon', '31883')]</t>
        </is>
      </c>
    </row>
    <row r="312">
      <c r="A312" s="2" t="inlineStr">
        <is>
          <t>williesrestaurants.com</t>
        </is>
      </c>
      <c r="B312" s="2">
        <f>HYPERLINK("https://williesrestaurants.com", "https://williesrestaurants.com")</f>
        <v/>
      </c>
      <c r="C312" s="2" t="inlineStr">
        <is>
          <t>Unreachable</t>
        </is>
      </c>
      <c r="D312" s="2" t="inlineStr">
        <is>
          <t>N/A</t>
        </is>
      </c>
      <c r="E312" s="2" t="inlineStr"/>
    </row>
    <row r="313">
      <c r="A313" s="4" t="inlineStr">
        <is>
          <t>intersectionmusic.org</t>
        </is>
      </c>
      <c r="B313" s="4">
        <f>HYPERLINK("http://intersectionmusic.org", "http://intersectionmusic.org")</f>
        <v/>
      </c>
      <c r="C313" s="4" t="inlineStr">
        <is>
          <t>Reachable - No Addresses</t>
        </is>
      </c>
      <c r="D313" s="4" t="inlineStr">
        <is>
          <t>N/A</t>
        </is>
      </c>
      <c r="E313" s="4" t="inlineStr">
        <is>
          <t>N/A</t>
        </is>
      </c>
    </row>
    <row r="314">
      <c r="A314" s="2" t="inlineStr">
        <is>
          <t>bellastonecare.com</t>
        </is>
      </c>
      <c r="B314" s="2">
        <f>HYPERLINK("http://bellastonecare.com", "http://bellastonecare.com")</f>
        <v/>
      </c>
      <c r="C314" s="2" t="inlineStr">
        <is>
          <t>Unreachable</t>
        </is>
      </c>
      <c r="D314" s="2" t="inlineStr">
        <is>
          <t>N/A</t>
        </is>
      </c>
      <c r="E314" s="2" t="inlineStr"/>
    </row>
    <row r="315">
      <c r="A315" s="2" t="inlineStr">
        <is>
          <t>fbassoc.com</t>
        </is>
      </c>
      <c r="B315" s="2">
        <f>HYPERLINK("https://fbassoc.com", "https://fbassoc.com")</f>
        <v/>
      </c>
      <c r="C315" s="2" t="inlineStr">
        <is>
          <t>Unreachable</t>
        </is>
      </c>
      <c r="D315" s="2" t="inlineStr">
        <is>
          <t>N/A</t>
        </is>
      </c>
      <c r="E315" s="2" t="inlineStr"/>
    </row>
    <row r="316">
      <c r="A316" s="2" t="inlineStr">
        <is>
          <t>ynotitalian.com</t>
        </is>
      </c>
      <c r="B316" s="2">
        <f>HYPERLINK("https://ynotitalian.com", "https://ynotitalian.com")</f>
        <v/>
      </c>
      <c r="C316" s="2" t="inlineStr">
        <is>
          <t>Unreachable</t>
        </is>
      </c>
      <c r="D316" s="2" t="inlineStr">
        <is>
          <t>N/A</t>
        </is>
      </c>
      <c r="E316" s="2" t="inlineStr"/>
    </row>
    <row r="317">
      <c r="A317" s="3" t="inlineStr">
        <is>
          <t>vitalizechiropractic.com</t>
        </is>
      </c>
      <c r="B317" s="3">
        <f>HYPERLINK("http://vitalizechiropractic.com", "http://vitalizechiropractic.com")</f>
        <v/>
      </c>
      <c r="C317" s="3" t="inlineStr">
        <is>
          <t>Reachable</t>
        </is>
      </c>
      <c r="D317" s="3" t="inlineStr">
        <is>
          <t>['4980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Swansea, IL 62226', '4980 Benchmark Centre Ste. 100 Swansea, IL 62226', '6249080 or email protected Space is Limited ADDADHD FREE CO', '4980 Benchmark Centre Ste. 100 Swansea, IL 62226', '4980 Benchmark Centre Swansea, IL 62226', '4980 Benchmark Centre, Swansea, IL 62226', '4980 Benchmark Centre Swansea, IL 62226', '4980 Benchmark Centre Swansea, IL 62226', '4980 Benchmark Centre Swansea, IL 62226']</t>
        </is>
      </c>
      <c r="E317" s="3" t="inlineStr">
        <is>
          <t>[None, ('USA', 'IL', 'Swansea', '62226', 'Benchmark', '4980')]</t>
        </is>
      </c>
    </row>
    <row r="318">
      <c r="A318" s="3" t="inlineStr">
        <is>
          <t>cbssquaredinc.com</t>
        </is>
      </c>
      <c r="B318" s="3">
        <f>HYPERLINK("http://cbssquaredinc.com", "http://cbssquaredinc.com")</f>
        <v/>
      </c>
      <c r="C318" s="3" t="inlineStr">
        <is>
          <t>Reachable</t>
        </is>
      </c>
      <c r="D318" s="3" t="inlineStr">
        <is>
          <t>['770 Technology Way, Suite 1AChippewa Falls, WI 54729', '2500 E. Enterprise Ave. Suite AAppleton, WI 54913', '7780 Elmwood Ave. Suite 204Middleton, WI 53562', '2120 Pewaukee Rd., Suite 100Waukesha, WI 53188', '2425 16th Street SouthLa Crosse, WI 54601', '770 Technology Way, Suite 1AChippewa Falls, WI 54729', '2500 E. Enterprise Ave. Suite AAppleton, WI 54913', '7780 Elmwood Ave. Suite 204Middleton, WI 53562', '2120 Pewaukee Rd., Suite 100Waukesha, WI 53188', '2425 16th Street SouthLa Crosse, WI 54601', 'and it went extremely well.Brian KelleyWisconsin']</t>
        </is>
      </c>
      <c r="E318" s="3" t="inlineStr">
        <is>
          <t>[None, ('USA', 'WI', 'Falls', '54729', 'Technology', '770'), ('USA', 'WI', 'SouthLa Crosse', '54601', '16th', '2425'), ('USA', 'WI', 'Suite AAppleton', '54913', 'Enterprise', '2500')]</t>
        </is>
      </c>
    </row>
    <row r="319">
      <c r="A319" s="2" t="inlineStr">
        <is>
          <t>mobilecloudlab.com</t>
        </is>
      </c>
      <c r="B319" s="2">
        <f>HYPERLINK("https://mobilecloudlab.com", "https://mobilecloudlab.com")</f>
        <v/>
      </c>
      <c r="C319" s="2" t="inlineStr">
        <is>
          <t>Unreachable</t>
        </is>
      </c>
      <c r="D319" s="2" t="inlineStr">
        <is>
          <t>N/A</t>
        </is>
      </c>
      <c r="E319" s="2" t="inlineStr"/>
    </row>
    <row r="320">
      <c r="A320" s="2" t="inlineStr">
        <is>
          <t>shearfashions.com</t>
        </is>
      </c>
      <c r="B320" s="2">
        <f>HYPERLINK("https://shearfashions.com", "https://shearfashions.com")</f>
        <v/>
      </c>
      <c r="C320" s="2" t="inlineStr">
        <is>
          <t>Unreachable</t>
        </is>
      </c>
      <c r="D320" s="2" t="inlineStr">
        <is>
          <t>N/A</t>
        </is>
      </c>
      <c r="E320" s="2" t="inlineStr"/>
    </row>
    <row r="321">
      <c r="A321" s="3" t="inlineStr">
        <is>
          <t>stgcom.com</t>
        </is>
      </c>
      <c r="B321" s="3">
        <f>HYPERLINK("http://stgcom.com", "http://stgcom.com")</f>
        <v/>
      </c>
      <c r="C321" s="3" t="inlineStr">
        <is>
          <t>Reachable</t>
        </is>
      </c>
      <c r="D321" s="3" t="inlineStr">
        <is>
          <t>['0500 1401 Wardingley Ave.Columbiana, OH 44408', '0500 1401 Wardingley Ave.Columbiana, OH 44408', '0500 1401 Wardingley Ave.Columbiana, OH 44408', '0500 1401 Wardingley Ave.Columbiana, OH 44408', '0500 1401 Wardingley Ave.Columbiana, OH 44408', '0500 1401 Wardingley Ave.Columbiana, OH 44408', '0500 1401 Wardingley Ave.Columbiana, OH 44408', '0500 1401 Wardingley Ave.Columbiana, OH 44408', '0500 1401 Wardingley Ave.Columbiana, OH 44408', '1401 Wardingley Ave.Columbiana, OH 44408', '0500 1401 Wardingley Ave.Columbiana, OH 44408', '1401 Wardingley Ave.Columbiana, OH 44408', '0500 1401 Wardingley Ave.Columbiana, OH 44408', '0500 1401 Wardingley Ave.Columbiana, OH 44408', '0500 1401 Wardingley Ave.Columbiana, OH 44408', '0500 1401 Wardingley Ave.Columbiana, OH 44408', '0500 1401 Wardingley Ave.Columbiana, OH 44408']</t>
        </is>
      </c>
      <c r="E321" s="3" t="inlineStr">
        <is>
          <t>[None, ('USA', 'OH', 'Ave.Columbiana', '44408', 'Wardingley', '1401')]</t>
        </is>
      </c>
    </row>
    <row r="322">
      <c r="A322" s="4" t="inlineStr">
        <is>
          <t>bopatelectric.com</t>
        </is>
      </c>
      <c r="B322" s="4">
        <f>HYPERLINK("http://bopatelectric.com", "http://bopatelectric.com")</f>
        <v/>
      </c>
      <c r="C322" s="4" t="inlineStr">
        <is>
          <t>Reachable - No Addresses</t>
        </is>
      </c>
      <c r="D322" s="4" t="inlineStr">
        <is>
          <t>N/A</t>
        </is>
      </c>
      <c r="E322" s="4" t="inlineStr">
        <is>
          <t>N/A</t>
        </is>
      </c>
    </row>
    <row r="323">
      <c r="A323" s="2" t="inlineStr">
        <is>
          <t>cincinnatifleetcare.com</t>
        </is>
      </c>
      <c r="B323" s="2">
        <f>HYPERLINK("https://cincinnatifleetcare.com", "https://cincinnatifleetcare.com")</f>
        <v/>
      </c>
      <c r="C323" s="2" t="inlineStr">
        <is>
          <t>Unreachable</t>
        </is>
      </c>
      <c r="D323" s="2" t="inlineStr">
        <is>
          <t>N/A</t>
        </is>
      </c>
      <c r="E323" s="2" t="inlineStr"/>
    </row>
    <row r="324">
      <c r="A324" s="4" t="inlineStr">
        <is>
          <t>sorrentoeast.org</t>
        </is>
      </c>
      <c r="B324" s="4">
        <f>HYPERLINK("http://sorrentoeast.org", "http://sorrentoeast.org")</f>
        <v/>
      </c>
      <c r="C324" s="4" t="inlineStr">
        <is>
          <t>Reachable - No Addresses</t>
        </is>
      </c>
      <c r="D324" s="4" t="inlineStr">
        <is>
          <t>N/A</t>
        </is>
      </c>
      <c r="E324" s="4" t="inlineStr">
        <is>
          <t>N/A</t>
        </is>
      </c>
    </row>
    <row r="325">
      <c r="A325" s="3" t="inlineStr">
        <is>
          <t>dmaa.net</t>
        </is>
      </c>
      <c r="B325" s="3">
        <f>HYPERLINK("http://dmaa.net", "http://dmaa.net")</f>
        <v/>
      </c>
      <c r="C325" s="3" t="inlineStr">
        <is>
          <t>Reachable</t>
        </is>
      </c>
      <c r="D325" s="3" t="inlineStr">
        <is>
          <t>['30800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rd. Suite 1901 Bingham Farms, MI 48025', '30800 Telegraph Road Suite 1901Bingham Farms, Michigan 48025United States', '9803 Contact 30800 Telegraph Road Suite 1901Bingham Farms, Michigan 48025United States', '30800 Telegraph Road Suite 1901Bingham Farms, Michigan 48025United States', '9803 Contact 30800 Telegraph Road Suite 1901Bingham Farms, Michigan 48025United States', '30800 Telegraph Road Suite 1901Bingham Farms, Michigan 48025United States', '30800 Telegraph Road Suite 1901Bingham Farms, Michigan 48025United States', '9803 Contact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'and Drywall Contact 30800 Telegraph Road Suite 1901Bingham Farms, Michigan 48025United States', '20270 Middlebelt Road suite 10Livonia, MI 48152United States', '30800 Telegraph Road Suite 1901Bingham Farms, Michigan 48025United States', '30800 Telegraph Road Suite 1901Bingham Farms, Michigan 48025United States', '30800 Telegraph Road Suite 1901Bingham Farms, Michigan 48025United States', '1055 E. South Blvd Suite 140rochester Hills, MI 48307', '30800 Telegraph Road Suite 1901Bingham Farms, Michigan 48025United States', '3965 Okemos rd STE A1Okemos, MI 48864', '30800 Telegraph Road Suite 1901Bingham Farms, Michigan 48025United States', '30800 Telegraph Road Suite 1901Bingham Farms, Michigan 48025United States', '30800 Telegraph Road Suite 1901Bingham Farms, Michigan 48025United States', '30800 Telegraph Road Suite 1901Bingham Farms, Michigan 48025United States', '30800 Telegraph Rd. Suite 1901 Bingham Farms, MI 48025', 'and be heard in the appropriate court in the State of Michigan', '30800 Telegraph Rd. Suite 1901Bingham Farms, MI 48025', '30800 Telegraph Road Suite 1901Bingham Farms, Michigan 48025United States', '30800 Telegraph Road Suite 1901Bingham Farms, Michigan 48025United States']</t>
        </is>
      </c>
      <c r="E325" s="3" t="inlineStr">
        <is>
          <t>[None, ('USA', 'MI', 'Hills', '48307', 'South', '1055'), ('USA', 'MI', 'Farms', '48025', 'Telegraph', '30800'), ('USA', 'MI', 'Bingham Farms', '48025', 'Telegraph', '30800')]</t>
        </is>
      </c>
    </row>
    <row r="326">
      <c r="A326" s="4" t="inlineStr">
        <is>
          <t>textbooksolutions.com</t>
        </is>
      </c>
      <c r="B326" s="4">
        <f>HYPERLINK("http://textbooksolutions.com", "http://textbooksolutions.com")</f>
        <v/>
      </c>
      <c r="C326" s="4" t="inlineStr">
        <is>
          <t>Reachable - No Addresses</t>
        </is>
      </c>
      <c r="D326" s="4" t="inlineStr">
        <is>
          <t>N/A</t>
        </is>
      </c>
      <c r="E326" s="4" t="inlineStr">
        <is>
          <t>N/A</t>
        </is>
      </c>
    </row>
    <row r="327">
      <c r="A327" s="2" t="inlineStr">
        <is>
          <t>sherrylimd.com</t>
        </is>
      </c>
      <c r="B327" s="2">
        <f>HYPERLINK("https://sherrylimd.com", "https://sherrylimd.com")</f>
        <v/>
      </c>
      <c r="C327" s="2" t="inlineStr">
        <is>
          <t>Unreachable</t>
        </is>
      </c>
      <c r="D327" s="2" t="inlineStr">
        <is>
          <t>N/A</t>
        </is>
      </c>
      <c r="E327" s="2" t="inlineStr"/>
    </row>
    <row r="328">
      <c r="A328" s="3" t="inlineStr">
        <is>
          <t>apieceofcake11.com</t>
        </is>
      </c>
      <c r="B328" s="3">
        <f>HYPERLINK("http://apieceofcake11.com", "http://apieceofcake11.com")</f>
        <v/>
      </c>
      <c r="C328" s="3" t="inlineStr">
        <is>
          <t>Reachable</t>
        </is>
      </c>
      <c r="D328" s="3" t="inlineStr">
        <is>
          <t>['709 U.S. 9, Cape May Court House, NJ 08210', '709 U.S. 9, Cape May Court House, NJ 08210', '709 U.S. 9, Cape May Court House, NJ 08210', '709 U.S. 9, Cape May Court House, NJ 08210', '709 U.S. 9, Cape May Court House, NJ 08210', '709 Rt.9 SouthCape May Court House, NJ 08210', '709 U.S. 9, Cape May Court House, NJ 08210', '709 U.S. 9, Cape May Court House, NJ 08210', '709 U.S. 9, Cape May Court House, NJ 08210', '709 U.S. 9, Cape May Court House, NJ 08210', '709 U.S. 9, Cape May Court House, NJ 08210', '709 U.S. 9, Cape May Court House, NJ 08210', '709 U.S. 9, Cape May Court House, NJ 08210', '709 U.S. 9, Cape May Court House, NJ 08210', '709 U.S. 9, Cape May Court House, NJ 08210', '709 U.S. 9, Cape May Court House, NJ 08210', '709 U.S. 9, Cape May Court House, NJ 08210']</t>
        </is>
      </c>
      <c r="E328" s="3" t="inlineStr">
        <is>
          <t>[('USA', 'NJ', 'Cape May Court House', '08210', '9', '709'), ('USA', 'NJ', 'SouthCape May Court House', '08210', 'Rt.9', '709')]</t>
        </is>
      </c>
    </row>
    <row r="329">
      <c r="A329" s="3" t="inlineStr">
        <is>
          <t>portcitygraphics.com</t>
        </is>
      </c>
      <c r="B329" s="3">
        <f>HYPERLINK("http://portcitygraphics.com", "http://portcitygraphics.com")</f>
        <v/>
      </c>
      <c r="C329" s="3" t="inlineStr">
        <is>
          <t>Reachable</t>
        </is>
      </c>
      <c r="D329" s="3" t="inlineStr">
        <is>
          <t>['664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St.Gorham, ME, 04038United States',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 '664 MAIN ST. GORHAM, ME, 04038UNITED STATES', '854 0074 Port City Graphics 664 Main Street, Gorham, ME, 04038', '1997 2024 PORT CITY GRAPHICSALL RI']</t>
        </is>
      </c>
      <c r="E329" s="3" t="inlineStr">
        <is>
          <t>N/A</t>
        </is>
      </c>
    </row>
    <row r="330">
      <c r="A330" s="4" t="inlineStr">
        <is>
          <t>libboo.com</t>
        </is>
      </c>
      <c r="B330" s="4">
        <f>HYPERLINK("http://libboo.com", "http://libboo.com")</f>
        <v/>
      </c>
      <c r="C330" s="4" t="inlineStr">
        <is>
          <t>Reachable - No Addresses</t>
        </is>
      </c>
      <c r="D330" s="4" t="inlineStr">
        <is>
          <t>N/A</t>
        </is>
      </c>
      <c r="E330" s="4" t="inlineStr">
        <is>
          <t>N/A</t>
        </is>
      </c>
    </row>
    <row r="331">
      <c r="A331" s="4" t="inlineStr">
        <is>
          <t>lascruxes.com</t>
        </is>
      </c>
      <c r="B331" s="4">
        <f>HYPERLINK("http://lascruxes.com", "http://lascruxes.com")</f>
        <v/>
      </c>
      <c r="C331" s="4" t="inlineStr">
        <is>
          <t>Reachable - No Addresses</t>
        </is>
      </c>
      <c r="D331" s="4" t="inlineStr">
        <is>
          <t>N/A</t>
        </is>
      </c>
      <c r="E331" s="4" t="inlineStr">
        <is>
          <t>N/A</t>
        </is>
      </c>
    </row>
    <row r="332">
      <c r="A332" s="4" t="inlineStr">
        <is>
          <t>icscomplete.com</t>
        </is>
      </c>
      <c r="B332" s="4">
        <f>HYPERLINK("http://icscomplete.com", "http://icscomplete.com")</f>
        <v/>
      </c>
      <c r="C332" s="4" t="inlineStr">
        <is>
          <t>Reachable - No Addresses</t>
        </is>
      </c>
      <c r="D332" s="4" t="inlineStr">
        <is>
          <t>N/A</t>
        </is>
      </c>
      <c r="E332" s="4" t="inlineStr">
        <is>
          <t>N/A</t>
        </is>
      </c>
    </row>
    <row r="333">
      <c r="A333" s="3" t="inlineStr">
        <is>
          <t>rememberthosemoments.com</t>
        </is>
      </c>
      <c r="B333" s="3">
        <f>HYPERLINK("http://rememberthosemoments.com", "http://rememberthosemoments.com")</f>
        <v/>
      </c>
      <c r="C333" s="3" t="inlineStr">
        <is>
          <t>Reachable</t>
        </is>
      </c>
      <c r="D333" s="3" t="inlineStr">
        <is>
          <t>['NFIGYs NGFM17Jn', 'Ksdg38sn', 'ONK78UH', '2 jPI5qbY 5Mv3M5Xd', 'NRdBhg9m2sH', 'sZadl13Wt', 'hV NXgqn59FR', 'Lcp, i98NT', 'HInHGhDXlsQw1w1gQ', '.mHT tErna0S4NR', 'heIkyRG3y1Zt', 'Birkudk.I2 8qU', '.FHFTt29lP', 'YVPOato PYrEBF8a8Lx', 'U qF951nT', 'JTAZ cbUeNb35BT', '75f YWSITvy R3EU67Pt', 'NjrDe58Nl', 'RUZetj995ux', 'D n24ps', 'TkJyuknmJtTb02rR', 'NQ UYu25DQ', '5S aFeL8x0p4J43pn', '0 UKgk0Za08fQ', 'eKirdR1r9Bn', 'kQB uJ4u2zY', '3 Xcz41mmKj7Pv7QBNaCuAoNR1P JpjS45fG', '2I FfLEhbdp MsCR53Sb', 'BKBzT.qd tr71aQ', 'gLk, p68 fGpUSx hh5y3C46Nj', 'H RG0G5Ds', 'XA cr7 2ne', 'VG L89Fb', '8r FGzHzxdC0g2T.X51lLD25hH', 'VD c01wN', 'EXT2f2aE', 'I.O C FfNGs PJX56bR', 'eShF665DE', 'wkPRp7s3Ft', 'PBXek76Gn', 'o RG32Yp', 'vPboT8J9qG', 'tSzw, J6 KSU53Qs', 'PguEe5N4dR', 'Ehf M03jd', 'oJL969Pn', 'jF a09SY', 'szNy48ga', 'pOmLQsUE37Ye', 'f IO24yG', 'NL og53uf', 'lU aLwa9x2wf', '3 2w8, pf i1S55Tw', '8W kxF3 bKnJc96Ll', 'StCy D mofHW08Qq', 'eGK23wj', 'UeUbVVec6 3Nt', 'grvx l WZWKws08UG', 'WfGDSc91ju', 'Kiyx Dg3T6EJ', 'CbpbTO53rW', '30I RDwrFPYKn2K1yG', 'ZtUd6e1gs', '4j 6lDK 3yvja45RZ', 'q LK10Ff', 't xa83Ss', 'Cap WrjDUuOa a96sz', 'qmHTVs. W39SX', 'geziZjPsyWp dH4s1Lx', '3y x 7z48TS', 'XsqUC tF849bP', 'Nx yKPEOr4 8EW', 'Uq F09dW', 'ZhbY9b4hu', 'tdDwJT45FR', 'CWCVZeY qE42FL', '9p qQNPd63jZ', '9 7Dh3Lr85az', 'fLAAw68La', '5 qAAg8Rp 4pG x68E LB9 9uN', 'CWU FqHq92XR', 'QQjMGi68ar', '8 lN9dkdx01pD', 'MAhbiBaz25qu', '߂ c VcdL YPN2UvyZh5r3XT', 'mi Lw TxRwCoJ4k1wp', '9 Q9xpSDNUI18Yw', 'bh J8B3na', 'NVaPSdL09Gq', '8 y KBy6U 3NJ', 'KMnhpi NoM53AY', 'IJep58eE', 'oOhDE1G8ul', '.Il8b 7Gt', 'BD U635xD', 'R ozG5 7AE', 'fNn990Tw', 'pfpo68eF', 'pqTijs2y4DP', '0q a1oIdpiyFi44R02uWFvI5pusqkfm91Ru', 'Irp59yf', '8 jd ty0r52L95sL', 'UElR TKrkFK73tX', 'HisoEomoy, fR05Be', '58u o93i ce.513e5wZWnse59Pe', '0Z zpIsd53sA', 'yFocHb26tL', '6߃g iik m DWdn4AkI4 5bU', 'gSj. r77he', 'hKGGs4 8rQ', 'rGL e25Ln', 'hIruJk06QJ', 'TTHD, nY6B2tF', 'V K t52rh', 'Do eV21WJ', 'cieyBTmbC6x3Jy', 'ifmbJ5t5bL', '0l fc7n947Na', '39 f DQz U 1I zgf0h7an', 'KwCBQ, hqhBK w6 oFGFB3.4uvvtNehQCQ. E32hB', '9 NcZXMWv6EaPEIAyZxy67Js', 'RpK u c9h6DX', 'msosS43Jw', 'rWXs4W9DQ', 'TYZcQymDeu5m7BW', 'k YjWOZk6C9DX', 'kmfsY9 3sZ', '. MxVEmH85lL', '96t Ic3 8 3L3D3fT', 'XmbcBlNcm87qG', 'ULIV M55Tq', '3R a ThL3a, tV2M6BL', 'GPVa MQwl7p9Rs', 'STYyHgsbOd60sP', '08 AU S74Sd', 'ko.XuxappNduRfbgI II y33TA', 'NTT Ua9 9wx', 'UQHiDT83sR', 'HwXdx Tse4 6yQ', 'ALJu P74Ra', 'Y.NAY12FY', 'znVbdtB8B9BX', 'JHIpSUTcu08HW', 'rdcpumk8C5gb', '6N G3aGZ6lP.G73Az', 'jbNNi02tz', '9 tGI9p45zQ', 'kPZjBg N76BN', '2 qm zf1a9Up', 'GV pjoi0A5jw', 'jZAI3 8sF', 'psq... Ah58LL', 'fR rPk76ug', 'oraBCk14JS', 'bGWls76nn', 'k pIqY93wL', 'vMN o4b4HD', '5 rgclhyc4E8Jl', 'hBHhxZF37AN', 'sbOSqatQ iOah4Y6nw', 'aYtmm69fb', 'APQaq2b3BR', '7t GNv n1Sk3H3qZ', 'CYro8 4Td', 'Hoe e45Bh', 'QEbK.d4K4Rx', 'xFCW85RB']</t>
        </is>
      </c>
      <c r="E333" s="3" t="inlineStr">
        <is>
          <t>N/A</t>
        </is>
      </c>
    </row>
    <row r="334">
      <c r="A334" s="2" t="inlineStr">
        <is>
          <t>harnesswealth.com</t>
        </is>
      </c>
      <c r="B334" s="2">
        <f>HYPERLINK("https://harnesswealth.com", "https://harnesswealth.com")</f>
        <v/>
      </c>
      <c r="C334" s="2" t="inlineStr">
        <is>
          <t>Unreachable</t>
        </is>
      </c>
      <c r="D334" s="2" t="inlineStr">
        <is>
          <t>N/A</t>
        </is>
      </c>
      <c r="E334" s="2" t="inlineStr"/>
    </row>
    <row r="335">
      <c r="A335" s="3" t="inlineStr">
        <is>
          <t>entosdesign.com</t>
        </is>
      </c>
      <c r="B335" s="3">
        <f>HYPERLINK("http://entosdesign.com", "http://entosdesign.com")</f>
        <v/>
      </c>
      <c r="C335" s="3" t="inlineStr">
        <is>
          <t>Reachable</t>
        </is>
      </c>
      <c r="D335" s="3" t="inlineStr">
        <is>
          <t>['5400 Lyndon B Johnson Freeway Suite 125, Dallas, Texas 75240', '5400 LBJ FREEWAY, SUITE 125 DALLAS, TEXAS 75240', '5400 Lyndon B Johnson Freeway Suite 125, Dallas, Texas 75240', '5400 LBJ FREEWAY, SUITE 125 DALLAS, TEXAS 75240', 'TWO GALLERIA TOWER THREE GATEWAY AT LEGACY HIGHLAND PAR', '2 3 PARKWAY OFFICE CENTER NORTH PINNACLE TOWER RADIANC', '5400 Lyndon B Johnson Freeway Suite 125, Dallas, Texas 75240', '5400 LBJ FREEWAY, SUITE 125 DALLAS, TEXAS 75240', '5400 Lyndon B Johnson Freeway Suite 125, Dallas, Texas 75240', '5400 LBJ FREEWAY, SUITE 125 DALLAS, TEXAS 75240', '4040 NCX 5000 QUORUM 8080 PARK LANE ADVANCIAL', 'TWO GATEWAY AT LEGACY LAKESIDE SQUARE LEE ASSOCIATES LEGA', '5400 Lyndon B Johnson Freeway Suite 125, Dallas, Texas 75240', '5400 LBJ FREEWAY, SUITE 125 DALLAS, TEXAS 75240', '5400 Lyndon B Johnson Freeway Suite 125, Dallas, Texas 75240', '5400 LBJ FREEWAY, SUITE 125 DALLAS, TEXAS 75240', '3811 TURTLE CREEK FITNE', '8333 DOUGLAS FITNESS CENTER APEX AT LEGACY FITNE', '5400 Lyndon B Johnson Freeway Suite 125, Dallas, Texas 75240', '5400 LBJ FREEWAY, SUITE 125 DALLAS, TEXAS 75240', '5400 Lyndon B Johnson Freeway Suite 125, Dallas, Texas 75240', '5400 LBJ FREEWAY, SUITE 125 DALLAS, TEXAS 75240', '5400 Lyndon B Johnson Freeway Suite 125, Dallas, Texas 75240', '5400 LBJ FREEWAY, SUITE 125 DALLAS, TEXAS 75240', 'and powered through.Lincoln Centre is owned by New York', 'and our presence at The Crescent alongside other top Texas', '5400 Lyndon B Johnson Freeway Suite 125, Dallas, Texas 75240', '5400 LBJ FREEWAY, SUITE 125 DALLAS, TEXAS 75240', '5400 LBJ FREEWAY, SUITE 125DALLAS, TEXAS 75240', '5400 Lyndon B Johnson Freeway Suite 125, Dallas, Texas 75240', '5400 LBJ FREEWAY, SUITE 125 DALLAS, TEXAS 75240', '5400 LBJ Freeway, Suite 125Dallas, Texas', '5400 Lyndon B Johnson Freeway Suite 125, Dallas, Texas 75240', '5400 LBJ FREEWAY, SUITE 125 DALLAS, TEXAS 75240', '5400 Lyndon B Johnson Freeway Suite 125, Dallas, Texas 75240', '5400 LBJ FREEWAY, SUITE 125 DALLAS, TEXAS 75240', '5400 Lyndon B Johnson Freeway Suite 125, Dallas, Texas 75240', '5400 LBJ FREEWAY, SUITE 125 DALLAS, TEXAS 75240']</t>
        </is>
      </c>
      <c r="E335" s="3" t="inlineStr">
        <is>
          <t>[None, ('USA', 'TEXAS', 'DALLAS', '75240', 'LBJ', '5400'), ('USA', 'Texas', 'Dallas', '75240', 'Lyndon B Johnson', '5400')]</t>
        </is>
      </c>
    </row>
    <row r="336">
      <c r="A336" s="4" t="inlineStr">
        <is>
          <t>thecolombygroup.com</t>
        </is>
      </c>
      <c r="B336" s="4">
        <f>HYPERLINK("http://thecolombygroup.com", "http://thecolombygroup.com")</f>
        <v/>
      </c>
      <c r="C336" s="4" t="inlineStr">
        <is>
          <t>Reachable - No Addresses</t>
        </is>
      </c>
      <c r="D336" s="4" t="inlineStr">
        <is>
          <t>N/A</t>
        </is>
      </c>
      <c r="E336" s="4" t="inlineStr">
        <is>
          <t>N/A</t>
        </is>
      </c>
    </row>
    <row r="337">
      <c r="A337" s="2" t="inlineStr">
        <is>
          <t>seniorvillagerehab.com</t>
        </is>
      </c>
      <c r="B337" s="2">
        <f>HYPERLINK("https://seniorvillagerehab.com", "https://seniorvillagerehab.com")</f>
        <v/>
      </c>
      <c r="C337" s="2" t="inlineStr">
        <is>
          <t>Unreachable</t>
        </is>
      </c>
      <c r="D337" s="2" t="inlineStr">
        <is>
          <t>N/A</t>
        </is>
      </c>
      <c r="E337" s="2" t="inlineStr"/>
    </row>
    <row r="338">
      <c r="A338" s="2" t="inlineStr">
        <is>
          <t>mansionssouth.com</t>
        </is>
      </c>
      <c r="B338" s="2">
        <f>HYPERLINK("http://mansionssouth.com", "http://mansionssouth.com")</f>
        <v/>
      </c>
      <c r="C338" s="2" t="inlineStr">
        <is>
          <t>Unreachable</t>
        </is>
      </c>
      <c r="D338" s="2" t="inlineStr">
        <is>
          <t>N/A</t>
        </is>
      </c>
      <c r="E338" s="2" t="inlineStr"/>
    </row>
    <row r="339">
      <c r="A339" s="4" t="inlineStr">
        <is>
          <t>adastra-films.com</t>
        </is>
      </c>
      <c r="B339" s="4">
        <f>HYPERLINK("http://adastra-films.com", "http://adastra-films.com")</f>
        <v/>
      </c>
      <c r="C339" s="4" t="inlineStr">
        <is>
          <t>Reachable - No Addresses</t>
        </is>
      </c>
      <c r="D339" s="4" t="inlineStr">
        <is>
          <t>N/A</t>
        </is>
      </c>
      <c r="E339" s="4" t="inlineStr">
        <is>
          <t>N/A</t>
        </is>
      </c>
    </row>
    <row r="340">
      <c r="A340" s="3" t="inlineStr">
        <is>
          <t>pearlleather.com</t>
        </is>
      </c>
      <c r="B340" s="3">
        <f>HYPERLINK("http://pearlleather.com", "http://pearlleather.com")</f>
        <v/>
      </c>
      <c r="C340" s="3" t="inlineStr">
        <is>
          <t>Reachable</t>
        </is>
      </c>
      <c r="D340" s="3" t="inlineStr">
        <is>
          <t>['1121 Industrial Park Johnstown, NY 12095']</t>
        </is>
      </c>
      <c r="E340" s="3" t="inlineStr">
        <is>
          <t>[('USA', 'NY', 'Johnstown', '12095', 'Industrial', '1121')]</t>
        </is>
      </c>
    </row>
    <row r="341">
      <c r="A341" s="2" t="inlineStr">
        <is>
          <t>merrickgroupinc.com</t>
        </is>
      </c>
      <c r="B341" s="2">
        <f>HYPERLINK("https://merrickgroupinc.com", "https://merrickgroupinc.com")</f>
        <v/>
      </c>
      <c r="C341" s="2" t="inlineStr">
        <is>
          <t>Unreachable</t>
        </is>
      </c>
      <c r="D341" s="2" t="inlineStr">
        <is>
          <t>N/A</t>
        </is>
      </c>
      <c r="E341" s="2" t="inlineStr"/>
    </row>
    <row r="342">
      <c r="A342" s="3" t="inlineStr">
        <is>
          <t>adsdry.com</t>
        </is>
      </c>
      <c r="B342" s="3">
        <f>HYPERLINK("http://adsdry.com", "http://adsdry.com")</f>
        <v/>
      </c>
      <c r="C342" s="3" t="inlineStr">
        <is>
          <t>Reachable</t>
        </is>
      </c>
      <c r="D342" s="3" t="inlineStr">
        <is>
          <t>['12094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 '12094 Anderson Rd, Suite 330 Tampa, FL 33625']</t>
        </is>
      </c>
      <c r="E342" s="3" t="inlineStr">
        <is>
          <t>[('USA', 'FL', 'Tampa', '33625', 'Anderson', '12094')]</t>
        </is>
      </c>
    </row>
    <row r="343">
      <c r="A343" s="3" t="inlineStr">
        <is>
          <t>dillinghammurphy.com</t>
        </is>
      </c>
      <c r="B343" s="3">
        <f>HYPERLINK("http://dillinghammurphy.com", "http://dillinghammurphy.com")</f>
        <v/>
      </c>
      <c r="C343" s="3" t="inlineStr">
        <is>
          <t>Reachable</t>
        </is>
      </c>
      <c r="D343" s="3" t="inlineStr">
        <is>
          <t>['155 Sansome Street, Suite 700, San Francisco, CA 94104', 'rporation logoSafewaySafeway Logo111An']</t>
        </is>
      </c>
      <c r="E343" s="3" t="inlineStr">
        <is>
          <t>[('USA', 'CA', 'San Francisco', '94104', 'Sansome', '155'), None]</t>
        </is>
      </c>
    </row>
    <row r="344">
      <c r="A344" s="2" t="inlineStr">
        <is>
          <t>bodyjewelrycompany.com</t>
        </is>
      </c>
      <c r="B344" s="2">
        <f>HYPERLINK("http://bodyjewelrycompany.com", "http://bodyjewelrycompany.com")</f>
        <v/>
      </c>
      <c r="C344" s="2" t="inlineStr">
        <is>
          <t>Unreachable</t>
        </is>
      </c>
      <c r="D344" s="2" t="inlineStr">
        <is>
          <t>N/A</t>
        </is>
      </c>
      <c r="E344" s="2" t="inlineStr"/>
    </row>
    <row r="345">
      <c r="A345" s="4" t="inlineStr">
        <is>
          <t>shopcapitalhatters.com</t>
        </is>
      </c>
      <c r="B345" s="4">
        <f>HYPERLINK("http://shopcapitalhatters.com", "http://shopcapitalhatters.com")</f>
        <v/>
      </c>
      <c r="C345" s="4" t="inlineStr">
        <is>
          <t>Reachable - No Addresses</t>
        </is>
      </c>
      <c r="D345" s="4" t="inlineStr">
        <is>
          <t>N/A</t>
        </is>
      </c>
      <c r="E345" s="4" t="inlineStr">
        <is>
          <t>N/A</t>
        </is>
      </c>
    </row>
    <row r="346">
      <c r="A346" s="4" t="inlineStr">
        <is>
          <t>mjobriendesign.com</t>
        </is>
      </c>
      <c r="B346" s="4">
        <f>HYPERLINK("http://mjobriendesign.com", "http://mjobriendesign.com")</f>
        <v/>
      </c>
      <c r="C346" s="4" t="inlineStr">
        <is>
          <t>Reachable - No Addresses</t>
        </is>
      </c>
      <c r="D346" s="4" t="inlineStr">
        <is>
          <t>N/A</t>
        </is>
      </c>
      <c r="E346" s="4" t="inlineStr">
        <is>
          <t>N/A</t>
        </is>
      </c>
    </row>
    <row r="347">
      <c r="A347" s="2" t="inlineStr">
        <is>
          <t>scottyshubcaps.com</t>
        </is>
      </c>
      <c r="B347" s="2">
        <f>HYPERLINK("https://scottyshubcaps.com", "https://scottyshubcaps.com")</f>
        <v/>
      </c>
      <c r="C347" s="2" t="inlineStr">
        <is>
          <t>Unreachable</t>
        </is>
      </c>
      <c r="D347" s="2" t="inlineStr">
        <is>
          <t>N/A</t>
        </is>
      </c>
      <c r="E347" s="2" t="inlineStr"/>
    </row>
    <row r="348">
      <c r="A348" s="2" t="inlineStr">
        <is>
          <t>landco-inc.com</t>
        </is>
      </c>
      <c r="B348" s="2">
        <f>HYPERLINK("https://landco-inc.com", "https://landco-inc.com")</f>
        <v/>
      </c>
      <c r="C348" s="2" t="inlineStr">
        <is>
          <t>Unreachable</t>
        </is>
      </c>
      <c r="D348" s="2" t="inlineStr">
        <is>
          <t>N/A</t>
        </is>
      </c>
      <c r="E348" s="2" t="inlineStr"/>
    </row>
    <row r="349">
      <c r="A349" s="3" t="inlineStr">
        <is>
          <t>fm99.com</t>
        </is>
      </c>
      <c r="B349" s="3">
        <f>HYPERLINK("http://fm99.com", "http://fm99.com")</f>
        <v/>
      </c>
      <c r="C349" s="3" t="inlineStr">
        <is>
          <t>Reachable</t>
        </is>
      </c>
      <c r="D349" s="3" t="inlineStr">
        <is>
          <t>['ten with Alexa is to enable the STUPID NE', '550 First Colonial Rd Suite 311 Virginia Beach VA 23451', '10232024 8am Of course the Rooster crows Florida', '10232024 8am Of course the Rooster crows Florida', '10232024 8am Of course the Rooster crows Florida', '10232024 8am Of course the Rooster crows Florida', '2012 Console Energy Center in PA', '870 Greenbrier Circle, Suite 399, Chesapeake, VA 23320', '870 Greenbrier Circle, Suite 399, Chesapeake, Virginia 23320', '99 WNOR studios 870 Greenbrier Circle, Suite 399, Chesapeake, Virginia 23320', '870 Greenbrier Circle, Suite 399, Chesapeake, Virginia 23320', '99 WNOR studios 870 Greenbrier Circle, Suite 399, Chesapeake, Virginia 23320', 'and simultaneously with one other station in Hampton Roads, VA', '870 Greenbrier Circle, Suite 399, Chesapeake, VA 23320', '870 Greenbrier Circle, Suite 399, Chesapeake, Virginia 23320', '99 WNOR studios 870 Greenbrier Circle, Suite 399, Chesapeake, Virginia 23320', '99 WNOR 870 Greenbrier Circle Suite 399 Chesapeake, VA 23320', '99 WNOR 870 Greenbrier Circle Suite 399 Chesapeake, VA 23320', '870 Greenbrier Circle, Suite 399, Chesapeake, VA 23320', '870 Greenbrier Circle, Suite 399, Chesapeake, Virginia 23320', '99 WNOR studios 870 Greenbrier Circle, Suite 399, Chesapeake, Virginia 23320', '4561 Virginia Beach Blvd Virginia', '700 Thimble Shoals Blvd in Newport News. WHAR', '10232024 8am Of course the Rooster crows Florida', '201 East Brambleton Avenue NorfolkVA', 'and spends the winter months in The Villages, a sprawling central Florida', '17 kicks a field goal during an NFL', '73 Kercheval Ave. Grosse Pointe Farms, MI 48236', '73 Kercheval Ave, Suite 200 Grosse Pointe Farms, MI 48236', '1 0 string51 https3A2F2Fw', '1 0 string38 https3A2F2Ft']</t>
        </is>
      </c>
      <c r="E349" s="3" t="inlineStr">
        <is>
          <t>[None, ('USA', 'Virginia', 'Chesapeake', '23320', 'Greenbrier', '870'), ('USA', 'VA', 'Chesapeake', '23320', 'Greenbrier', '870'), ('USA', 'VA', 'Chesapeake', '23320', '870 Greenbrier', '99'), ('USA', 'MI', 'Grosse Pointe Farms', '48236', 'Kercheval', '73'), ('USA', 'VA', 'Virginia Beach', '23451', 'First Colonial', '550'), ('USA', 'an', 'goal during', 'NFL', 'kicks a', '17')]</t>
        </is>
      </c>
    </row>
    <row r="350">
      <c r="A350" s="2" t="inlineStr">
        <is>
          <t>frontdoorstl.com</t>
        </is>
      </c>
      <c r="B350" s="2">
        <f>HYPERLINK("https://frontdoorstl.com", "https://frontdoorstl.com")</f>
        <v/>
      </c>
      <c r="C350" s="2" t="inlineStr">
        <is>
          <t>Unreachable</t>
        </is>
      </c>
      <c r="D350" s="2" t="inlineStr">
        <is>
          <t>N/A</t>
        </is>
      </c>
      <c r="E350" s="2" t="inlineStr"/>
    </row>
    <row r="351">
      <c r="A351" s="2" t="inlineStr">
        <is>
          <t>rosesacrossamerica.com</t>
        </is>
      </c>
      <c r="B351" s="2">
        <f>HYPERLINK("http://rosesacrossamerica.com", "http://rosesacrossamerica.com")</f>
        <v/>
      </c>
      <c r="C351" s="2" t="inlineStr">
        <is>
          <t>Unreachable</t>
        </is>
      </c>
      <c r="D351" s="2" t="inlineStr">
        <is>
          <t>N/A</t>
        </is>
      </c>
      <c r="E351" s="2" t="inlineStr"/>
    </row>
    <row r="352">
      <c r="A352" s="2" t="inlineStr">
        <is>
          <t>garydawsonlaw.com</t>
        </is>
      </c>
      <c r="B352" s="2">
        <f>HYPERLINK("https://garydawsonlaw.com", "https://garydawsonlaw.com")</f>
        <v/>
      </c>
      <c r="C352" s="2" t="inlineStr">
        <is>
          <t>Unreachable</t>
        </is>
      </c>
      <c r="D352" s="2" t="inlineStr">
        <is>
          <t>N/A</t>
        </is>
      </c>
      <c r="E352" s="2" t="inlineStr"/>
    </row>
    <row r="353">
      <c r="A353" s="3" t="inlineStr">
        <is>
          <t>c-s-stables.com</t>
        </is>
      </c>
      <c r="B353" s="3">
        <f>HYPERLINK("http://c-s-stables.com", "http://c-s-stables.com")</f>
        <v/>
      </c>
      <c r="C353" s="3" t="inlineStr">
        <is>
          <t>Reachable</t>
        </is>
      </c>
      <c r="D353" s="3" t="inlineStr">
        <is>
          <t>['2361 Hancock Highway Equinunk, PA', '2024 CS Stables 2361 Hancock Highway Equinunk, PA 18417', '2361 Hancock Highway Equinunk, PA', '2024 CS Stables 2361 Hancock Highway Equinunk, PA 18417', '2361 Hancock Highway Equinunk, PA', '2024 CS Stables 2361 Hancock Highway Equinunk, PA 18417', '2361 Hancock Highway Equinunk, PA', '2024 CS Stables 2361 Hancock Highway Equinunk, PA 18417', '2244842 Websites By RBSdot 2361 Hancock Highway Equinunk, PA', 'one 570 2244842 Events Horse Camp HORSE CAMP', '2024 CS Stables 2361 Hancock Highway Equinunk, PA 18417', '2361 Hancock Highway Equinunk, PA', '2024 CS Stables 2361 Hancock Highway Equinunk, PA 18417',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'and over 50 miles of offsite trails and dirt roads. HOME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'2244842 Websites By RBSdot 2361 Hancock Highway Equinunk, PA', '2024 CS Stables 2361 Hancock Highway Equinunk, PA 18417', '2361 Hancock Highway Equinunk, PA', '2024 CS Stables 2361 Hancock Highway Equinunk, PA 18417']</t>
        </is>
      </c>
      <c r="E353" s="3" t="inlineStr">
        <is>
          <t>[None, ('USA', 'PA', 'Equinunk', '18417', 'CS Stables 2361 Hancock', '2024')]</t>
        </is>
      </c>
    </row>
    <row r="354">
      <c r="A354" s="2" t="inlineStr">
        <is>
          <t>kimberlybrockbooks.com</t>
        </is>
      </c>
      <c r="B354" s="2">
        <f>HYPERLINK("https://kimberlybrockbooks.com", "https://kimberlybrockbooks.com")</f>
        <v/>
      </c>
      <c r="C354" s="2" t="inlineStr">
        <is>
          <t>Unreachable</t>
        </is>
      </c>
      <c r="D354" s="2" t="inlineStr">
        <is>
          <t>N/A</t>
        </is>
      </c>
      <c r="E354" s="2" t="inlineStr"/>
    </row>
    <row r="355">
      <c r="A355" s="2" t="inlineStr">
        <is>
          <t>eatrightdelaware.org</t>
        </is>
      </c>
      <c r="B355" s="2">
        <f>HYPERLINK("https://eatrightdelaware.org", "https://eatrightdelaware.org")</f>
        <v/>
      </c>
      <c r="C355" s="2" t="inlineStr">
        <is>
          <t>Unreachable</t>
        </is>
      </c>
      <c r="D355" s="2" t="inlineStr">
        <is>
          <t>N/A</t>
        </is>
      </c>
      <c r="E355" s="2" t="inlineStr"/>
    </row>
    <row r="356">
      <c r="A356" s="3" t="inlineStr">
        <is>
          <t>bestwebhosting.com</t>
        </is>
      </c>
      <c r="B356" s="3">
        <f>HYPERLINK("http://bestwebhosting.com", "http://bestwebhosting.com")</f>
        <v/>
      </c>
      <c r="C356" s="3" t="inlineStr">
        <is>
          <t>Reachable</t>
        </is>
      </c>
      <c r="D356" s="3" t="inlineStr">
        <is>
          <t>['and the United States District Courts located in Arizona', 'and the United States District Courts located in Arizona']</t>
        </is>
      </c>
      <c r="E356" s="3" t="inlineStr">
        <is>
          <t>N/A</t>
        </is>
      </c>
    </row>
    <row r="357">
      <c r="A357" s="2" t="inlineStr">
        <is>
          <t>masterrenovationsinc.com</t>
        </is>
      </c>
      <c r="B357" s="2">
        <f>HYPERLINK("https://masterrenovationsinc.com", "https://masterrenovationsinc.com")</f>
        <v/>
      </c>
      <c r="C357" s="2" t="inlineStr">
        <is>
          <t>Unreachable</t>
        </is>
      </c>
      <c r="D357" s="2" t="inlineStr">
        <is>
          <t>N/A</t>
        </is>
      </c>
      <c r="E357" s="2" t="inlineStr"/>
    </row>
    <row r="358">
      <c r="A358" s="3" t="inlineStr">
        <is>
          <t>patiocomforts.com</t>
        </is>
      </c>
      <c r="B358" s="3">
        <f>HYPERLINK("http://patiocomforts.com", "http://patiocomforts.com")</f>
        <v/>
      </c>
      <c r="C358" s="3" t="inlineStr">
        <is>
          <t>Reachable</t>
        </is>
      </c>
      <c r="D358" s="3" t="inlineStr">
        <is>
          <t>['25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'and enjoy the outdoors this spring summer. PRODUCT',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'25 Outdoor Electric Heaters THE VIEW FROM THE PATIOH', '2 weeks out. Everything is big in Texas', 'AND BENEFITSA SURFACE CEILING WALL MOUNT IS INCLUDED WITH THIS IN', '25 Outdoor Electric Heaters THE VIEW FROM THE PATIOH', '25 Outdoor Electric Heaters THE VIEW FROM THE PATIOH', '25 Outdoor Electric Heaters THE VIEW FROM THE PATIOH', '25 Outdoor Electric Heaters THE VIEW FROM THE PATIOH', '25 Outdoor Electric Heaters THE VIEW FROM THE PATIOH', 'mePersonalized Fire Pit Patina F199Pe', 'rsonalized Fire Pit Patina F199Pe']</t>
        </is>
      </c>
      <c r="E358" s="3" t="inlineStr">
        <is>
          <t>N/A</t>
        </is>
      </c>
    </row>
    <row r="359">
      <c r="A359" s="3" t="inlineStr">
        <is>
          <t>elogiq.com</t>
        </is>
      </c>
      <c r="B359" s="3">
        <f>HYPERLINK("http://elogiq.com", "http://elogiq.com")</f>
        <v/>
      </c>
      <c r="C359" s="3" t="inlineStr">
        <is>
          <t>Reachable</t>
        </is>
      </c>
      <c r="D359" s="3" t="inlineStr">
        <is>
          <t>['104 elogIQ 996 Old Eagle School Rd Suite 1106 Wayne, PA 19087', '996 Old Eagle School Rd Suite 1106 Wayne, PA 19087', '104 elogIQ 996 Old Eagle School Rd Suite 1106 Wayne, PA 19087', '104 elogIQ 996 Old Eagle School Rd Suite 1106 Wayne, PA 19087', '104 elogIQ 996 Old Eagle School Rd Suite 1106 Wayne, PA 19087', '1018 W. 8th Avenue Suite G, King Of Prussia, PA, 19406']</t>
        </is>
      </c>
      <c r="E359" s="3" t="inlineStr">
        <is>
          <t>[('USA', 'PA', 'King Of Prussia', '19406', '8th', '1018'), ('USA', 'PA', 'Wayne', '19087', 'elogIQ 996 Old Eagle School', '104'), ('USA', 'PA', 'Wayne', '19087', 'Old Eagle School', '996')]</t>
        </is>
      </c>
    </row>
    <row r="360">
      <c r="A360" s="2" t="inlineStr">
        <is>
          <t>ossininglibrary.org</t>
        </is>
      </c>
      <c r="B360" s="2">
        <f>HYPERLINK("https://ossininglibrary.org", "https://ossininglibrary.org")</f>
        <v/>
      </c>
      <c r="C360" s="2" t="inlineStr">
        <is>
          <t>Unreachable</t>
        </is>
      </c>
      <c r="D360" s="2" t="inlineStr">
        <is>
          <t>N/A</t>
        </is>
      </c>
      <c r="E360" s="2" t="inlineStr"/>
    </row>
    <row r="361">
      <c r="A361" s="3" t="inlineStr">
        <is>
          <t>inetmotors.com</t>
        </is>
      </c>
      <c r="B361" s="3">
        <f>HYPERLINK("http://inetmotors.com", "http://inetmotors.com")</f>
        <v/>
      </c>
      <c r="C361" s="3" t="inlineStr">
        <is>
          <t>Reachable</t>
        </is>
      </c>
      <c r="D361" s="3" t="inlineStr">
        <is>
          <t>['1311522695 Villa Creek Drive Farmers Branch, TX 75234', '000 iNet Motors 2695 Villa Creek DriveFarmers Branch, TX 75234', '1311522695 Villa Creek Drive Farmers Branch, TX 75234', '1311522695 Villa Creek Drive Farmers Branch, TX 75234', '1311522695 Villa Creek Drive Farmers Branch, TX 75234', '1311522695 Villa Creek Drive Farmers Branch, TX 75234', '1311522695 Villa Creek Drive Farmers Branch, TX 75234']</t>
        </is>
      </c>
      <c r="E361" s="3" t="inlineStr">
        <is>
          <t>[None, ('USA', 'TX', 'Farmers Branch', '75234', 'Villa Creek', '1311522695')]</t>
        </is>
      </c>
    </row>
    <row r="362">
      <c r="A362" s="2" t="inlineStr">
        <is>
          <t>dabba4u.com</t>
        </is>
      </c>
      <c r="B362" s="2">
        <f>HYPERLINK("http://dabba4u.com", "http://dabba4u.com")</f>
        <v/>
      </c>
      <c r="C362" s="2" t="inlineStr">
        <is>
          <t>Unreachable</t>
        </is>
      </c>
      <c r="D362" s="2" t="inlineStr">
        <is>
          <t>N/A</t>
        </is>
      </c>
      <c r="E362" s="2" t="inlineStr"/>
    </row>
    <row r="363">
      <c r="A363" s="2" t="inlineStr">
        <is>
          <t>urbanacres.com</t>
        </is>
      </c>
      <c r="B363" s="2">
        <f>HYPERLINK("https://urbanacres.com", "https://urbanacres.com")</f>
        <v/>
      </c>
      <c r="C363" s="2" t="inlineStr">
        <is>
          <t>Unreachable</t>
        </is>
      </c>
      <c r="D363" s="2" t="inlineStr">
        <is>
          <t>N/A</t>
        </is>
      </c>
      <c r="E363" s="2" t="inlineStr"/>
    </row>
    <row r="364">
      <c r="A364" s="3" t="inlineStr">
        <is>
          <t>perryridgelandfill.com</t>
        </is>
      </c>
      <c r="B364" s="3">
        <f>HYPERLINK("http://perryridgelandfill.com", "http://perryridgelandfill.com")</f>
        <v/>
      </c>
      <c r="C364" s="3" t="inlineStr">
        <is>
          <t>Reachable</t>
        </is>
      </c>
      <c r="D364" s="3" t="inlineStr">
        <is>
          <t>['6305 Sacred Heart Road Du Quoin, IL 62832']</t>
        </is>
      </c>
      <c r="E364" s="3" t="inlineStr">
        <is>
          <t>[('USA', 'IL', 'Du Quoin', '62832', 'Sacred Heart', '6305')]</t>
        </is>
      </c>
    </row>
    <row r="365">
      <c r="A365" s="3" t="inlineStr">
        <is>
          <t>fountainhillsapartments.com</t>
        </is>
      </c>
      <c r="B365" s="3">
        <f>HYPERLINK("http://fountainhillsapartments.com", "http://fountainhillsapartments.com")</f>
        <v/>
      </c>
      <c r="C365" s="3" t="inlineStr">
        <is>
          <t>Reachable</t>
        </is>
      </c>
      <c r="D365" s="3" t="inlineStr">
        <is>
          <t>['1100 Fountain Hills Dr Racine, WI 53406']</t>
        </is>
      </c>
      <c r="E365" s="3" t="inlineStr">
        <is>
          <t>[('USA', 'WI', 'Racine', '53406', 'Fountain Hills', '1100')]</t>
        </is>
      </c>
    </row>
    <row r="366">
      <c r="A366" s="2" t="inlineStr">
        <is>
          <t>portertwp.org</t>
        </is>
      </c>
      <c r="B366" s="2">
        <f>HYPERLINK("https://portertwp.org", "https://portertwp.org")</f>
        <v/>
      </c>
      <c r="C366" s="2" t="inlineStr">
        <is>
          <t>Unreachable</t>
        </is>
      </c>
      <c r="D366" s="2" t="inlineStr">
        <is>
          <t>N/A</t>
        </is>
      </c>
      <c r="E366" s="2" t="inlineStr"/>
    </row>
    <row r="367">
      <c r="A367" s="3" t="inlineStr">
        <is>
          <t>americansurvey.com</t>
        </is>
      </c>
      <c r="B367" s="3">
        <f>HYPERLINK("http://americansurvey.com", "http://americansurvey.com")</f>
        <v/>
      </c>
      <c r="C367" s="3" t="inlineStr">
        <is>
          <t>Reachable</t>
        </is>
      </c>
      <c r="D367" s="3" t="inlineStr">
        <is>
          <t>['and experienced Field Crews. MOBILE LiDAR', '55 FROM WEBER ROAD TO WILLOW SPRIN', 'and includes a new climbing wall for enthusiasts. AS', '120 N. LaSalle St., Suite 3350, Chicago, IL 60602', '120 N. LaSalle St., Suite 3350, Chicago, IL 60602', 'and experienced Field Crews. MOBILE LiDAR', '55 FROM WEBER ROAD TO WILLOW SPRIN', 'and includes a new climbing wall for enthusiasts. AS', '120 N. LaSalle St., Suite 3350, Chicago, IL 60602', 'and efficient Land Services. AMERICA', '120 N. LaSalle St., Suite 3350, Chicago, IL 60602', 'and Survey Services. ASE is providing the Iowa', '120 N. LaSalle St., Suite 3350, Chicago, IL 60602', '2007 Mr. Rienks is the QAQC Manager of AS', '120 N. LaSalle St., Suite 3350, Chicago, IL 60602', '120 N. LaSalle St., Suite 3350, Chicago, IL 60602', '120 N. LaSalle St., Suite 3350, Chicago, IL 60602', '120 N. LaSalle St., Suite 3350, Chicago, IL 60602', '1548 Bond St., Suite 100, Naperville, IL 60563', '841 North Galena Avenue, Dixon, IL 61021', '985 Lincoln Road, Suite 225, Bettendorf, IA 52722', '120 N. LaSalle St., Suite 3350, Chicago, IL 60602', 'and Jackson Park Golf Courses AS', '120 N. LaSalle St., Suite 3350, Chicago, IL 60602', '474 US 54 Bridge over Mississippi', '54 Bridge over Mississippi River near Louisiana, Missouri', '54 Bridge over Mississippi River near Louisiana, Missouri', '5 miles lake ward. AS', '120 N. LaSalle St., Suite 3350, Chicago, IL 60602', 'four different Quality Levels. ASE is the only Illinois', '74 Bridge over the Mississippi River, IowaIllinois AS', '74 corridor for the new bridge over the Mississippi', 'one from a barge into the bottom of the Mississippi', '120 N. LaSalle St., Suite 3350, Chicago, IL 60602', '30 Lincoln Highway at CN Railroad ILIN', '2 from Elmwood Road to Latham Road north of Rockford. AS', '120 N. LaSalle St., Suite 3350, Chicago, IL 60602', '120 N. LaSalle St., Suite 3350, Chicago, IL 60602', '055483 The Illinois State Toll Highway Authoritys ISTHA COR', '120 N. LaSalle St., Suite 3350, Chicago, IL 60602', '120 N. LaSalle St., Suite 3350, Chicago, IL 60602', 'and staking the ROW. Finally, AS', '17 miles of crossroads from 95th Street to the KennedyOH', 'and Mixed Urban Use Land Class Property AS', '120 N. LaSalle St., Suite 3350, Chicago, IL 60602', 'and Jackson Park Golf Courses AS', '120 N. LaSalle St., Suite 3350, Chicago, IL 60602', 'and Survey Services. ASE is providing the Iowa', '120 N. LaSalle St., Suite 3350, Chicago, IL 60602', '120 N. LaSalle St., Suite 3350, Chicago, IL 60602', '1548 Bond St., Suite 100, Naperville, IL 60563', '841 North Galena Avenue, Dixon, IL 61021', '985 Lincoln Road, Suite 225, Bettendorf, IA 52722', '120 N. LaSalle St., Suite 3350, Chicago, IL 60602', '2007 Mr. Rienks is the QAQC Manager of AS', '120 N. LaSalle St., Suite 3350, Chicago, IL 60602', 'AND EXCLUSIVE REMEDY IS TO DISCONTINUE USIN', 'and venue of courts in San Mateo County, California, U.S.A.', 'and experienced Field Crews. MOBILE LiDAR', '55 FROM WEBER ROAD TO WILLOW SPRIN', 'and includes a new climbing wall for enthusiasts. AS', '120 N. LaSalle St., Suite 3350, Chicago, IL 60602']</t>
        </is>
      </c>
      <c r="E367" s="3" t="inlineStr">
        <is>
          <t>[None, ('USA', 'IA', 'Bettendorf', '52722', 'Lincoln', '985'), ('USA', 'IL', 'Naperville', '60563', 'Bond', '1548'), ('USA', 'IL', 'Dixon', '61021', 'Galena', '841'), ('USA', 'IL', 'Chicago', '60602', 'LaSalle', '120')]</t>
        </is>
      </c>
    </row>
    <row r="368">
      <c r="A368" s="2" t="inlineStr">
        <is>
          <t>thecreditpeople.com</t>
        </is>
      </c>
      <c r="B368" s="2">
        <f>HYPERLINK("http://thecreditpeople.com", "http://thecreditpeople.com")</f>
        <v/>
      </c>
      <c r="C368" s="2" t="inlineStr">
        <is>
          <t>Unreachable</t>
        </is>
      </c>
      <c r="D368" s="2" t="inlineStr">
        <is>
          <t>N/A</t>
        </is>
      </c>
      <c r="E368" s="2" t="inlineStr"/>
    </row>
    <row r="369">
      <c r="A369" s="4" t="inlineStr">
        <is>
          <t>matrixdesigncompanies.com</t>
        </is>
      </c>
      <c r="B369" s="4">
        <f>HYPERLINK("http://matrixdesigncompanies.com", "http://matrixdesigncompanies.com")</f>
        <v/>
      </c>
      <c r="C369" s="4" t="inlineStr">
        <is>
          <t>Reachable - No Addresses</t>
        </is>
      </c>
      <c r="D369" s="4" t="inlineStr">
        <is>
          <t>N/A</t>
        </is>
      </c>
      <c r="E369" s="4" t="inlineStr">
        <is>
          <t>N/A</t>
        </is>
      </c>
    </row>
    <row r="370">
      <c r="A370" s="3" t="inlineStr">
        <is>
          <t>piranhablonde.com</t>
        </is>
      </c>
      <c r="B370" s="3">
        <f>HYPERLINK("http://piranhablonde.com", "http://piranhablonde.com")</f>
        <v/>
      </c>
      <c r="C370" s="3" t="inlineStr">
        <is>
          <t>Reachable</t>
        </is>
      </c>
      <c r="D370" s="3" t="inlineStr">
        <is>
          <t>['500 Yale Ave North Seattle, WA 98103']</t>
        </is>
      </c>
      <c r="E370" s="3" t="inlineStr">
        <is>
          <t>[('USA', 'WA', 'North Seattle', '98103', 'Yale', '500')]</t>
        </is>
      </c>
    </row>
    <row r="371">
      <c r="A371" s="4" t="inlineStr">
        <is>
          <t>aimnorth.com</t>
        </is>
      </c>
      <c r="B371" s="4">
        <f>HYPERLINK("http://aimnorth.com", "http://aimnorth.com")</f>
        <v/>
      </c>
      <c r="C371" s="4" t="inlineStr">
        <is>
          <t>Reachable - No Addresses</t>
        </is>
      </c>
      <c r="D371" s="4" t="inlineStr">
        <is>
          <t>N/A</t>
        </is>
      </c>
      <c r="E371" s="4" t="inlineStr">
        <is>
          <t>N/A</t>
        </is>
      </c>
    </row>
    <row r="372">
      <c r="A372" s="3" t="inlineStr">
        <is>
          <t>boccarossainsurance.com</t>
        </is>
      </c>
      <c r="B372" s="3">
        <f>HYPERLINK("http://boccarossainsurance.com", "http://boccarossainsurance.com")</f>
        <v/>
      </c>
      <c r="C372" s="3" t="inlineStr">
        <is>
          <t>Reachable</t>
        </is>
      </c>
      <c r="D372" s="3" t="inlineStr">
        <is>
          <t>['220 Bridgeport Ave. Milford, CT 06460', '220 Bridgeport Ave. Milford, CT 06460', '220 Bridgeport Ave. Milford, CT 06460', '220 Bridgeport Ave. Milford, CT 06460', 'Year of Establishment40Ye', 'Year of Establishment40Ye', 'Year of Establishment40Ye', 'Year of Establishment40Ye']</t>
        </is>
      </c>
      <c r="E372" s="3" t="inlineStr">
        <is>
          <t>[None, ('USA', 'CT', 'Milford', '06460', 'Bridgeport', '220')]</t>
        </is>
      </c>
    </row>
    <row r="373">
      <c r="A373" s="4" t="inlineStr">
        <is>
          <t>sundowninc.org</t>
        </is>
      </c>
      <c r="B373" s="4">
        <f>HYPERLINK("http://sundowninc.org", "http://sundowninc.org")</f>
        <v/>
      </c>
      <c r="C373" s="4" t="inlineStr">
        <is>
          <t>Reachable - No Addresses</t>
        </is>
      </c>
      <c r="D373" s="4" t="inlineStr">
        <is>
          <t>N/A</t>
        </is>
      </c>
      <c r="E373" s="4" t="inlineStr">
        <is>
          <t>N/A</t>
        </is>
      </c>
    </row>
    <row r="374">
      <c r="A374" s="2" t="inlineStr">
        <is>
          <t>isetoday.com</t>
        </is>
      </c>
      <c r="B374" s="2">
        <f>HYPERLINK("https://isetoday.com", "https://isetoday.com")</f>
        <v/>
      </c>
      <c r="C374" s="2" t="inlineStr">
        <is>
          <t>Unreachable</t>
        </is>
      </c>
      <c r="D374" s="2" t="inlineStr">
        <is>
          <t>N/A</t>
        </is>
      </c>
      <c r="E374" s="2" t="inlineStr"/>
    </row>
    <row r="375">
      <c r="A375" s="4" t="inlineStr">
        <is>
          <t>janestreetproductions.com</t>
        </is>
      </c>
      <c r="B375" s="4">
        <f>HYPERLINK("http://janestreetproductions.com", "http://janestreetproductions.com")</f>
        <v/>
      </c>
      <c r="C375" s="4" t="inlineStr">
        <is>
          <t>Reachable - No Addresses</t>
        </is>
      </c>
      <c r="D375" s="4" t="inlineStr">
        <is>
          <t>N/A</t>
        </is>
      </c>
      <c r="E375" s="4" t="inlineStr">
        <is>
          <t>N/A</t>
        </is>
      </c>
    </row>
    <row r="376">
      <c r="A376" s="3" t="inlineStr">
        <is>
          <t>withouraloha.com</t>
        </is>
      </c>
      <c r="B376" s="3">
        <f>HYPERLINK("http://withouraloha.com", "http://withouraloha.com")</f>
        <v/>
      </c>
      <c r="C376" s="3" t="inlineStr">
        <is>
          <t>Reachable</t>
        </is>
      </c>
      <c r="D376" s="3" t="inlineStr">
        <is>
          <t>['99 Add to cart Compare Quick view Add to wishlist Close Hawaii', '99 Add to cart Compare Quick view Add to wishlist Close Hawaii']</t>
        </is>
      </c>
      <c r="E376" s="3" t="inlineStr">
        <is>
          <t>N/A</t>
        </is>
      </c>
    </row>
    <row r="377">
      <c r="A377" s="3" t="inlineStr">
        <is>
          <t>abmechanical.com</t>
        </is>
      </c>
      <c r="B377" s="3">
        <f>HYPERLINK("http://abmechanical.com", "http://abmechanical.com")</f>
        <v/>
      </c>
      <c r="C377" s="3" t="inlineStr">
        <is>
          <t>Reachable</t>
        </is>
      </c>
      <c r="D377" s="3" t="inlineStr">
        <is>
          <t>['2252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 '2252 Railroad Ave Livermore CA United States']</t>
        </is>
      </c>
      <c r="E377" s="3" t="inlineStr">
        <is>
          <t>N/A</t>
        </is>
      </c>
    </row>
    <row r="378">
      <c r="A378" s="4" t="inlineStr">
        <is>
          <t>salvometalworks.com</t>
        </is>
      </c>
      <c r="B378" s="4">
        <f>HYPERLINK("http://salvometalworks.com", "http://salvometalworks.com")</f>
        <v/>
      </c>
      <c r="C378" s="4" t="inlineStr">
        <is>
          <t>Reachable - No Addresses</t>
        </is>
      </c>
      <c r="D378" s="4" t="inlineStr">
        <is>
          <t>N/A</t>
        </is>
      </c>
      <c r="E378" s="4" t="inlineStr">
        <is>
          <t>N/A</t>
        </is>
      </c>
    </row>
    <row r="379">
      <c r="A379" s="3" t="inlineStr">
        <is>
          <t>amsgenetics.com</t>
        </is>
      </c>
      <c r="B379" s="3">
        <f>HYPERLINK("http://amsgenetics.com", "http://amsgenetics.com")</f>
        <v/>
      </c>
      <c r="C379" s="3" t="inlineStr">
        <is>
          <t>Reachable</t>
        </is>
      </c>
      <c r="D379" s="3" t="inlineStr">
        <is>
          <t>['1515 Livingstone Road, Suite B Hudson, WI 54016 USA', 'X Rz5h7Zp', 'OIZF52ZF', 'EdwgcIpZqhrrjYFL01rr', 'sV.nPb1 4ds', 'umjT535Zn', 'MsWsUWjLz Tt535YY', 'GVfljUSm YVNNk71yl', 'OC J52DX', 'csoJ60jf', 'qH.w, zZ HcP te41uG', 'EDQ YYLezvvkSHPxUfZmTO522sW', 'hHrv EpK33WQ', 'pf ab6 5jj', 'yuC n32gY', 'LtzWJ53wJ', '4 EH4CY9i, C82Rn', 'NBycy17uG', 'vGBsRYXlC11LZ', 'wFkI H, pq72JG', 'wwo c t OUkja, vX zoMc9g3NZ', '9 e v b52Bq', '2 Olw ca4j36JQ', 'fA sZm85wH', '6o MeYiwXn903dVOh72Ye', 'tORQLd18zY', 'ZU ptMO60PE', 'p mWw34 0Xq', 'men44PG', 'U Ed, P34QE', 'nGrZ idyFmFlPEPEPT NLXL34yQ', '0 9KH7Hc3Ad91EeIdQ CXSk MZl2W1nx', 'm rp13HU', '. .aA0 4Ya', '4f xO 5QXIw1I97Rr', '64k TFp 1Ph7H4y49sy', 'EFpUHr33Jh', 'xb JsaEA7y1pE', 'iVyDdFlyPiwiJxysViF EC39nZ', 'ZmONQ94SP', '9 EoPfI tWNDw24Aa']</t>
        </is>
      </c>
      <c r="E379" s="3" t="inlineStr">
        <is>
          <t>[None, ('USA', 'WI', 'Hudson', '54016', 'Livingstone', '1515')]</t>
        </is>
      </c>
    </row>
    <row r="380">
      <c r="A380" s="4" t="inlineStr">
        <is>
          <t>brycsoccer.com</t>
        </is>
      </c>
      <c r="B380" s="4">
        <f>HYPERLINK("http://brycsoccer.com", "http://brycsoccer.com")</f>
        <v/>
      </c>
      <c r="C380" s="4" t="inlineStr">
        <is>
          <t>Reachable - No Addresses</t>
        </is>
      </c>
      <c r="D380" s="4" t="inlineStr">
        <is>
          <t>N/A</t>
        </is>
      </c>
      <c r="E380" s="4" t="inlineStr">
        <is>
          <t>N/A</t>
        </is>
      </c>
    </row>
    <row r="381">
      <c r="A381" s="3" t="inlineStr">
        <is>
          <t>copyarmy.com</t>
        </is>
      </c>
      <c r="B381" s="3">
        <f>HYPERLINK("http://copyarmy.com", "http://copyarmy.com")</f>
        <v/>
      </c>
      <c r="C381" s="3" t="inlineStr">
        <is>
          <t>Reachable</t>
        </is>
      </c>
      <c r="D381" s="3" t="inlineStr">
        <is>
          <t>['412 N. Market St. Elizabethtown, PA 17022', '412 N. Market St. Elizabethtown, PA 17022', '412 N. Market St. Elizabethtown, PA 17022', '412 N. Market St. Elizabethtown, PA 17022', '412 N. Market St. Elizabethtown, PA 17022', '412 N. Market St. Elizabethtown, PA 17022', '412 N. Market St., Elizabethtown, PA, 17022', '412 N. Market St. Elizabethtown, PA 17022', '412 N. Market St., Elizabethtown, PA 17022', '412 N. Market St. Elizabethtown, PA 17022']</t>
        </is>
      </c>
      <c r="E381" s="3" t="inlineStr">
        <is>
          <t>[('USA', 'PA', 'Elizabethtown', '17022', 'Market', '412')]</t>
        </is>
      </c>
    </row>
    <row r="382">
      <c r="A382" s="2" t="inlineStr">
        <is>
          <t>lombardglobal.com</t>
        </is>
      </c>
      <c r="B382" s="2">
        <f>HYPERLINK("https://lombardglobal.com", "https://lombardglobal.com")</f>
        <v/>
      </c>
      <c r="C382" s="2" t="inlineStr">
        <is>
          <t>Unreachable</t>
        </is>
      </c>
      <c r="D382" s="2" t="inlineStr">
        <is>
          <t>N/A</t>
        </is>
      </c>
      <c r="E382" s="2" t="inlineStr"/>
    </row>
    <row r="383">
      <c r="A383" s="4" t="inlineStr">
        <is>
          <t>genero.us</t>
        </is>
      </c>
      <c r="B383" s="4">
        <f>HYPERLINK("http://genero.us", "http://genero.us")</f>
        <v/>
      </c>
      <c r="C383" s="4" t="inlineStr">
        <is>
          <t>Reachable - No Addresses</t>
        </is>
      </c>
      <c r="D383" s="4" t="inlineStr">
        <is>
          <t>N/A</t>
        </is>
      </c>
      <c r="E383" s="4" t="inlineStr">
        <is>
          <t>N/A</t>
        </is>
      </c>
    </row>
    <row r="384">
      <c r="A384" s="2" t="inlineStr">
        <is>
          <t>webcointeractive.com</t>
        </is>
      </c>
      <c r="B384" s="2">
        <f>HYPERLINK("https://webcointeractive.com", "https://webcointeractive.com")</f>
        <v/>
      </c>
      <c r="C384" s="2" t="inlineStr">
        <is>
          <t>Unreachable</t>
        </is>
      </c>
      <c r="D384" s="2" t="inlineStr">
        <is>
          <t>N/A</t>
        </is>
      </c>
      <c r="E384" s="2" t="inlineStr"/>
    </row>
    <row r="385">
      <c r="A385" s="2" t="inlineStr">
        <is>
          <t>violenceinterventionprogram.org</t>
        </is>
      </c>
      <c r="B385" s="2">
        <f>HYPERLINK("https://violenceinterventionprogram.org", "https://violenceinterventionprogram.org")</f>
        <v/>
      </c>
      <c r="C385" s="2" t="inlineStr">
        <is>
          <t>Unreachable</t>
        </is>
      </c>
      <c r="D385" s="2" t="inlineStr">
        <is>
          <t>N/A</t>
        </is>
      </c>
      <c r="E385" s="2" t="inlineStr"/>
    </row>
    <row r="386">
      <c r="A386" s="2" t="inlineStr">
        <is>
          <t>millspacktrips.com</t>
        </is>
      </c>
      <c r="B386" s="2">
        <f>HYPERLINK("http://millspacktrips.com", "http://millspacktrips.com")</f>
        <v/>
      </c>
      <c r="C386" s="2" t="inlineStr">
        <is>
          <t>Unreachable</t>
        </is>
      </c>
      <c r="D386" s="2" t="inlineStr">
        <is>
          <t>N/A</t>
        </is>
      </c>
      <c r="E386" s="2" t="inlineStr"/>
    </row>
    <row r="387">
      <c r="A387" s="3" t="inlineStr">
        <is>
          <t>thesophiacenterforspirituality.org</t>
        </is>
      </c>
      <c r="B387" s="3">
        <f>HYPERLINK("http://thesophiacenterforspirituality.org", "http://thesophiacenterforspirituality.org")</f>
        <v/>
      </c>
      <c r="C387" s="3" t="inlineStr">
        <is>
          <t>Reachable</t>
        </is>
      </c>
      <c r="D387" s="3" t="inlineStr">
        <is>
          <t>['701 W. Main St., Endicott, NY', '701 W. Main St., Endicott, NY', '30 Main Street, Binghamton, NY 13905', '30 Main Street, Binghamton, NY, United States', '30 Main St., Binghamton, NY', '719 West Main St., Endicott, NY', '719 West Main Street, Endicott, NY', 'and journeys to the Spiritual Center in Windsor, NY', 'four Roman Catholic Sisters of St. Joseph of Carondelet.WI', 'and mail to us at 30 Main Street, Binghamton, NY 13905', '701 W. Main St., Endicott, NY',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 'Previous messagesContact UsEvents24Hr']</t>
        </is>
      </c>
      <c r="E387" s="3" t="inlineStr">
        <is>
          <t>[None, ('USA', 'NY', 'Binghamton', '13905', 'Main', '30')]</t>
        </is>
      </c>
    </row>
    <row r="388">
      <c r="A388" s="2" t="inlineStr">
        <is>
          <t>myrollingoaksapartments.com</t>
        </is>
      </c>
      <c r="B388" s="2">
        <f>HYPERLINK("https://myrollingoaksapartments.com", "https://myrollingoaksapartments.com")</f>
        <v/>
      </c>
      <c r="C388" s="2" t="inlineStr">
        <is>
          <t>Unreachable</t>
        </is>
      </c>
      <c r="D388" s="2" t="inlineStr">
        <is>
          <t>N/A</t>
        </is>
      </c>
      <c r="E388" s="2" t="inlineStr"/>
    </row>
    <row r="389">
      <c r="A389" s="2" t="inlineStr">
        <is>
          <t>sysbytc.com</t>
        </is>
      </c>
      <c r="B389" s="2">
        <f>HYPERLINK("http://sysbytc.com", "http://sysbytc.com")</f>
        <v/>
      </c>
      <c r="C389" s="2" t="inlineStr">
        <is>
          <t>Unreachable</t>
        </is>
      </c>
      <c r="D389" s="2" t="inlineStr">
        <is>
          <t>N/A</t>
        </is>
      </c>
      <c r="E389" s="2" t="inlineStr"/>
    </row>
    <row r="390">
      <c r="A390" s="2" t="inlineStr">
        <is>
          <t>boyleinsures.com</t>
        </is>
      </c>
      <c r="B390" s="2">
        <f>HYPERLINK("https://boyleinsures.com", "https://boyleinsures.com")</f>
        <v/>
      </c>
      <c r="C390" s="2" t="inlineStr">
        <is>
          <t>Unreachable</t>
        </is>
      </c>
      <c r="D390" s="2" t="inlineStr">
        <is>
          <t>N/A</t>
        </is>
      </c>
      <c r="E390" s="2" t="inlineStr"/>
    </row>
    <row r="391">
      <c r="A391" s="4" t="inlineStr">
        <is>
          <t>stanleyreid.com</t>
        </is>
      </c>
      <c r="B391" s="4">
        <f>HYPERLINK("http://stanleyreid.com", "http://stanleyreid.com")</f>
        <v/>
      </c>
      <c r="C391" s="4" t="inlineStr">
        <is>
          <t>Reachable - No Addresses</t>
        </is>
      </c>
      <c r="D391" s="4" t="inlineStr">
        <is>
          <t>N/A</t>
        </is>
      </c>
      <c r="E391" s="4" t="inlineStr">
        <is>
          <t>N/A</t>
        </is>
      </c>
    </row>
    <row r="392">
      <c r="A392" s="2" t="inlineStr">
        <is>
          <t>scottklareichdds.com</t>
        </is>
      </c>
      <c r="B392" s="2">
        <f>HYPERLINK("http://scottklareichdds.com", "http://scottklareichdds.com")</f>
        <v/>
      </c>
      <c r="C392" s="2" t="inlineStr">
        <is>
          <t>Unreachable</t>
        </is>
      </c>
      <c r="D392" s="2" t="inlineStr">
        <is>
          <t>N/A</t>
        </is>
      </c>
      <c r="E392" s="2" t="inlineStr"/>
    </row>
    <row r="393">
      <c r="A393" s="2" t="inlineStr">
        <is>
          <t>b29investments.com</t>
        </is>
      </c>
      <c r="B393" s="2">
        <f>HYPERLINK("https://b29investments.com", "https://b29investments.com")</f>
        <v/>
      </c>
      <c r="C393" s="2" t="inlineStr">
        <is>
          <t>Unreachable</t>
        </is>
      </c>
      <c r="D393" s="2" t="inlineStr">
        <is>
          <t>N/A</t>
        </is>
      </c>
      <c r="E393" s="2" t="inlineStr"/>
    </row>
    <row r="394">
      <c r="A394" s="4" t="inlineStr">
        <is>
          <t>amaurisilva.com</t>
        </is>
      </c>
      <c r="B394" s="4">
        <f>HYPERLINK("http://amaurisilva.com", "http://amaurisilva.com")</f>
        <v/>
      </c>
      <c r="C394" s="4" t="inlineStr">
        <is>
          <t>Reachable - No Addresses</t>
        </is>
      </c>
      <c r="D394" s="4" t="inlineStr">
        <is>
          <t>N/A</t>
        </is>
      </c>
      <c r="E394" s="4" t="inlineStr">
        <is>
          <t>N/A</t>
        </is>
      </c>
    </row>
    <row r="395">
      <c r="A395" s="4" t="inlineStr">
        <is>
          <t>mgtreeservices.com</t>
        </is>
      </c>
      <c r="B395" s="4">
        <f>HYPERLINK("http://mgtreeservices.com", "http://mgtreeservices.com")</f>
        <v/>
      </c>
      <c r="C395" s="4" t="inlineStr">
        <is>
          <t>Reachable - No Addresses</t>
        </is>
      </c>
      <c r="D395" s="4" t="inlineStr">
        <is>
          <t>N/A</t>
        </is>
      </c>
      <c r="E395" s="4" t="inlineStr">
        <is>
          <t>N/A</t>
        </is>
      </c>
    </row>
    <row r="396">
      <c r="A396" s="4" t="inlineStr">
        <is>
          <t>hullstrategies.com</t>
        </is>
      </c>
      <c r="B396" s="4">
        <f>HYPERLINK("http://hullstrategies.com", "http://hullstrategies.com")</f>
        <v/>
      </c>
      <c r="C396" s="4" t="inlineStr">
        <is>
          <t>Reachable - No Addresses</t>
        </is>
      </c>
      <c r="D396" s="4" t="inlineStr">
        <is>
          <t>N/A</t>
        </is>
      </c>
      <c r="E396" s="4" t="inlineStr">
        <is>
          <t>N/A</t>
        </is>
      </c>
    </row>
    <row r="397">
      <c r="A397" s="2" t="inlineStr">
        <is>
          <t>sacredbrewing.com</t>
        </is>
      </c>
      <c r="B397" s="2">
        <f>HYPERLINK("http://sacredbrewing.com", "http://sacredbrewing.com")</f>
        <v/>
      </c>
      <c r="C397" s="2" t="inlineStr">
        <is>
          <t>Unreachable</t>
        </is>
      </c>
      <c r="D397" s="2" t="inlineStr">
        <is>
          <t>N/A</t>
        </is>
      </c>
      <c r="E397" s="2" t="inlineStr"/>
    </row>
    <row r="398">
      <c r="A398" s="4" t="inlineStr">
        <is>
          <t>jdsclubs.com</t>
        </is>
      </c>
      <c r="B398" s="4">
        <f>HYPERLINK("http://jdsclubs.com", "http://jdsclubs.com")</f>
        <v/>
      </c>
      <c r="C398" s="4" t="inlineStr">
        <is>
          <t>Reachable - No Addresses</t>
        </is>
      </c>
      <c r="D398" s="4" t="inlineStr">
        <is>
          <t>N/A</t>
        </is>
      </c>
      <c r="E398" s="4" t="inlineStr">
        <is>
          <t>N/A</t>
        </is>
      </c>
    </row>
    <row r="399">
      <c r="A399" s="2" t="inlineStr">
        <is>
          <t>jenbeckeracupuncture.com</t>
        </is>
      </c>
      <c r="B399" s="2">
        <f>HYPERLINK("https://jenbeckeracupuncture.com", "https://jenbeckeracupuncture.com")</f>
        <v/>
      </c>
      <c r="C399" s="2" t="inlineStr">
        <is>
          <t>Unreachable</t>
        </is>
      </c>
      <c r="D399" s="2" t="inlineStr">
        <is>
          <t>N/A</t>
        </is>
      </c>
      <c r="E399" s="2" t="inlineStr"/>
    </row>
    <row r="400">
      <c r="A400" s="4" t="inlineStr">
        <is>
          <t>martialartshealing.com</t>
        </is>
      </c>
      <c r="B400" s="4">
        <f>HYPERLINK("http://martialartshealing.com", "http://martialartshealing.com")</f>
        <v/>
      </c>
      <c r="C400" s="4" t="inlineStr">
        <is>
          <t>Reachable - No Addresses</t>
        </is>
      </c>
      <c r="D400" s="4" t="inlineStr">
        <is>
          <t>N/A</t>
        </is>
      </c>
      <c r="E400" s="4" t="inlineStr">
        <is>
          <t>N/A</t>
        </is>
      </c>
    </row>
    <row r="401">
      <c r="A401" s="2" t="inlineStr">
        <is>
          <t>techsea.com</t>
        </is>
      </c>
      <c r="B401" s="2">
        <f>HYPERLINK("http://techsea.com", "http://techsea.com")</f>
        <v/>
      </c>
      <c r="C401" s="2" t="inlineStr">
        <is>
          <t>Unreachable</t>
        </is>
      </c>
      <c r="D401" s="2" t="inlineStr">
        <is>
          <t>N/A</t>
        </is>
      </c>
      <c r="E401" s="2" t="inlineStr"/>
    </row>
    <row r="402">
      <c r="A402" s="4" t="inlineStr">
        <is>
          <t>hebrewfreeloandc.org</t>
        </is>
      </c>
      <c r="B402" s="4">
        <f>HYPERLINK("http://hebrewfreeloandc.org", "http://hebrewfreeloandc.org")</f>
        <v/>
      </c>
      <c r="C402" s="4" t="inlineStr">
        <is>
          <t>Reachable - No Addresses</t>
        </is>
      </c>
      <c r="D402" s="4" t="inlineStr">
        <is>
          <t>N/A</t>
        </is>
      </c>
      <c r="E402" s="4" t="inlineStr">
        <is>
          <t>N/A</t>
        </is>
      </c>
    </row>
    <row r="403">
      <c r="A403" s="2" t="inlineStr">
        <is>
          <t>azcrystal.com</t>
        </is>
      </c>
      <c r="B403" s="2">
        <f>HYPERLINK("https://azcrystal.com", "https://azcrystal.com")</f>
        <v/>
      </c>
      <c r="C403" s="2" t="inlineStr">
        <is>
          <t>Unreachable</t>
        </is>
      </c>
      <c r="D403" s="2" t="inlineStr">
        <is>
          <t>N/A</t>
        </is>
      </c>
      <c r="E403" s="2" t="inlineStr"/>
    </row>
    <row r="404">
      <c r="A404" s="2" t="inlineStr">
        <is>
          <t>ypmphotography.com</t>
        </is>
      </c>
      <c r="B404" s="2">
        <f>HYPERLINK("https://ypmphotography.com", "https://ypmphotography.com")</f>
        <v/>
      </c>
      <c r="C404" s="2" t="inlineStr">
        <is>
          <t>Unreachable</t>
        </is>
      </c>
      <c r="D404" s="2" t="inlineStr">
        <is>
          <t>N/A</t>
        </is>
      </c>
      <c r="E404" s="2" t="inlineStr"/>
    </row>
    <row r="405">
      <c r="A405" s="4" t="inlineStr">
        <is>
          <t>burnsidebrewco.com</t>
        </is>
      </c>
      <c r="B405" s="4">
        <f>HYPERLINK("http://burnsidebrewco.com", "http://burnsidebrewco.com")</f>
        <v/>
      </c>
      <c r="C405" s="4" t="inlineStr">
        <is>
          <t>Reachable - No Addresses</t>
        </is>
      </c>
      <c r="D405" s="4" t="inlineStr">
        <is>
          <t>N/A</t>
        </is>
      </c>
      <c r="E405" s="4" t="inlineStr">
        <is>
          <t>N/A</t>
        </is>
      </c>
    </row>
    <row r="406">
      <c r="A406" s="3" t="inlineStr">
        <is>
          <t>creative-earthscapes.com</t>
        </is>
      </c>
      <c r="B406" s="3">
        <f>HYPERLINK("http://creative-earthscapes.com", "http://creative-earthscapes.com")</f>
        <v/>
      </c>
      <c r="C406" s="3" t="inlineStr">
        <is>
          <t>Reachable</t>
        </is>
      </c>
      <c r="D406" s="3" t="inlineStr">
        <is>
          <t>['376 Morrison Rd, Columbus, Ohio', 'and decks. Located on Morrison Rd, Columbus, Ohio']</t>
        </is>
      </c>
      <c r="E406" s="3" t="inlineStr">
        <is>
          <t>N/A</t>
        </is>
      </c>
    </row>
    <row r="407">
      <c r="A407" s="4" t="inlineStr">
        <is>
          <t>actionfigurefit.com</t>
        </is>
      </c>
      <c r="B407" s="4">
        <f>HYPERLINK("http://actionfigurefit.com", "http://actionfigurefit.com")</f>
        <v/>
      </c>
      <c r="C407" s="4" t="inlineStr">
        <is>
          <t>Reachable - No Addresses</t>
        </is>
      </c>
      <c r="D407" s="4" t="inlineStr">
        <is>
          <t>N/A</t>
        </is>
      </c>
      <c r="E407" s="4" t="inlineStr">
        <is>
          <t>N/A</t>
        </is>
      </c>
    </row>
    <row r="408">
      <c r="A408" s="2" t="inlineStr">
        <is>
          <t>flit.co</t>
        </is>
      </c>
      <c r="B408" s="2">
        <f>HYPERLINK("https://flit.co", "https://flit.co")</f>
        <v/>
      </c>
      <c r="C408" s="2" t="inlineStr">
        <is>
          <t>Unreachable</t>
        </is>
      </c>
      <c r="D408" s="2" t="inlineStr">
        <is>
          <t>N/A</t>
        </is>
      </c>
      <c r="E408" s="2" t="inlineStr"/>
    </row>
    <row r="409">
      <c r="A409" s="2" t="inlineStr">
        <is>
          <t>uniquelibrary.com</t>
        </is>
      </c>
      <c r="B409" s="2">
        <f>HYPERLINK("https://uniquelibrary.com", "https://uniquelibrary.com")</f>
        <v/>
      </c>
      <c r="C409" s="2" t="inlineStr">
        <is>
          <t>Unreachable</t>
        </is>
      </c>
      <c r="D409" s="2" t="inlineStr">
        <is>
          <t>N/A</t>
        </is>
      </c>
      <c r="E409" s="2" t="inlineStr"/>
    </row>
    <row r="410">
      <c r="A410" s="2" t="inlineStr">
        <is>
          <t>newdaychurchnetwork.org</t>
        </is>
      </c>
      <c r="B410" s="2">
        <f>HYPERLINK("https://newdaychurchnetwork.org", "https://newdaychurchnetwork.org")</f>
        <v/>
      </c>
      <c r="C410" s="2" t="inlineStr">
        <is>
          <t>Unreachable</t>
        </is>
      </c>
      <c r="D410" s="2" t="inlineStr">
        <is>
          <t>N/A</t>
        </is>
      </c>
      <c r="E410" s="2" t="inlineStr"/>
    </row>
    <row r="411">
      <c r="A411" s="3" t="inlineStr">
        <is>
          <t>crystalcoastnc.org</t>
        </is>
      </c>
      <c r="B411" s="3">
        <f>HYPERLINK("http://crystalcoastnc.org", "http://crystalcoastnc.org")</f>
        <v/>
      </c>
      <c r="C411" s="3" t="inlineStr">
        <is>
          <t>Reachable</t>
        </is>
      </c>
      <c r="D411" s="3" t="inlineStr">
        <is>
          <t>['3409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'302 Courthouse Square Beaufort, NC 28516',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HERZEGOVINA BOTSWANA BOUVET ISLAND BRAZIL BRITISH INDIA', 'AND COCOS KEELING ISLANDS COLOMBIA COMOROS CO', 'AND ISLANDS MALVINAS FAROE ISLANDS FIJI FINLAND FRANC', 'AND AND MCDONALD ISLANDS HOLY SEE VATICA', 'AND NORTHERN MARIANA ISLANDS NORWAY OMAN PAKISTAN PA', 'AND THE SOUTH SANDWICH ISLANDS SPAIN SRI LANKA ST. BAR', 'TEN ST. MARTIN ST. THOMAS SUDAN SURINAME', 'AND CAICOS ISLANDS TUVALU UGANDA UKRAINE', 'and ME Maine MH Marshall Islands MI Michigan MN Minnesota',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'one of a series of barrier islands along the North Carolina',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Water Access Points Crystal Coast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is now the most visited park in North Carolina', 'and as prison cells for soldiers. Fort Macon State Park NC', '3409 Arendell Street, Morehead City, NC', '7268148 OPEN 7 DAYS A WEEK 8401 Emerald Drive, Emerald Isle, NC', '3409 Arendell Street, Morehead City, NC', '7268148 OPEN 7 DAYS A WEEK 8401 Emerald Drive, Emerald Isle, NC', 'and directly across Taylors Creek in Beaufort, North Carolina',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enjoy. 2023 is also North Carolina',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is now the most visited parks in North Carolina',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'2024 710 Evans Street, Morehead City, NC 28557',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HERZEGOVINA BOTSWANA BOUVET ISLAND BRAZIL BRITISH INDIA', 'AND COCOS KEELING ISLANDS COLOMBIA COMOROS CO', 'AND ISLANDS MALVINAS FAROE ISLANDS FIJI FINLAND FRANC', 'AND AND MCDONALD ISLANDS HOLY SEE VATICA', 'AND NORTHERN MARIANA ISLANDS NORWAY OMAN PAKISTAN PA', 'AND THE SOUTH SANDWICH ISLANDS SPAIN SRI LANKA ST. BAR', 'TEN ST. MARTIN ST. THOMAS SUDAN SURINAME', 'AND CAICOS ISLANDS TUVALU UGANDA UKRAINE', 'and ME Maine MH Marshall Islands MI Michigan MN Minnesota', '3409 Arendell Street, Morehead City, NC', '7268148 OPEN 7 DAYS A WEEK 8401 Emerald Drive, Emerald Isle, NC', '3409 Arendell Street, Morehead City, NC', '7268148 OPEN 7 DAYS A WEEK 8401 Emerald Drive, Emerald Isle, NC', 'and down time. FORT MACON STATE PAR', 'and the views spectacular. DINE OUT',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Restaurants in Atlantic Beach Crystal Coast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Restaurants In Emerald Isle Crystal Coast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Cottages in Cape Lookout,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'and Dining in Salter Path Crystal Coast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'70 that runs through Down East is designated as a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'7268148 OPEN 7 DAYS A WEEK 8401 Emerald Drive, Emerald Isle, NC', '3409 Arendell Street Morehead City, NC 28557', '3409 Arendell Street, Morehead City, NC', '7268148 OPEN 7 DAYS A WEEK 8401 Emerald Drive, Emerald Isle, NC', '3409 Arendell Street Morehead City, North Carolina 28557', '3409 Arendell Street, Morehead City, NC', '7268148 OPEN 7 DAYS A WEEK 8401 Emerald Drive, Emerald Isle, NC', 'combination of events in the mid19th']</t>
        </is>
      </c>
      <c r="E411" s="3" t="inlineStr">
        <is>
          <t>[None, ('USA', 'North Carolina', 'Morehead City', '28557', 'Arendell', '3409'), ('USA', 'NC', 'Morehead City', '28557', '710 Evans', '2024'), ('USA', 'NC', 'Beaufort', '28516', 'Courthouse', '302'), ('USA', 'NC', 'Morehead City', '28557', 'Arendell', '3409')]</t>
        </is>
      </c>
    </row>
    <row r="412">
      <c r="A412" s="3" t="inlineStr">
        <is>
          <t>sarahssilks.com</t>
        </is>
      </c>
      <c r="B412" s="3">
        <f>HYPERLINK("http://sarahssilks.com", "http://sarahssilks.com")</f>
        <v/>
      </c>
      <c r="C412" s="3" t="inlineStr">
        <is>
          <t>Reachable</t>
        </is>
      </c>
      <c r="D412" s="3" t="inlineStr">
        <is>
          <t>['9101 Graton Rd Suite 101Graton CA 95444']</t>
        </is>
      </c>
      <c r="E412" s="3" t="inlineStr">
        <is>
          <t>N/A</t>
        </is>
      </c>
    </row>
    <row r="413">
      <c r="A413" s="2" t="inlineStr">
        <is>
          <t>classicgardens.com</t>
        </is>
      </c>
      <c r="B413" s="2">
        <f>HYPERLINK("https://classicgardens.com", "https://classicgardens.com")</f>
        <v/>
      </c>
      <c r="C413" s="2" t="inlineStr">
        <is>
          <t>Unreachable</t>
        </is>
      </c>
      <c r="D413" s="2" t="inlineStr">
        <is>
          <t>N/A</t>
        </is>
      </c>
      <c r="E413" s="2" t="inlineStr"/>
    </row>
    <row r="414">
      <c r="A414" s="2" t="inlineStr">
        <is>
          <t>nemesisinteractive.com</t>
        </is>
      </c>
      <c r="B414" s="2">
        <f>HYPERLINK("http://nemesisinteractive.com", "http://nemesisinteractive.com")</f>
        <v/>
      </c>
      <c r="C414" s="2" t="inlineStr">
        <is>
          <t>Unreachable</t>
        </is>
      </c>
      <c r="D414" s="2" t="inlineStr">
        <is>
          <t>N/A</t>
        </is>
      </c>
      <c r="E414" s="2" t="inlineStr"/>
    </row>
    <row r="415">
      <c r="A415" s="2" t="inlineStr">
        <is>
          <t>seanzmortgage.com</t>
        </is>
      </c>
      <c r="B415" s="2">
        <f>HYPERLINK("https://seanzmortgage.com", "https://seanzmortgage.com")</f>
        <v/>
      </c>
      <c r="C415" s="2" t="inlineStr">
        <is>
          <t>Unreachable</t>
        </is>
      </c>
      <c r="D415" s="2" t="inlineStr">
        <is>
          <t>N/A</t>
        </is>
      </c>
      <c r="E415" s="2" t="inlineStr"/>
    </row>
    <row r="416">
      <c r="A416" s="2" t="inlineStr">
        <is>
          <t>suresigngraphics.com</t>
        </is>
      </c>
      <c r="B416" s="2">
        <f>HYPERLINK("http://suresigngraphics.com", "http://suresigngraphics.com")</f>
        <v/>
      </c>
      <c r="C416" s="2" t="inlineStr">
        <is>
          <t>Unreachable</t>
        </is>
      </c>
      <c r="D416" s="2" t="inlineStr">
        <is>
          <t>N/A</t>
        </is>
      </c>
      <c r="E416" s="2" t="inlineStr"/>
    </row>
    <row r="417">
      <c r="A417" s="3" t="inlineStr">
        <is>
          <t>soteria.io</t>
        </is>
      </c>
      <c r="B417" s="3">
        <f>HYPERLINK("http://soteria.io", "http://soteria.io")</f>
        <v/>
      </c>
      <c r="C417" s="3" t="inlineStr">
        <is>
          <t>Reachable</t>
        </is>
      </c>
      <c r="D417" s="3" t="inlineStr">
        <is>
          <t>['4401 Leeds Ave North Charleston, SC 29405']</t>
        </is>
      </c>
      <c r="E417" s="3" t="inlineStr">
        <is>
          <t>[('USA', 'SC', 'North Charleston', '29405', 'Leeds', '4401')]</t>
        </is>
      </c>
    </row>
    <row r="418">
      <c r="A418" s="2" t="inlineStr">
        <is>
          <t>hodgsonsinc.com</t>
        </is>
      </c>
      <c r="B418" s="2">
        <f>HYPERLINK("http://hodgsonsinc.com", "http://hodgsonsinc.com")</f>
        <v/>
      </c>
      <c r="C418" s="2" t="inlineStr">
        <is>
          <t>Unreachable</t>
        </is>
      </c>
      <c r="D418" s="2" t="inlineStr">
        <is>
          <t>N/A</t>
        </is>
      </c>
      <c r="E418" s="2" t="inlineStr"/>
    </row>
    <row r="419">
      <c r="A419" s="3" t="inlineStr">
        <is>
          <t>catapultcreativemedia.com</t>
        </is>
      </c>
      <c r="B419" s="3">
        <f>HYPERLINK("http://catapultcreativemedia.com", "http://catapultcreativemedia.com")</f>
        <v/>
      </c>
      <c r="C419" s="3" t="inlineStr">
        <is>
          <t>Reachable</t>
        </is>
      </c>
      <c r="D419" s="3" t="inlineStr">
        <is>
          <t>['2255903310 Address 8550 United Plaza Blvd, Suite 702Baton Rouge, LA 70809', 'one 4692999700 Address 3333 Lee Parkway Suite 600 Turtle CreekDallas, TX 75219', 'and Hulings mission to support the Kansas', '2023 ACA Business Club of Kansas', '2255903310 Address 8550 United Plaza Blvd, Suite 702Baton Rouge, LA 70809', 'one 4692999700 Address 3333 Lee Parkway Suite 600 Turtle CreekDallas, TX 75219', 'AND CONTENT AS IS WITHOUT WAR', '8550 United Plaza Blvd, Suite 702Baton Rouge, LA 70809']</t>
        </is>
      </c>
      <c r="E419" s="3" t="inlineStr">
        <is>
          <t>[None, ('USA', 'LA', 'Rouge', '70809', 'United Plaza', '8550'), ('USA', 'TX', 'Turtle CreekDallas', '75219', 'Lee', '3333')]</t>
        </is>
      </c>
    </row>
    <row r="420">
      <c r="A420" s="3" t="inlineStr">
        <is>
          <t>lssa2320.org</t>
        </is>
      </c>
      <c r="B420" s="3">
        <f>HYPERLINK("http://lssa2320.org", "http://lssa2320.org")</f>
        <v/>
      </c>
      <c r="C420" s="3" t="inlineStr">
        <is>
          <t>Reachable</t>
        </is>
      </c>
      <c r="D420" s="3" t="inlineStr">
        <is>
          <t>['AND ELECTEDS CALL FOR HOUSING COURTS TO REMAIN', 'and we were able to use the passage of New York', '2013 Legal Services, Union Reach Tentative Pact New York', '1980 Legal Help Union Ends Long Strike New York', '2280097 Come find us at 350 West 31st Street, Suite 401 New York, NY 10001', 'AND ELECTEDS CALL FOR HOUSING COURTS TO REMAIN', 'bmitted applications. spacer size10Th', 'usmeetingregistertZYlfumqqzkrGdIO986rB']</t>
        </is>
      </c>
      <c r="E420" s="3" t="inlineStr">
        <is>
          <t>N/A</t>
        </is>
      </c>
    </row>
    <row r="421">
      <c r="A421" s="4" t="inlineStr">
        <is>
          <t>drbangert.com</t>
        </is>
      </c>
      <c r="B421" s="4">
        <f>HYPERLINK("http://drbangert.com", "http://drbangert.com")</f>
        <v/>
      </c>
      <c r="C421" s="4" t="inlineStr">
        <is>
          <t>Reachable - No Addresses</t>
        </is>
      </c>
      <c r="D421" s="4" t="inlineStr">
        <is>
          <t>N/A</t>
        </is>
      </c>
      <c r="E421" s="4" t="inlineStr">
        <is>
          <t>N/A</t>
        </is>
      </c>
    </row>
    <row r="422">
      <c r="A422" s="2" t="inlineStr">
        <is>
          <t>stadiumchiropractic.com</t>
        </is>
      </c>
      <c r="B422" s="2">
        <f>HYPERLINK("https://stadiumchiropractic.com", "https://stadiumchiropractic.com")</f>
        <v/>
      </c>
      <c r="C422" s="2" t="inlineStr">
        <is>
          <t>Unreachable</t>
        </is>
      </c>
      <c r="D422" s="2" t="inlineStr">
        <is>
          <t>N/A</t>
        </is>
      </c>
      <c r="E422" s="2" t="inlineStr"/>
    </row>
    <row r="423">
      <c r="A423" s="3" t="inlineStr">
        <is>
          <t>smokyhillmuseum.org</t>
        </is>
      </c>
      <c r="B423" s="3">
        <f>HYPERLINK("http://smokyhillmuseum.org", "http://smokyhillmuseum.org")</f>
        <v/>
      </c>
      <c r="C423" s="3" t="inlineStr">
        <is>
          <t>Reachable</t>
        </is>
      </c>
      <c r="D423" s="3" t="inlineStr">
        <is>
          <t>['00 PM 211 West Iron Avenue Salina, Kansas 67401', '00 PM 211 West Iron Avenue Salina, Kansas 67401', '00 PM 211 West Iron Avenue Salina, Kansas 67401', '00 PM 211 West Iron Avenue Salina, Kansas 67401', '00 PM 211 West Iron Avenue Salina, Kansas 67401', '00 PM 211 West Iron Avenue Salina, Kansas 67401']</t>
        </is>
      </c>
      <c r="E423" s="3" t="inlineStr">
        <is>
          <t>[('USA', 'Kansas', 'Salina', '67401', '211 West Iron', '00')]</t>
        </is>
      </c>
    </row>
    <row r="424">
      <c r="A424" s="4" t="inlineStr">
        <is>
          <t>clvillage.net</t>
        </is>
      </c>
      <c r="B424" s="4">
        <f>HYPERLINK("http://clvillage.net", "http://clvillage.net")</f>
        <v/>
      </c>
      <c r="C424" s="4" t="inlineStr">
        <is>
          <t>Reachable - No Addresses</t>
        </is>
      </c>
      <c r="D424" s="4" t="inlineStr">
        <is>
          <t>N/A</t>
        </is>
      </c>
      <c r="E424" s="4" t="inlineStr">
        <is>
          <t>N/A</t>
        </is>
      </c>
    </row>
    <row r="425">
      <c r="A425" s="2" t="inlineStr">
        <is>
          <t>backefinancial.com</t>
        </is>
      </c>
      <c r="B425" s="2">
        <f>HYPERLINK("http://backefinancial.com", "http://backefinancial.com")</f>
        <v/>
      </c>
      <c r="C425" s="2" t="inlineStr">
        <is>
          <t>Unreachable</t>
        </is>
      </c>
      <c r="D425" s="2" t="inlineStr">
        <is>
          <t>N/A</t>
        </is>
      </c>
      <c r="E425" s="2" t="inlineStr"/>
    </row>
    <row r="426">
      <c r="A426" s="4" t="inlineStr">
        <is>
          <t>steelspan.com</t>
        </is>
      </c>
      <c r="B426" s="4">
        <f>HYPERLINK("http://steelspan.com", "http://steelspan.com")</f>
        <v/>
      </c>
      <c r="C426" s="4" t="inlineStr">
        <is>
          <t>Reachable - No Addresses</t>
        </is>
      </c>
      <c r="D426" s="4" t="inlineStr">
        <is>
          <t>N/A</t>
        </is>
      </c>
      <c r="E426" s="4" t="inlineStr">
        <is>
          <t>N/A</t>
        </is>
      </c>
    </row>
    <row r="427">
      <c r="A427" s="4" t="inlineStr">
        <is>
          <t>socoinstitute.org</t>
        </is>
      </c>
      <c r="B427" s="4">
        <f>HYPERLINK("http://socoinstitute.org", "http://socoinstitute.org")</f>
        <v/>
      </c>
      <c r="C427" s="4" t="inlineStr">
        <is>
          <t>Reachable - No Addresses</t>
        </is>
      </c>
      <c r="D427" s="4" t="inlineStr">
        <is>
          <t>N/A</t>
        </is>
      </c>
      <c r="E427" s="4" t="inlineStr">
        <is>
          <t>N/A</t>
        </is>
      </c>
    </row>
    <row r="428">
      <c r="A428" s="4" t="inlineStr">
        <is>
          <t>creartiveinc.com</t>
        </is>
      </c>
      <c r="B428" s="4">
        <f>HYPERLINK("http://creartiveinc.com", "http://creartiveinc.com")</f>
        <v/>
      </c>
      <c r="C428" s="4" t="inlineStr">
        <is>
          <t>Reachable - No Addresses</t>
        </is>
      </c>
      <c r="D428" s="4" t="inlineStr">
        <is>
          <t>N/A</t>
        </is>
      </c>
      <c r="E428" s="4" t="inlineStr">
        <is>
          <t>N/A</t>
        </is>
      </c>
    </row>
    <row r="429">
      <c r="A429" s="3" t="inlineStr">
        <is>
          <t>jonesgrove.com</t>
        </is>
      </c>
      <c r="B429" s="3">
        <f>HYPERLINK("http://jonesgrove.com", "http://jonesgrove.com")</f>
        <v/>
      </c>
      <c r="C429" s="3" t="inlineStr">
        <is>
          <t>Reachable</t>
        </is>
      </c>
      <c r="D429" s="3" t="inlineStr">
        <is>
          <t>['4878 EMAIL 1515 Mockingbird Lane Suite 700 Charlotte, NC 28209', '4878 EMAIL 1515 Mockingbird Lane Suite 700 Charlotte, NC 28209', '4657 EMAIL ALICE GROVE PRINCIPAL', '4658 EMAIL JACOB GROVE PRINCIPAL', '4878 EMAIL 1515 Mockingbird Lane Suite 700 Charlotte, NC 28209', 'AND CANDIDATES. JONES GROVE IS CHARLOTTES BOUTIQUE IN', '4878 EMAIL 1515 Mockingbird Lane Suite 700 Charlotte, NC 28209', '4878 EMAIL 1515 Mockingbird Lane Suite 700 Charlotte, NC 28209', '4878 EMAIL 1515 Mockingbird Lane Suite 700 Charlotte, NC 28209']</t>
        </is>
      </c>
      <c r="E429" s="3" t="inlineStr">
        <is>
          <t>[None, ('USA', 'NC', 'Charlotte', '28209', 'EMAIL 1515 Mockingbird', '4878')]</t>
        </is>
      </c>
    </row>
    <row r="430">
      <c r="A430" s="4" t="inlineStr">
        <is>
          <t>johanningsinc.com</t>
        </is>
      </c>
      <c r="B430" s="4">
        <f>HYPERLINK("http://johanningsinc.com", "http://johanningsinc.com")</f>
        <v/>
      </c>
      <c r="C430" s="4" t="inlineStr">
        <is>
          <t>Reachable - No Addresses</t>
        </is>
      </c>
      <c r="D430" s="4" t="inlineStr">
        <is>
          <t>N/A</t>
        </is>
      </c>
      <c r="E430" s="4" t="inlineStr">
        <is>
          <t>N/A</t>
        </is>
      </c>
    </row>
    <row r="431">
      <c r="A431" s="2" t="inlineStr">
        <is>
          <t>pproa.org</t>
        </is>
      </c>
      <c r="B431" s="2">
        <f>HYPERLINK("https://pproa.org", "https://pproa.org")</f>
        <v/>
      </c>
      <c r="C431" s="2" t="inlineStr">
        <is>
          <t>Unreachable</t>
        </is>
      </c>
      <c r="D431" s="2" t="inlineStr">
        <is>
          <t>N/A</t>
        </is>
      </c>
      <c r="E431" s="2" t="inlineStr"/>
    </row>
    <row r="432">
      <c r="A432" s="2" t="inlineStr">
        <is>
          <t>daybreakoutsourcing.com</t>
        </is>
      </c>
      <c r="B432" s="2">
        <f>HYPERLINK("https://daybreakoutsourcing.com", "https://daybreakoutsourcing.com")</f>
        <v/>
      </c>
      <c r="C432" s="2" t="inlineStr">
        <is>
          <t>Unreachable</t>
        </is>
      </c>
      <c r="D432" s="2" t="inlineStr">
        <is>
          <t>N/A</t>
        </is>
      </c>
      <c r="E432" s="2" t="inlineStr"/>
    </row>
    <row r="433">
      <c r="A433" s="3" t="inlineStr">
        <is>
          <t>sacredspacemiami.com</t>
        </is>
      </c>
      <c r="B433" s="3">
        <f>HYPERLINK("http://sacredspacemiami.com", "http://sacredspacemiami.com")</f>
        <v/>
      </c>
      <c r="C433" s="3" t="inlineStr">
        <is>
          <t>Reachable</t>
        </is>
      </c>
      <c r="D433" s="3" t="inlineStr">
        <is>
          <t>['105 NE 24th St, Miami FL 33137']</t>
        </is>
      </c>
      <c r="E433" s="3" t="inlineStr">
        <is>
          <t>[('USA', 'FL', 'Miami', '33137', '24th', '105')]</t>
        </is>
      </c>
    </row>
    <row r="434">
      <c r="A434" s="3" t="inlineStr">
        <is>
          <t>whitehallcamp.org</t>
        </is>
      </c>
      <c r="B434" s="3">
        <f>HYPERLINK("http://whitehallcamp.org", "http://whitehallcamp.org")</f>
        <v/>
      </c>
      <c r="C434" s="3" t="inlineStr">
        <is>
          <t>Reachable</t>
        </is>
      </c>
      <c r="D434" s="3" t="inlineStr">
        <is>
          <t>['150 acres nestled in the rolling hills of Western Pennsylvania', '150 acres nestled in the rolling hills of Western Pennsylvania', '150 acres nestled in the rolling hills of Western Pennsylvania', '580 Whitehall Rd.Emlenton, PA 16373', '6816580 Whitehall Rd.Emlenton, PA 16373', '6843514 Whitehall Rd.Emlenton, PA 16373', '6871500 Riggle Rd.Emlenton, PA 16373', '150 acres nestled in the rolling hills of Western Pennsylvania', 'unselor OpportunitiesWinter Blast712th']</t>
        </is>
      </c>
      <c r="E434" s="3" t="inlineStr">
        <is>
          <t>[None, ('USA', 'PA', 'Rd.Emlenton', '16373', 'Riggle', '6871500'), ('USA', 'PA', 'Rd.Emlenton', '16373', 'Whitehall', '580'), ('USA', 'PA', 'Rd.Emlenton', '16373', 'Whitehall', '6816580'), ('USA', 'PA', 'Rd.Emlenton', '16373', 'Whitehall', '6843514')]</t>
        </is>
      </c>
    </row>
    <row r="435">
      <c r="A435" s="2" t="inlineStr">
        <is>
          <t>tjsfabrics.com</t>
        </is>
      </c>
      <c r="B435" s="2">
        <f>HYPERLINK("https://tjsfabrics.com", "https://tjsfabrics.com")</f>
        <v/>
      </c>
      <c r="C435" s="2" t="inlineStr">
        <is>
          <t>Unreachable</t>
        </is>
      </c>
      <c r="D435" s="2" t="inlineStr">
        <is>
          <t>N/A</t>
        </is>
      </c>
      <c r="E435" s="2" t="inlineStr"/>
    </row>
    <row r="436">
      <c r="A436" s="3" t="inlineStr">
        <is>
          <t>rbroadconcrete.com</t>
        </is>
      </c>
      <c r="B436" s="3">
        <f>HYPERLINK("http://rbroadconcrete.com", "http://rbroadconcrete.com")</f>
        <v/>
      </c>
      <c r="C436" s="3" t="inlineStr">
        <is>
          <t>Reachable</t>
        </is>
      </c>
      <c r="D436" s="3" t="inlineStr">
        <is>
          <t>['1593 Three Rod Road Alden, New York 14004']</t>
        </is>
      </c>
      <c r="E436" s="3" t="inlineStr">
        <is>
          <t>[('USA', 'New York', 'Alden', '14004', 'Three Rod', '1593')]</t>
        </is>
      </c>
    </row>
    <row r="437">
      <c r="A437" s="2" t="inlineStr">
        <is>
          <t>wingchungainesville.com</t>
        </is>
      </c>
      <c r="B437" s="2">
        <f>HYPERLINK("https://wingchungainesville.com", "https://wingchungainesville.com")</f>
        <v/>
      </c>
      <c r="C437" s="2" t="inlineStr">
        <is>
          <t>Unreachable</t>
        </is>
      </c>
      <c r="D437" s="2" t="inlineStr">
        <is>
          <t>N/A</t>
        </is>
      </c>
      <c r="E437" s="2" t="inlineStr"/>
    </row>
    <row r="438">
      <c r="A438" s="3" t="inlineStr">
        <is>
          <t>thelargeformatstore.com</t>
        </is>
      </c>
      <c r="B438" s="3">
        <f>HYPERLINK("http://thelargeformatstore.com", "http://thelargeformatstore.com")</f>
        <v/>
      </c>
      <c r="C438" s="3" t="inlineStr">
        <is>
          <t>Reachable</t>
        </is>
      </c>
      <c r="D438" s="3" t="inlineStr">
        <is>
          <t>['00 Compare Add To Cart HUR Spring and Cap Pack for SCSC',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'Graphtec CB09UA', 'Graphtec CB09UB', 'Graphtec CB09UB', 'Graphtec CB15UA', 'Graphtec CB15UA', 'Graphtec CB15UA', 'mfp Supplies HP CC800ps', 'mfp Supplies HP CC800ps', 'mfp Supplies HP CC800ps', 'mfp Supplies HP CC800ps', 'Graphtec CB09UA', 'Graphtec CB09UB', 'Graphtec CB09UB', 'Graphtec CB15UA', 'Graphtec CB15UA', 'Graphtec CB15UA', '00 Compare Add To Cart PPA33TP', 'mfp Supplies HP CC800ps', 'mfp Supplies HP CC800ps', 'mfp Supplies HP CC800ps', 'mfp Supplies HP CC800ps', 'Graphtec CB09UA', 'Graphtec CB09UB', 'Graphtec CB09UB', 'Graphtec CB15UA', 'Graphtec CB15UA', 'Graphtec CB15UA', 'mfp Supplies HP CC800ps', 'mfp Supplies HP CC800ps', 'Graphtec CB09UA', 'Graphtec CB09UB', 'Graphtec CB09UB', 'Graphtec CB15UA', 'Graphtec CB15UA', 'Graphtec CB15UA', 'mfp Supplies HP CC800ps', 'mfp Supplies HP CC800ps', 'Graphtec CB09UA', 'Graphtec CB09UB', 'Graphtec CB09UB', 'Graphtec CB15UA', 'Graphtec CB15UA', 'Graphtec CB15UA', 'mfp Supplies HP CC800ps', 'mfp Supplies HP CC800ps', 'Graphtec CB09UA', 'Graphtec CB09UB', 'Graphtec CB09UB', 'Graphtec CB15UA', 'Graphtec CB15UA', 'Graphtec CB15UA', 'mfp Supplies HP CC800ps', 'mfp Supplies HP CC800ps', 'Graphtec CB09UA', 'Graphtec CB09UB', 'Graphtec CB09UB', 'Graphtec CB15UA', 'Graphtec CB15UA', 'Graphtec CB15UA', '00 Compare Add To Cart PPA33TP', 'mfp Supplies HP CC800ps', 'mfp Supplies HP CC800ps', 'Graphtec CB09UA', 'Graphtec CB09UB', 'Graphtec CB09UB', 'Graphtec CB15UA', 'Graphtec CB15UA', 'Graphtec CB15UA', '00 Compare Add To Cart PPA33TP', 'mfp Supplies HP CC800ps', 'mfp Supplies HP CC800ps', 'Graphtec CB09UA', 'Graphtec CB09UB', 'Graphtec CB09UB', 'Graphtec CB15UA', 'Graphtec CB15UA', 'Graphtec CB15UA', '00 Compare Add To Cart PPA33TP', 'mfp Supplies HP CC800ps', 'mfp Supplies HP CC800ps', 'Graphtec CB09UA', 'Graphtec CB09UB', 'Graphtec CB09UB', 'Graphtec CB15UA', 'Graphtec CB15UA', 'Graphtec CB15UA', '00 Compare Add To Cart PPA33TP',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'600 iJet Model KC67EP', 'mfp Supplies HP CC800ps', 'mfp Supplies HP CC800ps', '600 iJet Model KC67EP', 'mfp Supplies HP CC800ps', 'mfp Supplies HP CC800ps', 'mfp Supplies HP CC800ps', 'mfp Supplies HP CC800ps', '36 Model KA67EP', 'mfp Supplies HP CC800ps', 'mfp Supplies HP CC800ps', '36 Model KA67EP', 'mfp Supplies HP CC800ps', 'mfp Supplies HP CC800ps', 'mfp Supplies HP CC800ps', 'mfp Supplies HP CC800ps', '25 Model GY67DT', 'mfp Supplies HP CC800ps', 'mfp Supplies HP CC800ps', '25 Model GY67DT',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'50i Model AC51AF', 'mfp Supplies HP CC800ps', 'mfp Supplies HP CC800ps', '50i Model AC51AF', 'mfp Supplies HP CC800ps', 'mfp Supplies HP CC800ps', 'mfp Supplies HP CC800ps', 'mfp Supplies HP CC800ps', 'mfp Supplies HP CC800ps', 'mfp Supplies HP CC800ps', '36 Model HA68AH', 'mfp Supplies HP CC800ps', 'mfp Supplies HP CC800ps', '36 Model HA68AH', 'mfp Supplies HP CC800ps', 'mfp Supplies HP CC800ps', 'mfp Supplies HP CC800ps', 'mfp Supplies HP CC800ps', '36 Model HC68AH', 'mfp Supplies HP CC800ps', 'mfp Supplies HP CC800ps', '36 Model HC68AH', 'mfp Supplies HP CC800ps', 'mfp Supplies HP CC800ps', 'mfp Supplies HP CC800ps', 'mfp Supplies HP CC800ps', '36 Model HB68AH', 'mfp Supplies HP CC800ps', 'mfp Supplies HP CC800ps', '36 Model HB68AH', 'mfp Supplies HP CC800ps', 'mfp Supplies HP CC800ps', 'mfp Supplies HP CC800ps', 'mfp Supplies HP CC800ps', 'mfp Supplies HP CC800ps', 'mfp Supplies HP CC800ps', 'ontexHD ScannersHD Ultra Model RA67GH', 'mfp Supplies HP CC800ps', 'mfp Supplies HP CC800ps', 'ontexHD ScannersHD Ultra Model RA67GH', 'mfp Supplies HP CC800ps', 'mfp Supplies HP CC800ps', 'mfp Supplies HP CC800ps', 'mfp Supplies HP CC800ps', '2530 Model KL67EH', 'mfp Supplies HP CC800ps', 'mfp Supplies HP CC800ps', '2530 Model KL67EH', 'mfp Supplies HP CC800ps', 'mfp Supplies HP CC800ps', 'mfp Supplies HP CC800ps', 'mfp Supplies HP CC800ps', '3630 Model KK67EH', 'mfp Supplies HP CC800ps', 'mfp Supplies HP CC800ps', '3630 Model KK67EH', 'mfp Supplies HP CC800ps', 'mfp Supplies HP CC800ps', 'mfp Supplies HP CC800ps', 'mfp Supplies HP CC800ps', '3650 Model KH67EH', 'mfp Supplies HP CC800ps', 'mfp Supplies HP CC800ps', '3650 Model KH67EH', 'mfp Supplies HP CC800ps', 'mfp Supplies HP CC800ps', 'mfp Supplies HP CC800ps', 'mfp Supplies HP CC800ps', '4230 Model KF67EH', 'mfp Supplies HP CC800ps', 'mfp Supplies HP CC800ps', '4230 Model KF67EH', 'mfp Supplies HP CC800ps', 'mfp Supplies HP CC800ps', 'mfp Supplies HP CC800ps', 'mfp Supplies HP CC800ps', '4230i Model KM67EH', 'mfp Supplies HP CC800ps', 'mfp Supplies HP CC800ps', '4230i Model KM67EH', 'mfp Supplies HP CC800ps', 'mfp Supplies HP CC800ps', 'mfp Supplies HP CC800ps', 'mfp Supplies HP CC800ps', '4250 Model KE67EH', 'mfp Supplies HP CC800ps', 'mfp Supplies HP CC800ps', '4250 Model KE67EH', 'mfp Supplies HP CC800ps', 'mfp Supplies HP CC800ps', 'mfp Supplies HP CC800ps', 'mfp Supplies HP CC800ps', '5430 Model KN67EH', 'mfp Supplies HP CC800ps', 'mfp Supplies HP CC800ps', '5430 Model KN67EH', 'mfp Supplies HP CC800ps', 'mfp Supplies HP CC800ps', 'mfp Supplies HP CC800ps', 'mfp Supplies HP CC800ps', '5450 Model KD67EH', 'mfp Supplies HP CC800ps', 'mfp Supplies HP CC800ps', '5450 Model KD67EH',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'mfp Supplies HP CC800ps', '600 Model GW67DP', 'mfp Supplies HP CC800ps', 'mfp Supplies HP CC800ps', '600 Model GW67DP', 'mfp Supplies HP CC800ps', 'mfp Supplies HP CC800ps', 'mfp Supplies HP CC800ps', 'mfp Supplies HP CC800ps', '36 Model GM67DP', 'mfp Supplies HP CC800ps', 'mfp Supplies HP CC800ps', '36 Model GM67DP', 'mfp Supplies HP CC800ps', 'mfp Supplies HP CC800ps', 'pare Add To Cart Cover Assembly, SD44xx', 'mfp Supplies HP CC800ps', 'mfp Supplies HP CC800ps', 'mfp Supplies HP CC800ps', 'mfp Supplies HP CC800ps', '3600 Model NA53AS', 'mfp Supplies HP CC800ps', 'mfp Supplies HP CC800ps', '3600 Model NA53AS', 'mfp Supplies HP CC800ps', 'mfp Supplies HP CC800ps', 'pare Add To Cart Cover Assembly, SD44xx', 'mfp Supplies HP CC800ps', 'mfp Supplies HP CC800ps', '4410 Model MA52AS', 'pare Add To Cart Cover Assembly, SD44xx', 'mfp Supplies HP CC800ps', 'mfp Supplies HP CC800ps', '4410 Model MA52AS', 'mfp Supplies HP CC800ps', 'mfp Supplies HP CC800ps', 'mfp Supplies HP CC800ps', 'mfp Supplies HP CC800ps', '4410 Model MA52DS', 'mfp Supplies HP CC800ps', 'mfp Supplies HP CC800ps', '4410 Model MA52DS', 'mfp Supplies HP CC800ps', 'mfp Supplies HP CC800ps', 'pare Add To Cart Cover Assembly, SD44xx', 'mfp Supplies HP CC800ps', 'mfp Supplies HP CC800ps', '4420 Model MB52AS', 'pare Add To Cart Cover Assembly, SD44xx', 'mfp Supplies HP CC800ps', 'mfp Supplies HP CC800ps', '4420 Model MB52AS', 'mfp Supplies HP CC800ps', 'mfp Supplies HP CC800ps', 'mfp Supplies HP CC800ps', 'mfp Supplies HP CC800ps', '4420 Model MB52DS', 'mfp Supplies HP CC800ps', 'mfp Supplies HP CC800ps', '4420 Model MB52DS', 'mfp Supplies HP CC800ps', 'mfp Supplies HP CC800ps', 'pare Add To Cart Cover Assembly, SD44xx', 'mfp Supplies HP CC800ps', 'mfp Supplies HP CC800ps', '4430 Model MC52AS', 'pare Add To Cart Cover Assembly, SD44xx', 'mfp Supplies HP CC800ps', 'mfp Supplies HP CC800ps', '4430 Model MC52AS', 'mfp Supplies HP CC800ps', 'mfp Supplies HP CC800ps', 'mfp Supplies HP CC800ps', 'mfp Supplies HP CC800ps', '4430 Model MC52DS', 'mfp Supplies HP CC800ps', 'mfp Supplies HP CC800ps', '4430 Model MC52DS', 'mfp Supplies HP CC800ps', 'mfp Supplies HP CC800ps', 'pare Add To Cart Cover Assembly, SD44xx', 'mfp Supplies HP CC800ps', 'mfp Supplies HP CC800ps', '4450 Model MD52AS', 'pare Add To Cart Cover Assembly, SD44xx', 'mfp Supplies HP CC800ps', 'mfp Supplies HP CC800ps', '4450 Model MD52AS', 'mfp Supplies HP CC800ps', 'mfp Supplies HP CC800ps', 'mfp Supplies HP CC800ps', 'mfp Supplies HP CC800ps', '4450 Model MD52DS', 'mfp Supplies HP CC800ps', 'mfp Supplies HP CC800ps', '4450 Model MD52DS', 'mfp Supplies HP CC800ps', 'mfp Supplies HP CC800ps', 'pare Add To Cart Cover Assembly, SD44xx', 'mfp Supplies HP CC800ps', 'mfp Supplies HP CC800ps', '4490 Model ME52AS', 'pare Add To Cart Cover Assembly, SD44xx', 'mfp Supplies HP CC800ps', 'mfp Supplies HP CC800ps', '4490 Model ME52AS', 'mfp Supplies HP CC800ps', 'mfp Supplies HP CC800ps', 'mfp Supplies HP CC800ps', 'mfp Supplies HP CC800ps', '4490 Model ME52DS', 'mfp Supplies HP CC800ps', 'mfp Supplies HP CC800ps', '4490 Model ME52DS', 'mfp Supplies HP CC800ps', 'mfp Supplies HP CC800ps', 'mfp Supplies HP CC800ps', 'mfp Supplies HP CC800ps', 'mfp Supplies HP CC800ps', 'mfp Supplies HP CC800ps', '2490 Model MG52DX', 'mfp Supplies HP CC800ps', 'mfp Supplies HP CC800ps', '2490 Model MG52DX', 'mfp Supplies HP CC800ps', 'mfp Supplies HP CC800ps', 'mfp Supplies HP CC800ps', 'mfp Supplies HP CC800ps', 'mfp Supplies HP CC800ps', 'mfp Supplies HP CC800ps', 'mfp Supplies HP CC800ps', 'mfp Supplies HP CC800ps', '25 Model GA67DA', 'mfp Supplies HP CC800ps', 'mfp Supplies HP CC800ps', '25 Model GA67DA', 'mfp Supplies HP CC800ps', 'mfp Supplies HP CC800ps', 'mfp Supplies HP CC800ps', 'mfp Supplies HP CC800ps', '36 Model GB67DA', 'mfp Supplies HP CC800ps', 'mfp Supplies HP CC800ps', '36 Model GB67DA', 'mfp Supplies HP CC800ps', 'mfp Supplies HP CC800ps', 'mfp Supplies HP CC800ps', 'mfp Supplies HP CC800ps', '40 Model GE67DA', 'mfp Supplies HP CC800ps', 'mfp Supplies HP CC800ps', '40 Model GE67DA', 'mfp Supplies HP CC800ps', 'mfp Supplies HP CC800ps', 'mfp Supplies HP CC800ps', 'mfp Supplies HP CC800ps', '600e Model GU67DA', 'mfp Supplies HP CC800ps', 'mfp Supplies HP CC800ps', '600e Model GU67DA', 'mfp Supplies HP CC800ps', 'mfp Supplies HP CC800ps', 'mfp Supplies HP CC800ps', 'mfp Supplies HP CC800ps', '42 Model GS67DA', 'mfp Supplies HP CC800ps', 'mfp Supplies HP CC800ps', '42 Model GS67DA', 'mfp Supplies HP CC800ps', 'mfp Supplies HP CC800ps', 'mfp Supplies HP CC800ps', 'mfp Supplies HP CC800ps', '36 Model GK67DA', 'mfp Supplies HP CC800ps', 'mfp Supplies HP CC800ps', '36 Model GK67DA', 'mfp Supplies HP CC800ps', 'mfp Supplies HP CC800ps', 'mfp Supplies HP CC800ps', 'mfp Supplies HP CC800ps', '42 Model GN67DA', 'mfp Supplies HP CC800ps', 'mfp Supplies HP CC800ps', '42 Model GN67DA', 'mfp Supplies HP CC800ps', 'mfp Supplies HP CC800ps', 'mfp Supplies HP CC800ps', 'mfp Supplies HP CC800ps', '54 Model GH67DA', 'mfp Supplies HP CC800ps', 'mfp Supplies HP CC800ps', '54 Model GH67DA', 'mfp Supplies HP CC800ps', 'mfp Supplies HP CC800ps', 'mfp Supplies HP CC800ps', 'mfp Supplies HP CC800ps', '25 Model GQ67DA', 'mfp Supplies HP CC800ps', 'mfp Supplies HP CC800ps', '25 Model GQ67DA', 'mfp Supplies HP CC800ps', 'mfp Supplies HP CC800ps', 'mfp Supplies HP CC800ps', 'mfp Supplies HP CC800ps', 'mfp Supplies HP CC800ps', 'mfp Supplies HP CC800ps', '600e Model GW67DF', 'mfp Supplies HP CC800ps', 'mfp Supplies HP CC800ps', '600e Model GW67DF', 'mfp Supplies HP CC800ps', 'mfp Supplies HP CC800ps', '18 Model AA51AD', '18e iJet Model AB51AF', 'mfp Supplies HP CC800ps', 'mfp Supplies HP CC800ps', 'mfp Supplies HP CC800ps', 'mfp Supplies HP CC800ps', 'mfp Supplies HP CC800ps', 'mfp Supplies HP CC800ps', 'mfp Supplies HP CC800ps', 'mfp Supplies HP CC800ps', 'mfp Supplies HP CC800ps', 'mfp Supplies HP CC800ps', '18e iJet Model AB51AD', 'mfp Supplies HP CC800ps', 'mfp Supplies HP CC800ps', '18e iJet Model AB51AD', 'mfp Supplies HP CC800ps', 'mfp Supplies HP CC800ps', 'mfp Supplies HP CC800ps', 'mfp Supplies HP CC800ps', '50i Model AC51AF', 'mfp Supplies HP CC800ps', 'mfp Supplies HP CC800ps', '50i Model AC51AF', 'mfp Supplies HP CC800ps', 'mfp Supplies HP CC800ps', 'mfp Supplies HP CC800ps', 'mfp Supplies HP CC800ps', 'mfp Supplies HP CC800ps', 'mfp Supplies HP CC800ps', '2530 Model KL67EH', 'mfp Supplies HP CC800ps', 'mfp Supplies HP CC800ps', '2530 Model KL67EH', 'mfp Supplies HP CC800ps', 'mfp Supplies HP CC800ps', 'mfp Supplies HP CC800ps', 'mfp Supplies HP CC800ps', '3630 Model KK67EH', 'mfp Supplies HP CC800ps', 'mfp Supplies HP CC800ps', '3630 Model KK67EH', 'mfp Supplies HP CC800ps', 'mfp Supplies HP CC800ps', 'mfp Supplies HP CC800ps', 'mfp Supplies HP CC800ps', '3650 Model KH67EH', 'mfp Supplies HP CC800ps', 'mfp Supplies HP CC800ps', '3650 Model KH67EH', 'mfp Supplies HP CC800ps', 'mfp Supplies HP CC800ps', 'mfp Supplies HP CC800ps', 'mfp Supplies HP CC800ps', '4230 Model KF67EH', 'mfp Supplies HP CC800ps', 'mfp Supplies HP CC800ps', '4230 Model KF67EH', 'mfp Supplies HP CC800ps', 'mfp Supplies HP CC800ps', 'mfp Supplies HP CC800ps', 'mfp Supplies HP CC800ps', '4230i Model KM67EH', 'mfp Supplies HP CC800ps', 'mfp Supplies HP CC800ps', '4230i Model KM67EH', 'mfp Supplies HP CC800ps', 'mfp Supplies HP CC800ps', 'mfp Supplies HP CC800ps', 'mfp Supplies HP CC800ps', '4250 Model KE67EH', 'mfp Supplies HP CC800ps', 'mfp Supplies HP CC800ps', '4250 Model KE67EH', 'mfp Supplies HP CC800ps', 'mfp Supplies HP CC800ps', 'mfp Supplies HP CC800ps', 'mfp Supplies HP CC800ps', '5450 Model KD67EH', 'mfp Supplies HP CC800ps', 'mfp Supplies HP CC800ps', '5450 Model KD67EH', 'mfp Supplies HP CC800ps', 'mfp Supplies HP CC800ps', '600e Model GX67DL', 'mfp Supplies HP CC800ps', 'mfp Supplies HP CC800ps', 'mfp Supplies HP CC800ps', 'mfp Supplies HP CC800ps', '600e Model GX67DL', 'mfp Supplies HP CC800ps', 'mfp Supplies HP CC800ps', '600e Model GX67DL', 'mfp Supplies HP CC800ps', 'mfp Supplies HP CC800ps', 'mfp Supplies HP CC800ps', 'mfp Supplies HP CC800ps', '050 Model FA67AL', 'mfp Supplies HP CC800ps', 'mfp Supplies HP CC800ps', '050 Model FA67AL', 'mfp Supplies HP CC800ps', 'mfp Supplies HP CC800ps', 'mfp Supplies HP CC800ps', 'mfp Supplies HP CC800ps', 'mfp Supplies HP CC800ps', 'mfp Supplies HP CC800ps', '25e Model GY67DL', 'mfp Supplies HP CC800ps', 'mfp Supplies HP CC800ps', '25e Model GY67DL', 'mfp Supplies HP CC800ps', 'mfp Supplies HP CC800ps', 'mfp Supplies HP CC800ps', 'mfp Supplies HP CC800ps', 'mfp Supplies HP CC800ps', 'mfp Supplies HP CC800ps', '36e Model HC68AN', 'mfp Supplies HP CC800ps', 'mfp Supplies HP CC800ps', '36e Model HC68AN', 'mfp Supplies HP CC800ps', 'mfp Supplies HP CC800ps', 'mfp Supplies HP CC800ps', 'mfp Supplies HP CC800ps', '36 Model HB68AN', 'mfp Supplies HP CC800ps', 'mfp Supplies HP CC800ps', '36 Model HB68AN', 'mfp Supplies HP CC800ps', 'mfp Supplies HP CC800ps', 'mfp Supplies HP CC800ps', 'mfp Supplies HP CC800ps', '36 Model HA68AN', 'mfp Supplies HP CC800ps', 'mfp Supplies HP CC800ps', '36 Model HA68AN', 'mfp Supplies HP CC800ps', 'mfp Supplies HP CC800ps', 'pare Add To Cart Cover Assembly, SD44xx', 'mfp Supplies HP CC800ps', 'mfp Supplies HP CC800ps', 'pare Add To Cart Cover Assembly, SD44xx', 'mfp Supplies HP CC800ps', 'mfp Supplies HP CC800ps', '4410 Model MA52AS', 'pare Add To Cart Cover Assembly, SD44xx', 'mfp Supplies HP CC800ps', 'mfp Supplies HP CC800ps', '4410 Model MA52AS', 'mfp Supplies HP CC800ps', 'mfp Supplies HP CC800ps', 'mfp Supplies HP CC800ps', 'mfp Supplies HP CC800ps', '4410 Model MA52DS', 'mfp Supplies HP CC800ps', 'mfp Supplies HP CC800ps', '4410 Model MA52DS', 'mfp Supplies HP CC800ps', 'mfp Supplies HP CC800ps', 'pare Add To Cart Cover Assembly, SD44xx', 'mfp Supplies HP CC800ps', 'mfp Supplies HP CC800ps', '4430 Model MC52AS', 'pare Add To Cart Cover Assembly, SD44xx', 'mfp Supplies HP CC800ps', 'mfp Supplies HP CC800ps', '4430 Model MC52AS', 'mfp Supplies HP CC800ps', 'mfp Supplies HP CC800ps', 'mfp Supplies HP CC800ps', 'mfp Supplies HP CC800ps', '4430 Model MC52DS', 'mfp Supplies HP CC800ps', 'mfp Supplies HP CC800ps', '4430 Model MC52DS', 'mfp Supplies HP CC800ps', 'mfp Supplies HP CC800ps', 'pare Add To Cart Cover Assembly, SD44xx', 'mfp Supplies HP CC800ps', 'mfp Supplies HP CC800ps', '4450 Model MD52AS', 'pare Add To Cart Cover Assembly, SD44xx', 'mfp Supplies HP CC800ps', 'mfp Supplies HP CC800ps', '4450 Model MD52AS', 'mfp Supplies HP CC800ps', 'mfp Supplies HP CC800ps', 'mfp Supplies HP CC800ps', 'mfp Supplies HP CC800ps', '4450 Model MD52DS', 'mfp Supplies HP CC800ps', 'mfp Supplies HP CC800ps', '4450 Model MD52DS', 'mfp Supplies HP CC800ps', 'mfp Supplies HP CC800ps', 'pare Add To Cart Cover Assembly, SD44xx', 'mfp Supplies HP CC800ps', 'mfp Supplies HP CC800ps', '4490 Model ME52AS', 'pare Add To Cart Cover Assembly, SD44xx', 'mfp Supplies HP CC800ps', 'mfp Supplies HP CC800ps', '4490 Model ME52AS', 'mfp Supplies HP CC800ps', 'mfp Supplies HP CC800ps', 'mfp Supplies HP CC800ps', 'mfp Supplies HP CC800ps', '4490 Model ME52DS', 'mfp Supplies HP CC800ps', 'mfp Supplies HP CC800ps', '4490 Model ME52DS', 'mfp Supplies HP CC800ps', 'mfp Supplies HP CC800ps', 'mfp Supplies HP CC800ps', 'mfp Supplies HP CC800ps', 'mfp Supplies HP CC800ps', 'mfp Supplies HP CC800ps', '25 Model GC67DS', 'mfp Supplies HP CC800ps', 'mfp Supplies HP CC800ps', '25 Model GC67DS', 'mfp Supplies HP CC800ps', 'mfp Supplies HP CC800ps', 'mfp Supplies HP CC800ps', 'mfp Supplies HP CC800ps', '36 Model GD67DS', 'mfp Supplies HP CC800ps', 'mfp Supplies HP CC800ps', '36 Model GD67DS', 'mfp Supplies HP CC800ps', 'mfp Supplies HP CC800ps', 'mfp Supplies HP CC800ps', 'mfp Supplies HP CC800ps', '40 Model GF67DS', 'mfp Supplies HP CC800ps', 'mfp Supplies HP CC800ps', '40 Model GF67DS', 'mfp Supplies HP CC800ps', 'mfp Supplies HP CC800ps', 'mfp Supplies HP CC800ps', 'mfp Supplies HP CC800ps', '50 Model FC67AS', 'mfp Supplies HP CC800ps', 'mfp Supplies HP CC800ps', '50 Model FC67AS', 'mfp Supplies HP CC800ps', 'mfp Supplies HP CC800ps', 'mfp Supplies HP CC800ps', 'mfp Supplies HP CC800ps', '600e Model GV67DS', 'mfp Supplies HP CC800ps', 'mfp Supplies HP CC800ps', '600e Model GV67DS', 'mfp Supplies HP CC800ps', 'mfp Supplies HP CC800ps', 'mfp Supplies HP CC800ps', 'mfp Supplies HP CC800ps', '42 Model GT67DS', 'mfp Supplies HP CC800ps', 'mfp Supplies HP CC800ps', '42 Model GT67DS', 'mfp Supplies HP CC800ps', 'mfp Supplies HP CC800ps', 'mfp Supplies HP CC800ps', 'mfp Supplies HP CC800ps', '36 Model GG67DS', 'mfp Supplies HP CC800ps', 'mfp Supplies HP CC800ps', '36 Model GG67DS', 'mfp Supplies HP CC800ps', 'mfp Supplies HP CC800ps', 'mfp Supplies HP CC800ps', 'mfp Supplies HP CC800ps', '36 Model GM67DS', 'mfp Supplies HP CC800ps', 'mfp Supplies HP CC800ps', '36 Model GM67DS', 'mfp Supplies HP CC800ps', 'mfp Supplies HP CC800ps', 'mfp Supplies HP CC800ps', 'mfp Supplies HP CC800ps', '36 Model GL67DS', 'mfp Supplies HP CC800ps', 'mfp Supplies HP CC800ps', '36 Model GL67DS', 'mfp Supplies HP CC800ps', 'mfp Supplies HP CC800ps', 'mfp Supplies HP CC800ps', 'mfp Supplies HP CC800ps', '42 Model GP67DS', 'mfp Supplies HP CC800ps', 'mfp Supplies HP CC800ps', '42 Model GP67DS', 'mfp Supplies HP CC800ps', 'mfp Supplies HP CC800ps', 'mfp Supplies HP CC800ps', 'mfp Supplies HP CC800ps', '25 Model GR67DS', 'mfp Supplies HP CC800ps', 'mfp Supplies HP CC800ps', '25 Model GR67DS', 'mfp Supplies HP CC800ps', 'mfp Supplies HP CC800ps', 'mfp Supplies HP CC800ps', 'mfp Supplies HP CC800ps', 'mfp Supplies HP CC800ps', 'mfp Supplies HP CC800ps', '600e Model GS67DS', 'mfp Supplies HP CC800ps', 'mfp Supplies HP CC800ps', '600e Model GS67DS', 'mfp Supplies HP CC800ps', 'mfp Supplies HP CC800ps', 'mfp Supplies HP CC800ps', 'mfp Supplies HP CC800ps', 'mfp Supplies HP CC800ps', 'mfp Supplies HP CC800ps', '600e Model GT67DS', 'mfp Supplies HP CC800ps', 'mfp Supplies HP CC800ps', '600e Model GT67DS', 'mfp Supplies HP CC800ps', 'mfp Supplies HP CC800ps', '600 Model KC67ET', 'mfp Supplies HP CC800ps', 'mfp Supplies HP CC800ps', 'mfp Supplies HP CC800ps', 'mfp Supplies HP CC800ps', '600 Model KC67ET', 'mfp Supplies HP CC800ps', 'mfp Supplies HP CC800ps', '600 Model KC67ET', 'mfp Supplies HP CC800ps', 'mfp Supplies HP CC800ps', 'mfp Supplies HP CC800ps', 'mfp Supplies HP CC800ps', '600e iJET Model KA67ET', 'mfp Supplies HP CC800ps', 'mfp Supplies HP CC800ps', '600e iJET Model KA67ET', 'mfp Supplies HP CC800ps', 'mfp Supplies HP CC800ps', 'mfp Supplies HP CC800ps', 'mfp Supplies HP CC800ps', 'mfp Supplies HP CC800ps', 'mfp Supplies HP CC800ps', '2490 Model MG52DX', 'mfp Supplies HP CC800ps', 'mfp Supplies HP CC800ps', '2490 Model MG52DX', 'mfp Supplies HP CC800ps', 'mfp Supplies HP CC800ps', 'mfp Supplies HP CC800ps', 'mfp Supplies HP CC800ps', '5 ATF1824A Model AA51AS', '6 ATF1824B Model AB51AS', 'mfp Supplies HP CC800ps', 'mfp Supplies HP CC800ps', 'mfp Supplies HP CC800ps', 'mfp Supplies HP CC800ps', '5 ATF1824A Model AA51AS', 'mfp Supplies HP CC800ps', 'mfp Supplies HP CC800ps', '5 ATF1824A Model AA51AS', 'mfp Supplies HP CC800ps', 'mfp Supplies HP CC800ps', 'mfp Supplies HP CC800ps', 'mfp Supplies HP CC800ps', '6 ATF1824B Model AB51AS', 'mfp Supplies HP CC800ps', 'mfp Supplies HP CC800ps', '6 ATF1824B Model AB51AS', 'mfp Supplies HP CC800ps', 'mfp Supplies HP CC800ps', 'mfp Supplies HP CC800ps', 'mfp Supplies HP CC800ps', '7 ATF1824C Model AC51AS', 'mfp Supplies HP CC800ps', 'mfp Supplies HP CC800ps', '7 ATF1824C Model AC51AS', 'mfp Supplies HP CC800ps', 'mfp Supplies HP CC800ps', '4 436CX Model HA68AS', '4 436MX Model HB68AS', '4 450T Model FC67AS', '4 536T Model GG67DS', '4 536TX Model GM67DS', '4 625C825C Model GA67DS', '4 625T825CE Model GC67DS', '4 636C836C Model GB67DS', '4 636T836CE Model GD67DS', '4 x50c Model FA67AS', '4 725SX Model GR67DS', '4 736C Model GL67DS', '4 740CE Model GF67DS', '4 742XL Model GP67DS', '4 925SX Model GQ67DS', '4 936C Model GK67DS', '4 940C Model GE67DS', '4 942XL Model GN67DS', 'mfp Supplies HP CC800ps', 'mfp Supplies HP CC800ps', 'mfp Supplies HP CC800ps', 'mfp Supplies HP CC800ps', '4 ScannersScanPlus 4 436CX Model HA68AS', 'mfp Supplies HP CC800ps', 'mfp Supplies HP CC800ps', '4 ScannersScanPlus 4 436CX Model HA68AS', 'mfp Supplies HP CC800ps', 'mfp Supplies HP CC800ps', 'mfp Supplies HP CC800ps', 'mfp Supplies HP CC800ps', '4 ScannersScanPlus 4 436MX Model HB68AS', 'mfp Supplies HP CC800ps', 'mfp Supplies HP CC800ps', '4 ScannersScanPlus 4 436MX Model HB68AS', 'mfp Supplies HP CC800ps', 'mfp Supplies HP CC800ps', 'mfp Supplies HP CC800ps', 'mfp Supplies HP CC800ps', '4 ScannersScanPlus 4 450T Model FC67AS', 'mfp Supplies HP CC800ps', 'mfp Supplies HP CC800ps', '4 ScannersScanPlus 4 450T Model FC67AS', 'mfp Supplies HP CC800ps', 'mfp Supplies HP CC800ps', 'mfp Supplies HP CC800ps', 'mfp Supplies HP CC800ps', '4 ScannersScanPlus 4 536T Model GG67DS', 'mfp Supplies HP CC800ps', 'mfp Supplies HP CC800ps', '4 ScannersScanPlus 4 536T Model GG67DS', 'mfp Supplies HP CC800ps', 'mfp Supplies HP CC800ps', 'mfp Supplies HP CC800ps', 'mfp Supplies HP CC800ps', '4 ScannersScanPlus 4 536TX Model GM67DS', 'mfp Supplies HP CC800ps', 'mfp Supplies HP CC800ps', '4 ScannersScanPlus 4 536TX Model GM67DS', 'mfp Supplies HP CC800ps', 'mfp Supplies HP CC800ps', 'mfp Supplies HP CC800ps', 'mfp Supplies HP CC800ps', '4 625C825C Model GA67DS', 'mfp Supplies HP CC800ps', 'mfp Supplies HP CC800ps', '4 625C825C Model GA67DS', 'mfp Supplies HP CC800ps', 'mfp Supplies HP CC800ps', 'mfp Supplies HP CC800ps', 'mfp Supplies HP CC800ps', '4 625T825CE Model GC67DS', 'mfp Supplies HP CC800ps', 'mfp Supplies HP CC800ps', '4 625T825CE Model GC67DS', 'mfp Supplies HP CC800ps', 'mfp Supplies HP CC800ps', 'mfp Supplies HP CC800ps', 'mfp Supplies HP CC800ps', '4 636C836C Model GB67DS', 'mfp Supplies HP CC800ps', 'mfp Supplies HP CC800ps', '4 636C836C Model GB67DS', 'mfp Supplies HP CC800ps', 'mfp Supplies HP CC800ps', 'mfp Supplies HP CC800ps', 'mfp Supplies HP CC800ps', '4 636T836CE Model GD67DS', 'mfp Supplies HP CC800ps', 'mfp Supplies HP CC800ps', '4 636T836CE Model GD67DS', 'mfp Supplies HP CC800ps', 'mfp Supplies HP CC800ps', 'mfp Supplies HP CC800ps', 'mfp Supplies HP CC800ps', '4 ScannersScanPlus 4 x50c Model FA67AS', 'mfp Supplies HP CC800ps', 'mfp Supplies HP CC800ps', '4 ScannersScanPlus 4 x50c Model FA67AS', 'mfp Supplies HP CC800ps', 'mfp Supplies HP CC800ps', 'mfp Supplies HP CC800ps', 'mfp Supplies HP CC800ps', '4 ScannersScanPlus 4 725SX Model GR67DS', 'mfp Supplies HP CC800ps', 'mfp Supplies HP CC800ps', '4 ScannersScanPlus 4 725SX Model GR67DS', 'mfp Supplies HP CC800ps', 'mfp Supplies HP CC800ps', 'mfp Supplies HP CC800ps', 'mfp Supplies HP CC800ps', '4 ScannersScanPlus 4 736C Model GL67DS', 'mfp Supplies HP CC800ps', 'mfp Supplies HP CC800ps', '4 ScannersScanPlus 4 736C Model GL67DS', 'mfp Supplies HP CC800ps', 'mfp Supplies HP CC800ps', 'mfp Supplies HP CC800ps', 'mfp Supplies HP CC800ps', '4 ScannersScanPlus 4 740CE Model GF67DS', 'mfp Supplies HP CC800ps', 'mfp Supplies HP CC800ps', '4 ScannersScanPlus 4 740CE Model GF67DS', 'mfp Supplies HP CC800ps', 'mfp Supplies HP CC800ps', 'mfp Supplies HP CC800ps'</t>
        </is>
      </c>
      <c r="E438" s="3" t="inlineStr">
        <is>
          <t>N/A</t>
        </is>
      </c>
    </row>
    <row r="439">
      <c r="A439" s="2" t="inlineStr">
        <is>
          <t>aprexec.com</t>
        </is>
      </c>
      <c r="B439" s="2">
        <f>HYPERLINK("https://aprexec.com", "https://aprexec.com")</f>
        <v/>
      </c>
      <c r="C439" s="2" t="inlineStr">
        <is>
          <t>Unreachable</t>
        </is>
      </c>
      <c r="D439" s="2" t="inlineStr">
        <is>
          <t>N/A</t>
        </is>
      </c>
      <c r="E439" s="2" t="inlineStr"/>
    </row>
    <row r="440">
      <c r="A440" s="3" t="inlineStr">
        <is>
          <t>truesmilesmiami.com</t>
        </is>
      </c>
      <c r="B440" s="3">
        <f>HYPERLINK("http://truesmilesmiami.com", "http://truesmilesmiami.com")</f>
        <v/>
      </c>
      <c r="C440" s="3" t="inlineStr">
        <is>
          <t>Reachable</t>
        </is>
      </c>
      <c r="D440" s="3" t="inlineStr">
        <is>
          <t>['8500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'one of the lightest and most common in Kendall, FL',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 '8500 SW 92ND ST SUITE 203 MIAMI, FL 33156']</t>
        </is>
      </c>
      <c r="E440" s="3" t="inlineStr">
        <is>
          <t>[None, ('USA', 'FL', 'MIAMI', '33156', '92ND', '8500')]</t>
        </is>
      </c>
    </row>
    <row r="441">
      <c r="A441" s="4" t="inlineStr">
        <is>
          <t>sealwatch.com</t>
        </is>
      </c>
      <c r="B441" s="4">
        <f>HYPERLINK("http://sealwatch.com", "http://sealwatch.com")</f>
        <v/>
      </c>
      <c r="C441" s="4" t="inlineStr">
        <is>
          <t>Reachable - No Addresses</t>
        </is>
      </c>
      <c r="D441" s="4" t="inlineStr">
        <is>
          <t>N/A</t>
        </is>
      </c>
      <c r="E441" s="4" t="inlineStr">
        <is>
          <t>N/A</t>
        </is>
      </c>
    </row>
    <row r="442">
      <c r="A442" s="3" t="inlineStr">
        <is>
          <t>safebasementsinc.com</t>
        </is>
      </c>
      <c r="B442" s="3">
        <f>HYPERLINK("http://safebasementsinc.com", "http://safebasementsinc.com")</f>
        <v/>
      </c>
      <c r="C442" s="3" t="inlineStr">
        <is>
          <t>Reachable</t>
        </is>
      </c>
      <c r="D442" s="3" t="inlineStr">
        <is>
          <t>['62025 5 Review of Pro Basement Inc in St. Louis, MO', '63101 5 Review of Pro Basement Inc in St. Louis, MO', '62040 5 Review of Pro Basement Inc in St. Louis, MO', '2023 Gas Station Retaining Wall Excelsior, MN', '2023 Cold Spring Granite Cold Spring, MN', '2022 MultiStory Commercial Building Fort Wayne, IN', '2022 Coronado Heights Monument Lindsborg, KS', '2022 Basement Wall Reinforcement SBMN', '62025 5 Review of Pro Basement Inc in St. Louis, MO', '63101 5 Review of Pro Basement Inc in St. Louis, MO', '62040 5 Review of Pro Basement Inc in St. Louis, MO', 'xeVY B0T2YG', 'TZe CTCZWJ.B73gy', 'PxcMqb12at', 'InzG15Dz', 'rJrf Mj z7 3lu', 'cXy, bCItL1mg64wg', 'vEd5g0SR', 'Cy yI65AH', 'ilSw2E8tR', 'As yd71NH', 'wkeKtx94Nz', 'KOE zQFj0u 5qX', 'uyeu3D8FD', 'L Aq, Rf7 1wQ', 'k.qz9f0dt', 'LWmo lS75de', 'D dB5 1ns', 'boPSqUm8 3hX', 'dwRNTPA86YB', 'kTDsXZ70gW', 'hQ ENcRK2F 2rg', 'ojU66zA', 'zA P59pD', '4 gB xc61nZ', 'C h35Ba', 'GTnbT49ge', '1 q Vrt7 4c ZDXA0t LEIVl3 35IIb54eN', 'pLtCHk16Zh', 'vP u0h0Ew', 'gwF95qh', 'jAB54dQ', 'po MaZy8w5RT', 'QADoA7r4rT', 'h aMx76sH', '2w w xE H89yD', 'x WF81Wb', '0 k xn 2F96Ff', 'px ncr94th', 'FJkRz51dS', 'IexWWo18GY', 'GYTSLVqwdRwdE cFk XkJcZg5V2Hz', 'ID HxlEFl4 9bx', 'IgDUfsS2 0Fb', '1 UAy, ib06AS', 'VLAm1B9HJ', 'PpCoS ezaWq14ey', '4 kRzq3RP0c58NJ']</t>
        </is>
      </c>
      <c r="E442" s="3" t="inlineStr">
        <is>
          <t>N/A</t>
        </is>
      </c>
    </row>
    <row r="443">
      <c r="A443" s="3" t="inlineStr">
        <is>
          <t>urbanironcraft.com</t>
        </is>
      </c>
      <c r="B443" s="3">
        <f>HYPERLINK("http://urbanironcraft.com", "http://urbanironcraft.com")</f>
        <v/>
      </c>
      <c r="C443" s="3" t="inlineStr">
        <is>
          <t>Reachable</t>
        </is>
      </c>
      <c r="D443" s="3" t="inlineStr">
        <is>
          <t>['0 items Your cart is empty OK', '00 Choose an Option Squares Fireplace Screen MS']</t>
        </is>
      </c>
      <c r="E443" s="3" t="inlineStr">
        <is>
          <t>N/A</t>
        </is>
      </c>
    </row>
    <row r="444">
      <c r="A444" s="2" t="inlineStr">
        <is>
          <t>genebellassociates.com</t>
        </is>
      </c>
      <c r="B444" s="2">
        <f>HYPERLINK("http://genebellassociates.com", "http://genebellassociates.com")</f>
        <v/>
      </c>
      <c r="C444" s="2" t="inlineStr">
        <is>
          <t>Unreachable</t>
        </is>
      </c>
      <c r="D444" s="2" t="inlineStr">
        <is>
          <t>N/A</t>
        </is>
      </c>
      <c r="E444" s="2" t="inlineStr"/>
    </row>
    <row r="445">
      <c r="A445" s="2" t="inlineStr">
        <is>
          <t>beemlaw.com</t>
        </is>
      </c>
      <c r="B445" s="2">
        <f>HYPERLINK("https://beemlaw.com", "https://beemlaw.com")</f>
        <v/>
      </c>
      <c r="C445" s="2" t="inlineStr">
        <is>
          <t>Unreachable</t>
        </is>
      </c>
      <c r="D445" s="2" t="inlineStr">
        <is>
          <t>N/A</t>
        </is>
      </c>
      <c r="E445" s="2" t="inlineStr"/>
    </row>
    <row r="446">
      <c r="A446" s="3" t="inlineStr">
        <is>
          <t>shorecorporation.com</t>
        </is>
      </c>
      <c r="B446" s="3">
        <f>HYPERLINK("http://shorecorporation.com", "http://shorecorporation.com")</f>
        <v/>
      </c>
      <c r="C446" s="3" t="inlineStr">
        <is>
          <t>Reachable</t>
        </is>
      </c>
      <c r="D446" s="3" t="inlineStr">
        <is>
          <t>['2305 Duss Ave. Suite 3Ambridge, PA 15003', '2024 Shore Corporation 2305 Duss Ave Suite 3, Ambridge, PA 15003']</t>
        </is>
      </c>
      <c r="E446" s="3" t="inlineStr">
        <is>
          <t>[None, ('USA', 'PA', 'Ambridge', '15003', 'Shore Corporation 2305 Duss', '2024')]</t>
        </is>
      </c>
    </row>
    <row r="447">
      <c r="A447" s="4" t="inlineStr">
        <is>
          <t>avalonlimos.com</t>
        </is>
      </c>
      <c r="B447" s="4">
        <f>HYPERLINK("http://avalonlimos.com", "http://avalonlimos.com")</f>
        <v/>
      </c>
      <c r="C447" s="4" t="inlineStr">
        <is>
          <t>Reachable - No Addresses</t>
        </is>
      </c>
      <c r="D447" s="4" t="inlineStr">
        <is>
          <t>N/A</t>
        </is>
      </c>
      <c r="E447" s="4" t="inlineStr">
        <is>
          <t>N/A</t>
        </is>
      </c>
    </row>
    <row r="448">
      <c r="A448" s="3" t="inlineStr">
        <is>
          <t>daytonamitsu.com</t>
        </is>
      </c>
      <c r="B448" s="3">
        <f>HYPERLINK("http://daytonamitsu.com", "http://daytonamitsu.com")</f>
        <v/>
      </c>
      <c r="C448" s="3" t="inlineStr">
        <is>
          <t>Reachable</t>
        </is>
      </c>
      <c r="D448" s="3" t="inlineStr">
        <is>
          <t>['900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'5 YEARS OUR ROAD ASSISTANCE PLA',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'900 N. Nova Rd Daytona Beach, FL 32114', '11134A VIN 3FTTW8J91RR', 'FordMaverickdcb99bf', '11395A VIN KNDJ23AU', 'KiaSouldcb999ee', '11577A VIN ML32AW', '4058 VIN JA4T5VA94PZ', '11134A VIN 3FTTW8J91RR', 'FordMaverickdcb99bf', '11395A VIN KNDJ23AU', 'KiaSouldcb999ee', '11577A VIN ML32AW', '4058 VIN JA4T5VA94PZ']</t>
        </is>
      </c>
      <c r="E448" s="3" t="inlineStr">
        <is>
          <t>[None, ('USA', 'FL', 'Daytona Beach', '32114', 'Nova', '900')]</t>
        </is>
      </c>
    </row>
    <row r="449">
      <c r="A449" s="2" t="inlineStr">
        <is>
          <t>lamprinostv.com</t>
        </is>
      </c>
      <c r="B449" s="2">
        <f>HYPERLINK("https://lamprinostv.com", "https://lamprinostv.com")</f>
        <v/>
      </c>
      <c r="C449" s="2" t="inlineStr">
        <is>
          <t>Unreachable</t>
        </is>
      </c>
      <c r="D449" s="2" t="inlineStr">
        <is>
          <t>N/A</t>
        </is>
      </c>
      <c r="E449" s="2" t="inlineStr"/>
    </row>
    <row r="450">
      <c r="A450" s="3" t="inlineStr">
        <is>
          <t>centerlinelogistics.com</t>
        </is>
      </c>
      <c r="B450" s="3">
        <f>HYPERLINK("http://centerlinelogistics.com", "http://centerlinelogistics.com")</f>
        <v/>
      </c>
      <c r="C450" s="3" t="inlineStr">
        <is>
          <t>Reachable</t>
        </is>
      </c>
      <c r="D450" s="3" t="inlineStr">
        <is>
          <t>['910 SW Spokane Street Seattle WA 98134']</t>
        </is>
      </c>
      <c r="E450" s="3" t="inlineStr">
        <is>
          <t>[('USA', 'WA', 'Seattle', '98134', 'Spokane', '910')]</t>
        </is>
      </c>
    </row>
    <row r="451">
      <c r="A451" s="2" t="inlineStr">
        <is>
          <t>ctfamilypt.com</t>
        </is>
      </c>
      <c r="B451" s="2">
        <f>HYPERLINK("https://ctfamilypt.com", "https://ctfamilypt.com")</f>
        <v/>
      </c>
      <c r="C451" s="2" t="inlineStr">
        <is>
          <t>Unreachable</t>
        </is>
      </c>
      <c r="D451" s="2" t="inlineStr">
        <is>
          <t>N/A</t>
        </is>
      </c>
      <c r="E451" s="2" t="inlineStr"/>
    </row>
    <row r="452">
      <c r="A452" s="4" t="inlineStr">
        <is>
          <t>wichitaacademyofpharmacists.org</t>
        </is>
      </c>
      <c r="B452" s="4">
        <f>HYPERLINK("http://wichitaacademyofpharmacists.org", "http://wichitaacademyofpharmacists.org")</f>
        <v/>
      </c>
      <c r="C452" s="4" t="inlineStr">
        <is>
          <t>Reachable - No Addresses</t>
        </is>
      </c>
      <c r="D452" s="4" t="inlineStr">
        <is>
          <t>N/A</t>
        </is>
      </c>
      <c r="E452" s="4" t="inlineStr">
        <is>
          <t>N/A</t>
        </is>
      </c>
    </row>
    <row r="453">
      <c r="A453" s="2" t="inlineStr">
        <is>
          <t>dreng.com</t>
        </is>
      </c>
      <c r="B453" s="2">
        <f>HYPERLINK("https://dreng.com", "https://dreng.com")</f>
        <v/>
      </c>
      <c r="C453" s="2" t="inlineStr">
        <is>
          <t>Unreachable</t>
        </is>
      </c>
      <c r="D453" s="2" t="inlineStr">
        <is>
          <t>N/A</t>
        </is>
      </c>
      <c r="E453" s="2" t="inlineStr"/>
    </row>
    <row r="454">
      <c r="A454" s="2" t="inlineStr">
        <is>
          <t>ohpsych.org</t>
        </is>
      </c>
      <c r="B454" s="2">
        <f>HYPERLINK("https://ohpsych.org", "https://ohpsych.org")</f>
        <v/>
      </c>
      <c r="C454" s="2" t="inlineStr">
        <is>
          <t>Unreachable</t>
        </is>
      </c>
      <c r="D454" s="2" t="inlineStr">
        <is>
          <t>N/A</t>
        </is>
      </c>
      <c r="E454" s="2" t="inlineStr"/>
    </row>
    <row r="455">
      <c r="A455" s="3" t="inlineStr">
        <is>
          <t>servemenow.org</t>
        </is>
      </c>
      <c r="B455" s="3">
        <f>HYPERLINK("http://servemenow.org", "http://servemenow.org")</f>
        <v/>
      </c>
      <c r="C455" s="3" t="inlineStr">
        <is>
          <t>Reachable</t>
        </is>
      </c>
      <c r="D455" s="3" t="inlineStr">
        <is>
          <t>['t.coor1p2yw', 't.coor1p2yw', 't.coor1p2yw', 't.coor1p2yw', 't.coor1p2yw', 't.coor1p2yw', 't.coor1p2yw', 't.coor1p2yw', 't.coor1p2yw', 't.coor1p2yw', 't.coor1p2yw', 't.coor1p2yw']</t>
        </is>
      </c>
      <c r="E455" s="3" t="inlineStr">
        <is>
          <t>N/A</t>
        </is>
      </c>
    </row>
    <row r="456">
      <c r="A456" s="4" t="inlineStr">
        <is>
          <t>primafacie.net</t>
        </is>
      </c>
      <c r="B456" s="4">
        <f>HYPERLINK("http://primafacie.net", "http://primafacie.net")</f>
        <v/>
      </c>
      <c r="C456" s="4" t="inlineStr">
        <is>
          <t>Reachable - No Addresses</t>
        </is>
      </c>
      <c r="D456" s="4" t="inlineStr">
        <is>
          <t>N/A</t>
        </is>
      </c>
      <c r="E456" s="4" t="inlineStr">
        <is>
          <t>N/A</t>
        </is>
      </c>
    </row>
    <row r="457">
      <c r="A457" s="2" t="inlineStr">
        <is>
          <t>peoplefirstlawyers.com</t>
        </is>
      </c>
      <c r="B457" s="2">
        <f>HYPERLINK("https://peoplefirstlawyers.com", "https://peoplefirstlawyers.com")</f>
        <v/>
      </c>
      <c r="C457" s="2" t="inlineStr">
        <is>
          <t>Unreachable</t>
        </is>
      </c>
      <c r="D457" s="2" t="inlineStr">
        <is>
          <t>N/A</t>
        </is>
      </c>
      <c r="E457" s="2" t="inlineStr"/>
    </row>
    <row r="458">
      <c r="A458" s="2" t="inlineStr">
        <is>
          <t>seachangeprogram.org</t>
        </is>
      </c>
      <c r="B458" s="2">
        <f>HYPERLINK("http://seachangeprogram.org", "http://seachangeprogram.org")</f>
        <v/>
      </c>
      <c r="C458" s="2" t="inlineStr">
        <is>
          <t>Unreachable</t>
        </is>
      </c>
      <c r="D458" s="2" t="inlineStr">
        <is>
          <t>N/A</t>
        </is>
      </c>
      <c r="E458" s="2" t="inlineStr"/>
    </row>
    <row r="459">
      <c r="A459" s="2" t="inlineStr">
        <is>
          <t>watershedmaterials.com</t>
        </is>
      </c>
      <c r="B459" s="2">
        <f>HYPERLINK("http://watershedmaterials.com", "http://watershedmaterials.com")</f>
        <v/>
      </c>
      <c r="C459" s="2" t="inlineStr">
        <is>
          <t>Unreachable</t>
        </is>
      </c>
      <c r="D459" s="2" t="inlineStr">
        <is>
          <t>N/A</t>
        </is>
      </c>
      <c r="E459" s="2" t="inlineStr"/>
    </row>
    <row r="460">
      <c r="A460" s="3" t="inlineStr">
        <is>
          <t>billysingh.com</t>
        </is>
      </c>
      <c r="B460" s="3">
        <f>HYPERLINK("http://billysingh.com", "http://billysingh.com")</f>
        <v/>
      </c>
      <c r="C460" s="3" t="inlineStr">
        <is>
          <t>Reachable</t>
        </is>
      </c>
      <c r="D460" s="3" t="inlineStr">
        <is>
          <t>['1300 Union Turnpike, Suite 308, New Hyde Park, NY 11040']</t>
        </is>
      </c>
      <c r="E460" s="3" t="inlineStr">
        <is>
          <t>[('USA', 'NY', 'New Hyde Park', '11040', 'Union', '1300')]</t>
        </is>
      </c>
    </row>
    <row r="461">
      <c r="A461" s="3" t="inlineStr">
        <is>
          <t>ecocolorssalon.com</t>
        </is>
      </c>
      <c r="B461" s="3">
        <f>HYPERLINK("http://ecocolorssalon.com", "http://ecocolorssalon.com")</f>
        <v/>
      </c>
      <c r="C461" s="3" t="inlineStr">
        <is>
          <t>Reachable</t>
        </is>
      </c>
      <c r="D461" s="3" t="inlineStr">
        <is>
          <t>['1860 N Rock Springs Rd Suite 101 Atlanta, Georgia 30324', '4048920316 1860 N Rock Springs Rd Suite 101 Atlanta GA 30324 USA', '1860 N Rock Springs Rd Suite 101 Atlanta, Georgia 30324', '4048920316 1860 N Rock Springs Rd Suite 101 Atlanta GA 30324 USA', '1860 N Rock Springs Rd Suite 101 Atlanta, Georgia 30324', '4048920316 1860 N Rock Springs Rd Suite 101 Atlanta GA 30324 USA', '1860 N Rock Springs Rd Suite 101 Atlanta, Georgia 30324', '4048920316 1860 N Rock Springs Rd Suite 101 Atlanta GA 30324 USA', '1860 N Rock Springs Rd Suite 101 Atlanta, Georgia 30324', '4048920316 1860 N Rock Springs Rd Suite 101 Atlanta GA 30324 USA']</t>
        </is>
      </c>
      <c r="E461" s="3" t="inlineStr">
        <is>
          <t>[('USA', 'GA', 'Atlanta', '30324', 'Rock Springs', '4048920316 1860'), ('USA', 'Georgia', 'Atlanta', '30324', 'Rock Springs', '1860')]</t>
        </is>
      </c>
    </row>
    <row r="462">
      <c r="A462" s="3" t="inlineStr">
        <is>
          <t>arrowgiftshop.com</t>
        </is>
      </c>
      <c r="B462" s="3">
        <f>HYPERLINK("http://arrowgiftshop.com", "http://arrowgiftshop.com")</f>
        <v/>
      </c>
      <c r="C462" s="3" t="inlineStr">
        <is>
          <t>Reachable</t>
        </is>
      </c>
      <c r="D462" s="3" t="inlineStr">
        <is>
          <t>['201 East Wall St, Eagle River, WI, 54521', '201 East Wall St, Eagle River, WI, 54521', '201 East Wall St, Eagle River, WI, 54521', '201 East Wall St, Eagle River, WI, 54521', '201 East Wall StreetEagle River, WI 54521', '201 East Wall St, Eagle River, WI, 54521', '201 East Wall St, Eagle River, WI, 54521', '201 East Wall St, Eagle River, WI, 54521', '201 East Wall St, Eagle River, WI, 54521', '201 East Wall St, Eagle River, WI, 54521']</t>
        </is>
      </c>
      <c r="E462" s="3" t="inlineStr">
        <is>
          <t>[('USA', 'WI', 'StreetEagle River', '54521', 'Wall', '201'), ('USA', 'WI', 'Eagle River', '54521', 'Wall', '201')]</t>
        </is>
      </c>
    </row>
    <row r="463">
      <c r="A463" s="2" t="inlineStr">
        <is>
          <t>barrierlining.com</t>
        </is>
      </c>
      <c r="B463" s="2">
        <f>HYPERLINK("https://barrierlining.com", "https://barrierlining.com")</f>
        <v/>
      </c>
      <c r="C463" s="2" t="inlineStr">
        <is>
          <t>Unreachable</t>
        </is>
      </c>
      <c r="D463" s="2" t="inlineStr">
        <is>
          <t>N/A</t>
        </is>
      </c>
      <c r="E463" s="2" t="inlineStr"/>
    </row>
    <row r="464">
      <c r="A464" s="3" t="inlineStr">
        <is>
          <t>taabc.org</t>
        </is>
      </c>
      <c r="B464" s="3">
        <f>HYPERLINK("http://taabc.org", "http://taabc.org")</f>
        <v/>
      </c>
      <c r="C464" s="3" t="inlineStr">
        <is>
          <t>Reachable</t>
        </is>
      </c>
      <c r="D464" s="3" t="inlineStr">
        <is>
          <t>['1801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'and Disney Springs in Orlando, Florida', '1801 E Edinger Ave, Ste 210, Santa Ana, CA 92705', '1801 E Edinger Ave, Ste 210, Santa Ana, CA 92705', '1801 E Edinger Ave, Ste 210, Santa Ana, CA 92705', '1801 E Edinger Ave, Ste 210, Santa Ana, CA 92705', '1801 E Edinger Ave, Ste 210, Santa Ana, CA 92705', '1801 E Edinger Ave, Ste 210, Santa Ana, CA 92705', '1801 E Edinger Ave, Ste 210, Santa Ana, CA 92705', '100 The City Dr South Orange, CA 92868', '1801 E Edinger Ave, Ste 210, Santa Ana, CA 92705', '1801 E Edinger Ave, Ste 210, Santa Ana, CA 92705', '340 N. Escondido Blvd Escondido, CA 92025 United States', '1801 E Edinger Ave, Ste 210, Santa Ana, CA 92705', '1801 E Edinger Ave, Ste 210, Santa Ana, CA 92705']</t>
        </is>
      </c>
      <c r="E464" s="3" t="inlineStr">
        <is>
          <t>[None, ('USA', 'CA', 'South Orange', '92868', 'The City', '100'), ('USA', 'CA', 'Santa Ana', '92705', 'Edinger', '1801'), ('USA', 'CA', 'Escondido', '92025', 'Escondido', '340')]</t>
        </is>
      </c>
    </row>
    <row r="465">
      <c r="A465" s="4" t="inlineStr">
        <is>
          <t>agoraproductions.org</t>
        </is>
      </c>
      <c r="B465" s="4">
        <f>HYPERLINK("http://agoraproductions.org", "http://agoraproductions.org")</f>
        <v/>
      </c>
      <c r="C465" s="4" t="inlineStr">
        <is>
          <t>Reachable - No Addresses</t>
        </is>
      </c>
      <c r="D465" s="4" t="inlineStr">
        <is>
          <t>N/A</t>
        </is>
      </c>
      <c r="E465" s="4" t="inlineStr">
        <is>
          <t>N/A</t>
        </is>
      </c>
    </row>
    <row r="466">
      <c r="A466" s="4" t="inlineStr">
        <is>
          <t>concrete-canvas.net</t>
        </is>
      </c>
      <c r="B466" s="4">
        <f>HYPERLINK("http://concrete-canvas.net", "http://concrete-canvas.net")</f>
        <v/>
      </c>
      <c r="C466" s="4" t="inlineStr">
        <is>
          <t>Reachable - No Addresses</t>
        </is>
      </c>
      <c r="D466" s="4" t="inlineStr">
        <is>
          <t>N/A</t>
        </is>
      </c>
      <c r="E466" s="4" t="inlineStr">
        <is>
          <t>N/A</t>
        </is>
      </c>
    </row>
    <row r="467">
      <c r="A467" s="3" t="inlineStr">
        <is>
          <t>pswrehab.com</t>
        </is>
      </c>
      <c r="B467" s="3">
        <f>HYPERLINK("http://pswrehab.com", "http://pswrehab.com")</f>
        <v/>
      </c>
      <c r="C467" s="3" t="inlineStr">
        <is>
          <t>Reachable</t>
        </is>
      </c>
      <c r="D467" s="3" t="inlineStr">
        <is>
          <t>['194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'194 West Poplar Avenue Porterville, CA 93257', '83I G kW4TYo117wl', 'OBl IH5w8Pe', 'T KJmTeF51HG', '221 8B8B8B8B8B8B8BG', 'ohHqsv85NS', 'verQc7e2BS', 'GKUIQL60jt', 'njXU441el', '0 QeiBK24Sf', 'ekVAY05bD', '9 SPW 7pO41zg', 'ENAphh88Ba', 'JeTuK aCl9d0sD', 'DRx D97Lf', 'lMFyT53sr', 'raUhC4 4sj', 'z zVXwn43da', 'nis R M751lG', 'Cz K tPFyJ368dA', '74Q 7beJbzNKVYMcDec071pb', '53T 9q wM7qP, TtHsYl8OdGt9uy S721lE', 'nB WkCioDR.pmBiM1c6ez', '2 EkYrLl7CNDAf05xD', 'fzkRoUVh67lq', 'RB d97tE', 'hcLInXs604Qh', 'yrjq nl W.rj xj6g5Lu', 'YfkWx6 6pw', 'mO ehl54AS', 'qyhgxSK LBW88lQ', 'zOxQKKvac9C2Gf', '8u hKko30bp', '0 TM5I LiZnBABp62dl', 'azPngqsXTgrTH01 6WX', 'vpp55xZ', '5P o P0AsEW95y48SP', 'kDVhch8r9sl', '2J Zq3J88PQ', 'fJwTVMU6p5TR', 'xtGt, QA, Wt8H6dL', 'p wK319XP', 'kHYiY PmhS01PH', 'nPCj19TP', 'knd m, dv1V8i82xg', 'DWWikfk54ZJ', 'tt.eBW32nR', 'wKK5U3as', 'ffUeN70WX', 'I Qz01pp', 'acWuULUP702dA', 'OOLj8e9UE', 'VD dgKKo0v1PN', 'rRbpbp328PW', 'd gBX26FL', 's gh06fj', 'CfgYglQ1m8hL', 'nantrc57BR', '0C L1y 0f.X34WQ8 skUPmcp7A0BU', '3 lAeyz3bGEOxPpZrS YLSCL2h9xP', '828 9TzO35Cg62Fl', 'i C XB01bN', '4 0 obj stream HMj0 3M Ld F68gQ', '239 CpgZ ZH gstream h24U0PwJ, Nutwv, LuILwKOKs2K3AR', 'xrPL411WG', '1 3 1stream hbbFFgrDJLI90Dr']</t>
        </is>
      </c>
      <c r="E467" s="3" t="inlineStr">
        <is>
          <t>[None, ('USA', 'CA', 'Porterville', '93257', 'Poplar', '194')]</t>
        </is>
      </c>
    </row>
    <row r="468">
      <c r="A468" s="2" t="inlineStr">
        <is>
          <t>campwalden-ny.com</t>
        </is>
      </c>
      <c r="B468" s="2">
        <f>HYPERLINK("https://campwalden-ny.com", "https://campwalden-ny.com")</f>
        <v/>
      </c>
      <c r="C468" s="2" t="inlineStr">
        <is>
          <t>Unreachable</t>
        </is>
      </c>
      <c r="D468" s="2" t="inlineStr">
        <is>
          <t>N/A</t>
        </is>
      </c>
      <c r="E468" s="2" t="inlineStr"/>
    </row>
    <row r="469">
      <c r="A469" s="3" t="inlineStr">
        <is>
          <t>airstreamlosangeles.com</t>
        </is>
      </c>
      <c r="B469" s="3">
        <f>HYPERLINK("http://airstreamlosangeles.com", "http://airstreamlosangeles.com")</f>
        <v/>
      </c>
      <c r="C469" s="3" t="inlineStr">
        <is>
          <t>Reachable</t>
        </is>
      </c>
      <c r="D469" s="3" t="inlineStr">
        <is>
          <t>['6262852222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 of 1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'9994983 Contact Us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'and Services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'one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 of 1 Next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'2 cu. ft. Drawer Microwave MP',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'2 cu. ft. Drawer Microwave MP',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'1212 E Las Tunas Drive San Gabriel, CA 91776', '6262852222 Map Hours 1212 E Las Tunas Drive, San Gabriel, CA', '1212 E Las Tunas Drive San Gabriel, CA 91776', '2024 1212 E Las Tunas Drive San Gabriel, CA 91776', '6262852222 Map Hours 1212 E Las Tunas Drive, San Gabriel, CA', '1212 E Las Tunas Drive San Gabriel, CA 91776', '1212 E Las Tunas Drive San Gabriel, CA 91776', '24011 Vin 1STVMAF15RJ', '24031 Vin 1SMG4DD20RJ', '2402 Vin 1STVMAF19PJ', '23125 Vin 1STT9YL23PJ', '23051 Vin 1STJFYM29PJ', '23128 Vin 1STJFYP26PJ', '23160D Vin W1X8ED6Y9NP', '23063 Vin W1X8ED3Y5NP', '2406 Vin 1STVBYT24JJ', '23019A Vin 1STJBYP25HJ', '23019A Vin 1STJBYP25HJ', '2406 Vin 1STVBYT24JJ', '24004A Vin 1STHRAC13JJ', '2407 Vin W1X8ED6Y8LP', '2402 Vin 1STVMAF19PJ', '23125 Vin 1STT9YL23PJ', '24047A Vin 1STKFA623PJ', '23051 Vin 1STJFYM29PJ', '23128 Vin 1STJFYP26PJ', '23160D Vin W1X8ED6Y9NP', '23063 Vin W1X8ED3Y5NP', '24039 Vin 1STHMAC11RJ', '2402 Vin 1STVMAF19PJ', '24047A Vin 1STKFA623PJ', '2407 Vin W1X8ED6Y8LP', '2406 Vin 1STVBYT24JJ', '24004A Vin 1STHRAC13JJ', '23019A Vin 1STJBYP25HJ', '2408 Vin 1STB9AG23NJ', '25011D Vin 1STVMAF13SJ', '25008 Vin 1STJBYP22SJ', '25003 Vin 1STC9YP22SJ', '25010 Vin 1STTFYL23SJ', '25005 Vin 1STTFYL20SJ', '25014 Vin 1STKVAG25SJ', '24039 Vin 1STHMAC11RJ', '24040 Vin 1STHMAC18RJ', '24052 Vin 1STVMAF17RJ', '24011 Vin 1STVMAF15RJ', '24031 Vin 1SMG4DD20RJ', '24036 Vin 1STHMAC13RJ', '24041 Vin 1STVMAF12RJ', '24061 Vin 1STVMAF11RJ', '24049 Vin 1STVBYT27RJ', '24007 Vin 1STK9AG29RJ', '24027 Vin 1STK9AG28RJ', '24058 Vin 1STT9YL20RJ', '24035 Vin 1STJ9YM28RJ', '23160D Vin W1X8ED6Y9NP', '23063 Vin W1X8ED3Y5NP', '2407 Vin W1X8ED6Y8LP', 'GR L77Ul', 'listPLvSFVvwcsLWTrpe26XW', '24031 Vin 1SMG4DD20RJ', '25012 Vin 1SMG4DC11SJ', '25015 Vin 1SMG4DD11SJ', '25019 Vin 1SMG4DD11SJ', '25011D Vin 1STVMAF13SJ', '25008 Vin 1STJBYP22SJ', '25003 Vin 1STC9YP22SJ', '25010 Vin 1STTFYL23SJ', '25005 Vin 1STTFYL20SJ', '25014 Vin 1STKVAG25SJ', '24039 Vin 1STHMAC11RJ', '24040 Vin 1STHMAC18RJ', '24052 Vin 1STVMAF17RJ', '24011 Vin 1STVMAF15RJ', '24031 Vin 1SMG4DD20RJ', '24036 Vin 1STHMAC13RJ', '24041 Vin 1STVMAF12RJ', '24061 Vin 1STVMAF11RJ', '24049 Vin 1STVBYT27RJ', '24007 Vin 1STK9AG29RJ', '24027 Vin 1STK9AG28RJ', '24058 Vin 1STT9YL20RJ', '24035 Vin 1STJ9YM28RJ', '25011D Vin 1STVMAF13SJ', '25008 Vin 1STJBYP22SJ', '25003 Vin 1STC9YP22SJ', '25010 Vin 1STTFYL23SJ', '25005 Vin 1STTFYL20SJ', '25014 Vin 1STKVAG25SJ', '24040 Vin 1STHMAC18RJ', '24039 Vin 1STHMAC11RJ', '24052 Vin 1STVMAF17RJ', '24011 Vin 1STVMAF15RJ', '24031 Vin 1SMG4DD20RJ', '24036 Vin 1STHMAC13RJ', '24041 Vin 1STVMAF12RJ', '24061 Vin 1STVMAF11RJ', '24049 Vin 1STVBYT27RJ', '25011D Vin 1STVMAF13SJ', '25008 Vin 1STJBYP22SJ', '25003 Vin 1STC9YP22SJ', '25010 Vin 1STTFYL23SJ', '25005 Vin 1STTFYL20SJ', '25014 Vin 1STKVAG25SJ', '24039 Vin 1STHMAC11RJ', '24040 Vin 1STHMAC18RJ', '24052 Vin 1STVMAF17RJ', '24011 Vin 1STVMAF15RJ', '24031 Vin 1SMG4DD20RJ', '24036 Vin 1STHMAC13RJ', '24061 Vin 1STVMAF11RJ', '24041 Vin 1STVMAF12RJ', '24049 Vin 1STVBYT27RJ', '25011D Vin 1STVMAF13SJ', '25008 Vin 1STJBYP22SJ', '25003 Vin 1STC9YP22SJ', '25010 Vin 1STTFYL23SJ', '25005 Vin 1STTFYL20SJ', '25014 Vin 1STKVAG25SJ', '24040 Vin 1STHMAC18RJ', '24039 Vin 1STHMAC11RJ', '24052 Vin 1STVMAF17RJ', '24011 Vin 1STVMAF15RJ', '24031 Vin 1SMG4DD20RJ', '24036 Vin 1STHMAC13RJ', '24041 Vin 1STVMAF12RJ', '24061 Vin 1STVMAF11RJ', '24049 Vin 1STVBYT27RJ', '25008 Vin 1STJBYP22SJ', 'STJBYP22SJ', 'www.p65wa', 'www.p65wa', '24046 Vin 1STJNYP27RJ', 'STJNYP27RJ', 'www.p65wa', 'www.p65wa', 'www.p65wa', 'www.p65wa', 'www.p65wa', 'www.p65wa', 'www.p65wa', 'www.p65wa', '24031 Vin 1SMG4DD20RJ', 'www.p65wa', 'www.p65wa', '23063 Vin W1X8ED3Y5NP', 'www.p65wa', 'www.p65wa', 'www.p65wa', 'www.p65wa']</t>
        </is>
      </c>
      <c r="E469" s="3" t="inlineStr">
        <is>
          <t>[None, ('USA', 'CA', 'San Gabriel', '91776', 'Las Tunas', '1212')]</t>
        </is>
      </c>
    </row>
    <row r="470">
      <c r="A470" s="2" t="inlineStr">
        <is>
          <t>tpabenchmark.com</t>
        </is>
      </c>
      <c r="B470" s="2">
        <f>HYPERLINK("https://tpabenchmark.com", "https://tpabenchmark.com")</f>
        <v/>
      </c>
      <c r="C470" s="2" t="inlineStr">
        <is>
          <t>Unreachable</t>
        </is>
      </c>
      <c r="D470" s="2" t="inlineStr">
        <is>
          <t>N/A</t>
        </is>
      </c>
      <c r="E470" s="2" t="inlineStr"/>
    </row>
    <row r="471">
      <c r="A471" s="3" t="inlineStr">
        <is>
          <t>usourceenergy.com</t>
        </is>
      </c>
      <c r="B471" s="3">
        <f>HYPERLINK("http://usourceenergy.com", "http://usourceenergy.com")</f>
        <v/>
      </c>
      <c r="C471" s="3" t="inlineStr">
        <is>
          <t>Reachable</t>
        </is>
      </c>
      <c r="D471" s="3" t="inlineStr">
        <is>
          <t>['and identify inefficiencies in one place. MAKE INFORMED DE', 'and maintenance. There are many ways to structure solar PPA', '100 Domain Dr Suite 111 Exeter, NH 03833', '100 Domain Dr, Suite 111, Exeter, NH 03833']</t>
        </is>
      </c>
      <c r="E471" s="3" t="inlineStr">
        <is>
          <t>[None, ('USA', 'NH', 'Exeter', '03833', 'Domain', '100')]</t>
        </is>
      </c>
    </row>
    <row r="472">
      <c r="A472" s="3" t="inlineStr">
        <is>
          <t>alldolly.com</t>
        </is>
      </c>
      <c r="B472" s="3">
        <f>HYPERLINK("http://alldolly.com", "http://alldolly.com")</f>
        <v/>
      </c>
      <c r="C472" s="3" t="inlineStr">
        <is>
          <t>Reachable</t>
        </is>
      </c>
      <c r="D472" s="3" t="inlineStr">
        <is>
          <t>['11417 Overhill Drive Auburn, California 95602', '11417 Overhill Drive Auburn, California 95602', '11417 Overhill Drive Auburn, California 95602']</t>
        </is>
      </c>
      <c r="E472" s="3" t="inlineStr">
        <is>
          <t>[('USA', 'California', 'Auburn', '95602', 'Overhill', '11417')]</t>
        </is>
      </c>
    </row>
    <row r="473">
      <c r="A473" s="4" t="inlineStr">
        <is>
          <t>toroslawnmower.com</t>
        </is>
      </c>
      <c r="B473" s="4">
        <f>HYPERLINK("http://toroslawnmower.com", "http://toroslawnmower.com")</f>
        <v/>
      </c>
      <c r="C473" s="4" t="inlineStr">
        <is>
          <t>Reachable - No Addresses</t>
        </is>
      </c>
      <c r="D473" s="4" t="inlineStr">
        <is>
          <t>N/A</t>
        </is>
      </c>
      <c r="E473" s="4" t="inlineStr">
        <is>
          <t>N/A</t>
        </is>
      </c>
    </row>
    <row r="474">
      <c r="A474" s="4" t="inlineStr">
        <is>
          <t>smartwarehousing.com</t>
        </is>
      </c>
      <c r="B474" s="4">
        <f>HYPERLINK("http://smartwarehousing.com", "http://smartwarehousing.com")</f>
        <v/>
      </c>
      <c r="C474" s="4" t="inlineStr">
        <is>
          <t>Reachable - No Addresses</t>
        </is>
      </c>
      <c r="D474" s="4" t="inlineStr">
        <is>
          <t>N/A</t>
        </is>
      </c>
      <c r="E474" s="4" t="inlineStr">
        <is>
          <t>N/A</t>
        </is>
      </c>
    </row>
    <row r="475">
      <c r="A475" s="3" t="inlineStr">
        <is>
          <t>pointofdata.com</t>
        </is>
      </c>
      <c r="B475" s="3">
        <f>HYPERLINK("http://pointofdata.com", "http://pointofdata.com")</f>
        <v/>
      </c>
      <c r="C475" s="3" t="inlineStr">
        <is>
          <t>Reachable</t>
        </is>
      </c>
      <c r="D475" s="3" t="inlineStr">
        <is>
          <t>['909 West Main Street Suite 200 Monroe, WA 98272']</t>
        </is>
      </c>
      <c r="E475" s="3" t="inlineStr">
        <is>
          <t>[('USA', 'WA', 'Monroe', '98272', 'Main', '909')]</t>
        </is>
      </c>
    </row>
    <row r="476">
      <c r="A476" s="3" t="inlineStr">
        <is>
          <t>paykings.com</t>
        </is>
      </c>
      <c r="B476" s="3">
        <f>HYPERLINK("http://paykings.com", "http://paykings.com")</f>
        <v/>
      </c>
      <c r="C476" s="3" t="inlineStr">
        <is>
          <t>Reachable</t>
        </is>
      </c>
      <c r="D476" s="3" t="inlineStr">
        <is>
          <t>['433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 '433 Central Ave, St. Petersburg, FL 33701']</t>
        </is>
      </c>
      <c r="E476" s="3" t="inlineStr">
        <is>
          <t>[('USA', 'FL', 'St. Petersburg', '33701', 'Central', '433')]</t>
        </is>
      </c>
    </row>
    <row r="477">
      <c r="A477" s="4" t="inlineStr">
        <is>
          <t>fatandjuicy.com</t>
        </is>
      </c>
      <c r="B477" s="4">
        <f>HYPERLINK("http://fatandjuicy.com", "http://fatandjuicy.com")</f>
        <v/>
      </c>
      <c r="C477" s="4" t="inlineStr">
        <is>
          <t>Reachable - No Addresses</t>
        </is>
      </c>
      <c r="D477" s="4" t="inlineStr">
        <is>
          <t>N/A</t>
        </is>
      </c>
      <c r="E477" s="4" t="inlineStr">
        <is>
          <t>N/A</t>
        </is>
      </c>
    </row>
    <row r="478">
      <c r="A478" s="3" t="inlineStr">
        <is>
          <t>ces-group.net</t>
        </is>
      </c>
      <c r="B478" s="3">
        <f>HYPERLINK("http://ces-group.net", "http://ces-group.net")</f>
        <v/>
      </c>
      <c r="C478" s="3" t="inlineStr">
        <is>
          <t>Reachable</t>
        </is>
      </c>
      <c r="D478" s="3" t="inlineStr">
        <is>
          <t>['77 High Occupancy Toll HOT Lanes View Profile Owner Client NC', '77 High Occupancy Toll HOT Lanes View Profile Owner Client NC', '3525 Whitehall Park Drive, Suite 150Charlotte, NC 28273', 'and Inspection MAP IT1411 Gervais Street, Suite 402 Columbia, SC 29201']</t>
        </is>
      </c>
      <c r="E478" s="3" t="inlineStr">
        <is>
          <t>[None, ('USA', 'SC', 'Columbia', '29201', 'Gervais', 'IT1411')]</t>
        </is>
      </c>
    </row>
    <row r="479">
      <c r="A479" s="3" t="inlineStr">
        <is>
          <t>mulchandsod.com</t>
        </is>
      </c>
      <c r="B479" s="3">
        <f>HYPERLINK("http://mulchandsod.com", "http://mulchandsod.com")</f>
        <v/>
      </c>
      <c r="C479" s="3" t="inlineStr">
        <is>
          <t>Reachable</t>
        </is>
      </c>
      <c r="D479" s="3" t="inlineStr">
        <is>
          <t>['2773 Apopka Blvd. Apopka, FL 32703', '2773 Apopka Blvd. Apopka, FL 32703', '2773 Apopka Blvd. Apopka, FL 32703', '2773 Apopka Blvd. Apopka, FL 32703', '2773 Apopka Blvd. Apopka, FL 32703', '2773 Apopka Blvd. Apopka, FL 32703']</t>
        </is>
      </c>
      <c r="E479" s="3" t="inlineStr">
        <is>
          <t>[('USA', 'FL', 'Apopka', '32703', 'Apopka', '2773')]</t>
        </is>
      </c>
    </row>
    <row r="480">
      <c r="A480" s="3" t="inlineStr">
        <is>
          <t>barrywilliamsplumbing.com</t>
        </is>
      </c>
      <c r="B480" s="3">
        <f>HYPERLINK("http://barrywilliamsplumbing.com", "http://barrywilliamsplumbing.com")</f>
        <v/>
      </c>
      <c r="C480" s="3" t="inlineStr">
        <is>
          <t>Reachable</t>
        </is>
      </c>
      <c r="D480" s="3" t="inlineStr">
        <is>
          <t>['1 Plumbing License as well as a NC', 'dfbabfc7e4aa']</t>
        </is>
      </c>
      <c r="E480" s="3" t="inlineStr">
        <is>
          <t>N/A</t>
        </is>
      </c>
    </row>
    <row r="481">
      <c r="A481" s="3" t="inlineStr">
        <is>
          <t>commongroundchildcare.org</t>
        </is>
      </c>
      <c r="B481" s="3">
        <f>HYPERLINK("http://commongroundchildcare.org", "http://commongroundchildcare.org")</f>
        <v/>
      </c>
      <c r="C481" s="3" t="inlineStr">
        <is>
          <t>Reachable</t>
        </is>
      </c>
      <c r="D481" s="3" t="inlineStr">
        <is>
          <t>['3 nonprofit child care center in Northern Virginia', '1700 Wainwright Drive, Reston, VA, 20190', '703 437.8226 1700 Wainwright drive, Reston VA 20190', '3 nonprofit child care center in Northern Virginia',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United States',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'00 Donation to our COMMON GROUND GIVING TUESD', '1700 Wainwright Drive, Reston, VA, 20190', '703 437.8226 1700 Wainwright drive, Reston VA 20190', '1700 Wainwright Drive, Reston, VA, 20190', '703 437.8226 1700 Wainwright drive, Reston VA 20190', 'one in your life. WISH WELL. TOOLS OF THE TRADE',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'3 nonprofit child care center in Northern Virginia', '1700 Wainwright Drive, Reston, VA, 20190', '703 437.8226 1700 Wainwright drive, Reston VA 20190', '3 nonprofit child care center in Northern Virginia',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 '1700 Wainwright Drive, Reston, VA, 20190', '703 437.8226 1700 Wainwright drive, Reston VA 20190']</t>
        </is>
      </c>
      <c r="E481" s="3" t="inlineStr">
        <is>
          <t>[None, ('USA', 'VA', 'Reston', '20190', 'Wainwright', '1700')]</t>
        </is>
      </c>
    </row>
    <row r="482">
      <c r="A482" s="4" t="inlineStr">
        <is>
          <t>binghamtoncustomtshirts.com</t>
        </is>
      </c>
      <c r="B482" s="4">
        <f>HYPERLINK("http://binghamtoncustomtshirts.com", "http://binghamtoncustomtshirts.com")</f>
        <v/>
      </c>
      <c r="C482" s="4" t="inlineStr">
        <is>
          <t>Reachable - No Addresses</t>
        </is>
      </c>
      <c r="D482" s="4" t="inlineStr">
        <is>
          <t>N/A</t>
        </is>
      </c>
      <c r="E482" s="4" t="inlineStr">
        <is>
          <t>N/A</t>
        </is>
      </c>
    </row>
    <row r="483">
      <c r="A483" s="4" t="inlineStr">
        <is>
          <t>thomcomm.com</t>
        </is>
      </c>
      <c r="B483" s="4">
        <f>HYPERLINK("http://thomcomm.com", "http://thomcomm.com")</f>
        <v/>
      </c>
      <c r="C483" s="4" t="inlineStr">
        <is>
          <t>Reachable - No Addresses</t>
        </is>
      </c>
      <c r="D483" s="4" t="inlineStr">
        <is>
          <t>N/A</t>
        </is>
      </c>
      <c r="E483" s="4" t="inlineStr">
        <is>
          <t>N/A</t>
        </is>
      </c>
    </row>
    <row r="484">
      <c r="A484" s="4" t="inlineStr">
        <is>
          <t>michellebrumley.com</t>
        </is>
      </c>
      <c r="B484" s="4">
        <f>HYPERLINK("http://michellebrumley.com", "http://michellebrumley.com")</f>
        <v/>
      </c>
      <c r="C484" s="4" t="inlineStr">
        <is>
          <t>Reachable - No Addresses</t>
        </is>
      </c>
      <c r="D484" s="4" t="inlineStr">
        <is>
          <t>N/A</t>
        </is>
      </c>
      <c r="E484" s="4" t="inlineStr">
        <is>
          <t>N/A</t>
        </is>
      </c>
    </row>
    <row r="485">
      <c r="A485" s="3" t="inlineStr">
        <is>
          <t>poulsbofamilydentistry.com</t>
        </is>
      </c>
      <c r="B485" s="3">
        <f>HYPERLINK("http://poulsbofamilydentistry.com", "http://poulsbofamilydentistry.com")</f>
        <v/>
      </c>
      <c r="C485" s="3" t="inlineStr">
        <is>
          <t>Reachable</t>
        </is>
      </c>
      <c r="D485" s="3" t="inlineStr">
        <is>
          <t>['and friendly environment. Dr. Kristina grew up in Massachusetts', 'and friendly environment. Dr. Kristina grew up in Massachusetts', 'and friendly environment. Dr. Kristina grew up in Massachusetts']</t>
        </is>
      </c>
      <c r="E485" s="3" t="inlineStr">
        <is>
          <t>N/A</t>
        </is>
      </c>
    </row>
    <row r="486">
      <c r="A486" s="4" t="inlineStr">
        <is>
          <t>modelgroup.net</t>
        </is>
      </c>
      <c r="B486" s="4">
        <f>HYPERLINK("http://modelgroup.net", "http://modelgroup.net")</f>
        <v/>
      </c>
      <c r="C486" s="4" t="inlineStr">
        <is>
          <t>Reachable - No Addresses</t>
        </is>
      </c>
      <c r="D486" s="4" t="inlineStr">
        <is>
          <t>N/A</t>
        </is>
      </c>
      <c r="E486" s="4" t="inlineStr">
        <is>
          <t>N/A</t>
        </is>
      </c>
    </row>
    <row r="487">
      <c r="A487" s="3" t="inlineStr">
        <is>
          <t>ad-west.com</t>
        </is>
      </c>
      <c r="B487" s="3">
        <f>HYPERLINK("http://ad-west.com", "http://ad-west.com")</f>
        <v/>
      </c>
      <c r="C487" s="3" t="inlineStr">
        <is>
          <t>Reachable</t>
        </is>
      </c>
      <c r="D487" s="3" t="inlineStr">
        <is>
          <t>['425 3913937Address500 108th Ave NE Ste 1100Bellevue, WA 98004']</t>
        </is>
      </c>
      <c r="E487" s="3" t="inlineStr">
        <is>
          <t>N/A</t>
        </is>
      </c>
    </row>
    <row r="488">
      <c r="A488" s="3" t="inlineStr">
        <is>
          <t>remingtons.pro</t>
        </is>
      </c>
      <c r="B488" s="3">
        <f>HYPERLINK("http://remingtons.pro", "http://remingtons.pro")</f>
        <v/>
      </c>
      <c r="C488" s="3" t="inlineStr">
        <is>
          <t>Reachable</t>
        </is>
      </c>
      <c r="D488" s="3" t="inlineStr">
        <is>
          <t>['11500 Baltimore Ave Beltsville Maryland, 20705']</t>
        </is>
      </c>
      <c r="E488" s="3" t="inlineStr">
        <is>
          <t>[('USA', 'Maryland', 'Beltsville', '20705', 'Baltimore', '11500')]</t>
        </is>
      </c>
    </row>
    <row r="489">
      <c r="A489" s="4" t="inlineStr">
        <is>
          <t>camelot-enterprises.com</t>
        </is>
      </c>
      <c r="B489" s="4">
        <f>HYPERLINK("http://camelot-enterprises.com", "http://camelot-enterprises.com")</f>
        <v/>
      </c>
      <c r="C489" s="4" t="inlineStr">
        <is>
          <t>Reachable - No Addresses</t>
        </is>
      </c>
      <c r="D489" s="4" t="inlineStr">
        <is>
          <t>N/A</t>
        </is>
      </c>
      <c r="E489" s="4" t="inlineStr">
        <is>
          <t>N/A</t>
        </is>
      </c>
    </row>
    <row r="490">
      <c r="A490" s="3" t="inlineStr">
        <is>
          <t>breslaucapital.com</t>
        </is>
      </c>
      <c r="B490" s="3">
        <f>HYPERLINK("http://breslaucapital.com", "http://breslaucapital.com")</f>
        <v/>
      </c>
      <c r="C490" s="3" t="inlineStr">
        <is>
          <t>Reachable</t>
        </is>
      </c>
      <c r="D490" s="3" t="inlineStr">
        <is>
          <t>['18 East 16th Street Ste. 307 New York, NY 10003']</t>
        </is>
      </c>
      <c r="E490" s="3" t="inlineStr">
        <is>
          <t>[('USA', 'NY', 'New York', '10003', '16th', '18')]</t>
        </is>
      </c>
    </row>
    <row r="491">
      <c r="A491" s="4" t="inlineStr">
        <is>
          <t>fundakrines.com</t>
        </is>
      </c>
      <c r="B491" s="4">
        <f>HYPERLINK("http://fundakrines.com", "http://fundakrines.com")</f>
        <v/>
      </c>
      <c r="C491" s="4" t="inlineStr">
        <is>
          <t>Reachable - No Addresses</t>
        </is>
      </c>
      <c r="D491" s="4" t="inlineStr">
        <is>
          <t>N/A</t>
        </is>
      </c>
      <c r="E491" s="4" t="inlineStr">
        <is>
          <t>N/A</t>
        </is>
      </c>
    </row>
    <row r="492">
      <c r="A492" s="4" t="inlineStr">
        <is>
          <t>monkeybargym.com</t>
        </is>
      </c>
      <c r="B492" s="4">
        <f>HYPERLINK("http://monkeybargym.com", "http://monkeybargym.com")</f>
        <v/>
      </c>
      <c r="C492" s="4" t="inlineStr">
        <is>
          <t>Reachable - No Addresses</t>
        </is>
      </c>
      <c r="D492" s="4" t="inlineStr">
        <is>
          <t>N/A</t>
        </is>
      </c>
      <c r="E492" s="4" t="inlineStr">
        <is>
          <t>N/A</t>
        </is>
      </c>
    </row>
    <row r="493">
      <c r="A493" s="3" t="inlineStr">
        <is>
          <t>dawnequipment.us</t>
        </is>
      </c>
      <c r="B493" s="3">
        <f>HYPERLINK("http://dawnequipment.us", "http://dawnequipment.us")</f>
        <v/>
      </c>
      <c r="C493" s="3" t="inlineStr">
        <is>
          <t>Reachable</t>
        </is>
      </c>
      <c r="D493" s="3" t="inlineStr">
        <is>
          <t>['6u 0 9Hcnv0NwByH7n0Fb', 'rk o29xy', 'XFGu1j1bh', 'HIqug84hL', 'JAl qN3j2Bg', 'QJ.Osyn xb20yh', 'CHbSAzJ179Ra', 'OHcC HA8r1Qq', 'zHwLR21PA', 'bcl XITzz58WB', 'R oU1D8wX', 'wLHS0c3Ub', 'JXs HR S U8f 8pN', 'PC.GA BIse2J7sJ', 'bsyvsa39jW', 'aapO IsDZ10qn', 'kx wX89Ye', 'pXCghI72HP', 'PMYjW7Y1rr', '3S 9kMB41HB', 'J.I q b37Dl', 'Z.iDUgA Tz893WS', 'ghyJDGuPMvk24wE', 'gUkInW88Bq', 'jv.sRvinH ur722qr', 'lWk C66sY', 'Iu yzW GWu Z2C 4HH', 'S kKxpxb00Az', 'nsO cpc415Gl', 'MQE mErzt97Jf', 'KnP98JR', 'GAD7f9Al', '19N Rq2nEw09nh', '52z cNJpS.N2s5Zl', 'Cqxc3 0GP', 'JyTaVM97hn', 'sFnksv8 6xw', '9 Gzqsu99Nn', 'IPA EM0G1gb', 'ZXuBmQ82Ae', '1 P pEn6i.w28fR', 'K Uuya99jW', 'ZzS w2b 1YX', 'LttkWkl r nO85jX', 'su o35zX', '2O mQYMw00Pz', 'X Jf2 8uy', 'imyoI7B8ql', '1s Ohrb 1 OSnp9v9rB', 'WxCM87UF', 'Ob gf jKI12yS', 'NzKkCuI0 2pp', '8 UkhMxbIYTtyEqzAFUncPI31yn', 'WQD59lg', 'Gss P999zL', 'Gx.d Y98jZ', 'lKnNG2G8SB', 'FhI XTRI7 1Xp', 'wMr, mvNIMGd5H 4AU', 'jmtve dgja22zz', 's.CpC88gY', 'XGlaW1 9ju', 'Gl C.mOr01Nx', '7a 282F2j5B7zt', '02A 2X iW9gLmO.p2y8k3n9b89Ax 28PGxG2h2ts', 'yci HOZ5k2HX', 'ZcVe22Xl', 'VoZNVXDd glWucuH471zt', '8 7Q WXg79Nh', '1E dWwelgyoe 89 kqy7 19Ou4F5YX', 'kynnd16rr', '1 tFqNj29Qu', 'EYXh jt rOSbk98qj', 'X Yw05zZ', '۱i 1ylVYsp3B3bn', 'SSr VUY36TN', 'PctWD1x6Gp', 'J OzMP O y999gh', 'RH Yb21UJ', 'Nwhhgo21hn', '6A zvsSjR4wp U50Rz', '߄f HaA utB0b2Nh', '. UU8g5pG', 'lYAg55aj', 'hvTA98tR', 'ypjc20el', 'mVVh8H 0wL', 'DINF FUHV28SJ', 'jq H79qL', 'lc, Ivc sbW3P 3Fd', 'JFTH22Hq', '12 qxgdxHH O7B2hG', 'Y pFpiocp13hN', 'ypZHga16Az', '4e F NAZK42J9 1Db', 'D aI4e8SP', '6K cjOf8iCmi L86wA', '9 tlm LR.Dm 8 921Z HIU1 0AG', 'NOkm37rs', '8 F kRa7Cf68fA', 'eHqZvG489pR', 'hFciiwLL39Qb', 'FuO26un', '.oMSN03Zl', 'KrEodE1a1hy', '62X e fn9H uB cYyL9 3UF', 'EUMN44sY', '9P 8l Pxx 3p3Fa253dt', 'FQuG43Gf', '7 OJ4QBoF88xH', 'O fn78UX', 'uV Clzi9A3ls', 'Kz .BY.Y04Xg', 'gxPp22rq', '3 x v5i2B9gn', 'GOi36dr', 'WrYTCqtKsAnI19Ds', 'iUPBG90pN', 'Rek .w19Nu', '3 c 4MZmm51xY', 'Gmans2 8Yl', 'YDuU12HB', 'Kom lY. RL30uh', 'xxrxNzEScHWprI6W9dR', 'OIwSTr17Pz', '2A zYQQM y5r2 6pp', 'HeK QO30qZ', 'OiW Uvs123jH', 'gmz G H95LY', 'yzVu51Uh', 'zmWw, X sCm13v Z69Py', '62 sRIt3t6yr', 'ZtTQsg9j2st', 'ec R zbdEn01Bb', '2v 9j2vHxOQe79Qr', 'ynu7 6Wq', 'cjvdu9N1TH', 'GaZMAg m47Hu', 'GCfsPVt sT0f6qH', 'FrO H87SJ', '2 p9om28Nx', '8 lYA p2r5k2e1ER', 'TngW171nZ', 'QyyQA21qQ', 'dhgji8 9He', 'Nyg, Ic158LW', 'Mkz67yu', 'y UGbdaF21aH', 'UP L57zq', 'xHKG9J5rq', 'ysNTaKZ88GB', 'C JL7G 2Us', 'z Foq86Dz', 'qOKu8 3Rb', '6r WWikiPB85xe', 'jXtLPTktV65dJ', 'aInm38ES', 'Z Ixdfnpk15fy', 'x pGm86yr', 'Nci Kok4G9zU', 'VcUYrs DXJtOHXM32zu', 'hlPqH19ge', 'Qo VWsgk48Ln', '299 M5YBsX15Rz', '8 zKC.yB38FQ', 'dQ OJd62ew', '2 n2 5Hm10By', '6w g3XhaUc591rr', 'im g4S6pH', 'RCdKqgJ j20Fb', '9k Hv p98Qf', 'XEIPRDcarG839XU', 'yzpH088jh', 'LqQhF4n 0pu', 'D.yAZ28uN', 'wNip, F1F5rH', 'QbKoKxXmvs470eP', 'nAVPL2J0jH', '9 HfNlOU34Pq', '6y 3 k q8 tgr.KLLvIDI G9 JwoKhP1F 3sg', 'dprAANcB9 8LZ', 'KwpN98TF', 'Zum p, K qsxTb rHS0 3sA', 'fKXF b21 8qb', 'Uj.KV12WA', 'tielQ Cv w878xu', '1z r FrNG8 0El', 'cPhBB y6 8wb', '8r X 1co6p532PG', 'BQ.VsiCpYA, am W16wN', '0 cw y5k 6Np', 'cHjKr g989nx', 'WWapO13pG', '0 iRX cH85Sz', 'QL qErr McoQ20wY', 'cyFK3D6Dn', 'abI, Hz S bhObG9U3El', '6 vr21RAs51ux', 'wskH sR nkq65xN', 'xEModSk4k8bB', 'nJIePG2N9gG', '1X 6wn pHu89y60xg', 'kQ.df82zG', 'hpYXP25 2YH', 'CHmE12zq', 'WxYP63wX', 'x i43pp', 'Xs UG850uG', 'rDca88Nu', 'YcbX GZmgF e3 8Rd', 'SNG xLedL9r0ze', 'o.qW9F0yd', 'odYyhOaa x.o2f6qT', 'ChWI90fn', '1 hV1oDrFw4kJXn9B1BB', '9 xehXr2LriXq8q9SLG uMRmr22FF', 'x Os8F2HT', 'enViBoH sg94RF', 'F dsRDlF89 2GD', 'GnKgyH70FY', 'prVG17Hw', 'a gxa02zU', 'yhCINMR qN09Wx', '7 U Bm30lRC0H0iqNp d JA7N2Ab', 'xzWo5f7eZ', 'OhVY YA0 7by', 'yUAgFhMwI93zg', '2W a7LvJY64ge', 'C wr23Tg', 'tkonp8W8sR', 'qZvye05ZA', '1 qazVX7qopOjhp0aGNGjfxG31bj', 'OQlnGR99 0Gs', '0 3E LNFF0xa9kCQrx98SH', '2 9In 8m0Ap0e6qg', 'HX On4k6jy', '1 LVp88Oa35wn', 'zHx FOJWX49SY', '9 0 uA AEP re tOIZleF22Px', 'UdX g3s0gE', '8 z9P4iAc ahoN4z s2s N4G0zf', '1 zvaW08dTW77dd', 'PdNxZKI, b9hiQb2u0A88nZ', '9 rRGTNV.eP24QY', '2 7czTIcPKbBlduYxbqhywkpM6r08gj', 'nzWhs6J6pl', 'M rnrnnX78su', 'vYyVo Opjb e071Xp', 'zOrfCNEeb76Dp', 'idxAT98fq', 'JL, MRdL8 x uZ RX ckNw44GR', 'RhSZ940GJ', 'yAZlt cfo013Ub', 'Y aKHLC9 1QT', '9A T RhioEVykiEX0 1qS', 'JslEEP1X 3fP', 'tZmWhIxw81EX', 'eXPA Nn34qY', '9 Oja Y22Hy', '3 HE YdlqsqP9D2zJ', 'W GZp me nZM tS80st', '29 I V5. fY2PW9 qZR9pxgu ON982lz', '1 JL XFb vZm82Hz', 'Y sApP29 0Hz', 'Htap33JB', '5D A8 rB3OYaLy9P28Ur', 'EwJ, GNk Sl20Fr', 'HDRI85xt', 'omOjvY66Ns', '9f 8VZW Exny1E7XP', 'egCuFJlBRpH20qq', 'h.rFOAgZovgeu28FS', 'jimj30FG', 'wYK19Ug', 'qg i8 9YX', '6 rA WGna.yCY8 1ZB', 'PI UKy67rG', '71 GRKidcfRT9IiLm3p3 CtliV27ZH', 'qaWVkgG9V8RZ', '09 g4nXd.cw85BP', 'dmLlanzTHiS60Bn', '5 dYPkf15wS', '2 c5LhFX 0B ZgOO45tL', 'deURy s39dn', 'NCwr KD, tg 9 yCj25er', 'YkPO, v zgU5g1nA', 'zVzxoVK6G9Gj', 'ir JptYB2s2BN', 'aUujw9G 8eh', 'GqpUxt8e6LG', 'GFcrIqU2B 8Zd', 'JRgLqjIIawy TRZ BliUd89hQ', 'TdHaX p55hb', '8 w k3le dg89ta', 'KT qs.R0 9jF', 'RZQjWX Vl06Hu', 'rDIZs95ZH', 'z uaE39BJ', 'ci GmOj720Wh', 'dv Wwr98SE', 'CtwF913wq', '07y I6w2THr2K552bL', 'BHfeI00yb', '1 2.In m831lH', 'Fau slpygc PYIit gh, AH27pG', '99 7981 WncrL54Qw', 'suOaM69dF', 'Bz zyZIdA30rG', 'yYd24Fz', 'N nRIn2N9TD', 'lG c7B4bg', 'KstpqzWekW.Vl6 9gu', 'OGZFcfJ33zd', 'Q.sp30Wz', 'ypemO50jL', 'nsckFIm, mMGn892tB', 'SMf B6 1Hl', '9l ked3I GzQ.BxuR10JS', 'giYHct74FG', '.O ..N94Jb', 'gGjG212yh', 'XuB B cnP85gF', 'ZqZOl89Gr', '9Y r029bVD 3YejoyiyyflQG HH28Dr', '2 rxyK1Pp995HF', 'G dgUK, os j Jm98HB', 'AVSGmte42dz', '7 O5fS5, ZCK4 2jY', '4 eViJ999, YiT36Pp', 'KKUHmp195xy', 'rsOvc320rE', '9 w AZMcYS cAjOXM12pFrlTB4 1Nf', 'inXF uKs, xhHlJNgmom79Un', 'cvyd19pp', 'opT vY6u 6Lg', 'XNsi qH55rT', 'FmKYE3H1nj', 'pGsT I997qS', 'XnbHGexoHB3b0pq', 'VMbS95lu', 'HRc Do.GYwMYk71Fz', 'CN BiKv32rh', '7 ec4SEs17HS', 'kzlnjkeV116uU', 'TaB dk97nU', '9 FRaoR4r47SX', 'eZYI75RH', 'k vxC05hE', 'eVWY645UT', 'ukVP68dw', '7L EUmUYX6lw45wy', 'WluOUWW24ny', 'yBTWqL55rs', '.NFYgYe k, rY fo j24yZ', 'ZC u VuV42xr', 'AOxUf54BE', 'ZMgf633LZ', 'URc tswmh6V3tB', '4 fhVn qwmY7m9Qj', 'oFnbOr275Zz', 'G.luDce4a4gt', 'fwnh4e3YZ', '9o jIFksv 2fWb4w 5Yy', 'Uvknfob602fL', 'xsmvIU s48XG', 'lWMk5 6yw', 'wW y l77Aq', 'oWftK5 7FZ', 'wnYYoYZT23NQ', '6 i 2Bj65wZ', 'Z Bcj34LT', 'ROZoZp h214fY', 'IwGq JYrR4E4nU', '2 g7 bxvUf49dn', 'akuIWky753jr', 'usai23lW', '.mqkcSFQDV32Yd', 'YqqKHYux.r6 1uW', 'cols Sg6V 4wy', 'WyImj4 6zw', 'ivvGmImlMndUowdk6w7Qg', 'o ejxgeecl77jH', 'ZPYmwecy64Ds', 'EVMatbhEuwWiA7K2UW', '8 I V6moj739nt', 'WuKg54hf', '9k j.m9XF3nkk7 3fR', 'vPYZP636eY', 'K Yly71 5zd', 'odej34rG', 'fmj IfFnvZ.u95Yn', 'zfykzvJjsym76ef', 'CvsuU94xx', 'ZXcy26ew', 'ZfwT VuczxOwyCms YvwV46nf', 'ugQK41HL', 'jv k82wj', '4S Y3Wo57BZ', 'U k, Wow xBveyvd93SG', 'xmeYVURI17rd', 'FUWgOVzUoiv67WP', 'XkKI48Yw', 'hYvowjOJ mz54ue', 'UdY.fojOUM s648uu', 'IEHcoowWHVy4k4yw', 'jSmI375fj', 'Jw z5 8Nb', 'Hkoj.f35sh', 'VKdqU56yB', 'JVhVf9w7QL', 'iYUVC JyYUfafmzLH76sq', '3o HsW3CwucxZ YZFV8m75wr', 'MsOo132ww', 'kxoUnt26UF', 'MBddoO7M3nq', 'vI E6H1uh', 'MqMn5 6XW', 'Wzgyl6V7jS', 'vi K37YZ', 'ZOxUIfefW2U2AU', 'ZYjZpj64We', 'w vuYocIZ67sG', 'VxUHUVW w293tw', 'ikSY8t3yq', 'uCPKrW4M2ZF', '7 Rczkwz53DN', 'wkCXmB m35gx', 'iutqdyzsstf bplist00Uf', 'rJkvC305Dg', 'daYonuv06gz', 'iiqJ81Uq', 'kVkvU37FZ', 'knxoV36HY', '68m 6ct s n, ru NOIk nDU1N6Gs', 'Y okk4W1xG', 'uKcO k19ZQ', 'MnAUr82ln', '0d dNpmsxm o5miVyfF89tr', 't..Lzgh35eL', 'LRML oxMxg71BN', '3 5DcrTC FvBqXbnoH34zU', 'a fGb7d4BP', 'CIhLbcZYq w0A2lF', 'MiZU884zd', 'KchSFQae86ZU', '7L lT2FdQ0BE33DH', 'WgZ I67zy', 'IAuilBXH74Nl', 'M ht00ay', '272p Nx KOmfFIPXN 7aT8j9EG', 'kmGmLmXV NhFz. pMQ68zn', '7 du5mxq4s87pN', 'jjeoNsjg5M 2HY', 'FuKWeg55WU', '6N L82Oh7v w y64ZL', 'NCY, w LIm fVp.X4qauelv h 9cZI7 BdmW29aj', 'cVop3k2YE', 'etUTR70rX', 'DYGAoz64sn', 'lVnd4m4fH', 'Sm.impcvfG50Eb', 'MqojXi81Wg', '6 K 7rFF39dF', 'i.dmtg pTIMC4G8ql', 'Uyxm7w1zh', 'qYDvvKG42NT', '23 i 8 ID5yp2C48Af', 'h xR842LZ', '.tSxGwxehmD34aY', 'TnuWZ1E6fD', '3G iOfs4F6qX', 'wXpeG21Zl', '9 .VWn, z8G2fj', '5 B8MrY26zd', '4e y 4bhR T0g82GH', 'dfJWS .Wc, lAOsA O3Gj46GS', 'iI lbAdVYm v dpA84DT', 'tPy O5D6qx', 'AnWUR LH OcW.kx11gf', 'I.RA19TJ', 'ZgC psl aBI64YF', 'jOYFInxU50Jq', 'WRhtN69RT', 'oXYiOKmwI1 4Gw', '4 I0MOJJcqoi4mz fEWX1H89yn', 'kjR ofFcS28hF', 'OgmpLs NMKmI0F1JA', 'nYko nwe3x0xp', 'sJuxJ14Qd', 'Zpy PGj33yX', 'FiJRO66tx', 'MSQsIjlqOAVm GAye H107gN', 'KKDv Gv87yX', 'zdufoAn31nz', 'IKcm w bPXI, ihMB99eF', '3q oNppGV02RW', 'T.nWBcy7 8ZQ', '9 e56 sZkx67ps', 'c.cyI83pD', '8 7z O M1xVh19Qx', 'c H m21ew', 'zcwky92pA', 'yeoa76Wn', 'trtI81sH', 'xFWb9B5uF', 'QtATDl4h8RX', '6Z 3I VA9j8xe', '2 W P3 y9e 7nT', 'IBlqwyrG m2D1Uz', 'iLgvS3s4qX', 'YGk2d2GZ', '8 cj6n77PU', 'tOHRXVe9f9aU', 'ClYnEpNp9 4WA', '9 Qd8pHED 0Hx53GY', 'Vdwc6 2SU', 'jR f91bY', '58 vpU VK2B3FR', 'qooq, inFq8 Xhu.HY19rB', 'wW h JTU20yA', 'bxZuf OhuG2p0qw', 'wfhI08GT', 'ZCNZr7X4ff', 'A wt23Yl', 'CPtIyqLUKn12FS', 'hbWf d b2a8gT', 'EVet64Hs', '.eiapr, x w4 nhg xOWaY6e7atmnp713Wt', '6K a x2ddw31Pe', 'OADU57tZ', 'RhwOf9 1RA', 'FCerKc9 4tW', 'GpIu75yj', 'ldVf99eb', 'WMk nM09Ns', 'NBJvHxqCHf2g2rx', '߅ 2CT1LY3 8Nx', 'HXwmy21Rn', 'Q.Nx OjwHo4N 3pj', 'nH gzVOnY tT iz pBsjmfvkM j20eA', '.QBt d20xh', 'jRpsz3A7LW', '.htkQhDS0W5jd', 'f ky04pn', 'AodPpr91Su', 'lkxp66Fz', 'iIHmmt58Xn', 'Yqmm6F6tA', 'zGuZ a, yX3RR iJfl22sx', '8O OfGkyHg 451iKB64XA', 'Mgg LE54ZX', 'kkG61qH', 'KGhhe9v 1xL', 'RkMfbASui8J5EW', '0 xEOm87fq rGgxMuMAu3M0Pz', 'xFxTKXXHcCA3T4yu', 'mekx UUI98zh', 'T..vYtxJlcM HO, IU29Xq', 'ZElY1w 1fy', 'TNHmv6V3UN', 'WJZbc, JTwk b6fTfb06sp', 'M aIggdL61Ns', 'T Yru, RnZi5 0sq', '2O Cs Zg41Eh', 'LIvl6B6dN', 'q pD262xa', 'qzidlv48he', 'zvb3u7nd', 'EuYi8c9ur', 'wSUqN s98lY', 'fqjPzEaZ33WA', 'aVUlx50zj', 'wkuH10ub', 'JSKPhw3v 5UB', 'SzkP14pT', 'yyu vo82Wn', 'axOiVK GYrT J35Ug', 'Xu uig57zN', '2y 8tvk P13ln', '47 rLo wR05OTy6dmcMsQFd 2E97ZH', 'EQxaQ29aX', '. RMrz01ng', '3 SOE fR J AvcniE8 8pq', 'nO0 xmvhrP6s2QE', '04 ry aOrK2 G19Ql', 'HAopuQ iP0W1Pa', '0K bI9Gy h K9C OO6y8GU', '9 d1G1Df0W4jW', 'uZzwu63dF', '9p 9REQN63lR', '3l ntOl25ww', 'mhRgWIKx qf y21Lp', 'SpvrJ92yG', '9t CfCmJephO4F87rF', 'XgGisG08et', 'gc w1d1hE', '449 cQO4C j94HA', '9J qX.ZCR8 cyszZr n9qr25eA', 'miWMl uFkv93az', 'W wrkM sCfcl82tt', 'nbfi nN23aZ', 'PYZnaWTm9g7ZX', '7r qO bUe6m5la', 'owlVD021Fa', 'xFm toj56ny', '4 xM4WQBks yim 7 Y, o49Xe', 'ymTnWT13Xp', 'YFa4 1Nq', '0 qs1Z I9knKj in5M3Tz', '0X upI.iwO, G hCc28wE', '2 hOYWjyF2Y1UebSkOl47xS', 'fOn a993dB', 'PYMZ01dt', 'gqx, iW08Ns', 'wbcUE5Y8pT', 'vedg56Ds', 'NGQSOGyo53ys', 'gg Di1W0Uq', 'f.ghf6r8PX', 'sZlo, k709lB', 'lCWy7r8sn', '8 oC4SHjhg5x 6Ja', 'Tg BeNW l15uZ', 'kt. j24LH', '7 omo4zp14AR', 'gxYMC11dX', 'vVQJL OL Sg uf xcIdKY Db85hj', 'y xVk wkmImJ10WH', '4 hrxfJNyRfo, MtJMUvx4m.g4o18Rl', 'jjNs27At', 'Fw EI j86nZ', 'Y Ggu6t 2bH', 'TOM.i15Gg', 'Xnxtd9N2SS', 'v Cc84Xw', 'kKv N7G3rw', 'Fa szFQOO cn Fe00 1Rw', '2 Vsym54Fp', 'MXEf C6F8Qt', 'MckyXyY21qP', 'Xd dW4p 7QE', 'duSn50rd', '7 qIy1oxzuc59gx', 'MZN M, r7xqstmGlG4om m61ZG', 'poAuyvF12Bf', 'j ymc34Yw', '9 F WJ7N 3oo54Hl', '21t D5Npq mFbQnppN1w4qZ', 'RKVPy28lx', 'J k58uW', 'M GuoccS12Bb', 'GFmJrRwjVXoF63YN', 'qGxy44lW', 'w y.I20DB', '7 b94tx53dp', 'jYZd J58NJ', 'eKlOZK22yS', 'tcS28QN', 'hmuA11gb', 'mco hg40XA', '5 RicJ1K5HDQHFYP IhgFl4mt1e 1Er', 'jv HIb24yE', 'sQStKSf7 6Eg', '8 aL 7T1knmLZ0k3Bu', 'FRb62uf', 'fYBqC, vleRWJ4s7ua', '4 KmIg4g4Rw', 'o Z02xT', 'xwyA6 8NJ', '1 F eRf3m5qj', 'mjImR565DB', 'oxo FXt66xy', 'fsfDWV8N9jN', 'nUtzGU vPkC90BH', 'lGxHPYh2K9Ew', 'cZbPfPp19xS', 'rvUc72yu', 'coFs18wd', '6g i1gCkoWWc1I Hy81jn', '4j t hu a62RL', 'UXGGTm59xz', 'qnda0E 8wf', 'HQDO XG xLYIK QP88Ly', 'KrZg, Wnc3f31aa', '2 lBHf FvEJ62wG', 'rQ qrOvG F OMyj79hF', 'OuZZcW4k3Uy', 'dPjJd88PJ', '..oo9u 5du', 'R.exHFVkmu3 4ba', 'RXtm57 8BT', '5o 5crY2F2XJ', 'xwLL4B1Ul', 'hMZD55yD', 'C NpJx WtkkYnV IqpiI69Yp', 'mfTyYJeGel bcZ79Wg', 'R qo cFhO4j4rn', 'XnxMO01xu', '7 KrTse M3H EIeK xt81UJ', 'tvjFf5j 0GH', 'k z40Ud', '8V xdKF yzb2f0 .O2 9gw', 'udqa7 5Ex', 'CvwmM43rP', 'jX d t BZI5f 6Wq', 'ONo miQcm4y3PP', 'kZiZD78XS', 'tTvD60qA', 'YFxI2a9RA', 'dbDp92 5rN', 'uv xAkIoz37Hw', '0 9aiXgVTXmBM2mPl5y9Ye', 'ri c, i04hr', 'x Ga w4T0XT', 'vagOkHSNm4r6UB', '.npd7K0xw', 'mdHM00br', '.MWKhYv7H9Pe', 'DVp y2k3ZY', 'C G54Rs', 'Mlinw66rB', 'AuNN12Zj', 'kN OMtJs r0T4Ww', 'IsI wb07YE', 'NMFZFwxek9u2Yp', 'xy h003rp', 'ydxg51Nf', 'mXKM0C0Ey', 'leTr98zx', '.zRMgSocNt75Rf', 'iFRvZE5k2Qy', 'LvVoSIJpH03Yx', '7 SK9H 2ZMOheXDB707 k87jg', 'I On79gR', 'i v.Bzj4K4qU', '7 cuqBW24Qb', '67 4mi6RC0 OoqUtIK9f4nP', 'tiD eO0y8sQ', 'nO m51wq', 'ZVjU39Er', 'QtFo57Ej', 'r Tw15GZ', 'jnZmXg13QY', 'WRZJhRhY6V5df', 'lyuPiWw47Lw', 'Gpdcs6 5Zj', 'wuie47al', '557 aY6e66xw', 'FkJTXdr2n1RR', 'fiAoHAhhs0R0GF', 'iaCd05TB', '5 .w C4Wp4w3SQ', 'r.F o74LY', 'XZTsT8M 7uX', 'Fai7g3BP', 'ukZf3W9ax', 'WU iFouPEP0P6pU', 'mSJpt47sh', 'PSjwF J59dU', 'fejoo44YB', 'hCTc88bG', 'yjmZjo83Bp', 'y MVvo332JU', 'jFvxh.Gi036dp', '߆ Yy htb69qG', 'spLnk bxXk4 4QR', 'fMid1C0nX', '0 NFAJAXXO55lz', 'Fd M bg19gg', 'zY T87tY', 'tB, cNk3D0dT', '696y qsPp UnIsF4B6Xg', '6 t7EwLRI21Ep', 'xo jiEN48Dd', 'lnmutWGb8x5GR', '5r 7yVsFRe9k YodXM2is49Pp', '859 si y MCy6Irccl91qj', 'vVnunL71Bx', 'UOOAukh56hS', 'c C71uF', 'Wa, vYs, .HIVB HI4zsQIr S O9k3DN', 'Sld KG4 9Nt', '5 Z45Uct7 xJiIQ91Zy', '5 2lc3W .GV1Ec4e6bF', 'a Z H2 9Lt', 'MsadVZL7 9qt', '6 rrAQyq1K3H S07yJ', 'hogXdEi39Fe', 'DTBPegDVP62 1ZW', 'yKzuaJ mSG wX ZuH6R0Jd', 'oahWVS0 5th', 'gNWAo g732bU', 'RTWRWN632sN', 'x Bs18GW', 'AXeXuR2c3lD', 'tajld9V2wl', 'ymhUD22dl', 'UzJTUz59xH', 'anBi8 7fY', '5 Z rF5 qZ tHuG2kjFKJ5VNQzD4 h y5e4Je', '.iEok220pA', 'jwj m57pa', 'CI pJyeZm76wf', 'heCqm82Yp', 'rk, U UI eN1l mSNkJ61fa', 'RptblA id5G2fx', 'LrLbVshFn6y5br', 'vUMhu22xW', 'nWyjSk15sT', 'g iBX Imt85NP', 'IBKU77es', 'vMBE, W2e6aw', 'xNMmyC6 2yh', 'GpvBXjzEi21xd', 'g JLlUh22NF', 'uF xo39eX', 'xFWR, Uf59uH', 'AtEl1F4TZ', 'OzQg4g9GS', 'Gkjxl k99jt', 'FFC j N2c0xW', 'yV FadpxZ i06FR', 'QEsB21yr', 'WUGVdBkZ1c8Rh', '9 f.F0zZAN7 xQXL95Pn', 'JrFA45dW', '7 hu GhaCS jN HRF, ErCHlz52HB', 'N DEs3S8Gq', '4 uwYu fHl .7Iuj8 9 Jg94as', 'liuf30Zg', 'uCxnW39uj', 'IDqb9E9aZ', 'sOAO uffH88dt', 'SxDl90zX', 'lKfi81aW', '9 fg1WYovS 8h 0r3G4lr', 'qMSz rm2D0Er', 'XflOns2j4yz', 'AgcbMIitre U63Nq', 'A Os85ln', 'NSi o0g 5Jf', 'kgLlG92xD', 'FqOJ03LU', 'RWKa40te', '1 ZnEAp99YQ', 'nDAR8K2HN', '. c8g4Ls', 'ZGyMjTAcEi mh82Hs', 'PiBskS M0H8SL', 'OrhMr05NB', 'EiYE Ldf95jS', 'JzWYIx85Dy', 'cuGy xF C55yX', 'euQVXxBwJ.RgE0W5qJ', '4k kzEU8TkTs N5UFrNTuqJfyejJnGC, JiCJ49UG', 'fSHf01hJ', 'hgriL1V4PL', 'KcC, W7 Gi4Zyhj2A2tb', 'OjJwzaX9 7LF', '.CSYe15sF', 'QQVixu86LX', '1a O6Cfky3y9W7tQ', '0 KB il J NJL lz3d0gj', 'D yzNug84fn', '5 I1V NO 8SC2F95YRS pVD62gs56NX', 'nF y0G6jE', 'RZx Sm l m09Qg', '9y HjAj x eYwuQu02SZ', 'kZJNX41RS', 'nCxMHmWL.sKkTUVUzhj0j 3Bb', 'DAP P3b7GE', 'aoa7J1AR', 'ac z9 2na', '4Z ..M HU8uesW6nO xp dv85hw', 'jZOn23WA', 'Ns D4 9PY', 'vayjlybHk87RF', 'kFyMEkJR NPi1b4hz', 'vnf MH3 1bJ', 'F Kdl00jJ', 'sqNc343tS', 'NyowrVNDIXRosbHFVHG i60rs', '9 251pTLRGJ84gQ', 'q lOzYB8A5WU', 'ZcTU31Xb', 'yhYx.d58xS', '0T GlWh05sQ', 'xyn51yF', 'rYaW91Hx', 'Y cmDy995fG', 'zFafXu5h2GQ', 'lgNqR9 8Ts', 'kHUw HO Lb259Qy', 'LRuo79sJ', 'SgKafCf00Qs', 'EGzmRC0 4fs', '9x ZfX4d.qP94BL', 'uiqRNzb J923HN', 'L Vm39Aa', 'Ktfh85jW', '3 9 5U2F1eR', 'AXaUQi9 4dd', 'F wN07tz', 'PYwsM76jw', '7 xOoPsd3S 4b4sJMAS cp23Du', 'spwEJd, EcMhE1WBjJidcixu JhOY09dG', 'ghreNQZFoZWq13Qg', 'MGviX05 9rN', 'qUW RFByr14zw', 'jX Xm uCBj6D0Tw', 'F HN14pE', '2o BHj.GtFq9R 3uE', 'g j09aj', 'LNW03NA', 'cycsM621Gj', 'GoNihB43py', 'GJ J4J0qs', 'dUZfGzRt1 8px', 'oTSA85UQ', 'RPFgRE87BQ', '.tG k5b0rN', 'cN U50tr', 'Wh P1G4xx', 'qNojNiyF85fF', 'c.i G5T1JG', 'PnUK64xD', 'G.ohva stkqzF. L08Zw', 'pAHNVG xndBx5 9Wj', 'AknK61SG', 'x Ke11sN', 'wtZl gSGu75uz', 'SjrJ892zn', '.GzyR69nG', '0 hzu RVW6Mj5PC8y5jH', 'PhFJsd BI2h7Zr', 'sIiizqFxMY65fW', '3 8n9tCA ZPuTWsTMJ4E2tN', 'IUITQXn5j0Uz', 'DI hGZVS94 3AR', 'O XwF2m9Dd', '6g jL sS3p3TE', 'zkqHs51Yr', 'qQB9J3rp', '1 tGJc26yE', '0 h w 7H 1kc 9VVOdDaxb8F7GN', 'We jPppju EW C44JD', 'iv ZbfUj45ns', 'byq.uS94gP', 'Pz NCQ83LN', 'FEyNC09DL', 'ysNipwZCdzg9c4rG', 'cQrtX6 6Xu', '0 JdkRPA JX4Tc9SpU42ln', '8U 2R3yg10Wr', 'kWaa bplist00Uf', 'u Mw, Rk14sJ', 'sNnBYzTT Mm33yl', 'xfFqRI j9D9sw', '4 YzLRi. f42dz', 'HLOCQ1B5ax', '63 Z Xr58yA', 'kCKJ8E9zD', 'W SU41 7gg', '3u yIhzoix7v9QS', 'ELgR t hR3 9Gu', 'x I, mcNsf14xs', 'SCgn7C3xd', '1d SCIQq r3N wso4S7dU', 'jc iJ t3 7gj', '5b k Ua1lFnJgWDU1R9ns', 'qytbH, pw v LIIkH3 tzMiKiJWgm4VNTJvpn8 6Bz', 'Jmbcw n9S1rg', '.oZOs0x9We', 'xqYOFR t2w9fa', 'QMHVAnn75dr', 'PomwC68xD', 'Mkyar32NA', 'FwxK xIRw46LP', 'cn Kh9K7un', 'zoVDoe36hB', 'yQVl57Es', 'qPmmB20RX', 'JO..uqoYx, lkHH8U4wE', 'MjGG546eS', 'khDGaV37ax', 'XQj oz67dr', 'fHUi03ZS', 'uSw, E3C0Rs', 'QnxWo foVBV41JJ', '5x mbd OzSVscyx.JVlZ 5g03TL.x5i n55QT', 'PCI06Yz', 'eu Q.ukxcWG SOk87gw', 'qqUqIi77hy', 'SI iGXvp57lR', 'xGu nv67TN', 'uW UHIl OZc41Qx', 'WrZh56jt', '7 xqesPll721XT', 'oHXu a kt5 1xS', 'tSyg7V4qE', 'xxWUf9 4lW', 'qdogON49LU', 'Oa.eD77QS', 'gxelpIU7 2zU', 'Cates36El', 'M bec6 6pG', 'VR QTOdRk6Y 8WN', 'knm uzfv11Qq', '7 nrOsAS453gY', 'O HVf41sX', 'aGnHP15qe', 'gsbnGX14pE', '4w ph91ZuG KX 7m 8UQFKiQ0A4aX', 'TfjGJ27ND', 'GzbqtZOxEd96FQ', 'uIeTf2 1bJ', '4 VOgO26ts', 'ycrJ GxZbC9f8qy', 'RVxsEn vb, QMpJ63sS', '.KjfFzFih76Pe', 'imRB64Lr', 'wXhYe jE LrU DtM8J2Ly', 'VqJC9F6Ff', 'NnYZO60yQ', 'G LOxk k38bw', 'qfQKIy6H0BZ', 'q k70PX', '1 k dU02z72JG', 'cyuP54ha', 'eUx CAN4b 2sY', 'kvuI3D 2tp', 'pxVI B a55xw', 'ko GaUbUDTtnWY112fY', 'cYXY91TF', 'v s9f4uA', 'febD88tN', 'jEUHx Or98ST', 'tgZEh, q du59xt', 'qlcg14Hg', 'PtYui25hP', 'Esau Kjs4V7NF', 'mWHso0 0jR', '9 WWmSap30Wh', 'V zzR9e2JH', 'xAo, cdhihK.EsJlOeObB2W9pQ', 'KX OsSxK7K9ur', 'ngiOGET na8n3AY', 'yOe n321dN', '6 W.8z cQcSl5guc58WY', 'UhxS F18Qs', 'GCG Ogs6w 8DW', 'm Ey89JB', 'jzGy tTwXO32GZ', '4H WsjMd506An', 't m, M79fA toM1FR18LQ', 'pLdU98Uy', 'ATG NO750wr', 'O ZIB8w1HE', 'jxcDsyX6v8ZT', '8A ipItLbO6I51 KJ6 2gQ', 'KZT Z15qJ', '5n sFlrkJkG62Yz', 'sDnd046YQ', 'tcu4 3qz', 'M mdJUdVsVNcotQl228qZ', 'aq qsjs79Ny', 'sicnCXo3H 6FN', 'm Ouq3P9Pb', 'G xj4 8Lx', 'Ir BCe0A 3zX', 'vLW5F6gt', 'QLIpN2v 9LW', 'Bnxr22jT', 'zYsXp36ae', '2 ee38 It. Vj.oko95Ab', '5 yToofEveX90pp', '2W xLbWIdGe761TB', 'YIh gR11zW', 'uCjDuq98aN', '.dOxZA46pH', 'csw07gW', '0 MuT. GBDykMK22Nd', 'fXojei YygtOS v jR36Lf', 'OWg hZ ipNV33Ew', 'w jG06eN', 'iEwUzR14da', 'BdJ VZwL04Qe', '6I Si6nPZd8j5FJ', 'pRFSWE54ht', '7 5 MFPPS03P91Ga', 'n e A io s, rO Vko RfwGvgVQSi9 7fb', 'FPOsSkHOmwu l08DS', '2u 91QAWQZE6J6hp', 'ZYVEqds04zs', '0 XXIM SkZ00yl', 'wHs59Wz', 'NA RJ40xZ', 'uOxwVm, r41As', 'Jx edt79XY', 'ZK N0H2Fu', 'I ssSNQI31jY', 't kG7H4ag', 'xvY, A3mx80Ns', 'i .z28Uq', 'btIn9u8tF', 'xNrVv VyTl4J3ZU', 'fOqVc13Dp', '߉ IGSG7lc8y 8qQ', '75F tGzU6j6 7Lx', 'ZUUjLPdSQUxKGc21Dq', '673E TfmjnpdN87ey', 'NTevg Lb15BB', '964 axocd99Ss', 'd b6 0Sp', '3q UMEyjjW2.PN6j0K8JJ', 'Xzc quuKR74Fd', '1 u4d4esXUTmMisct29xe', 'A Oh06xn', '. ZBi90RN', 'IrFy64JH', 'w zQoBnn594Wl', 'CfvgJ44jE', 'QJrGd27Fr', 'kZBLs59NA', 'OulcoYPcwsz10ls', 'huhxKc94yn', 'mBVgRQ6 5fF', 'joYnK22uj', 'WGOXM6j4qF', 'ikGkd, szwk61AW', 'NrUso56xF', 'ZkVkI4k8BZ', 'sAmk6 5gd', '1 oov7V SG32QW', 'r ba03Jx', 'BJF57Rs', 'OLzatYiM96uT', 'gqzzpi62Zd', 'SkTiJYW35Wr', '.Y gc7g5bL', 'MwcwA. pGN1W5xQ', 'sTEltN08SR', '4 oMnxmSgL73Zy', 'UfE1c5QF', 'gnEG467GQ', 'R ZC8f1pL', 'XVJfc s r6 8fG', 'knJoe68RE', 'JDxmeUflV05wL', 'PlUwH19Qu', '7F x 2u4Qq5Zdpai43eh', '۰ QJEU6Ypq JFT87GY', 'EofiRsUPlIYRYfcCD7A7gz', 'WFfDY.o98nJ', '3 2x7vkBdf98Dy', '.szWuJ11nu', 'EnpS74yS', 'odONNn p439GG', 'tULGD wCw15al', '5v bkeO Nha ei zVw4s8Ue', 'i Vql1h3dd', 'Jgv hI61qh', 'QVKofr9y8aU', 'fOH wz64he', 'vI .rHUpu5 3Gd', 'GNWRJ22Ph', 'izBsDzC2y3rp', 'OnSH5 6NX', 'Hj O fw68bU', 'e.at620yl', 'LTkM69Sw', 'BoJeNU96sL', '7F Zz5UHHNZ yoj hrC78qW', '0 uO4lfQFxteG93uJ', '1 kh.Owd46Ls', 'qaiO, T58aW', 'Z okb3N0XA', 'rPt0k 3rx', 'jMCoj rT6r3WE', 'Srrz K8W 6Hg', 'W yCZp qtBEgo87dy', 'UVJxUr2u0hQ', '.PdVBbV133wX', 'gx.kE4b7LQ', 'xmlsswZ55hn', '6 GqmvVfO1.yX1aV24sX', 'uxYwEvujEgUHLmS3 7Ll', 'ntGI7 6zE', '5t wwzL2et92ts', '6 S JsKDd1C 5ZF', 'hzyY55ub', 'mYO iQY74wb', 'cxQY491gq', 'RoiLi526we', 'o WWI488DD', 'VjiEm8m7bD', 'u VkRj d71Eh', 'xbxVy79Dx', 'fVGw74XJ', 'TyvWbJ76th', 'VvlSMdogqcgqw75Se', 'dwA fnjztvj7E5Tt', 'ZAiJi4 6Yx', 'TmUhCmoxMPfT66Wt', 'mIz72yj', 'Bjvlqis07Bx', 'TZ f3U7GW', 'qQAmOoM62gP', 'wKbJE79Tq', 'D O04Hy', 'iI Yzjhx58ex', 'KviK7 7gH', 'xk Z4e7nj', 'afhUoW xC3U7tT', 'LRiOqfMdboW sG, StZTQoo, j66wN', 'sy Z547Zn', 'ObEcmw MniOm QL32Ww', '0 Ju6nk6n4Wf', 'pxHgjhNg95Wb', 'y K75yX', 'JMnf3J9qE', 'UWNyi31gb', '27 o Dnfhgu7r7SD', 'zYROyjiHRDnKxdTDZMU5R4jQ', 'ioJMg2M6EU', 'GTuvEhXoj5u6Zh', 'WAoE949Qn', 'XGsHy53lt', 'aFoREQWK87lf', 'gfGObf4m7Fx', 'KufU6U5aU', 'NNdWz42Hr', 's xz.tS63Ds', 'bVfU43GR', 'PuyViJHw K nPOlX3y7Wq', '0 XcY9LDHKOSQQdU2kncH 7Q5QL24dd', 'aaacagZadbbBHbb b92bf', 'ALszdpMprL60gT', 'cHBROet84lH', 'Mb aJf qqhirz4 8nY', 'jqhFUd56AS', 'G FKsM37qG', '9 OVjM 2Gym H541SG', 'asrx JH980ht', 'ZPh.bY I102Xj', '9j gk7M n2uU29Qe', 'Pyjp22wu', '0 sMVm43hL', 'UdrAO pDJ aEH35TY', 'NpPN zd44ws', 'N Nj. b N1a0DR', 'qWcR76eD', 'wHddHBm4d0pN', 'uZGA886UA', 'MXil58Ad', 'cJRG26FN', 'OlP gRWZ lhTJzgwdvU1 9Zn', 'PN n QF78zJ', 'b mn9 1Fz', '6d ZH6 NX93YL', 'zunJWO65zy', '7 2 XOcnCAmEFF942Gf', 'hrQFGsM12Qy', 'TfytW I50WB', 'UiBarW41nU', 'PocMdc, j4UI ktOdK9jR6w76Gy', '.phh69Nx', 'u jGkFZ90Gp', 'JKWk6 0es', 'h hr778sZ', 'C ql29US', 'Hd pr FVwq SIFZv60en', 'Ukm OMM CNKQSrF46yP', '8 K E9 Zym56Rw', 'fClg27Bl', 'Kgf nwkFd9Y0zB', 'NUW ZCtong7v 7bY', '2 4co, APl833yj', 'nrey K71xP', 'Zoile3n7gp', 'w ZGO7m2sJ', '4w sxc n92qj', '8 fesY0I0xf62gR', '߆o zmSExamhxz0z34jE', 'ZEhZ7u6uz', 'DdGh45JD', 'mZtRjaeYBCMAL1n 8yj', 'eSQg pn1j3Zp', 'AUqYLhO.wu Zc8V2jd', 'oYz1D8pF', 'rmqR bIe su U99YQ', 'B M.XkF40RP', 'ucqk1t9HT', 'rbtdM.vO M67fE', '6 SlzW skyQ80JX', 'pdwE607Hf', 'nOgexss7 5re', '2 7 rCAgS243ha', '9u L Jo5T2sN', 'z BiG13wn', '.phUj89fP', '7 nqPcVI63WU', '9b wSCx.ZAE FcXynhW9 1ns', 'UXqvir eJC068jq', 'dx. TksL J9c3Ll', 'ZXEkmOWnnsD9Y2xQ', 'ifpr, C3MCvn 66iTQ Rlj3 4gU', '0W ZJRZ b0 1ZS', 'lGjn65De', 'h Fr89dS', 'UnZ lRVI34WL', 'uzlM8F3xZ', 'Aq EF80ld', 'brsz0H2HJ', 'zryV Q G86sA', 'beoeKi13pj', 'VP mls47aZ', 'OvUbFBT I980Qr', 'xgrKJs33UX', 'zGgG3k1Xr', 'ok.eA76Hl', '7 MQswO1j9zU', 'bQXlAtX89Zh', 'ui m27Pg', 'lu kh821Jr', '3u uXZVk03Hu', 'g XPdP3V5bB', 'Jew98JJ', 'ZL dNi75wA', 'RmMmw6 x53rRLJ66jF', '2 nqJ4 jlxg94hL', 'GOlUFtxIuypX, FRy, zfE55Rp', 'zW bxjRLF sQRY9s7Zg', '9 .qewq7PI22 tvr kV JZtzqnTto97sE', 'XULNU53Zw', 'izkL26te', 'HgBZY0r2BU', 'lDXM3E6Yn', 'ZZUgkKp08uF', 'ubBCEshVt29ly', '5 9 feL Fs90lF', 'XlMj33Xw', 'zo Y46Xn', '6W qFWSxSqOeYC93Gu', '1m ei n5 xn6c96Fp', '5n kfmyHv96ha', 'xzy. f11WG', 'ey uUb04jF', 'T.uQz8D 0xT', 'MAv.byZfx88eY', 'sMkeCc5Y6Px', '߂2 2cFTm72DU', '72c Mbx d78BS', 'gU iEfsxWI.l mC10El', 'bIUmk2 8xq', 'h ec62Ap', 'rOZ17dU', 'MbAN14Qp', 'K e VDn77Hs', 'tR P16Wg', '6 ljRB11NT', 'lomMIT4M4SD', '618n 7IcM53LR', 'WWDmiY80Qe', 'nI W89WP', 'IFksgZi58nu', 'RFUQnBgKE65Nh', 'VV ryBRq15Rh', 'cxKYFlcT QbO21Dq', 'BIAofS1K6tQ', 'yOnjy57wD', 'dezjSZ269YX', '64W j6wer00GW', 'v .Xj06jb', 'UGAk61Td', 'CEHOo72 6Us', '3z HxSXZ3K3nBa58Tt', '5Q fwqI928zR', 'wdXN8 3Lh', '1 cq5thYc74fb', '4 BdK IK2C1Pr', 'y BPXnYH93uq', 'tWgEOwhR94wX', 'IcWCO wP69Gq', 'QieFo3u5Zs', 'tLt k64bl', 'JsZo52fG', 'fmUoaMuKykYeUqr0c9Zf', 'GQiIzTKp88Sf', 'qqpDQ17te', '40 pFUlNu37AH', 'TZV m59Ew', 'nO Ug8e8JP', 'SlTjCt74gR', '2 Ec5, bU6V 9TY', '.DrLO49uH', '4o 1ymdeRFm71Nz', 'JmsME40tx', 'CbKNo YDZ7 8rs', 'mBKteM49zr', 'Sb t To4S2Az', 'yVL AshuDJu07qB', 'Cwo nd6G2UA', 'elIjQHO41Zr', 'sxsm717aj', 'pJ O LVm1F 8pH', 'MNSy36yF', 'nCiZcZ98QU', 'oPkj5F5Nn', 'XFNR4W9Gs', 'FxKqs4h3UZ', 'xriCqTYw0A 0Jw', 'cquTN zhThJ11 4lY', '3 si7rXntX98Xg', 'H P, Er49hq', 'ydRC2b 6FH', 'AkouLFwa77YY', 'jyFe96wy', 'JK LC k2 1tX', 'sD hMB7G1pJ', '6 06f9qm R4g4lw', 'ncRY70BY', 'Y O AdG80yu', 'Z XwWc7C6ZQ', 'wzvEernxeN668bd', 'g mt.an8R3zx', 'HPtpR54RR', 'hQstF.uiUOzoGARct79ar', 'iHC49LU', 'rGLVL2c3Pn', 'gTxs49eW', 'MlnKK6 2sJ', 'QnAk1U 3Hj', 'YWnG2M3fj', 'ssnNz87nW', 'L vG c U1w4Zd', 'kA m.I qKToEgFF6U9wJ', '2 q2t6Gz Bj06qH', 'VQy Kay05ge', '۴w bguqgwvnN R67Sr', 'v FzsB12bZ', 'iFdT09SL', 'sGItLK4n 6Ll', '4 g j.C bvtj6KM4B 5qU', 'NL uf373dr', '2 yRsCOxZigko94Qd', 'GgWU75ld', '2V sVp iN72gf', 'bsedoM37zf', 'CJyUhpO IsykUUe53tp', 'NyuqnXe8J9QW', 'UUh qo9k6dx', 'ANom6w3Sf', 'AU tZV4w1Ju', 'znSkkQE2G 3aT', 'kuBEuFr8Y 6nb', 'n gbL33FG', 'yFp, tIG2S651fB', 'kqx.fhjpem Oh7k6sF', 'OJjZf21up', 'I WO3e 8Ny', 'zMJ98Uy', 'Ht zWCrM22PF', '89 CgvHme3 G01Lx', '9w sFkEvT1h5Nx', 'LYsjgMMnzJ33pz', 'ZgJktYRW.O3t3UP', 'fXTVk88Ba', 'WsbsU65ws', 'YdV Ok38jX', '3I csFcgTX 7dI60JN', 'o EKNE RFm.S5d1Ps', 'lTz Ym58sU', 'x GPH9 7HZ', 'VF b qFZ42aX', 'fcly52bq', 'T mYTk6r8Ht', 'MxRYWyJpSqnl20zU', 'WGnGZ81uW', 'ppJYx99nQ', 'epp wncRkN29JS', '26 2yePgXdz55na', 'F WR0f8Xa', 'ZotI, IP9YhvsBs97yy', 'RfkI182FU', 'zUHIg, qnbZB20xw', 'xu s zRj72sG', 'rAz27Hb', 'lz Xbuxa12yu', 'ORONSMi77HU', '98 NlO hd32sy', 'NSj aTR1v7zg', 'gYPn28At', 'chJku H88hd', '7 sBUoLWE9K8Tt', 'ZrscxCPmpx, yL zl3r 8hL', 'Gd QTtCm03Xn', 'MZfbJndVZHZ Vy RjG94Fh', 'g kmI03As', '.GMeL0E1Dh', '99 t un.l9 p3Kfgc2KaRXW4W4Bt', 'q Uwwow6T7QN', 's OJW b14QA', 'mBnm04jA', '8 y 8LDnfvp8d 7nH', '8 1qK2r LIjjuqz nh LsHcimTRNHb57Wl', 'Q XdwyF8r8Ed', '.PepyWWH0J8ds', 'MwPrW6n0HZ', '9 YwCc35DR', 'MY p85AY', 'wpNI o18XJ', 'eC taV97JP', 'mQOHhs99hh', '0 qAy2U14HS', 'UxCHu34rA', 'o Xn68Ze', '0 yvqK 7oGt48SH', 'NIOymmM o a16RG', 'AkOa67ql', '8 9Nh7x7vtugs evPFWL7n9PQ', 'iDQGNNFef., XT QQjpUkx f I qVl4K0Hd', 'ehiT7 2LL', '5227f 39tx7beeCS7s 2Yz', 'qiSKJ43Rn', 'hCwm qN30Xu', 'TGOf EI3H 1zT', 'Nii vmVSa B64Jn', 'ImhSO BMc hZIlGLBC, dkl9F2qx', '6 su MqhYvyjokn68Hp', 'UerYCztMmgeFr20tT', 'XFlsG263Gf', 'mTrYMu6U 6xz', 'FWnnZ2W1eY', 'YXe n, r70qZ JnS0hX70Se', 'QsQcmi r300FN', 'RYyjqC.s XAt71JN', 'HUUy98Gy', 'nEKswpG7y0Gq', 'hvY9K7Ua', 'uPbB GT40Qe', 'vdts91df', 'QUao42te', '7s O VRaUVfytcpZBgfnY62wt', '6f e 7S53jZ', 'SRig41Ud', 'G Ix, SGFu88jn', '7 M cC1lNmVcI6H2rF', 'BvW WHoA6g9qR', 'c yF6B2ed', 'We fYtr7P2GB', 'a Ccz14Nd', 'arzhvoW Wd49YZ', 'Ol y78pF', 'N.R L69wE', 'JNTSfjLeUi78zF', 'wPilq Umv60AQ', 'DydsIW Zi2g5ys', 'faxSFZ11tJ', 'mbtUw421sS', '4 1RGjgk ThEBFsl 5k5w01aw', '3 zKUvvpzM4n1dS', 'UrU6a 8XW', '1 jmgiR74as', '37 k mNN66Aq', 'ihwQ, NrG83xJ', 'JhYHXH1g9sF', 'cEIV sxROmyaho88aZ', 'L Nr9H4as', 'RPM2J5xZ', 'ACFO99rL', 'etLVl9c7qu', 'GZan08nH', 'nIonWrDwcA94ra', 'e Oy04se', 'vZir22yq', 'nCQj, kp24nA', 'ktVhO88te', 'Mfq bdfVcu42nu', 'RIAgo2h3wG', 'TRslxwQJVi14pr', '5 n5 bFf9 lN 9wEznhHN66yj', 'Zo Zp85aj', 'sKnVCF.K436zS', 'fFkwO891WJ', 'Mmms09Nz', 'sk.HU82bl', 'ci ezAekW72dS', 'eyHk289Wl', 'R nI, hy0 sYZO1I3E6qu', '4y bj75ho 7NkxlPzkJE4F7WU', '9u b5oiJJ3 k2C8nU', 'c zsk62Su', 'FKNCxs57yA', 'jneEbXF69HH', 'mxOwCnhHum78wZ', '2 lmKu05Tz', 'RwwXa95An', 'rWIoW BzkO6 3BJ', 'fOtvFCbsqKM.wmU01Ty', 'SMWCb06wz', '4 d3OBn RDd7C03ns', 'MOp, Kc3 KwMlwU8w5XF', 'b CRw79dq', 'Himkqo2G6AG', 'qYk, Y6, H 7hV98FF', 'MkyA54HR', 'E FOe385qA', '8r xFV, OKnpHA8r3BN', 'JeK46rU', 'gW.cCrfVkjIkiU89ru', '60 Xt7GlF61zr', 'yk yOA228tE', 'mSEG t24ay', 'KzT JJ38Du', 'vNy nGx4 7Tg', 'T rOmcL61lQ', 'sOt Zd6s4Gq', '2Z nlzt1ku5Y3tw', 's HNE BWF8M3sa', 'w VTV99yd', '8 4iq6wCkffYOmbay5 6nr', '.nV p0 3SQ', 'VeE w hy iWuqpG29hZ', 'sUu ou561uW', 'VHU A52Dj', 'rJv.L g.rboq55Bd', 'qJ.qC460Ar', 'lzPs29Ns', 'DU vBI99bX', 'Wjc Dr25 6tY', 'YT r12je', 'Fz oXHhgk39ue', 'TiG zy03Tu', '1 pSq, iKGG vb0jWInVeR srHYM.nI02lD', '6M R2f6bs6ajG32z41Fu2A1fq', 'rOrH60Fe', 'G.Xg83Tr', 'siwR ReAa RF59el', 'ZI.T12zr']</t>
        </is>
      </c>
      <c r="E493" s="3" t="inlineStr">
        <is>
          <t>[None, ('USA', 'ei', 'Nha', 'zVw4s8Ue', 'bkeO', '5v'), ('USA', 'nh', 'LIjjuqz', 'LsHcimTRNHb57Wl', '1qK2r', '8'), ('USA', 'kV', 'tvr', 'JZtzqnTto97sE', 'qewq7PI22', '9'), ('USA', 'jN HRF', 'GhaCS', 'ErCHlz52HB', 'hu', '7')]</t>
        </is>
      </c>
    </row>
    <row r="494">
      <c r="A494" s="4" t="inlineStr">
        <is>
          <t>alphapurewater.com</t>
        </is>
      </c>
      <c r="B494" s="4">
        <f>HYPERLINK("http://alphapurewater.com", "http://alphapurewater.com")</f>
        <v/>
      </c>
      <c r="C494" s="4" t="inlineStr">
        <is>
          <t>Reachable - No Addresses</t>
        </is>
      </c>
      <c r="D494" s="4" t="inlineStr">
        <is>
          <t>N/A</t>
        </is>
      </c>
      <c r="E494" s="4" t="inlineStr">
        <is>
          <t>N/A</t>
        </is>
      </c>
    </row>
    <row r="495">
      <c r="A495" s="3" t="inlineStr">
        <is>
          <t>scenicviewcc.com</t>
        </is>
      </c>
      <c r="B495" s="3">
        <f>HYPERLINK("http://scenicviewcc.com", "http://scenicviewcc.com")</f>
        <v/>
      </c>
      <c r="C495" s="3" t="inlineStr">
        <is>
          <t>Reachable</t>
        </is>
      </c>
      <c r="D495" s="3" t="inlineStr">
        <is>
          <t>['4415 Club Drive Slinger, WI 53086', '4415 Club Drive Slinger, WI 53086', '4415 Club Drive Slinger, WI 53086', '4415 Club Drive Slinger, WI 53086', 'and enjoyable. Scenic View 4415 Club Drive Slinger, WI 53086', '4415 Club Drive Slinger, WI 53086', '4415 Club Drive Slinger, WI 53086', '4415 Club Drive Slinger, WI 53086', '4415 Club Drive Slinger, WI 53086', '262 6653662 Scenic View 4415 Club Drive Slinger, WI 53086', '262 6653662 Location 4415 Club Drive Slinger, WI 53086', '4415 Club Drive Slinger, WI 53086', '4415 Club Drive Slinger, WI 53086', 'gjFbC69wp', '3 b zAxwq.C25Eh', 'Jv, .k73Ra', '6 . VEN01y4 0RQ', 'W.yd MCl3X0tG', 'uPIocW36tj', 'e iPl zfJNDL36XD', 'zvKoM91AA', 'CyQN26bN', 'UpD kp.Qf C24Pg', 'RkSs24zT', 'pFaw51ye', 'VLMnCkQ53ST', '1 VHmI, VeuEa94fE', '2x YThneCmhz4B5UH', 'nFtqUA eu9r6Ex', 'bBCF HKg S3a5Nf', 'FYKP95Uh', 'aCaACW7t 8YH', 'ebag95tS', 'PjKwp1v9by', '.nWVNgjlY0t9gy', 'Pggu RqY Xnk16HJ', 'bdBH04Xx', '2 M fK82gp', 'A HTfP20DT', 'rC rswrNLswsq90 9Sr', 'YILit D008xG', 'iB iFpK49lh', 'Av Ap09sh', 'tq A34aG', 'OA wiK.jugZM c81lp']</t>
        </is>
      </c>
      <c r="E495" s="3" t="inlineStr">
        <is>
          <t>[('USA', 'WI', 'Slinger', '53086', 'Club', '4415'), None, ('USA', 'WI', 'Slinger', '53086', '6653662 Scenic View 4415 Club', '262')]</t>
        </is>
      </c>
    </row>
    <row r="496">
      <c r="A496" s="3" t="inlineStr">
        <is>
          <t>ortonceramic.com</t>
        </is>
      </c>
      <c r="B496" s="3">
        <f>HYPERLINK("http://ortonceramic.com", "http://ortonceramic.com")</f>
        <v/>
      </c>
      <c r="C496" s="3" t="inlineStr">
        <is>
          <t>Reachable</t>
        </is>
      </c>
      <c r="D496" s="3" t="inlineStr">
        <is>
          <t>['6148955610 Shipping Address 6991 Old 3C Highway Westerville, Ohio 43082']</t>
        </is>
      </c>
      <c r="E496" s="3" t="inlineStr">
        <is>
          <t>[('USA', 'Ohio', 'Westerville', '43082', 'Old 3C', '6991')]</t>
        </is>
      </c>
    </row>
    <row r="497">
      <c r="A497" s="4" t="inlineStr">
        <is>
          <t>happystagger.com</t>
        </is>
      </c>
      <c r="B497" s="4">
        <f>HYPERLINK("http://happystagger.com", "http://happystagger.com")</f>
        <v/>
      </c>
      <c r="C497" s="4" t="inlineStr">
        <is>
          <t>Reachable - No Addresses</t>
        </is>
      </c>
      <c r="D497" s="4" t="inlineStr">
        <is>
          <t>N/A</t>
        </is>
      </c>
      <c r="E497" s="4" t="inlineStr">
        <is>
          <t>N/A</t>
        </is>
      </c>
    </row>
    <row r="498">
      <c r="A498" s="3" t="inlineStr">
        <is>
          <t>bcpas.com</t>
        </is>
      </c>
      <c r="B498" s="3">
        <f>HYPERLINK("http://bcpas.com", "http://bcpas.com")</f>
        <v/>
      </c>
      <c r="C498" s="3" t="inlineStr">
        <is>
          <t>Reachable</t>
        </is>
      </c>
      <c r="D498" s="3" t="inlineStr">
        <is>
          <t>['101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'700 Church Street Suite 100 Nashville, TN 37203', '109 West Park Drive, Suite 430 Brentwood, TN 37027', '101 Winners Circle Brentwood, TN 37027', '109 West Park Drive, Suite 430 Brentwood, TN 37027', '102 W 7th St Suite 100 Columbia, TN 38401', '109 West Park Drive, Suite 430 Brentwood, TN 37027', '2672 North Mount Juliet Road Mt. Juliet, TN 37122', '109 West Park Drive, Suite 430 Brentwood, TN 37027', '2656 Rideout Lane Murfreesboro, TN 37128', '109 West Park Drive, Suite 430 Brentwood, TN 37027', '308 East College St Dickson, TN 37055', '109 West Park Drive, Suite 430 Brentwood, TN 37027', '917 Conference Drive Goodlettsville, TN 37072',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'101 Winners Circle Brentwood, TN 37027', '109 West Park Drive, Suite 430 Brentwood, TN 37027', '308 East College St Dickson, TN 37055', '109 West Park Drive, Suite 430 Brentwood, TN 37027', '917 Conference Drive Goodlettsville, TN 37072', '109 West Park Drive, Suite 430 Brentwood, TN 37027', '2672 North Mount Juliet Road Mt. Juliet, TN 37122', '109 West Park Drive, Suite 430 Brentwood, TN 37027', '700 Church Street Suite 100 Nashville, TN 37203', '109 West Park Drive, Suite 430 Brentwood, TN 37027', '2656 Rideout Lane Murfreesboro, TN 37128', '109 West Park Drive, Suite 430 Brentwood, TN 37027', '102 W 7th St Suite 100 Columbia, TN 38401',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'109 West Park Drive, Suite 430 Brentwood, TN 37027', '101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t>
        </is>
      </c>
      <c r="E498" s="3" t="inlineStr">
        <is>
          <t>[None, ('USA', 'TN', 'Dickson', '37055', 'College', '308'), ('USA', 'TN', 'Brentwood', '37027', 'Park', '109'), ('USA', 'TN', 'Goodlettsville', '37072', 'Conference', '917'), ('USA', 'TN', 'Murfreesboro', '37128', 'Rideout', '2656'), ('USA', 'TN', 'Columbia', '38401', '7th', '102'), ('USA', 'TN', 'Juliet', '37122', 'Mount Juliet Road', '2672'), ('USA', 'TN', 'Nashville', '37203', 'Church', '700')]</t>
        </is>
      </c>
    </row>
    <row r="499">
      <c r="A499" s="3" t="inlineStr">
        <is>
          <t>dontrecordsmusicgroup.com</t>
        </is>
      </c>
      <c r="B499" s="3">
        <f>HYPERLINK("https://dontrecordsmusicgroup.com", "https://dontrecordsmusicgroup.com")</f>
        <v/>
      </c>
      <c r="C499" s="3" t="inlineStr">
        <is>
          <t>Reachable</t>
        </is>
      </c>
      <c r="D499" s="3" t="inlineStr">
        <is>
          <t>['7 .UYqzC MNT, QS efKXrCeLp JpP DC', 'ic Group. All rights reserved ID3S4TT', 'sqt91AX', 'YCBE27wF', 'SF I svIBC87nL', '012e CToC3H9bR', 'sxOeBEpAo77ap', '3 F .qr NX2zKIK78Fr', '9 tCl 19n.gsFfQAACGeF4Ni91sb', 'MLinx2Y2AN', 'R .j2A1AG', 'drgc19gl', 'MfN584qa', 'mO eOI7 7AN', 'PoO85ef', '5 B eF4SIGkJYd00gf', 'kwZJzfAk28Qr', '1b mew65V 8Y0APQ Kc44aG', 'OgYA7w4Qn', 'L eZgLD DksZJo2g7gL', 'clqs8 8UJ', 'kTqov6B4xz', 'tgOfk Y85AS', '7 L NCR79OFqns79G9T4rD', 'oQZsCoIhcmt96nW', 'uXWe20 9jy', 'lkQU229gg', 'fGcrl0S9xB', 'iytsy4s7ah', 'XzEc28fu', 'zB, bQVVmi g85Ql', 'J AsvC86tY', 'MRSHTEnTZuK2 7ew', 'Y t rbo04Ab', 'Qp j, yCv 6u6d9WF', 'aPba792NA', 'ULk2 2Wq', 'LLIS59du', 'jTCM32pB', 'QMe TfzvNt36SH', 'EG K48rz', 'h KRQI4W7gb', '1 YkYOuu ql187ER', 'ei DmPb16uh', 'fDSibn7R0gh', '.vPNJ a Swrik68YS', 'UJ rf6 5Yh', 'cWrWkx00qh', '9N 7uArbLzI71px', 'shHVTg0t3EW', 'DapbO43eQ', 'BcQM84Fb', '7 .yMGk21XohNZ26eB', '9y soJo WPt3Sef qywJ8BcjB61fx', 'uM z5E4lJ', 'jEgeFWf c62LJ', 'Cu .NhpdT v kK08Hb', 'tkwu27Sl', '3 57wF8W6BZ', '6L Y KO819sy', 'snvLX18RW', 'Pge Nk60RD', 'RkaFcU m82Gu', 'dOxf IXl56Wz', 'IUei, L6EbQh Gtka KbFG4l0TvMy12dU', 'BISz9K3df', '41 ApDTW pzkO54hx', 'DvaaO0P 3Ep', 'YEsqiJWRd.ijcgL o vZ nNTH, S67Gz', 'kkEWrR g36DH', 'EhSe06Ha', 'buBy, YH0mS1p8qhW0 5ZX', '3E vkc, i0QjRCUoduq8w4Zh', 'sEPu7 7Sq', '8 7r5J74zD', 'LxBa3G7fp', 'y gbop2N5lN', 'oTbYysQ8m3Tg', 'dX szc09jt', '3 gE9d0G7ft', 'pgpxA96Gq', 'QN RvGnl OdGRFs3j 8TX', 'gh z, nl9k6AsZattiP5d0Tl', 'v E B43Ea', 'GrSz5c0qj', '3969I dgt m8 Uiiqr9O8C1Fy', 'U mJ41bu', '42 wR62Apd37fs', 'yOmcLm269fa', '9 q W.cs qQpeyw 9E66hg', '0 DpH2N5eWivoZ 2H y8Ec17Uj', 'oqTW.FtUyE Qlm Ykw g8F8qZ', 'utvAY5W0Pb', 'Uf m0F8WF', 'xpTJ42lh', 'AgLPx02Sl', 'Vceot50JN', 'mKhj31eN', 'V rIF5h6Hl', 'fwNmT9 7up', 'sA t74ye', 'iolNZoln8f1QD', 'nRLG, t.rt802yN', 'cLu8W6bz', 'wGS u2S 3GA', '5p 779 xD5g1fp', 'DjyrF88ha', 'nlH y r8 9ys', 'p rl838zg', 'Dovh vxFYj66Py', '7 sx7QC A1C7FU', 'ksHy79us', 'xaxvDZxp60Xl', 'WP x okup1J3Yl', 'EmdNo06xE', 'fGc TolCvyr8S7fY', 'h b Ln70xW', 'oKILB61wJ', 'bUEK87AX', '5 W5R8mEyHD6 8AF', 'uSK Rzb0 4Ty', 'gGqOGh47LG', 'yYRn sH3G 1WL', 'mb rgQ70AG', 'wKJ ukN07jB', 'G d u30dd', 'Oy qUG70qH', '67Y DJQ 8z7g2HG', 'jO.Lfj22dG', 'ew KCOU7p5sw', 'mxqPu99eP', 'CyB.Po30LG', 'sOJKD3D9Dd', '0d M.i6J7w 4jb', 'oO I139PZ', 'AiP78Xe', 'alYn c61nL', 'uM UP14Fy', 'mc.t83gH', 'Ro ffuv88Yz', 'C N K99Ax', 'NdHDKHi98rx', 'ancW4A5Gw', 'cdnBYndss7 6GZ', 'RPAc08BT', 'kkJkv073fS', 'UMyQJk64qp', 'bluj84hA', 'luAWiy2D3YR', 'NtBtO86wQ', 'QIQrLW2H 8US', 'mlSe, lmryqcXyT8v3lE3N41qrbSs10rl', 'RMZN5b9hh', 'Cppca4v6tG', 'GTKpHslqOKW, oz RV z633zh', 'G.k W2 2Lq', 'lk.RRXH931dr', '5 99TEw Zo1R7pq', 'DkIr44gs', 'CgOxk1A8hF', '10 V or xR BoHm nVU08Ud', 'vCfMBi7D0Ab', 'NywShy49nx', '8 yF hOmz dnSE37ps', 'QcpZ71GF', 'VXyIN4B3RP', 'bwYkG399hJ', '1 sw.LO47Xz', '.euk5W4EQ', 'Gh.r59Fl', 'CGA IcH66eG', 'udXmd79ug', '1L ui bD8Me9B6Yn', 'mr i0a 2zT', 'hSOyr32dL', '7 o 8To6 TTD.x1SRXvqM94Vl06nl', 'ygsY cZ34YF', 'RPXWw JP748uT', '3k atyNyrzV5X8N26qG', 'MlTNHAd2f3EH', 'r OT78uT', 'fD.KKJ7g9Sp', 'tCjcU64AB', 'LOsGyaDmtU74hf', 'f pi4S7Qb', 'V.zRW637JS', 'gbesU26NJ', 'FZSorNJEbo EzOYvE9E8Ha', 'N yx uKcceqheth31Jz', 'ho.t79rA', '. Ll0h8GG', '.RrbC1m6fy', 'DF N76gy', 'W Aysj1 9gg', '6 4Ymj4v S01lS', 'ugPvy .BF St3V1fP', 'cKyghmFRZGR.Y RpGqDd98bN', 'zC.eh67pu', 'fGGJb7s7nS', 'vK m03Wr', 'XzcNVS17LS', '4 gF3s838by', 'H.x uAa k iDU6V8Ej', 'tZNZ75yj', '52E FIdbe2c85jA', '7 ry L3D398uj', '9 GbhqP m37onol bD7k 6qD', 'fCIusjCrXFiOLsKP1X7Ua', 'vCvwE272PG', '2D 7r Sj 9l5O2o62Qj', 'UThZ O00dt', 'C C6s9yy', 'U kkc0d 9YF', '1 ePg1k3Ff84aT', '7d 00 aq0iJc71Sp', 'kKn24jL', 'y iAY18TY', '.gyj vN95wz', 'WirZ bv39Sr', 'sPpnuaats71Ad', 'BqBM17yQ', 'xfplmm0K2DZ', '6 4x8Eq9YeO2 4 LX77QS', 'hpkW2C8ba', 'iHvL89yf', '3 ZoOY9W3dZ', 'YfYcc6X3Ty', 'EMVzN26xX', '1i X2cXh07Yp', 'TaGlE7 1Hx', 'lh i90eA', 'c mznM7K4Zt', 'japzG u9e6PA', 'AWwiiTK59xz', 'JxHO8C7DN', '.yvXN1E6UT', 'P K, m362UT', 'zSKpoU868jl', '5Z WzzCe53l3G 5nQ', '1b B KSK65qz', '1 Kn.0rxSq mpYcP ph7C n88Nr', '1 Ysnsha1v0Pu', 'pcYgl zhN87Pq', '5m k hK46gl', 'wPFf54zU', '4 owk zK.MWXGfH i71nu', '4k K JIHKn1W3Pz', 'eTozC Lxjv0m2bn', 'ygH l81NG', 'VmUo, um X5 Z HIn0N 8br', '3 gI9OB63 XGV7G3 1qb', 'xvsbe59DJ', '10 Bi g4 T97wS', 'JhPA438Ug', 'MVunea32fT', 'MrEB0W 4QZ', 'zxcrs yQW6E8Qx', 'sfA d93gA', 'qpvJ07zs', 'Mvky4a6Zh', 'x SG34 6hx', '2t zReL MDMW699bq', 'H mYfCSWOdQ6H9Nj', 'QxN DP8 9Yr', 'SLc032Tn', 'FeoFu64sw', 'Av.FaX S.GgnAi89YL', 'yZHy9s2Nq', 'ygd vLBv66Ne', 'FXAU61Se', 'QLkA cCU24Uf', 'DTE4C1tB', 't K Q jHLBm deJ f53Qp', 'gxmm73Xl', '.NOek U20xF', 'Sd CE H9d7Hl', 'QVjTN70qZ', 'mT v utkenH79nh', 'H YBmefI10Pe', 'z MUIjP66EJ', 'iG W qH l2h2pU', '7 Jkj jGT ekGwepDBr1N6Qz', '6 XYh, VhCcpatAe F37xg', 'ztbSl86fA', 'x Et918Wa', 'QyYNqffZ45dX', 'rvkb05EJ', 'z ySv79AS', 'Kt.lw9C9PG', 'MZlu38dd', '7 jgMO77Wz', '0 27xFY96Yx', '3l e5eAUp14nB', 't y PBkBuT25Wh', '1O T RIeHfd 9cwyzO z30ZY', 'CjgMl0 5qT', 'enYnR64Yg', 'IBNO08bZ', 'ch B3G9YB', '9 OY pjo5gx73hY', 'LydO9 5UE', 'NqiadmwcopChe8P8wh', 'k UKxlUli28eW', 'ywhS87pQ', 'bO fIOb19XJ', 'fbo LX223Fe', 'Ueest24bp', 'ym y uCE40Yu', 'ZCz.F23DU', 'FwH K UFFQdm.l . YNAG bcGeMVbG46Zq', 'HCw p k3K7uz', 'bo G, wAR G27bT', 'ycub SYzr1p6lz', 'sWVki fRd5G4eu', 'Mwyar55Lh', '9 uKdkxZ5 MeVd3t 3eb', 'AgT.v u86Uu', 'GVMGqAvZ.iKMpf.m40ZW', 'C USe98tA', 'xoCs78ey', 'us E84sP', 'eYJc4 6Eu', 'T zXK47Dn', 'BnaW88WW', 'BUk hW7g1xS', 'vADs dl7w8tW', '4 Mpbt Wua7uK GUh2Cv mb m pn 0p75Rr', 'KrOl.LNx595yy', '4 ZNgBIg85xf', 'Wzz MtwG2g8jA', 'CIe73Hs', 'qc bc86 1wz', 'EABTqPo00su', 'tZDbyhBv o56lt', '5 u 2 ETNKs91Yw', '٠ vc3Y7c5ls', 'eneANuy z7 9rR', 'La l8h6LE', '9 e f C6Mn qT sSkMB5e9L BIJ2 lIp79G44GN', '1 w7 JCDqnWgpFOfk5W4lR', 'clSolv689dz', 'JnDErAJjh ECmI28Fg', 'kBM70fG', 'y pNX HF4H2bs', 'U Zj26 0yq', 'T T gzsh O968yw', 'inNaP, kd V vlkiiC7 D hIFVq6 zLqxWOHbkFiT8V 2pP', 'vaPxY962GZ', 'mmMfO .Nsml3e3Nh', 'oy LndcGOY8y6Xz', 's. S81dG', 'Yczub85wJ', '6 S MVr3e09 3lu', 'nxNW NQ fcIIrG87AW', '2D PIiu GdhDDqSD9m4yl', 'RZcIepQat1 8qA', 'sEKzN84YD', 'MXXO1 8Ta', 'EtegWgCNtwc7t1qp', 'wrNIK1s3rn', '3h G c5o6l G34Wf', 'FYdSlnfd79GN', '.yzPVmd57RP', 'wnSO Ew59gw', 'zoWKUs3S3wr', '7k ix1fvc78XY', '8w HEz HCMv Z5d6fr', 'YsNb87JR', 'KGXnlNVrc, n l 3 NCk2 XY S90Eg', 'n rMW38gU', 'BBu ln6 4sg', 'mKAPL02uN', 'EYcH96gq', 'UI HV68rp', 'oTy u24Hw', 'C EM NNkf6G2Za', 'AVFg3 5Lf', 'Su z BKE131xd', 'i Knp950hs', 'uGjJpCx06Zq', 'sbuI I yF4n3AR', 'yqQR9c4Dq', 'YMky58uh', 'ZjMZdBmt on87eZ', 'OmNgU86tR', 'OctW89Wu', 'JctGKvd O f cv l kR6 0ZY', 'KqPytA7A6XN', 'vv Fyq121eN', 'e ks76XG', 'On gO02aW', 'FL s54aZ', 'MOYH BbGI pEZUUmAUOf34xP', '5 ybJxab9y1EN', 'AnhNQKN1E6ds', 'vgJiy YA BoAQBPHp7H4Qp', 'GxNlpyR RXQo5h5jJ', 'e.HxKxw cNokOS GWya17sr', 'Vv gJF z0T8eG', 'oGUT TCT, PNUhAmDKk84PxX4t4Kr227AE', '. phP864th', 'U ON3 5lx', '9c s. OK55Tq', 'udC yQD7w7dp', 'NoeyIYCD129Gl', 'WCgIvytKP0d 0Hp', 'kuDKfl15AN', 'jFJ D hK3c4qz', '.rPFO1 7AL', 'sJNlbfb77aH', 'NMcM00fW', 'sSMB1t6xG', 'iSQiX Af7y5EU', '0w K 7MM GHsS8Jt3e7nR', 'H H oJB DgK46Dy', 'bHwF99Ep', 'MeJI57QF', 'f.SI2E7na', 'ABz61Jy', '.os78Bn', 'xazG97zD', 'LkvjiA2C0zB', 'SFIHKF1s 6ul', 'Ssss288nt', 'jBZEi4c 0pp', 'v.cebCs85UW', 'hkm R28Ef', 'DCfhD0s6db', '1v xUqOgt410rl', '5n z97X1 Doq70Qd', 'JkB. bXTd9V4tH', 'GsbD73eg', 'hn WjH G Bxs4k8Yz', 'Ba u095QW', 'TxF rYeCyRwmovooyJ mT949dy', '0 uo66 vQth12hl', 'Mt bqR8G0sd', 'vBtP32tp', 'P iJ6F 7NS', 'uw nt88Up', 'kkPhbOf R33Ap', 'shKTw88Gq', '6 nlsgdjo9 y5 5XZ', 'fXNtUF79te', 'Cez, I3b1JP', 'qaH8 4RU', 'ufdCU.r2 6pq', '5 .5sDy5W 7Sh', 'jw g76Sj', 'fu bse6K 9yl', '3 Bp0cCP cuTG7u2Xb', 'Ym.l SG84Gt', 'AXqb5a3pr', 'xJaoC59BX', 'DPcL06wX', '6 qak.yLO nJM48by', 'iyUR23JD', 'qB zX6n3qL', 'YVRPE56fH', '7 kSwz zd45la', 'PPWmI00YN', '7L e3eS46Qb', 'IAXIZc98wE', 'x vjt76xF', '9i w d7vrj. o7Oq33HX', 'Klpj08sQ', 'wPiglK40Ea', 'YupL16WP', '1O 1 Fxuv58Pa', 'VlVXhCQ.k81FX', 'emNjk35lp', 'HPrFm66Gs', 'KeFc Oy1M7TS', 'mwC ., Rcvo78wd', 'nXVpNxc6c7Sq', 'OqGKV66St', 'pZAFLGU63fg', 'Y O OQ iP05Rh', 'pl e31EH', 'P qWz94EA', '7l R6db52Ww', 'nnosalnyeDGhVWGr, yT s KJ6U8xh', 'zR sodpmsSUNh61 5dU', 'u UE73rT', 'yAln86Tg', '8 7Q9CNgp DGAso8SGV99yF', '3 yAN Y1 8tP', 'c gY .ySnc76sq', 'r cqO wG514au', 'rsZ86AS', 'aD CtSf64Hz', 'NYgJze29tW', 'mo jWBdQjI35ad', 'qNTGc97wR', 'HtEdOg3M8Sw', 'exNaEVN098XE', 'KF cAwXUrhRa96Nf', 'KQoo63sU', 'bucXqjbu tOcc, rya41YG', 'dDPljRyxC8 6WQ', '7 AK4b, yG l78Wq', '3 kD7ScHcftMZF olmqW00 7AT', 'zS.nNsmHMm4 9zp', 'nDxQg Gj31sw', 'cAsWGe8w9fr', 'pXuA5k7BD', '4 6CEe YDXfSkU2c l C79up', 'bt t76Lg', 'EPJKGBscK77EQ', 'S hw14Nr', 'XNif, oIl h05gJ', '.T s5e2dx', 'crGZv406ug', 'AnxdS82gt', 'W szA88Tb', 'gYAHF96QN', 'LRuQrxPiMWy OtoP4 5wd', 'j Etw57Ze', 'Jeuc29hH', 'geTfaDkEm50WA', 'jPec d21uT', '4 grk, Ar, X 8 YM5b7ea', 'yP ab6 6eQ', 'xUZD455Ds', 'hlRWo rq mZd HvOc284EF', 'pICK03YR', 'QtKudO44zE', 'S CqK79gF', 'NmNrcE zup06RF', '8e oJH894iW5kBpdg4T9fS', 'gwLYCS18Ax', 'T nGE7r5AY', 'vx u4 0xg', 'uXjgS15 0Up', 'xKK64Rn', 'gbm K52Yf', 'AQ EC Xl EY27ar', 'orll176rS', 'm uM l7E1zz', 'I sKYQ62PJ', 'eG lM92jb', 'fCUep56ZG', 'OTaG1h 9Ye', 'pZrQ beMBcaxcd09 7qe', 'E .eV36zb', 'Xbg p5U0uG', 'WoGO74pj', 'SN U S19ny', 'Zcc un9C3dX', 'Y S74Bp', '2 g6iP0a2XS', 'Gahjr24DB', 'mvr97jf', 'ktvJ22tD', 'VtIDg1f9as', 'GeSGkDb6X7Sx', 'gs I5j5Tl', 'Fws.bl3u2YA', 'MFmONiF gO09zt', '65 Mm4 U8w v5Fv0y26pz', 'KmrzzXKlQa S.nUd81dz', 'hMuDWe67XA', '4d vPun 1tNxlIG72Qw', 'f..sN13GF', '7 Of5Nmzon G O9W2sS', 'vCw U62dy', 'vsRp79AY', '5y vsdN05uH', 'n ko8U7gh', 'MkmdHao3M8Js', 'otaLv19gW', 'qoVFf0g9pN', '4k c.f e ZYgn9c Y7 5fW', 'rAukGMzWVs91Hs', 'dA odoo4m3Lh', 'ugEj4c 2NE', 'taMHR3y6lt', 'vFlFd Wa2a2hz', 'oSG O919gd', 'iOjtl7F0lp', '0 dqg D W87NT', 'bKP gc249JD', 'wrxG7k9az', '4 v CryS uoYE A47EW', '0I 1CwoDHxLP3 9nw', 'XaWKwqAk73ua', 'GFo6h8zS', 'koMxk Vdq82ps', 'w Ses6 8DY', 'grG kk YP46 6Gj', '5 np2 .E0Gqdw9X3QE', 'pMXhwjk566pf', 'v hZLv6W9rY', 'O .Wm1 0zG', 'VjLxDLP1N9Pn', 'XU.oQ10JH', 'DznPzY83NB', 'jFnc89dR', 'mZd ztfG5w7Sw', 'bRKS8 0wq', 'ws ZBF487WE', 'qu qm53zb', 'y Rlg L29 0hg', '0d aG 0UW40Wj', 'DPgJFXw udg62ab', '2 lMbOUf0O18lz', 'Xscx15fY', 'zy Zl6M7hU', 'orEc22ze', '4t fF 7XnfqcsZUbbx9y3dx', '0 U M6z51NU', 'GOwl671eF', 'SdhJ80th', 'tV m18tW', 'yAcO77Yd', 'nzf rK1v2gr', 'AQNcgz1S9qA', '0 GGou9w7GH', 'wGqvdQ562rS', 'xPoAs mC94Zu', 'exdoy420lU', '9y Vzzw85dQ', '7 8 Eh33YX', 'B.fezvHA6m8bh', 'YW Ycr5 7HG', 'cUG47YL', 'giwWpWIKzqkbsHe211Wb', '9 eSyuv27al', 'izln8y8PW', 'GL i6g3sg', 'auIJveMT6K6za', 'yGgwLGwkG1P6eW', 'KvBd41pd', '4 v bck1GNe.r22ww', 'Qyco35tg', 'Ae.irMBab9v9Bx', 'IOuebajWCNdN cq68wE', 'GgZkWmeeGu89Nf', '4k y2s9 63 .KogqSS s95Ha', 'WZlOG4V3ew', 'pTaJwc75WS', '5 q fO99Gw', 'FBY NnE64YQ', 'DYXb41ez', 'l Uim Bn7x7sq', 'CeCSiToli76sF', 'gVZAu7w4nW', 'zwmla yDo4M7Lj', '3 aV1 ltg4yXt 39WvL4yG8Az6NCzG, N5l w64uW', 'yX b4c0ad', 'uejJ830Zs', 'ahD kCSpb13QF', 'Rslau1s8ru', 'd m8w6pS', 'lymYmb13xL', 'lOAbA6p7Yw', 'x FQs7W6uu', 'gOGKc Qr, O69af', 'mQYg51fa', 'egdNt8e7Ap', 'Zw GVC94uE', 'f C3s5El', '6p h.mVilOOk8s0Ee', 'l Balcjrm10El', '3 XTc cB99us OQTX3b7wR', 'n upo16sg', 'ORLHW1r9ty', 'cB NQb69 3ZH', '97 7Txy brrb05 9jW', 'a u k37eh', 'xakPv52yT', '5 O 6IMXktM1znMf3C3FW', '5 EAWz8ivq2yZLg76Hj', 'dcSFlv61zh', '1z tpd QFvR VO nnZm W fIsUye97uf', '3 Aup k 9D9O37Rp', 'KhaFle459Ez', 'rwz XDMz43PL', '9 s7Ir69Zh', 'ZduOyyWLD377qr', 'cmsf f21Yn', 'pKuLa5V3ta', 'stdwjBz73eG', 'RMmt d, ye ITt dq74nx', 'vLGUx.z.PPI0 6sG', 'pNyp82YN', '9 cd9kPqF18yA', 'QZtzg87Af', 'd.g w63Bb', 'mfvzG06lf', '7 T5CoX90Lb', 'pE U yC, ohL XHZ ssvbmbiSn09pn', 'AU zu8V3we', 'xPIndWhUoGwA23gh', 'A ADX37Ws', 'LlweEkgH4f6lx', 'rwrL0 5gz', 'smI PDZAgFl27dt', 'qA sGSC46Hx', '9x yR1xPn, PgkQ8b9bH', 'c c.Sv68EY', 'oBHvy, ON29uf', '7f oslpu7 6 4CWw93Gy', 'd.NTbQK d6 6ey', 'lF, u42qP', '3 mwx0xTk4P9fe', '7b A54XYDO70dG', 'r N2U6rr', 'zoe bf2a1XX', 'R c n v eI2 2gx', '.Wll x Cr783en', 'xWnt37lR', 'o e15rX', '8 uH1.bDWMsQ3XLubMkj35 H5PxzEw2 3FR', '8Z tiRh3c97n7sx0X8Zn', 'OfxCx cku GQwclWmhXN5g 4uF', '8l q6d bul5o0n74yg', 'Fu oLBowEvdLz95tr', 'grDHw40nd', 'PNw., no0yD 8oq4e166Nx', 'NjvlyIDAT9w2TQ', '7 p f CI86Yp', 'oWsHSl37wF', 'fmN677ga', '21 Ecy8gDgUKSzS2Aep6B69tu', 'Om ONN3c9Dn', 'zrEGVVw081WR', 'Wojwpap794fX', 'cLCd3K5rU', 'upvpay61Rx', 'eHitx k006GH', 'Snsp75rB', '.Hghg77xP', '.GpCre67JE', 'EnshF91hF', 'feF YLmlr1w9LJ', 'O w mxUF mXJL92qd', 'RIDAT15zp', 'CxW Uub hs.B27gG', 'or nNn66hu', 'GRA67Ap', '6j yJU6O17qW', 'bzUu76tx', '۳k .JOQmKMBL8m8Fz', 'oE NYi9c1pN', '߁d n5Yh9YF67YPhwx28Gh', 'n bvk66fT', 'hnMf06hw', 'tYCNcUrW5n5Gz', 'bqDYDg796GD', 'r ScsZrs63Zs', 'oobvCYwOKF DR7 7pt', 'Auwm2U2JE', '3 N6s Z38rb', '6 G IDATPruU47yH', 'XuP, y076xz', 'BIanCqfnx62tx', 'gySwOb9 7Yn', '8 0 b 1Md4X1nW', 'Cbsb96wY', 'cqblcz97FF', 'Lt O7 7ts', 'HSOsq c31SL', 'g lO17Fu', '8V F obOPN680yz', 'kQfyoIy6v 1zU', 'wuzu46as', 'IdoY rQ67Ex', 'dXh F62hH', 'Yh e zubl60ZG', '0 Gq7GqEoJ56QN', 'QvUCkFn65BT', 'kj BNL.cl57YH', 'p lpa3g7nL', '3 9YmY pGH5R9FN', 'SUIlgKH6U8hY', 'Ernf3 8Qn', 'khVMWB717fB', 'rrxFJ0c1tH', 'xIi lh7 7RR', 'B mo9h9tp', 'szOagx9a5FW', 'cCKkA8 7rg', '1 SmTGmLRyAkKPL2R2NW', 'hkanOBsmkm67zr', 'TcrzkI98lY', 'SHA d6C7Up', 'JrChNs7m 8DP', 'X b o2j7FZ', 'Hsa WI18gT', 'cZmQE96LQ', '7 sUF1Vp1I3K4FH', 'dI kx48yH', 'nwRv, M208Xu', '7 9.K8RK8F 9Xu', '2O 0n4B, ROC40Yr', '7 4pZax3Bb8b0Sx', 'agJCx13sj', '1 opG1ffA12xr', 'zHxepbn8f2zq', 'wNONz68pf', '8 7Y hARErb9r6yF', 'uMqFcCPIWosXt31yZ', 'tV Phr21Wd', '8 O1dv H09pJ', '65F dw G5d7qQ', 'OgxzxYaMo8v8Au', 'maxNut48gd', 'GClVU2j6Yd', 'chIs, G76lb', 'cVmfn1W7tl', 'vdms4u4Zl', 'vw eN94FN', 'd yg pSFkvtY11jG', '7 t8Et5w9bt', 'lrK15Lg', 'J RNM6N9fR', 'MnxwQ WQtq.SIzMUmAyyotgofXr87fl', '2i Oyo1oAh7b61 2DJ', '7 WDVh, E5zubiMPt uK78bA', 'jPcnzhONh80Rq', 'YgzyfBj65Jz', 'g C, B vzChN7F4aN', '7 Yn7XxB87yW', '.NB17US', 'OYoiNORQZ xa TnQF61dX', 'SI LQBsO8s7sE', 'ZAW60JT', '9 k6weDt8k657Zs', 'N a4 4wu', 'if b7d4sG', '8G 37Hf, N R8 t99 7jY', 'UnSW19su', '3 iE EB48Ly', 'sSZni34Bq', '4 WXti13SN', '7q BGs F w g10Up', '.BAy85Np', 'tvTXCo46QS', 'px dOl8 4nn', '.jsSpn3R3ql', '3 l1L HctLLQ vMq6N1e2Hr', 'xGV, h38tn', '9 T93 kk 6J03Dz', 'wdag1 1TD', 'sCLOkV5 7wS', 'lV xK54rF', 'ytS97TW', 'yn FK53Pq', 'jcqz8e1XP', 'Otf aSdIL23Bj', 'oXNynlT0 3yw', 'roH0k2Zx', 'b Mzy70Fp', '1F jm6OZhln0y3WN', '6 FpAX8.6tW81Dl98Gn', 'H.grtXKi3e2Wl', 'CB byJgyo7 1hE', 'g wLo0 2PW', 'Iq C4b 2XL', 'SLMMU2U3Lu', 'VU M00lx', 'IDemy87Tr', 'trGgn42Ry', 'h IsohU9X2ll', 'xQym69eu', 'r cb0W1LU', 'OoDZe, W a0c70ue', '58 1Sp ReMy7aloRgZ179Ux', 'u gynWy37Hg', 'Jfb40la', 'XoQal572GY', 'GrNlZ4W2QZ', 'mPP.CtyA H09UR', 'b svUP63DU', 'BbFF1T7Jb', 'afNy76ps', 'mSCxYRGk6T 6gS', 'gqv uCiw FX1b3sy', 'ZB zt0 7sQ', 'Sc iyt95Wb', 'sKcu m9e 1rh', '8 VlLDB54rw', 'JprOOoX5h6WY', 'bxmuSAg576dz', 'zvzSN7 9FD', 'Zaqh4c3Bx', '.xBihT1 4hn', 'AmD5W8Tn', '7 .hlO54NE', 'vDhs, h EaHY7S3AH', 'nspi VDhDg9u9NN', '0 13Lk5A7Dy', 'ymyYnwM bqP655Pf', '7P Srpdh317lW', 'pFl87hy', 'NOJ HPx6h1Fb', 'JDGk7H2rB', 'oSnVla89tb', '8C ErQzFeP68gW', 'qr gK64rs', 'kS md .y1k 0St', 'uLzB W872DE', 'NNpQAVt46GS', '6V ydBsK.mGF11qt', 'HCcdFzK38hs', 'zKOwpk26FT', 'hGvtw0h5Ew', 'mCADQbHHCO WoXlmWTW67FS', 'qmwhEOE G fn43us', 'FtdVul83HJ', 'yUxSKcAxE3e8Xf', '߈4 C gTb QthT5I9PCk92Fz', 'Gu FFuL, o0c9eG', 'UGxg lz3 7gx', 'kqpZyx07Sr', 'fMInG61Dt', 'YkVA87Xx', '59w Wzu 4y796ux', 'vb t5 5bu', 'unb08WX', 'oo s27uZ', 'xTkHf, j.m7z54tx', 'jseopxeh Ryx f ie2H6Gx', 'VQXE30Ld', 'y J S26Df', 'uK lomIfym7 7Ah', '7 rLrr7j07xa', '8 iHj0ul43wU', 'Inspwcd4r1Ue', 'V j CIJa396wY', 'lys D5G3tF', 'U R etw PiAGe4M2wg', 'Rrc CiC M, eo7p5 WOYiChsEXpe670NU', 'rCuDWpI47eS', '.fzBNpPQZn91DY', 'X XPg97 4rB', 'yD zH3F8aS', 'rLqX Y0c2qx', 'YE I8t8Ne', 'TxmWDMJ wzV28RR', 'cxHz44PJ', 'bp lINqrADt38Xt', 'WTRU61yZ', 'SalBGny27FJ', '6x 2rQM99sf', '1 eb.z3S4py', 'DYPE23BS', '.dTC68pn', '1n 5XJ l86EQ', 'ycPA, B8.NcACx eDyxBd27us', 'cvlJ07fx', '4 N1L9NG08EX', 'JnV QN OGw2 8zh', 'Og. lBl56Uh', 'NM HGS8B8HN', 'JhiYbMv37qD', 'iXeWjPRY53RN', 'StOyK63gr', '2 L pt1 0zq', '9R 9 VW hAUqEDA iW65qT', 'tcnrgbX7B0Qy', '.cCLldOZ8 6WY', '50h AKUoo0 t38lr', 'uLspJa8 7wQ', 'km hXOZ2 7PR', 'iE M15qq', 'pOzU73aT', 'BM k j4S7De', 'd pH kX9W3Fp', 'Ox wVwS613hl', '6 1 jl16Zd', 'TWaC935nh', 'rk, KNc47tGEp14sN', 'mG rj90ZT', 'MuEniO70xH', 'w qw9s6aE', 'gmsr054zz', 'zdqaWw3 3qb', 'yvtY97Wr', 'xKEYbsAx.ZOv80XS', 'M Gp79ds', 'W LzLv62Pu', '4 1J 3m40tP', 'OHWl a479YN', 'SmXZg p68bf', 'nrxooOO65dg', '3b x FK9M73dr', 'DAPOiAMQPQ.Aw3H4eu', 'axmjKPG Q.R7F6BD', 'OvL FpblSN91ll', 'ozlLj, Rms77HJ', 'qG, Q j05hl', 'JaOZkuZ7 6hp', 'Fet I0C2US', 'Rprj0c1LP', 'Sf G5 3gX', '0e fuWwv68ql', 'qkeXw7t1XG', '053 PuZOogcF67He', 'VX IO03BT', 'z.mWAo40Lt', '78 sk LDCou8x 7er', '2u LDLlC7j78aW', '4 Yu5llyig93zz', 'MV W08ZE', 'Gzpg Pt7 4rg', 'ff j97hh', 'Fb.Wgt xr76jN', '7 Fzxo5pw KtHy6 u9v yCslkS1Jg7r9TP', '1O eyrzH89dT', 'swkg377Lh', '9K m lm F N8Boy965rY', 'jfVj97NZ', '۷x amK 3n rF QU 6ohJnP5M4FP', 'osHhF91jy', 'gbcAKSvsEazzdw84pX', 'YnMwE81ln', '5 7l 7ab xespxscc6j6Ys', 'Giul17Wt', 'VfgzA9u1Ju', 'sMz09sx', 'oBUbLM lVnwwuZnnyPX75xw', 'wCHRjJ, R X CrXjyXXUDRSb4BSBOk tk9c9ZE', 'KHGk27he', 'Duh6W1sr', 'ykzbktoQ Oxufm60Sd', 'enLE buM63hE', 'qJiLv27ZL', 'LjU q GqLUml01Wf', '5 bcQ4G.fV s21uf', '9 u3zViGZqll5m 7l26pd', 'I jf B7K1nn', 'ckWk8d7AS', 'hnWO63lG', 'OOO.nXdyp58Gh', 'm.c nkmSSbhyO. NY2 4Ze', '6 5xI4T70fp', '0o hgtcoJz5T4Ha', 'WxxL66rb', 'mkc nn25fQ', 'ccSbL15gJ', '4 d8 9JobEH g xt6lBGm20lU', '2 L8n, N96tj', 'szpsz92En', 'K.Z N89eF', 'Q j11pS', 'LgsQ nOKUtEI.gUO23zp', 'uPwUOH71 9fl', 'jOsg32ua', 'M Kbfc Ab8k 6Yg', '7 vSGKokO 68oMpccCd1w, VSem6w17Fg', '0 xWZ cCSBl7U46yR', '25 WFsvGhDw49fS', 'Ehdg71RX', 'zrrTS36Zg', 'cBj ktF7 6Uu', 'p OhlGcfi4G1Au', 'xPoxgcc9p2Hl', 'VRNXy1t1Bl', 'pl FF44GR', 'jFcFROy73ZW', '۴ 7 2HhADKWQ gGN g60uJ', 'oj.K bFAZvh, .e0yf84QG', 'ifmsr0g9gz', 'YO RxGhYkvVa NpY Ttriv, W92qz', 'ZKmky64rd', 'FQew8 1Nz', 'EYkl33Ag', 'oKpO03LH', 'o tMoYsfnV22pg', 'zkGB6B1Zl', 'xt AkNcFV TQAm17xd', 'cAQOhe09XE', 'Atyg7 8ZT', 'NDdH ca5a9aR', '9 rBEmtK3etY9cXW.f8 9NS', 'ylqy03Bw', 'N B Hn5k6AD', 'HZyfGv09Ry', 'wlZ RDGo3u3AF', 'qEM g7E3fG', 'zSSO6G8Ge', 'd OF37fU', 'C NtXL1j5Xn', 'PoLEO0P7rp', 'p.l T43qs', 'UTZgcrSqg6D6bS', 'qHd bx8p 7gh', '6 Atak7 8Yx', 'tfCxk y bc91xd', '3 oYkBzrCaOu TNm3u6Rf', 'c CHN7d3rw', 'qOgXg81Sq', '5 QH0G pN76bB', '5 5Czmy6M6Zf', 'WpbiGdpk dr8C7EA', 'k QChWhCU0 3aG', 'KlJL6 7lG', '4A gBTTa vqj6W6Nb', '.pHW76ws', 'MOy1d0BH', 'aqeFuI0 6nz', 'n jb98td', 'IbgoK74BY', 'kqnp67TL', 'L sS86ug', 'w WwT99eD', 'tq v qZYc.isnTmMycG42hA', '4W LD k96Ld', 'xG NzgI06Np', '3 c5FtpCj8E0LW', 'eNI z7K6aw', 'gnrtHA SPt5t4PE', 'Cxw kfa26dZ', 'dvcT8 9rJ', '6 Cbq CHojMF18NW', 'YiRW fGpS on, Znm6e7LW', '2 Hi v VGZ56uB', 'azyE.kEXlIfvo09Qs', 'sqbw17Jx', 'Ait I6G 1ns', '8l wcLrtX 8F8n0 kf6 PAvJF5Y1Su', 'aBYb26Qu', 'PnY o apk89zX', 'p zW39Fj', 'X Xj679Qt', '09 WUKG WO.c4W7B8wY', '. aVthRPEs77hU', 'e.N m91Sx', 'HODBvhX74NE', 'nzTdMTb6b1Sl', 'WSpMPil40lS', 'wBLmmo YssEmhc92Ht', 'vjogYbH47BE', 'nn, m96Nw', 'gCKZS09ag', 'Q LKtRMrz81tt', 'kBIVDo, J vfd0TawloolDhEFS71YE', 'ALnK6 9QY', 'mY GG7F6uF', 'No2 MoPK1lz3 6Qw', 'NDM.fx xjz2s0zA', 'Pq Nl7f9tG', 'tPmQCSUD z28aB', 'sg nI81yn', 'lht ZV47xW', 'Cc oDXnzPH2n6wZ', '5 7lP M9A3NS', 'XMIhEo7E3Dr', 'glnExBS KoU6s4zl', 'dxSKetN59Pz', 'ONq loZE67Xq', 'U OA66gl', 'k pc4b7wA', 'CgvF70FL', 'FLgolhkk5W1zx', 'kFPEqZbxlJmAa6Y2yy', 'oyFB930rl', '6 qt a B. 3 GIN vh47QE', 'OMFvn zMb57qn', '4r wbB2ic ZtGW321zG', 'xSDY09Dt', 'evhkkUS55bG', 'vGy99Qn', 'ozAoUy90Db', '5i xtRgzeq890Zg', '1 7 Do14Lp', 'hkTN Ol1X 7nn', 'z SrN87St', '5 goFOj5 Nb565NG', 'XPMOxM ms2F7fx', 'IS u14ZB', 'ahDqN89zu', 'zXXrP24Jf', 'xZAWk xnPDfC39zS', 'zbT m rOmoks52zb', 'Bcqp TyMh k72PP', 'ONGsf5 4UE', 'NV sdtyG77xq', 'vfBoi HCO vZ13Sl', 'oqUlL60dD', 'I. d76FN', 'LhwT392fb', '2 pUVoclr8 5ut', 'ohBn2t4lP', '5u z8ZB11Zt', 'guqrpp48uq', 'Kn vUVBYtCQ r53PH', 'XHGnxNs3V 1ZX', 'Gzbl01LZ', 'xlKnroyP jOk56aN', 'Kqu7W7Hb', 'v.wC263jt', '3 .Hw9NSqXb31Ga', 'skOzT2 7ET', 'tzKk90Gz', 'GPrzc.O16sd', 'vGt vz10ly', 'OUI iWN14Sn', 'KRlXP VuG M.nMkoxr96at', '27c V WPeN7k9bY', 'Sgy Mmy90qW', 'MEpc1b1al', 'oEltXlGWT36Gj', 'glsNls492gq', 'j olOU38bB', 'gBWt GvTuFt619Ne', 'M.pe00bz', 'Emcg40nn', 'quRp66UE', 'OXLnk0n9Eb', 'nvceM QTxlCtW0 3nn', 'jQCK3F 3Du', 'k BFq96qt', 'NK N KPlc70SG', 'BiKbl34Gu', '0 E7L mVI617pn', 'osAL n9 6GG', 'RKIM99yE', '.gsdFJ VVd2A1Je', '9 phqZwL98UL0 4Az', '0 1Gdxlm60SU', 'Xdb2h7Wg', 'odv KdNb23Zp', 'fMu o73nl', 'oljJ73rT', 'bvBgI u0 0EH', '6 8idL47Gg', 'DfN, lv w6ja xc5 1df', '2R N96dN1PvPaq79Nd', '8 ML7vYApOov8sQw4k4rQ', 'Ml M eI08NL', 'FdF7C6Xn', 'lrjTL, p.txvzdIFqVZav6Ix gFW68Xj', 'R oWeOFEIX68eQ', 'DNAZs81rz', 'Dd.XMkeb9V 1sq', 'wa slCB6M7yr', 'ScLp8 7hh', 'NE r43lE', '2 K2o jqpF90Wj', 'Wt xenxR hnBi3W9hy', 'BIgsow8P4Xg', 'T pCzu991Sq', '1 g dYO97nG', 'PS N92Yy', 'J kC58EG', 'fECqZc8 5GY', 'K f gAVMXM28Tx', 'ALE, HRhq9E5sR', '6 oqFb1nJW2T5AH', 'Hw.stgz76AF', 'YDTJZV40LY', '6n njLtq1osP 85gRN8 6ns', 'i ELw4P5lX', 'wj.oGtVhsRj Zemp8n8gG', 'AHwlyMu33fS', 'rWmXq L61wZ', 'aQf K.E12Zq', 'ELsxd55QN', 'uL.LaW p hOqiG82Sn', 'poDKRG6j6yY', 'qlm.lwox43Hg', 'w wasonv37rN', 'ZS QVMjor258RQ', '6 jWC2M88GJ', '0 . 24lR mHJ2S4b2Ta', 'cgMDCeun01qG', 'Ui zO82dX', 'SC od, tvtZmHmc90Jx', 'odKW E2k8PH', 'zKyou1M 6nW', 'tDmthWmT00af', 'vFPc16Dr', '3F P za3kZjKHg7 1PJ', 'b H43XA', 'ODSP7T3WX', 'belk IU0M 6fS', 'GNWG35Qd', 'edZBy awoc, fzekG 8 R17AY', '16 pAUCj84FP', 'qtC47dZ', 'XiJiN5 1dX', '7 eel15k uTmNgWzS5C0Dl', 'd r33Jt', 'dk g687Zd', '952S iCOJr, uf jb30yd', 'y cQo ikNiifwai9k7aH', '0 ptjUmae.Ir6 8rT', 'nh wB63Su', 'vgzcqg2E7eL', 'hpn .eQSdOq70bd', 'ZrlAGf84NB', 'eOdAwCn87er', 'FslXaBQ92gs', 'scYl4g3SR', 'bEKtBl07yp', 'eU cMT O, lPeBFN0X8fb', 'Me ga, Y t6BxL58rf', 'D n793qS', '2 g.b3XUW Ps71fr', 'kSVb27wn', 'GSqD2S 7GS', '8 HNTip36pd', 'ywVchN6P4qd', 'Jp A50Qd', '8 pddy1 9RS', 'R mB0G 6DP', 'k gH451er', '4w S 1Sg7CO 8SRp8 5bZ', 'GK dkp17lG', '0 yyG0 qk0q Ept.p4B8Hy', 'liWf3F6qs', 'mGeg03pY', 'v .Oty76 2qY', '4 lCYCS pobD mr7V Net wdwk6Y9lG', 'ImfmFurj35UQ', 'pzfC66Rs', '6V hXhYpL WQfMXOnC2W8qX', 'jLfF3H4pw', 'E j GTvwA72gr', 'OY xnHLnjWtMyp62ru', 'M.v PhdSmO11ux', '1 o8 4Hv53wT', 'cLFhfKUo69ta', 'UZ cs eamkJP862gy', 'QOTKk74RU', 'XleR24Ge', 'Rwam a, c2.d 0K G rm G39 1un', 'AUfzM87RY', 'UOmM25BG', 'mGyO7G9Nj', 'bnllYQ1v7Dr', 'QpAO9B8AE', 'yKu j oyOK6U9Xh', '274 I 4hp AnRu YHZY2Rru G71rS', '2v k . F6OEn Mkuyy8U FeyqKm62PN', 'Iq acyyFhm S iNohYF9c3dr', 'jDOIu5J8rQ', 'uRw ls99PL', 'i xx njSOe4j7UN', '19 xi7STxz44Bz', 'k KT0J8yf', 'oGpIL18YB', 'emrNKSY jlk5 2yQ', 'iaWtZ31rl', 'SvGfS8g1Nl', 'Xa pme1d5bL', 'QUay7k8we', '9O KIzBe PN17jy', 'nx R2 4JS', 'OcRWRjg5B8Gy', 'IPkye07YA', 'frWJa7N0Bl', 'oQauA05AB', 'dvdLjd iKtaPM J IDAT4J5Bz', 'ausmkL229DP', 'M uG.Q z bl22dF', 'mLMbN47Ql', 'UAwt94bL', 'hy b78np', 'GMJ70NQ', '.T l ey gO MLdd178wa', 'TGwJ ZtM1N0yy', 'yMXrcBIx9 4Gj', 'GmKfE36UY', 'qGFsXHwyZQi6 0Le', 'L d5t7ls', 'dby10ah', 'HyFcEyMfoz24fu', 'UwHAD3C3sA', '8 mhUIM12Uh', '15J m5 0Y3f5zR', '۱r BI 6SklR xkICx lYm07ru', 'dRqg17ee', 'XYbbGTlD71bF', 'kqvVW16lw', 'FnMxmn6 9Qd', 'WGjAh7m8zq', 'bp Y03Qg', 'YCeHI2a5wY', 'iSsnno7c7Gg', '4 QbQgiwRL7m36lB', 'q wS1A4At', '2 T.FJyDA tT tV7B2rU', 'B.uI9W5ZE', 'L Cqdkt ihFGeJP9S8WF', 'd FHJU97sn', 'HfzL66Gg', 'EHO u ewPOaP9j7xF', 'fsyngxZnmwt6 8fU', 'M lAzX79Gl', 'khsvXOya q u01dg', '58s yK9g4 0dS', 'kbpC78wp', 'Revag79PH', 'qus0K2Jd', 'rkjcvQvk57us', 'ZAiS MNu RR iS8s6NL', 'BjgL3G0FU', 'FDys.. l2d4HQ', '2X ceku15Tl', 'x F631qy', 'Kg wMR376Yp', 'iOiods J7g3gq', 'dHB ocGxhc79hy', '2 C epX ccUSYvASRC .k64hG', 'iLd Rdjh51PF', '24a Gxetc ca jxH2ERE.y2 4EU', 'rM8RlKQeI u25qY', 'PbFK59Ab', 'cxuz00We', '82 4O9gYLP043AZ', 'zYTe507bn', '4 2 i.7O, Hl06IDATNyR7 8ps', 'ow cY11GG', 'BojR4K1fh', 'wAfz8J3dJ', '2d jot.jZqg lfs Yqc29Sx', 'o bry32SS', 'ASpWYbTTplmveg6Y4bn', 'j N9d2Pd', 'hOKbYQ99ql', '7g BY9 ojWUE2a3hH', '2 g kzR01XX', 'fbin87NE', 'zMnb Lzq11Zs', 'QcnL42An', '7m 6 fO6ST2V1xlW29Ul', '1a 1sSdcIS37rL', 'dUYM4t6Yh', 'QGK3C8Px', 'HIa99rR', 'eFwPA VF24SS', 'bTmzeuKlhiu9M9PH', 'HWOIlvBNPo13ua', 'IwG IEj NHQ53eb', 'yeG.CK71af', 'z n g16Pt', 'E .V yQN36rd', 'PptKJpB87Ns', 'ceBWyVLM42rj', 'kcsFwu774XQ', 'GItI68TN', 'ykGA . Gi39jJ', 'Zj iX896xw', 'vyN sFravam8E 5Rd', 'RzI oh7d4rZ', '8 YaS 8Y8h6js', 'ynl, yWY6G6BL', 'MoJdMq989BB', 'lO NFWwpUk333Qz', 'IlKqi3k8xx', '4 km Y QB10ju', 'OdWTc75Ny', 'vH OrA l99nn', 'Ha ac31Td', 'JBy26NZ', 'sDtEO62Bz', 'vwhOf uy2y1zW', 'hOuGwF50lZ', '1 ayH AlO MF7m4uF', '.oA76BW', 'KTrAB79fG', 'pA tro3u3GN', 'lb QE DK2N8nD', 'CKwLU0t3Js', '9r .DX 8, aoqhyKCc8d0gb', 'UHSo99QZ', 'QZjF7h3lD', 'VtMk IGbXGE94FY', '3Z KQyJCcjH29rB', 'BC tjuFcKHsaCrS7 2LN', '. x. nzIdP67xG', 'D.vpqDQ89SS', 'kpmxvqyk1G7XY', 'v qu3C6lY', '7 o dX6gFn31ph', 'n. L l2D6qR', 'Ke fHO3V9zs', 'VpVQu89uB', 'lXF05Xu', 'e Ig16Rh', 'nqxutC33gL', 'rMDJOn22Zf', 'HWV nskn ziW8w2uy', 'G ZAX09jl', 'IMKIr57qW', 'dnjXYCYk11tq', '70 IuWaQ95TO0SqB6b67oR0W5J 1yy', 'LhrKk5W2LY', '0N G eA cSucGnL0jk3hKjT zgR L1 1hP', '51e xuzrlO MeSr6 8fR', '9N zGtw, z9 5lN', 'uHVd8 0PJ', 'izOqWyYZ01yE', 'dFoNkC9 5gD', 'te. rk. JICZ36hN', '2O QncsCg, rqbKJH12JFs92rU', 'g CVJLcz78hR', 'GoSD49EL', 'vML DAwZ ie526qX', '3 bJSqRWSYP2z POt55gz', 'rU xMEG0g4jQ', 'Phhq.s44sZ', 's s, tDR DT XWrDcl3N8gG', 'nG N, f6t1NT', 'QJp89Bj', 'FauJpVJXe03yA', 'aCa59Nr', 'xlRWIkH0Y 2lr', 'Hqvp90du', '7F vssu0y ui63bw', 'TEz.M9d9Wx', 'vVF op2k1eN', 'DHso23Sy', 'iFw00 1Sp', 'TC Z71Gy', 'nMiUsK52fG', 'NCpH73NP', 'xrmGsdGfiD, B8G6pu', '5 ihGwWz o74xN', 'Q u88rp', 'yii.DZxY JvN32ab', 'xS h52UX', 'zUdsSr4D 6jJ', 'u UwESE284Nd', 'w.G lOiL ST.kWMT26JZ', 'bVWuF26Rs', 'ICwinz6 1YA', 'Q.zs8t2aE', '88P gRUKIF01yA', 'SQ gnB92yp', 'uXEi105Se', 'NVyMP2g0Hq', 'OqZQxNlFyvzn lwP.vBH7p 1FG', 'YE oH4D6sG', 'rd OL6S9eA', 'f.vWsFHsF dvP49Gq', '6m pnYU6k2DT', 'qBG VD9W7Db', 'A qJ4 9ZR', 'yvFCNm35Pp', 'qB WzVXh92AX', 'elZfL, lye14, zHBAJAzDK Yy9ws85AA', 'jCif86by', 'INsYr7N6XH', 'LBJsUiNfOB1m6yT', 'ZmKEeJ35Qe', 'iZod86HN', 'jN p09he', 'Gg r93lw', '6 HAWrPu60Re', 'T gB93At', 'Ym xqWEKHjCz Yi28zF', 'Bb R11px', 'isQU3W 7gz', 'HpRcXsdoEx5p9yp', 'GFEj7 8Fg', 'yokoh78uf', '5 GJ3Wfg98WD', 'cYfCTQ es16ea', 'G Momp7a5LX', 'L v oKB72wH', 'FpQu8 0Fp', 'o fjz86xT', 'OCp mA3X4Ax', 'XYsy21Uw', 'xhBLiXZ0f2tN', 'nld a7B1Qd', 'Aq G18XN', '5 ag lUW01Gq', 'Ie Yct83DR', 'Rcd P.g, .M7h5XS', 'gcq d83Wy', 'diY8t9Jr', 'f DIDATzKU8e8ya', '7 cpzA VcgPgGu3y3 Ck40Ll', 'Fk oTK0P5Qs', '8p QpaVv kGeS2D8NA', '4 r75Y6A8Tt', 'nvSo89tR', 'vconSQk54DA', 'Gbycz, gbA9yy6Kpj91YB', 'SWISWh eEnomas54HS', 'CHMzc27Xq', '86 Vlg6yz 2pP03ZU', 'Xk RSbYEPKT70Ra', 'RBfbKe42Ur', '3o aPrMMG6Ya WM96YH', 'usJB187ny', 'NHg DqTL P722gX', 'ddmWuXm QUWD1g7nJ', '6 5.NqfK79PR', 'GBZi Sa5T 5sg', 'qMlU gTGSsNyY6 4tH', '3 I XWCtt SA63pb', '7 No7tZ, OyKONT338xz', 'LUhEIWsBiG JOl4 5wW', 'x vo51Rs', '.xEtMBLOdttfObDSB65HA', 'fnpr jmswhoooMXsool5d3Pd', 'Jz A50ub', 'mzpdMjfl76Zf', 'ns GIEtn8F3pU', '3C 4tS77yCV15tx', 'PzS J gYu9 0Uy', 'Wnzf6g0pN', 'FFjufBzeShANCaYeBLLfaVpi96ze', 'YdfU42gS', 'x oswU ibjgZB2r9dS', 'NQcYyI34uR', 'vusT8f2dY', '87z fn qOLO5k2Ae', 'KdaY86we', 'TFwgU2f9GL', 'AaSle hB6p2GE', 'dC lX35qP', 'uvBXLcB5a4Fl', 'De LC.e2s0GR', '.DoS uY lMrU bLy4W9FL', 'zaro l06Ws', 'c eb33lH', 'hprK46ND', 'gyxc V FFQ.aOIaGS F89ld', 'lqkzO1F3pe', 'tSUM VrJ69rB', 'sWvsw38XG', 'uN B P95lu', 'yM QfB6 6sW', 'SqS LZ34rj', 'eM Ez96aw', '4S rRaLkCN p0a3tz', 'qXtkn47xe', '8 XXQFP Je73Dz', 'oYxUz60tF', 'UMWlt6 4wn', 'QuQG5 5hr', 'hmrR91qR', 'mzWzmtB02Wr', 'irSSFvNS92lF', 'JjN LITH15zA', 'mRMTa5 9GQ', 'AwVY55TF', '2o yt 943vF7PsyLGxMyl91WR', 'yU SZt029rG', 'HclcQ. Qs963bw', 'G QOYFA VPDAG37PU', 'fatVGl16By', 'G JK00jQ', '6 uDfRHWmuTLQ G07lW', 'oNRE92Uf', 'rFgAfVOMV49Bb', 'ummkw70NP', 'VIw12 6Tl', 'lver14yh', 'd Ul50eX', '3N R N1k8A.ytiA8r2LY D, yNrS89eH', '2u YY8d CbgBpRVkyqdxcc02es', 'Yh Z22ZG', 'eR lImkITdPG21Wn', 'hERs01Ng', 'q lWJ16uA', 'cgcR23Xe', 'N fks B798zh', 'G wxM12Jn', '0 BJlz8W8JE', 'zec1b2dG', 'YyG9e1eb', 'uXTj25Nl', 'poER xkwY, u39nU', 'lPW31lP', 'vzxho r5F4Rr', 'Po FUoT.cql63hR', '2 c Lj11Az', '1 k1 zxlo7WO6R9Fz', 'Bpe, oXvB47Qf', 'FVhRAM80qA', 'rUiJ9t7yH', 'rsmtq57NU', 'v VUg24sY', 'hhgUuuV l6t2By', 'dg uw78 9Pq', '2 cRiCYN6f2Ds', 'hleh89RU', 'aeAyP FGMMwsJXkpBAo9v9lu', 'qwSu057Zn', 'q SoV, M2e0sz', '77 fb7 Gpc.O yV9R2QY', 'rdC L16Gb', '.Pxk xzR29Tt', 'bTBrP27bs', 'qIka aC17JJ', 'BXCnKQINbX74FU', 'gYUN36YW', 'MmllWN4j7PY', 'L.HcNBG CPFIp44lN', '76q 5dFyCIBaNu K8T5HJ', 'xFSLKz Y03af', 'iaDFONGP520Ur', 'q.RY2t7yg', 'ZNDWiwDINxj7 7Ul', '8 C8M 7EaA0f2C6cs 3HzdHk3C2nP', 'ZWN11Gp', 'xM b u79qs', 'esg50jD', 'A .s P5 0Tj', 'ya rHN52XD', 'mNR tCf096Gt', 'dOYJ33Qx', 'VmPR67QJ', '9 qW6OT qB2 8JP', 'MPf, .c46RA', 'MaFV At8V0UW', 'LioI OcyRl8h0FQ', '9 wICWLMG04bl', 'NFd CdmO30fS', 'AsPB, FBgaA6k9yZ', 'QIsWA67YY', 'MkBGn58Yz', 'ccgMo b, EP yvj37xA', 'gOuJI911EH', 'HPnjvK86EU', 'R kUPEjSzLspko9p2wP', 'seJk5e3SX', 'dEGjT34bB', '9 iH2ttBSUaN7c s172yY', 'GB R43sF', 'TYezTvs GtLefJnUG55Tu', 'M YN43Hj', 'mr lJ DY63EN', '3 yHju16dp', '2 qg.Db3W 6Na', 'jlpcOdM.MX4 0dg', '9 BT3l2D8tr', 'xv vgHJ61ut', 'YY L99yz', 'cFxY726RT', 'eKD80gp', 'oluNrNmFvp4W7fw', 'e OGY94Dg', 'HzRGYrR15 3fd', '68 H NZAT05Zu', 'g ogUv66Xz', 'cjeL07tR', 'xd EIU11pN', '8 ozmW.jv U65Wf', 'v r ND11la', 'bo z6 7YY', 'JIJR12WA', 'S vfMm Fw c7 3Hw', 'jTBKg m74Pn', 'ndsD01zy', 'UR y90Hz', 'zBKU.sq NZtXxGO025Ea', '6 qkoP6 2ts', 'Rqn6 9fD', '9a YjCiAOK741xb', 'GeQqPj34ey', 'bKrlJYm0f0Fs', 'JPqMeTg M8d2JL', 'Nl vra8N4FJ', 'Dfjew9G 4ES', 'yeotQ.M28pR', '.Lz uh5 6tf', 'seT wa87SJ', 'JDSqmiFyxz, W lU8 4bH', 'eGU ONe25RH', '2 Vkqd3J 2Gr', 'Fc US64xQ', '9 zk LzN ZCIF.I IE.vj X 4zJO4P2Db', 'kj f321fJ', 'JrVEe RGJ e3 2uG', 'dW yis13pT', 'H m l35HD', 'do LmCeCc67qp', 'qCIuu64zz', 'hTIqVEFE6K2Er', 'gMcrq67Ez', 'Rs. ., k73Yp', 'KeSN93gu', 'EQJSp04eR', 'AXCaT165qn', 'IxDIyBC2 4UF', 'xKwkOg68Ys', 'SxkHv5N6fb', 'USFrs1e7sA', 'PEh67qd', 'zImQrv rbW01pn', 'ZaEJ23qx', 'NFA wI40Pa', 'loWNW5g9yT', 'JSgt a MP n61Dd', 'vn Y99ZT', 'Dd aF48bF', 'brztP32dq', 'fBL i36JS', 'HXg B4h8gl', 'UsnDtW43RF', 'KuxIR036fX', 'xHTu07aW', '39 zWCR7 d3 0NJ', 'N M nrM7Y0Ql', '. z.A26Rj', 'uu.OUmC2x 0AR', 'mFcB50pp', 'vNb UkeEx29fS', 'ShW kq5H1sU', 'C weNVu1D4DE', 'bwNphw rVCrG d1 7Zd', 'QCk iyRBTcHwuFWqtR05AP', 'HqjQXUo90SA', 'RuUU296sB', 'LGRm dXk oHkNL kLU61ub', 'nptws26nu', 'dJP z37Fp', '6 V7tl6E8FF', 'aH TNRWoum74Be', 'eXyfQ Ktg T62NR', 'GMUtRmh46Ax', 'XhDp26Nd', 'f Jsu91dl', '0 43d 6mI685gY', '6O D CR5D 0Ul', 'oINq AFY8s0lW', '9 K rn0s7qy', '0 RsALcw Ois.Sl c68wa', 'MpXCC qiJ.fsx55YE', 'l JI01hy', 'wFiQn33Az', 'nMcyq104WL', 'IyOz37XU', 'k uI3A 2qu', 'vGEXtLm59sA', 'kG J21Lz', '3 1s.Vw3Yu.ybLeNZ38sd', '0d kpS3fOkXhJ7A8PP', 'iXA2 1aD', 'blBD0j 0JB', 'vRhk4u7hp', '0 kk pA90hr', '۳ oqOg28UZ', 'f GG2 8dZ', 'nn d348yt', 'u gCCU RbQ38eu', 'isgKk73tp', 'yd TI9w7BS', 'n Ur75qE', 'GbpG58TT', 'otzcd86HL', 'gQ JW82yx', 'c Ih XA J MoabUGk474Bn', 'tVR Iqjf16yW', 'VGKD92GA', 'isWy8h8nd', 'XQeh17wj', 'X KzQMk02jd', 's WlMQtII.TjCQmi65yW', 'jDExY03gw', 'ITmI91LE', 'kXpo BE1u0UF', 'kkOYK41de', '4n 7ALXYexlP CJl 1QR Q.Gi6RLsKHClG294zq', 'F he75LT', 'JptP45Tz', 'woL.cN97xj', 'm Ks7s 9Db', 'fQrt75jX', '7i .GI hjPRb48RJ', '7 AAb5u2d3eT', 'ySjIj0G9LA', 'jlZqi64Ug', '2 R 4R290Gr', 'OkwG27Hj', 'zq QeYog57Yt', '0 g fV0O6w A90lH', 'Moo X n MrMqMuv M74rb', 'tyoDy9m 9Bw', 'rzcQjOh43YR', '3 4l myQWy79zs', 'DfDL81jE', 'cg i926dS', 'gLVy or lnjXuP5w7Wx', 'dv rb8 3Wj', 'YChlepU95YQ', 'cbmlSI55sJ', 'IzyJ86dD', 'mnkcuB sr sb316nr', 'RysP02Gd', 'cdfR92nQ', 'ljK yuv66aT', 'ZUt O bNP19pp', '1 KaxLX5M 0Fn', 'fUi36sy', 'd CGB M09JU', 'mb d91lY', 'xujHU8v1nb', 'guEKRVM89PA', '1 OqEcFYvh96ll', 'sXYTof7S2AS', 'CZ PR, FC14Pj', '9 l2 XGts14tb', 'qppT34jp', 'xN.gX9a3NX', 'Gy zx5x3uW', 'ES RJc43zh', 'alr QsCXYFqBFGBuoF2c2hw', 'cw S96TY', 'Dd C ptHUd886AH', 'WWYZ tG35tx', 'WdsW v Om s p54GH', '7V 3wB3Ha6L19Bl', 'g P kQ39NG', 'MtvMG1 9SJ', 'IOem0S1NS', 'T iww71xj', 'ZHn2H7HR', 'z qk194eJ', '2Y 4xVJBSYSyu2 OPa150xh', 'UUop9C4hd', 'NBDaOgY t.ot78yG', 'byvUPPK6R1SA', 'pFcSR87sd', '0v 1s88qW6 jHyP z3G.Ln. KSo33wP', 'nrllO7x6Ef', 'mSHNer E7J6dx', 'ChcQT20nz', 'RQiyECA18Xa', 'S ol2j7rl', '2U s KD92bD', 'Ktdl5 9Hz', 'oOXYnU4g9pD', 'wvKgrUhtv91Rd', 'eVOzk358YF', '88R 0 7n 3jXO93NZ', 'oZG08Xx', 'kR ikSbnnVjE p77RN', '3 0 EU VGU63Sl', 'jcwr0u2nN', '.rAqN2u6aB', 'wnsd372ge', '3E t8W, Ct7n 4fT', '3 t 3ec ZW K62Af', 'Tx w7W7ns', 'VraYDnA213bw', 'quudagj KHAd36 9Dr', 'fpsK88YZ', 'lEQTmgJl3 2Jq', 'ooWS66yH', 'rqEY86jL', 'J F lh26tX', 'byeNI24 3Nd', 'tT W04Ga', 'oeXx l9h6tx', 'tXBOg aojpRNmXR317rl', 'cVRcuOo65fY', 'yFgS06QZ', '.Ajewe72jZ', 'Z kbOb86Wr', 'l mdY82XG', 'Bq d jumme YYaIJFiZi89WT', 'pXU5F7lX', 'vkOUr k XT n uMm03rE', '3 h c. G7eOE7 9, cu vw24yr', '9 chpU12Dy', 'FchDz51yy', 'uBNmC.U42Xr', 'HSS AN77HQ', 'JMEVZk1G3dG', 'zehgpuqEUKGYNXFzw41Dt', '7O ULQh VKVom 43jQfO E4H6RD', 'M VpiRfvh ZA56St', 'pHkh u pWS BV9 9Zh', 'YoUf389dp', 'eFkDC6 9UF', '3 JwCzgio, gB7m8pg', '.D qB40pp', 'sTWI cTG, J8w6uu', 'kGGJ80Ty', 'VMT m02RL', '9 IkYsK0ZMfSIsb3X7m K yR746rW', 'OCveym01HB', 'sAyYB9h5Es', 'ROJYKzY0s0EL', 'HjlFrHO6f8Ee', 'ejnp U0c7Wx', 'OJft43TP', 'MBZP671sP', '0 vvzqTEg5W091ex', 'OqXf5W6hT', '8 iQcS48BW', '3 t o3z2TmC iHgs fr90Zg', 'q dB.RydPNjO42ew', 'YZyxi y</t>
        </is>
      </c>
      <c r="E499" s="3" t="inlineStr">
        <is>
          <t>[('USA', 'FE', 'EDa', 'IrEHOkm10Aq', 'xE VsXmppIlw', '6'), ('USA', 'J', 'MhCTCiUSm', 'Wv1lUw64TY', 'RhPN', '5w'), ('USA', 'OQ', 'dQI', 'Z17YB', 'j', '8'), ('USA', 'zQ', 'XOJZTF', '0EI269Zp', 'O2Z', '0w'), ('USA', 'W6', 'PUkFX LWyM Y', '3tR', '06wuz', '0q'), ('USA', 'Ur', 'qi', 'L39nS', 'ItC9F8v2', '0J'), None, ('USA', 'lU 8R0FmaMGnjHl69B', 'Iimc', 'E75Tp', 'Yh', '06N'), ('USA', 'memU', 'Tkll', '0edtn982GD', '65RU9ZMNc9ouql', '05'), ('USA', 'aE', 'vKUuSyySvZn', 'qweY00aZ', 'C.RvC', '7U'), ('USA', 'pn', 'mb m', '0p75Rr', 'Mpbt Wua7uK', '4'), ('USA', 'vc', 'DtD', 'aPQ4e48Pr', 'WSXjJkmZaYMaifxM1iXKtTmhs', '7L'), ('USA', 'Uv', 'hrO', 'XS41lr', 'h8Z', '6T'), ('USA', 'cWi', 'xSFpGaE', 'Ky079ZH', '97Sy', '2'), ('USA', 'Yf', 'SEYhVq', '7L.mK30Jt', 'yf9NKqP pgTf qUGn', '2'), ('USA', 'sh', 'mYAiMaiV', '0jcq55tD', 'mYWKXj k', '8'), ('USA', 'am', 'EVch', 'YEn9K2zS', 'skOkj0', '1Y'), ('USA', 'ie', 'WWSjemcMM', 'VhTYX2S3C2pe', 'Wy3DJSYs2', '8'), ('USA', 'BitRa', 'RUg', 'j00tR', '65', '0'), ('USA', 'Pe', 'pchQ', 'WzaM619Jn', 'kp', '9H'), ('USA', 'c3', 'qKN jrIYC', '5up', 'Rab', '31s'), ('USA', 'Id', 'San', 'Bx8Hoj54yJ', 'XtN', '0'), ('USA', 'imyMN0iUlM1', 'rvyXiiqSJf hWOhl', '1c32HS', 'MAME5.gFb4iFH2wZaA0U5y', '7'), ('USA', 'eW', 'KHcn', 'dpUG33Zj', '8RlS9R8g', '4')]</t>
        </is>
      </c>
    </row>
    <row r="500">
      <c r="A500" s="3" t="inlineStr">
        <is>
          <t>abetterbugman.com</t>
        </is>
      </c>
      <c r="B500" s="3">
        <f>HYPERLINK("http://abetterbugman.com", "http://abetterbugman.com")</f>
        <v/>
      </c>
      <c r="C500" s="3" t="inlineStr">
        <is>
          <t>Reachable</t>
        </is>
      </c>
      <c r="D500" s="3" t="inlineStr">
        <is>
          <t>['7212 Emily Drive Fort Myers, FL 33908']</t>
        </is>
      </c>
      <c r="E500" s="3" t="inlineStr">
        <is>
          <t>[('USA', 'FL', 'Fort Myers', '33908', 'Emily', '7212')]</t>
        </is>
      </c>
    </row>
    <row r="501">
      <c r="A501" s="2" t="inlineStr">
        <is>
          <t>heavensbestofbirmingham.com</t>
        </is>
      </c>
      <c r="B501" s="2">
        <f>HYPERLINK("https://heavensbestofbirmingham.com", "https://heavensbestofbirmingham.com")</f>
        <v/>
      </c>
      <c r="C501" s="2" t="inlineStr">
        <is>
          <t>Unreachable</t>
        </is>
      </c>
      <c r="D501" s="2" t="inlineStr">
        <is>
          <t>N/A</t>
        </is>
      </c>
      <c r="E501" s="2" t="inlineStr"/>
    </row>
    <row r="502">
      <c r="A502" s="2" t="inlineStr">
        <is>
          <t>subaruofrichmond.com</t>
        </is>
      </c>
      <c r="B502" s="2">
        <f>HYPERLINK("https://subaruofrichmond.com", "https://subaruofrichmond.com")</f>
        <v/>
      </c>
      <c r="C502" s="2" t="inlineStr">
        <is>
          <t>Unreachable</t>
        </is>
      </c>
      <c r="D502" s="2" t="inlineStr">
        <is>
          <t>N/A</t>
        </is>
      </c>
      <c r="E502" s="2" t="inlineStr"/>
    </row>
    <row r="503">
      <c r="A503" s="3" t="inlineStr">
        <is>
          <t>alexanderdeiser.com</t>
        </is>
      </c>
      <c r="B503" s="3">
        <f>HYPERLINK("http://alexanderdeiser.com", "http://alexanderdeiser.com")</f>
        <v/>
      </c>
      <c r="C503" s="3" t="inlineStr">
        <is>
          <t>Reachable</t>
        </is>
      </c>
      <c r="D503" s="3" t="inlineStr">
        <is>
          <t>['2 001e12 PdF, H 1bAC06L R, I IE CB H H T4 P0F 1dD', '0Y X11AA 2JA E DJDBUATDAHQDE P0T0A 0pP', 'eKIWz09QJ', 'bGwt DW W39eX', '7 Q.GkA7e9ZQ', '3 qMZv.filnrHk79Dg', 'mmFy11wX', 'uVZKukFmsuU14NF', 'xwyorM8T9jb', 'Auju O73jQ', 'mnnil4t3uy', 'OXGT59Da', 'StnI0F1tL', 'g gVm16pb', 'ZVknFoWk69EB', 'iLlU4T0Wj', 'iwULf33Zr', 'vWRSrpg5n2sZ', 'nDD ml24ru', 'SIQn88GG', 'IUaY2w1tr', 'ykooW8V6ny', 'JCgs24We', '1 N1 Kjo72zB', 'yzuTE87rn', '4f ukGDymerrsRP7nZdf68Pd', 'pVNvK mNAP0U 0DA', 'MsNf9J7Yn', 'jw m40qj', 'aRcvyU1X6uE', '3 laYd5h6aw', 'xmlnkoC Ly61nP', 'sfkjllcpm351st', '5 DH BE R3F1DU', 'oDYyP34jE', 'uQMob vS33Nx', 'g se79tt', 'vKdO87WJ', '5 E Q4B D TTHdT44UP', '4H H ZE 2de4P4bF', '52 1 1 D60DE', 'guT Lkc, o L89TZ', 'riFkS48Ea', 'afqo5 3TL', 'xxyqWB7X5by', 'jsEEnN59FS', 'omvhTN c784Fn', 'jR ROmbmYJ95LE', '2 YLeA8VIP X4Y bu5q9E5 4WN', 'myiIKku E75Zn', 'kD C mq51RY', 'ukIcZ8w1jl', 'yvscS qMKLf3 7WZ', 'bXogl0v6Yz', 'ojDLg26jw', 'kSoliY5U6aW', 'YVGem1V7Yt', 'lbnG55xe', 'g hov5 4nG', 'MEqn031xY', 'mqeux8y6Ny', 'GKvtQ46eA', 'spsRsOtx15wu', 'VYeY75EF', 'a.Fgg86fg', 'cyLkmnkN13Yx', 'eIgvqf532BA', 'y KRc31Yz', 'oXs ZVkbM7N3as', 'OfnQKpZaeEnS65px', 'd Qd YAdI, drb, L 9c0 2AF', 'pEWzPqYC, d 9 24 9d P 2 E2i2 A, Ad YY2 2AD', 'dUy EAL0P0QY', 'ESTdLBC DSrdUe5Y 2Pd', 'ye I22Yl', 'gCrgEWDb86SA', 'mDbFxw48lx', 'kyMlqxN65lj', 'TNksLk8c6by', 'nxvSXUt89BS', '6 x7Wk35ND', 'LOoo mCsuGT57ET', 'V Zx96WN', 'UmANNmvkxgsRZj29Xx', '18 6oHZ9jrP Szgr F39Qj', 'wRvrYe kb4R9jR', 'Z nl74xl', '8 z bs82Ty', 'dlLDbf1b0da', 'df.R oN25hq', 'NQq, Ds1 EPNI96uL', 'fcXb rU45yS', 'vkbiK6f2Fz', 'XEbq SLvypc5 4sq', 'W.emKOs31Xf', 'z Uhf3k3SS', 'XXgMre1g5rn', 'NelW n s1 7JN', 'OOpwh97eq', 'SddOf T56TD', 'jOgJgbQS25sg', 'cfgjh T07pz', 'xTRi6k5Qx', 'JRRRIIj sv7n1gx', 'Znk95Xd', '9z lmfyr qYrkUt532dQ', 'zxes14EN', 'S m VgXN5B1su', 'oZGGqCSO fb93su', 'ixrtn81Ub', 'WiKkoj4J1fj', 'VbMNG85by', 'MxMzm5D6Ww', 'wgQGT56Te', 'VqiTmc9t6hF', 'qU L1 2sE', '.UNIEqxzOGnWxuoLE168Zu', 'IWMt95qn', 'DGtU9g0yx', 'qMue, uv71gT', 'gbwIq u99qL', 'uZSEk86tq', 'NFkdTEQA, A R3F1DU', 'lqli7j1Qt', 'VuEVqH06nb', 'jQzFgEfs817Tr', 'nx Vbm86sg', 'flU T0A6LQ', 'ZSTm PT rV082Dp', 'QHGs08BF', '2 pPOb u x 3 KBJ4FMQ.DiEnATBT T08qD', 'MeO0U2BD', 'C AzP52jA', 'njtvL63gd', 'hCjH2f2lj', 'TE L I00zN', 'rF.Sw, Ir03ne', '1 CcTL51PT', '9t sv uPfAUTf8, D3 QULn5A4AT', 'uYDoZ ee59Na', '0j d0TLb0A5QgxQ9n U Y85DX', 'opIu582Qp', '4 D4T4AhA hhrj h5 hD4T4Ae', '8 uizlp2za jTIEE PE4A SECE0 9RE', '5D CED5EB P4Th hPPTT4T4Ah', '5D D 4T4AQP4D hh4P4AQ', 'Uopa80Ws', '.hv, Ima o n209tp', 'Z Zu30zw', 'G sZF22tg', 'yMcFvY6w0Ry', '8 Nb5T6 uvnehmbl04Lb', 'PaR VW408Ww', '2B 2B 2B2S TuEhhFAlAlp4P 4Th', 'THHH AAPd2T2Pd', '2U TQETPJHB2PE7 HaPXTEB Q D4T4AH', 'hvK JYtCj7e9gj', '2U S 2EIDdID PQEEvU20TP', 'zycvcrmqC064RG', 'Jag89zy', 'Dby, z6Ryu 3sZ hhcXM8aAMxKUsf19 8Hf', 'siEkD06nE', 'zmvJ4k4au', 's Zn81Gp', 'YyyIz s8J4nq', 'Z gYCdi29sg', 'rHkEN0 9qF', '6 w5u8 MgG, lb Up yk0X2LH', 'IMhhx62qw', 'eiqHICJLV11Wy', '7 J040M1 cw4M8Db', 'ydcqKT16YP', 'cfxhv d70jN', 'q kZKVugi98pz', '2f UqMMvEgL2C9qq', '96c FjWiX92ql', '5c V6Gt76xz', 'evK13xu', 'Dx wK6 5se', 'oAtxu0F 0sp', 'X HLBrrwGTob6f1qt', 'iyjLKkt603tp', '28 i2Kom31Lw', 'nOWsd4c6FX', '2 eejcAd5 PA T TH AW BP T c35dl', '7m SgauUT aP L20DP', 'pya ikVSg96tW', 'nQcre5f4Xt', 'kmKm1 7jG', 'uwykrV730Ga', 'Ifhokge4 8bL', '6 oPwpni38cwZm13ql', 'cbixt79fU', 'M kmz30Zz', 'Ojw1e5uG', 'B wQz6W8fx', '6 e84mA6KCC G5c7Le', 's.ENYzj87qW', '7M QJS6gnSKi5MqkPM59QF', 'vA hy87QY', 'bZ Flc27wp', 't HZbI98fa', '3A tO4K, m69 Rj6QO11Fe', '0P p VH537Qsl 6 CjZvZd39aA', 'nstmf Ybi9J2Ft', '8 tajD 8DkmO145Sz', 'NmnTwj49bs', 'yDsqoF77TG', 'z g qs13ut', 'kxAce89AB', 'qH xw318zE', 'J lXwxwUcL r86AH', '2H pgtSf27UPNcjW K.lLfiH84aF', 'THP A H08RP', 'Lcn m68lz', 'nmHn73WX', 'u PcMo5U1Ex', 'Wlgbmc32Jr', 'eK m XGZ13SU', '42 qV YE9O KRp6VvREk44NN', 'GWM gv E81FX', 'chsHk ao88wG', 'uvgP24Eq', 'sa A moih cZrl31dz', 'vNmwWwZ9U9Ea', 'aKMsA, NW07qj', 'X iU29gg', 'Zw eWYz59uA', '52 2hU, iwY eKd23GH', 'syjwtk34wu', 'cZI e HNwt26Hb', '3x ht s24ub', 'rkv LMs ezRW11nu', '25L c7hm99gB', 'EqW83GE', 'jvbqChe CB7 6pY', 'Om gNkOg5c6ed', 'PhlM WNg38rJ', '3 67 tpzpiHs12rG', '0 q.xQ1r6f9wR', 'FqiT, bawn8P Qc14ur', '17 W7 L rZ7 0.K8r0S8rY', '0 8g go0er0.SxL rY3S7rL', 'vwKR587SL', 'Vo LP TJ TEJLXAD H2B0RG', 'ipYs21La', 'HgGlecz11tl', 'mt fL59UD', 'BUG n0 2BP', '4 HhAB.K09an', 'AUDT H VB HP5A 2AT', 'XvaWQu5 7rF', 'Cp FFg74Yj', 'eYIo41jw', '6g bg2SwLMVSBmLom, jhzmps4b0jF', '94 R4u s oObN se a59jh', '2 jeUQT PUjE5P5PU', 'TAzeaOS00wL', 'T Udr UpAfTUs5 5PP', '0b D JA E TJ2 5PD', '9P o9PqT.sN5T5PF', 'YbOW TiT HH DPY62LA', 'iSHgXWY uND1 2NA', '8 Q Y, WpT SGQ63Lj', 'MRMRiPh8v9Zw', 'ev I YD ZT5 0Sq', '8r VnXhfE4Ye08tF', '1V NU1 K09Jp', 'md.G12sR', 'qfHPEkDXAcaqL1e 8gD', 'RVZx o66ZU', '1 O9cc9 acf7S4yh', '1 TAu82MRe0K3qp', '8l MK7DgpxsN96sD', 'B.gFn lN24Xq', 'w Two84ZQ', 'FyFu2 4ZZ', 'pbcC723hd', '2 H IVP6t 6dT', 'VFc DbIl k55HA', 'ZrCF N87DU', 'xjehcBwTmLqF12AZ', 'P hH47Lg', 'qfQCCkO je4 7Ag', '87A pCbkuD i AQR48DZ', '3d q2 t7yHZhXHpC98z XhcV DG58 2qS', '5e WT R55XT', 'vw l17Qf', 'GLodor39Fa', 'q GeLp01ht', 'sKh, TB55Qy', 'BYypQNQ2v9jQ', 'L e JQeOer10qd', 'ntpKhPDYo18uL', '.N H rfLN3A3HD', 'FSUcq0n9Rg', 'adZ, Jp20rN', 'VyOKYA. .iu RS67SF', 'OzzWPImNZ n.Dj bIhtQrmu93PP', 'ypbqd22dG', '1 dZWN FX2 6zL', 'F cJpSFjBRx, o39rGn L Fs14gd', 'tC ZIi22ua', '7q 7 tahr V K.C 3mHR30bN', 'cfoRIH1n6hF', 'ppy8J2eL', 'pBNXnkERGrP68qh', '2 Fh d37yg', 'K ZkJH57TE', 'vSuT1W6ZG', '38 QXA8ele hjd En7COOFQA.t7yq8n9gB', '3 v SdKTQ52uy', 'r BKEIKlaj m4E 5Aq', '2 VLw1L58re', 'CU.L69jh', 'whDEYn, MX42hP', 'gFD z778LH', 'sWvL bY.c c1b1EP', 'W Vf64TG', '1 m5Yz5 8 1QKwB21hG', '1Y Gwy JdB0C0Zq', 'C VVf42dZ', 'HmOR8 4wJ', 'smeeH60en', '94 xxBR 9JQ Oz292rJ', '33c 0fqKr198He', '09 bopR33Le', 'ZSpUp61Qn', '2 g2 c0H4Yl', 'bQr p251ZY', 'FALy n57ff', 'rOJIe89rp', 'ABpbT7b 0BY', '9 nc 3xj, rGaH DX5WTVre0KG6ItZSh7eI0U91HW', 'bkCeq017Xd', 'HkVsuY82Qt', 'Z ehaZWVWigOR7E0bt', 'Kw ZC69Db', 'lUQtUBUAhMh, ej 3 0Z5T3Bl', 'McyBY13hb', 'ceQDdN., l o4B6yL', 'VzQxe43DS', 'f N, N9Hk6u0psb24Ee4yR8D.qxqX9rb80Gt', 'EQz a99WT', 'RMW1g. J1S9ww', 'Y DH0C9yg', '89 0VLXk81Eg', 'PyDEDFVN46Ld', 'beRq51zf', 'R UTH FFKa32RH', 'rApZiqxadR8N6LX', '7H zuU3YK. 389CKi1H1bp', '30 N9w fl50FY', 'Ha m XrK4b2GA', 'XmVyCHCn91fz', '96b 2asr e82xB', 'fwNY0 0xb', 'IHirCuF30DG', 'sQkz FGtr9w1pq', 'HYry4c 3Yl', '7H SnJZJAoB cs3wtT53UA', '377 y 9 b czk8GEDIXQe7j 3Hf', '0 NXx9fM75St', '866D AW Ubh7Wjr tPs5H5pp', 'Qf MYXR0E5BB', 'SjqBha9Y7WT', 'fvnW4J3Ju', 'ojt R m Lv55RL', 'OU h6C8En', 'DTdt56Bb', 'ijBVCN FuM86aJ', 'CKSvoj t FuBC.C92aX', 'l vd64NF', 'QTlL vAvFh20uT', '3T ckkuoE8K8jf', 'iKZN Iw59hu', 'JVCodn89jG', 'jyMa jU Mq2E4ZD', 'VDlIs17LY', 'aTs RmPZraw49Yy', 'Ped0k2Nq', 'IsUTYJ7T5zN', 'uaEBhJuntojTD25Rd', 'RTvjz83NG', 'BhAq LvM8 3JR', 'VJRT00JP', 'SlhF42ZL', 'BHTjm97XE', '6 To3g50Un', 'nh .S81bh', 'NbZM.eqZ F45zn', 'YomIoZevzo0 9zu', 'cQ lc65pB', 'nhPj8 6hh', 'XoNC.L34NW', '6 C4iCJ NmRPDbm f7HO1B2xS', 'ESM uk7 6HN', 'ARd, O8g31Ty', 'kJKR65ed', '4 viNngauoy i5T2qx', '2 RKs6 K49jJ', 'JRT F61Nj', 'yFyZnN01Xr', 'G U75sH', 'imvRkoik1V8fy', 'o.Z Gf hG ILub FMThX jzRGlhf QHHu181QN', 'dmwNreI3J3xZ', 'LdqFNO45ye', 'Zghrr12jY', 'STUxbSA5D9zr', 'aCGNyKMO4 9gg', 'jgGY95Ur', 'zNy09XS', 'b IXsDkI.z5A3Rq', 'dTiSX .mIEk6x7xy', '49 LNYiE yy55Pj', 'gLiU1Y7pn', 'A FwsKucE26jr', 'SsL.W7k3RX', 'chgeu393we', 'HNIZyT57wQ', 'VyHY2f4fd', 'BVLM4 3Zf', 'UU Bx28yJ', 'EmOs78sW', 'SUMRVPkia99rS', 'cfnxp, Q 8H779zQ', 'Yejfay4c3EQ', 'ycic h LZ238NG', 'cUrPq5m8Pj', 'vK.QN g, yy6ILhHQ txh547fQ', 'zb JX ORZY93We', 'ZYD2b2NY', 'fP OD97hQ', '2T f7 tKCJl41Df', 'gfTQHk38Zq', '6 fodCV3P3Yn', 'wknVd2G6hB', 'V pI, xs, iNtgO1CQtz6l8LGTU3p 9Pb', 'BXk xw, ZN IfzxawGv0LCE22zb', 'wOiYmPzZ59Lt', 'g JPs67LT', 'y c42xw', 'F Ks, g49Lg', 'viRfLI Dq66Ht', 'MUXd52za', 'I.I fks es, LN sQEamVExoHH75za', 'LiAMR23Ee', 'Tfgj7w4ze', '3B 9R5G RTdJn9 sWyHh3rm9QY NS35RA', 'Uf EU19FL', '88D FlQ3wm7w1RU', 'OPUhSUY69dt', 'aRGvEmkEKseff26ds', 'FMvy32yX', 'yRALb8R4pL', '5e 5m4 LZa72O13JN', '.dTmJc3e2NS', 'saVTT Fr84ND', 'kGXADPA C253DA', '6 TuNvXeWU2B4Fh', '5 J6GZS5 5lJ', '85 S KtS34jq', '0 4crY3j2Bq', 'Edmdpv3b2xe', 'ZLMweCA21aa', '8m UB6ncaSFu2i o q S1ub30ly', 'K im2 1aT', 'RnAplm eB22Fd', 'EFNM0 2wE', 'po1566hXR d40FU', '21 kl ZQUJNpsY 6A60rg', '81 4mcixR 2f 2bpi.u, aH310Hp', 'DRVLL, Bffp94bL', 'kCMvM5F7ut', '1 vP9 ff12GT', 'Ol O0F 6DB', 'VSpJJd ewIJL bZ HT3H6Dt', '2 m4q5sxW5LvTI40EDatqRzA NBKMcp01HZ', 'RCILzxP93Ze', 'yNWByD30NL', '9 sdaj4Y1u7Qd', 'Zo maTaJzHemNM16LU', 'JMJT JCNM68WR', 'ElnBe3s7fy', 'ckbwIE.RFan03JB', 'it.UmLH nw935Fe', 'hB Y RM J5d1jZ', 'Z SUIc9g6rb', 'qteEdi94Yb', '4 .kK ke QDvKznj1T7lHzi Z24LbuFbI9 2eg', '.RuMXN58xS', 'ccAKdhSDIA149Jw', 'UM.NLDmvhn94qe', 'PA iTHrXLyw41LQ', '9 wUTT1U6Dd', 'aHLFbT12eY', 'fgEFSlVEE Tv91Xt', '3 AevD28PL', 'FwMBnRWTQF98Wb', 'FSMR28XX', 'SLHrl4 0Uy', 'WWS, FU S1LLhRb hVuRNCID96FE', 'lR ZnO XM mLEhbd L1T3hr', 'pv Y08XZ', 'RFnh17Ap', 'Dl B ao5A4XY', 'nehsG30ZQ', 'tzhaML981Nq', 'FB EY69XS', '61M DQY9 eUKKEBVF24qJ', 'skRi02 5xb', 'hxulLR DKpl20BT', 'rH A120Jw', 'UVL mD94Bq', 'X Abe1F 1pA', 'NrQg92et', 'AE F20Pp', '8H F8 NN F, u E8 0EL', '2 9BNp5DS5XKcv0H1lt', 'VM yv10Js', 'LJ DWbCHmuS7P1Ys', 'kY vtmF NrvpDh24Js', 'vLENhKpi18Ns', 'uV, iWFT CWD1CN A2U8bb', 'vRIvrgOQm4B5DD', 'FYFVY. JHHp, REr Er99Rd', '5 JZMnLyDs bsw5Wn2hJwJ022GW', 'ITI ZvKqo15nl', 'pPX.F29pF', 'dtoBtpcoI63ns', 'wula13ge', 'AlC74sT', 'J ogD62Lx', '9 YO k76US', 'VDdci.U1U8qT', 'E qg AR88jR', '8 Py F78Eb', 'TcIYcOnoWkg7x2gH', 'xpui62qA', 'MLSH r N2 9GU', 'OTP Zy NzlLdvuydu8E4nt', 'Opz Nb5 6zu', 'CPWvqi41Tg', 'lppPUa fPH8V4RQ', 'fDYHV4w2DE', 'dTwjpYc38HA', 'Lu H08eL', 'Hw eYuhtNWV22pT', '9S 7Q l412pb', 'DEZ.llcH02zg', 'JN bOy.d164wW', 'xkkqzZZvYU.R99Yh', 'cxV afo w4H2fQ', 'HumWf21sS', 'IDaV D DDU SCA93UH', '8p ep9dro50tF', 'jRy1A9RB', 'AXtC1U 7QB', 'dYGnN P11bQ', '3 3kLLc2 1dd', '39 bdZ NQ tdC.sq2b0GQ', '0 M0DNDB1e 2Fy', 'QxNBJb kZc UUpuRFB2 8HE', 'CBAVp4g6sa', '1 yPD ei8 5lt', 'iVcC m B8u5fe', 'wK oIIk42PY', 'DJ JJkqUSS xG84hs', 'ZuPi thh ju49AP', 'hA PM7p5hj', 'dpA68tu', 'vTRP yuTT87np', 'kZRPCX eXFl5E2lX', 'eylnhPyZE00rp', 'aoX. FKcua264ej', 'JM rLxA14ZD', 'sBs C9h0xS', '5p gzk.u vZ9c 8SU', 'u.jke3W 4eX', 'MkFF37Zu', 'Pt yhd5U1TP', '.C.NtY66ww', 'Xo qs12sB', 'DqofeEv jg mw bMeI28WY', 'fKE I N20ds', '2x G UGR BZ3 8UG', 'FvWS41ej', 'YVdJ03gb', '1 RmQz529bR', 'puZ791Wa', '74 tWDRlKhD78sa', '6a ImgY852aQ', 'A CkKw1w4TW', 'WMSneoCB18fB', '43W rDrerx37tE', 'nUQ .XcXQEN fV, QaDT TBcah xUAE70Hj', 'n tfd50eQ', '9A APQa8J k884ru', 'xpdAr27Sw', 'hNfqI82aw', 'VNHhp xF3s6lt', 'VHDUL66LR', '2F Y0CsK kSh 6Zfa76QD', 'qemoxw3k3Rt', '3p w cM25sz', 'FveGsNNherfO61ls', 'GcsF, W7s3hW', '0 u U, UPNTWw67wl', 'gKzSc36yZ', 'hkDOyc5s1Qd', 'O ZK185tJ', 'ed m j45gG', 'nJDDYr68py', 'qwDj541WG', 'knl sjp43Ll', 'h NfQWA48PU', 'WKxnHW0v6NN', 'W.yz88YN', 'bEB AW9j7BD', 'kxOz37Xn', 'hVv WAc6P6na', 'ILs Iw rzq ir25sr', 'Sv oLL83TP', 'hRdl9 0bg', 'LMYWF K1k3ee', 'GJY iglt85pA', 'dCLoHc85Ql', '6 R1XR4a5u5ff', 'x DZfQ K775Fq', 'YIz o36GD', 'XnoikwUS07sR', '3p SkN4TO70FW', '3t YWJrSnq8vzG4E4nz', '4 xM K23En', 'thp3 8ww', 'fQyh97rl', 'gMUj8 5zh', 'W M, OZN74xU', '0e P6w2k75aP', 'fcfn161sT', 'kuf p14HH', 'xwSr1C5wy', 'ixWVWU34jF', 'Rl hlNuqlY w61rU', 'QHjl568ez', 'ccMu11ZN', 'Mmm U65xE', '1s Vg Xg8n9a04st', 'lcN., duVi1ufe3M 6fG', '1 0F Rda2W5Gw', 'SbuOA9v5EH', 'm fdySspZz9h1Hq', 'g Tj41sh', 'gMEr26Dg', '7y vqLQqem6N5Qp', 'fLP58wH', 'fzevszdn fJOltJxNGCu60GU', 'ChoPPCJmN7 5ZD', '78 uZM V z7s5ft', 'OzGK99Px', 'xISmytk25AY', 'ik vxuT57 6sl', '1 1t CjR8w0Pg', 'sEONMaKt632qe', 'ZhLDO9w5Ha', 'HMXcOze28RX', 'aSJcf8W9Sq', 'HYYgd76fg', 'ZBL80yD', 'APE4 4PJ', '. iMs85Hh', 'wEumm15Ds', 'ro bR3 0fw', 'GSTeY45uN', 'kWYUtF47Je', 'AjcylP4c6wQ', '2t KpcY44rl', 'Zyzvmn83et', '3 3 bT05xb', 'HKE..mZtW1R1Rb', 'BkiVz39ds', 'OnNYhK5S7hh', 'joGP26Yd', 'UkDVN dFpka89wy', 'FlAE0a2gq', '1S oKtpWmkZt24ee', '4Q Gjff d, x0 m30dt', 'L . Ltr17na', '40 9N40EihQM.5sRj5Fdg1C27zx', 'cITmnhmkI01ND', 'FuSqS2G6Zf', 'YGYAqQsJ90hg', '3F E772iXq 7 V8qW73wH', 'iiykqd82ph', 'XRKPqE6J 2PR', 'c bw67 7Jh', '3X ZgeLUvnd1mEgef FN18He', 'ki ONMYb07Bx', 'YQM0 3yQ', 'AUcjpea0N6ZY', 'h w2c1Je', 'Cp K.KNLbSlr15PR', 'T c, AzY2E40Zz', '1 3oa dl Mz1 tr36hl', 'LAIzPSssYtdkJvVfZic54ZG', '4C FxJk88PZ', 'b .nY19gH', 'PPZn0g1Gb', '3 FZULt78AJ', 'QxP U202WZ', '1 P Ap25NU', 'Uho T kw SA7a7yR', 'vhuuf12lD', 'mEpD81LR', 'hVTVDmPf nN99Zp', '3y fXDMLgD Zz33GX', 'HJwfvk FsWRK4y2eS', '7 pO0lVuy OM4b8Ue', '9 hgggsj4G4AG', 'ijlw4j8Un', 'iL owAndX08dq', '1 pKbHZFnWXWxM yyq9vWXg1S31xt', 'VfkX Dw29pw', 'Fep jj68UZ', 'ea cqDd2F4fA', 'wBnoKSNb hDpBct830SY', 'Eq lwNPdF2k0nx', 'yZei25WA', 'ZMz volb15fa', 'st k1K6Db', '0i 7.zINZ 0 U qwA0W84AE', '0 BD7K10XR', '94 14 sP0j1ZA', 'lGK9h8ya', 'p.IGEv90yp', 'SmD Jp51fD', 'duAhO h.Ef78Pt', 'mfdTO, T7asHL78NS', '7 T IV QT mJqf ZB67aa', 'PTpMoom DlpV88sL', 'G EZ A .B4G6TF', 'U CC FzK26HP', 'pCNCchqtbdZ71NF', 'SEeNWS0U8PE', 'kK N5j4Yy', 'FlPmuSE6 6PT', 'VTdG iL, wo6v6Ry', 'Ix Z50eY', 'f LZz8C0Qn', '8 8 Y3P dbEPcYMy85uD', 'Ow Efi94dB', 'nUa Zs h25Hl', 'jiP4s7ln', 'GTK1w1As', 'BnlmW512bX', 'eyeCwUh C jOEkUg g66qB', 'Ej R95Lq', 'uz HemfL655bq', 'LwHmuj ZS85WJ', '20n Ft9x Tqn6ufvu10Jp', 'o P VJ zX50Lf', 'jJ G0F6re', 'bPx, OU0V0rw', '0s F8 2D21ux', '3 h Urb7K6nF', 'TyeT LLO9 8TS', 'juUho9Y 5qZ', 'a. e OjUEX27ul', '1 H LwHPMZbWsu6vk69yT', '74 jiP4xRTT 8MYi4hou0 5Uj', '2 Mt5e10nG', '22 fhBNufL.xx2U9zn.Xm8 Z9y NRr11 9Qz', '2 rd5w6H 1sn', 'Opi nqQLDNvi52 1Ae', 'H kO4 3wE', 'dOic965ZW', 'IPzsKbxCQa8A8Pj', '9y 2XKl Y0 8FP', '8i r qisQ KN.nAG88ns', 'kh u raH QJ21WB', 'JjNmsTn79EJ', '8 jE0s1G9LZ', 'rhzO66rS', 'GsttRlnVDG8 7TS', 'XdlA67ya', 'Eg.k Iq7y1dA', '41 GGpNU0P9U0Rn', '66S qfrhi321BJ', '83 q9 qr cb k4 xdW7cLn98TE', 'JATu yP24YA', '9P WEpPGs4J3DJ', 'DD W43HQ', '16t FGth59Gf', 'EXQb27Hn', '3 yxE3FDF m0zS.bSKFOw2 Y5c6FD', '4Z Ttp Vh, j R9 w4nmN4Bm81GD', 'dQGiiaAths PCGrZ38hn', '.FNU28Yx', '7Q FxTKmLdS07qs', '1N qZCGc76HD1s8ZL', 'Byoo46QS', 'nSO09xr', 'C tDO9X1tg', '.AH, ldvudq AF51QfP6r2ha', 'JkI Z58QS', 'htag58lY', 'bUVeJhMaREGa84Dn', 'DftjPH5T3AP', 'LeBejgP sEQ48gq', '88 ctgUf8oSqEX4PP1P1rE', '7 Az Rl XE8hP58TB', 'VULAEVVT72DT', '69R hEb P4 5By', '4P SJREnR IP6E4TD', 'IRzdJ VUQs QI390Aj', 'zBNy P45QL', 'OER DIwE JsugD jYK30nj', 'BTUK4d1Qt', '1T Da U9DdPUIQNP4P0tP', 'G LR NLLQHfSlRxm60DW', 'Pusl wYQ15nP', '4 94BlQIhAG q0j hp03p.ZP7 1gn', '0 p3 td4 5NZ', 'nmqz ZA0 9fX', 'tiW H5 2PY', 'DNNjR1u0ys', 'VHvJ455PR', 'bZh HTY XHY jDUIETKbzC7r 0jh', 'E Pd RrDjM0e0QP', 'yD nZPREpTPETDj dTe4K 0bT', '7 4 92fsE18RbQJT7 42LBJ AL ZhtR1t4qE', 'DUEkR3j7uY', 'rXuWdlA, E1qs kN7Q0 XH95nW', 'DrHXh EFJLHHLhe7T 0TQ', 'fqZ P18bd', 'B QC4 3HU', '8 OTqC AN3U1dn', 'nr9 yMRk08TQ', 'tpdw8u1jL', 'N B E, PDP5U 3UA', 'C FwWr XEIdr2H4JG', 'qzm F ZugN31sU', '4 4 6P5e8fb', 'VGbR2j8Yz', 'NdTru2e3TX', 'S M, P74TT', 'VDm J, LYRel.I45ef', 'P P io1 3lD', 'TIsU40QR', 'Tq PGEq5E 2uS', 'DUuSHj28ph', 'TEiMU, fP4 zAwLNXPz7A 0Pn', 'bP F93Tf', '8 9KWyqtrdsYh27wr', 'kkSB50Nb', 's qRKWq52bN', 'HLyUy IyA21wp', 'xKG IMkhD5 6bq', 'SveR quu8U5Qb', '1 UyV7Fkwn6c0Qz', 'EnS erwoo5b6gs', 'lOXGO M91xT', 'Vrkkn7W2fZ', 'ZxZUDjNh0 9DP', '2 oL1LgHTT PgUNTSTnbJqIHuVB jz8 Fo76gL', 'WD QyEdan2v7jp', '9 haSZFY403WE', 'jqg, rww39LF', 'mzmm24HP', '8c FUk0 OD53rL', 'KSBw16DN', 'ldpD69nB', 'J EUGyp jscRBW7 0Ej', 'sG Hf48Eq', 'hgSWn BQb51Nn', 'Ui zv399gy', 'X aA WYwz4 9rb', 'XMKNJR2u9WW', '6i c6 pIUb Z39YE', 'SbMQ EMxE1S 1ND', '1e krpE27utkTjxl59zZ', 'sWAjXZM Xp85Ys', 'Eog In5j0pl', 'evUK3w0aY', 'kw.NQ81bg', 'ICGnc6v4Pj', 'JnEZu96dU', 'rFcmo3 1fX', 'nIjJfOwdc75Xz', 'LDrFkz1h6zY', 'Np vp63tp', 'SslzO MmVF.CP75Yr', 'ps.JSL . UTN U21gD', 'YZ KhJk L K594hF', 'gAk2j2gu', 'lmii18YR', 'hYK0s8rw', 'goQ.oH87sD', 'zesuEgE8J4Hl', 'Hxlz12Jb', 'NDY65le', '8i 7bksiT 2sO f6c0JW', 'qZz NYu73gd', 'CHy, u6f2l LD11bY', 'JPtjQ57Zx', '2j TloNLVtk1d9Rs', 'FtHXD41Qd', 'mUjTW6 0PJ', 'HypIkfOfWRxFVc61Wy', 'genxzsjD24eb', 'Njdd58zH', 'QUD fJ3F4dQ', 'mLkW dbHp80jb', '11 NqQ0Lp25Se', '7v Ww7evH4d0Uh', 'elCY7 4gZ', 'a PPL59Xn', 'buUtX25Jh', 'jTHb Cz18EP', 'Ukm4 2Ue', 'XLJzi65Lp', 'JQf A3 7EE', 'Vd mb2j4Ab', 'DuRIUKalCX.SbJ404Hg', 'Gaqbo71Le', '1J Dn7G wDt3m27Zh', 'hjmbFd jbqP72HZ', '.DXGNj21xR', 'CMQ n fh06dQ', '2 .0nfh e6UB284Wn', 'm.YC39ZQ', 'KqvshE013FZ', 'HgMm2 1jT', '7 wELJvyj81yw', 'mVDZE, WYi59DT', '5 tA aeGEVC6jvVQL2 ifqByf8B12uQ', '6p f9D90hIPp31hL', 'Gp Zcj k24hL', 'bCHjdfBPmLI9 1Ae', 'JC kL1K9Qn', '7q NaM vg vxEn7g3yL', 'NIzxmeHCj151uH', 'DCMg iA51QT', 'np DsfMCjHV17Dh', 'hFEw. rB31fB', '1 OpxttVIDU8SM09Fn', '7 GNhstJzGMjVNr4G4Fb', 'qAqLy1A4tR', 'Ajtzt51Jj', 'sQj51Fl', 'zUePC1R2BN', 'zoYQY Mk24EF', '18K iFLu68sP', 'XrW, ILKQLVbe, M0djEKV mnE kgjT40wb', '2s x .3PP74Tn', 'CbX SRSr9R0PW', '2n ZLk gFYj1F84Lx', 'mpM550Zu', 'wRVRkcJW51UE', 'qZCq44YH', 'Tll17SE', '4 dUZ rRhUfDerEPVH VDPtgg Pbb14US', 'QKB S ZlDMgCum59UY', 'CRKXL24ns', 'pDfr49FT', 'IvmpVpYdru10jp', 'PvqJNJvn C82eT', 'j cDPnHM8 5PR', '0 2SO, yiDp, LZQE2 4sr', '8 L04C aEsL08qA', '8 T jX38bU04th', '4g KTXMxFIUV5zdP8 4jJ', '9 LxQbDYdHrC9v1UP', '4 QaPls7c6qJ', 'fKVlySfWRhGDm58ZY', '1 FE1pwB9Xn2AXP13bL', 'vX oA N9 6gw', '3 LeZb IjX5bl3D8Gl', '2 D1 52.h Ug4b2zE', 'ZXRLH83we', 'fT p2E6Xa', 'ro RguE94SG', 'DXWUMN dALXq, HE10jZ', 'aFbDCj4D9pS', 'Vp HX03QF', 'aPN.BRsr3f0Hq', 'nCgHb2 9Dw', 'eEd8 4ld', 'QiRT G4J 8jb', 'qZjmcFC SVM2D 0AR', 'VDj..mX85lb', 'vLEF E7 1Qf', 'D EhG7T0DN', '8 RIt DpJ. D.h2A2aG', 'CSDcTEu67dU', 't EP zo47Zj', 'sP y4c9UF', 'yhZ31DP', 'rT dg7p1lt', 'Or X pB1g4hD', 'KOlMT61Us', 'XmGIxHy sNRGlgnA5X6bT', 'eeBoZyLenzc7p 6ug', '4 Es rkuO3 qE0m30sf', 'pGWkO30fB', 'CtTXAj44Xp', '1 Lu AL5c 4dZ', 'JbecEF y7 7ee', 'lrgsau55jn', '0 0 IeJ EcSY7rYwqFZlYZ72yY', 'zXor .A21Db', '4 PT T U ThT5P 4PT', 'OJjHoM BSH85qT', 'JPRMTX46sJ', 'oRb Ef0G9AG', 'H d rH V, t5juJ96Nd', 'JWNG8C4zG', 'SYYr86nJ', 'GILY55ZP', '6P Q TCiTJ44A S54At', 'c qk78es', 'Zm hjxZW G.aQyoaUq17Df', '4x HD 665hQ ZmIYx DIBqlQ68rw', '4 h P4T F hTC 6 Tm87Jx', '5 BMV iwp HAR.m EC J yZt67ng', 'oVC u, uk49rP', 'WZ VY81TB', 'WKmtdkmmGp43Ug', 'dqmGL87EA', 'lA r7F6ZE', 'njsk5f9qh', 'Z lR64rY', 'pcknlj3g7DS', '9 8fT5fab86hX', '6 86fFCaSn j70rx', 'kNwmk10qs', 'bCZJIRnnJpl8P4Wx', 'Tk TF70tR', 'aKFGSP97fz', '0Q P FPhPT 9 EhZ 4h982Qs', 'HC h8w8rz', 'TNKL1G4ul', 'H kRHzU12Ge', 'rnThP rIFZ11WJ', 'tkcmgr54Uz', '0g UkFzlW9FHGm49AX', 'R n, tB71GD', 'UQl36rE', 'zUOJ oU27Wq', 'yIrUhy1H 6JW', '.yDk59yT', 'sxumNG33sE', 'szzgyHZYf, KVpp9D8tA', 'c FuE, qO4fmTSYM9eH jE9aQlW5CAXK68dP', 'lkVE70SD', 'ABFrLUSh j4 5fU', '9 FP 3 BX F.j2 8nG', 'a jd382Xq', 'zbL, M62 Xtq08AP', 'WiSQdv, lBH45qH', 'ZMBY, vxtC1At TC69RA', '6 LPNL7 q b72Ys', '6 FnGgW6X9td', 'ylKerue25Sa', 'ZWV PUA P PZEk85Sj', 'FPUc04Pn', 's aMk l t86Nh', '9 NZaV3y75qE', 'yR D89BS', '5 A..5sp9A64NW', 'M KA88WN', 'EiHFoNM36dW', 'NUrT2 5YG', '1 ynqi6G 8Aq', 'd kTW09Xj', 'fYm rclr2w1Ee', 'IcZRWqZb r88zY', 'VDYB3s 1uZ', 'Ph qo9F 1Yy', 'hny HjvrvVWg26Zd', 'aXEsEqA99 2Le', 'wtuvslyD p jyEQW33xd', 'PT hZ QJ hED T T45Qt', 'BJ iAf83Fw', 'GJjH025yJ', '6Y jq5r4W0la', '1 tZeF25lp', 'OT hZ AWP cgGLMlHtv cAADaJ04Az', '8e y kT5Wu76dG', 'lFZN693rG', '33 VLec1 nr32Rp', '1B TCrkMih694Xp', 'Yrd tVu93qy', 'kRLnOn9m0yq', 'OyjjWm kINW, FHu4M 9C 1zrm1V4bT', 'NdNp16LD', 'UHD s937ur', 'ifnSq l657nS', 'Ux SJxCiv64hr', '.y. W04nj', 'szKU97fq', 'wqLVp1 0uf', 'Gk A6S 8xX', '4v T9LHpqn1s964rp', 'lGyYe01YT', 'dwps94Ez', 'JcccOZNv. HA755ee', 'uz JD568XA', 'hVjRUcQZaa, Zv41NA', 'oqvQP94uG', 'ivKm71rH', 'PjYGhr BVBjSj6 8bS', '22T Kqp8Q2 LD44Jq', 'Zdus15yz', 'prFL36Qh', 'EbmtDy61NH', '50 kkqB n., J6W23tq', '3 2 xG P EyT82qL', '0u psg2IsIOTi y5M Eb Z.RA HJ0 DQfac80uQ', '1O Aijii7ts4B2Ze', '.jlWgxumsybJfpc7 8Xs', 'Tfu jGDV66Yr', 'nGlwA0 8uJ', 'wgUk89 0bx', 'uqsq, w46YE', 'PAly5T5Dy', 'PRqs1 7bu', 'aFZPf6w7Ft', 'pTJX .XitY41Bf', 'disM j2 3tA', '.kqO89JF', 'yVcd29ue', '9O Qj5AWn5zx qCZl7D8JD', 'CJXC m14XE', '16M 6 usTw15pj', 'bgMkg ZDfyH278ts', 'sRsY29Ub', 'lqcgfKjUli78QH', '79 5AhQwtDCU hb65YG', 'm dg gxk05qy', '0q 0xxkPsel8s7Nr', 'rnIV IwYD199Wx', '2L TG5hj5c1xy', 'ubWyc WAZfHDkuNdte10GU', 'aBTZQtpP0A4nP', 'cCXT96qh', 'PODi, WwSXu9 5hn', 'AkC m J63Fh', 'Q. ZM05Wn', 'UUrYA OnrWaAJw uz.RbKK toGr27lE', 'LHEM2c1RX', 'YtGo4F4xd', 'AGqlP05wd', 'OVJL05wy', 'CBVNldckNY Z Pk We92dz', 'Txzh fCp06Nq', 'UzdxP ZhP3u0ZP', 'UN h878sr', 'BLca99bF', '6L .AGC67UJ', 'mdIlvkv3 5Sb', 'IISbjI50Hh', 'ARlOJb.I86Wt', '8R fO0Sclh.fOc lc Lnaf9Qn1L01wa', 'sMFtw21Qw', 'U Y5c 7lj', 'I k N85Fb', 'hVXC88Sf', 'JhoL RS52zT', 'L KGTJ6K2eg', 'oMkwZ83jp', '4 3xo7axAPdp3J.so ryg Y04We', 'ndgyj60wR', '9 dNuhTPQ21g57bb', 'tvfcl13Fh', 'LsM gn f38LB', 'cAki9G 0zh', '9 P7Mr9SBr3Z90jN', 'VQnvw75yq', 'pvNCo48rQ', '7s dCIZo3 M qmsF32M39NH', 'L pJ57YW', 'uX.dbCe I81gy', 'sBXJ b98qA', 'KVOfYI37gy', 'XkllId508yT', 'pPBHC, kvw l GH68TS', 'VsOg Jv Eozv92zn', 'YWUk13Gx', 'silpNbgg Sn368PU', 'xA. r KXiZs BgLXHQ63rb', 'ESTI8h2dd', 'psdyOULNN26yn', 'WihDAfI87Uh', 'JPSB7J4Gz', 'ZHUzyoq999yy', 'ZhUVn, L9B62AU', 'hvjGY YkcsM gbl.vWZ74Zd', 'rs gK408bR', 'K ns37ed', '7 6cZvTEB97Gd9f 1Sj', '4 h7txJTEHTzp5s NC.w74Fas97jA', '4 QGo1Gd681rP', '. F Hn39Jz', 'sOqcXvKv36Qp', '1 xVzSKm oBBX37Lu', 'doKBZzNs64ep', 'cbbj NOHb b44zL', 'saE05qy', 'XnLAMXuKkGrn56uZ', 'iUku h7 0JP', 'NdG, . b YT 9uf01pw', 'KUng28BG', 'Eycqxr1B2HT', 'CshqQkeG35aa', 'eWsy LB0x8gp', 'OpoN03Zg', 'Kg yL49uZ', 'DOOpePB7 4AT', '78m qr6.2es6 WeOB78ZZ', 'qE p. d75sR', 'UdFsv57qP', 'pJajwqU3 8aA', 'U G rOefXBnc5C6nE', 'cldRQ49wy', 'xJGuJ tp52uA', 'q G05LE', 'VHEmkH46gb', 'BP w44Zd', '6G BSwanO.I36fW', 'o Y a6H5Lg', '9 x Gg96fr', 'yFJ B78ps', 'qFtk08lP', 'FSYgt1Y6Jb', 'Hon08wF', 'OHRE, y3 4qP', 'xthvRNhI45Yn', 'BXqo88nY', '7X GMgF8tfRwfs0MwbP54xOdxbZkTY dNU8m7wQ', 'qCkz, kknZTKkKGZ5t7gt', 'ncrn0D5wa', 'ePiiPYW.UV9 9qt', '4 JvFhnROT j92Xl', 'wZGY lXw8f9Ap', 'Edf88be', 'pyKfH p76fN', 'qONR99Jg', '4 uP5J38jU', 'iQu io sJAfcU12nX', 'r Aa79Wb', 'ptn p98Ly', 'B Bz rKzM29qD', 'ys TS103DN', 'wGjtg7y6ru', '7o iW7XinvkXVVOq981lL', 'Qn Xl03aD', 'c kSqNg8A3br', '5 0kCzD2 TJu kZKTFIP1A7i 4Q E, cZEA O6d8tq', 'CgF2 1fG', 'SmmgZvv f41GZ', '.Z lg.MGK81pW', 'zr pqzG9B5jY', 'Vg MSGlY31sP', 'OFjD ZJ r c7 0DF', 'Dt ha M Yu8N4FL', 'sOnwOlLF.T085tT', 'k TBBRL84zB', 'TkF55bb', 'LjM72tu', 'nbooyda v, OJ8Y76gG', '6 sFejdk2b 6Zl', 'mYIi79tj', 'XZik, G08Da', 'VMFCPRBtZ, DTH 3PwjTe 4J7 4aE', 'Em.FO5p0FA', 'e VtJQb, C2X u0 Ij29jt', 'EKnFac4D5Tj', 'zTDv d08Ra', 'XWnl13nF', '.LGeeFV2R8ZQ', '4h GQGpppP ESBc55jp', '9 W F V.ctJnK30qq', '5Z SNuR Bt74BW', '7 i fuJE.6SRG r1 xs9iSc8x8XF', 'f V n7g8lR', 'USSdC3c8PX', 'tQi07Gl', '8 vgYp90QHxkBQRs0W94Qq', '9T i AUHChtAQpJJM57eE', '3 nKconwT64ff', 'brvMQ53pj', 'YJiks49SD', 'Go aN8 5bS', 'zxZthVp40np', 'k nv8 6BD', 'oxs.s SQ makw5 5Fq', 'sdtB85Wy', 'xyYwqkqS74ZX', 'wTkrlY.HxOsL3c1Qt', '5 jKO9jBEt 9fTH Y22fD', 'yjIpSZi nu55EH', '7 MZkr69qt', '9E Y hdMU7qd6N UP5s2sz', 'Lp Sunki xiRt48Hd', '8q tCJG1J 3fn', 'MKMs59Ux', 'PKItDh Jxjq, gMIO59ps', 'sfOl696Db', 'yMyU6w3EJ', 'zqH vRGqCtb3x 4xs', 'dqH17DY', 'CZ nYmX98BN', 'MQ PTnP81Bx', 'stb92Hx', '9 6 Wj92sU', 'znx Wv29rZ', 'j CjiD2B7Tj', 'vrRo37qs', 'MvnXjy7X4RS', '.BwK42hQ', 'NHg2a1ZR', 'f.w, Ht U29Nl', 'xfrxy89aH', 'MpTN65eZ', 'kBvZn7G8Bs', '7 DE9W77uJ', 'kCTj4W4XZ', 'OYGa42sN', 'iUjjWLN674bY', '3e UJnGS095TN', '14 6 PhnW1d5kex RQMcb9 GtTIU53qr', '48i Jy6fq.kB. MRagXSUN3 4nR', 'SmR pzGl77yg', 'pnAXfpS DX85we', 'HUFCYGyiI ZBxp49by', '0i YoxmzSDf45QS', 'aQA05Ga', 'Sl kN gK7B4gz', 'H AM19Aj', 'IRnTD7 5tF', 'CmZpJM, Ps5pO12gb', 'hmjkQ z jJ57yh', 'gtslSBkV02Jx', 'aP CqB5w5HQ', 'RKVA n5 4hY', 'lg h L83Ra', 'REU1d9lA', '7 Ya 08 pkN3m7d7dw', 'pZvCe K OMND47DA', 'PKA45Yj', 'o FmDNsgi NGCQa vD67tR', '4 FU5IPJFZcn9E7tW', 'Vcjij81QP', 'Os.ByBVSv48Wf', '1 QQ8vJ hSZB4Lw1H6zb', 'QiAURvRW nBaX48uS', 'iqhZO4 3QW', '4 lz M54 49iazdOo546zE', 'PZN SL15EF', 'u GjiissQ96Fe', 'vVS04TL', 'YVuP54LE', '5 b8y c uGHM M2 TD R5jX cZez212JJ', 'IDi mz8T5at', 'sjZPwNMTcBk359pB', 'NPzuc VR03hQ', 'ImRK14LY', 'BSZE51pq', 'UJXTny diS79rJ', 'Q I J Aqkw54xU', 'NkRJtVq JJ54ee', '8 b Vl76nZ', 'VSLT5e 6lz', 'TEBT, H4D8DF', 'FJPP24YH', 'uab, auF09wanD06XE', 'yRip ZKNP31GR', 'zlrw18Dq', 'S j1T0pF', 'ersMB8w2FW', 'rLMt459Lh', 'qg.c312rU', 'KKVBv46lF', 'hcNcWgCwUdi M67LY', 'Vtg xY15zX', '.cblk.Dmx7V8zz', 'cq.G1 9uL', '0 sYGULmfagN89ef', 'OKPySHDqt dfQjB307qU', 'XJKpm81tP', 'xPVVl82EP', 'MpzNU3A3UD', '60 Ibft5S60Rq', '9 ISQyKk974lE', 'agJyoNbTey95rn', 'KW MmL9p7aP', 'nsUZW81xG', 'nymB60JZ', 'KtFri68XU', 'EHJQlhLR5 8tR', 'vjQj9D5lt', 'SvME01gx', 'psU, abwtArmklWzT fLO g79Wb', '3 4l8eIzd23sBX47 4Qe', 'ormkzmQ956yl', 'GY FsvTPA9d2DR', 'Higb xKf08SF', 'bcobOZEn25Hx', 'Lhg m96Hb', 'hAXs01Tj', '1 YPey33nx', 'EzYhcl7 6bu', 'IaYE6 0XX', 'cHCkdWWeqN e mQL5H9lP', 'gpAkNI b63UU', 'C P cbRxLyH.Gt11pD', '2k 3Q73L6m L57YG', 'PpWvdw16uQ', '6o J1Q4qPP.wj1K6Jz', 'hoy jMgXTmVFf80pB', 'zpw64Ud', '6 b ovkb82TQ', 'wwwaoOie72nj', '1 YF 9kppXV I82wG', '1 WK Ot7zHiM U PnjBZUM z32FY', 'DKOUbJ81EH', '0 Wf0 M75YS', 'PA r364AX', 'JbuommQ49Pt', 'azFRQnE, CWhw la 0 qaVn332FW', 'ObaT j88En', 'dH H53zW', '1 35WY9NVztJ1kPBjIK48ls', '. sLS93Sz', 'Ej bkfkxi3 1Qz', 'wyrK6 7AR', 'Dckn9 4tY', 'SUoef3E8Bq', 'HZAm4E5pR', 'mqGG DFWsvf4D 0QE', 'AFwDJQa20qa', 'T GYVk1H0YE', 'kVW30US', 'VOl, L NYv MZZd30TN', 'ueT a E i4T 5xN', '71 N x3ly66rX', 'DDBo Too L8H 7pw', 'ufnkF2w1QW', 'CufNT76Zx', 'nRA45bL', 't mXHIIA1u5jy', '4y tJ ., xkZFK22pj', 'FwkQGT86uU', 'QCnEm55uy', 'EKvn21hH', 'b V TV.i912ef', 'ZK ns46ry', 'xuVZ92nH', 'LwYrr24xu', '2 sq7 4zb70wvP50nr', 'BKK omm02Bn', 'bmRqYUQl848ge', 'OLA6C2Ty', 'AIFL0b8gQ', 'KOiHH2n0LX', 'qnycL2V0Hd', 'LuVwIrNqK72Ja', '85 dEvj4 0yw', 'Vjn91Bt', 's uu6f 5wu', '1Z bkA MZ64ap', 'bxXpwPT, q yw3e3Xq', 'RcdFyu f8K7Ux']</t>
        </is>
      </c>
      <c r="E503" s="3" t="inlineStr">
        <is>
          <t>[None, ('USA', 'Up', 'lb', 'yk0X2LH', 'w5u8', '6'), ('USA', 'se', 'oObN', 'a59jh', 'R4u', '94')]</t>
        </is>
      </c>
    </row>
    <row r="504">
      <c r="A504" s="2" t="inlineStr">
        <is>
          <t>younits.com</t>
        </is>
      </c>
      <c r="B504" s="2">
        <f>HYPERLINK("https://younits.com", "https://younits.com")</f>
        <v/>
      </c>
      <c r="C504" s="2" t="inlineStr">
        <is>
          <t>Unreachable</t>
        </is>
      </c>
      <c r="D504" s="2" t="inlineStr">
        <is>
          <t>N/A</t>
        </is>
      </c>
      <c r="E504" s="2" t="inlineStr"/>
    </row>
    <row r="505">
      <c r="A505" s="4" t="inlineStr">
        <is>
          <t>txinsight.com</t>
        </is>
      </c>
      <c r="B505" s="4">
        <f>HYPERLINK("http://txinsight.com", "http://txinsight.com")</f>
        <v/>
      </c>
      <c r="C505" s="4" t="inlineStr">
        <is>
          <t>Reachable - No Addresses</t>
        </is>
      </c>
      <c r="D505" s="4" t="inlineStr">
        <is>
          <t>N/A</t>
        </is>
      </c>
      <c r="E505" s="4" t="inlineStr">
        <is>
          <t>N/A</t>
        </is>
      </c>
    </row>
    <row r="506">
      <c r="A506" s="4" t="inlineStr">
        <is>
          <t>r-d-p-consulting.com</t>
        </is>
      </c>
      <c r="B506" s="4">
        <f>HYPERLINK("http://r-d-p-consulting.com", "http://r-d-p-consulting.com")</f>
        <v/>
      </c>
      <c r="C506" s="4" t="inlineStr">
        <is>
          <t>Reachable - No Addresses</t>
        </is>
      </c>
      <c r="D506" s="4" t="inlineStr">
        <is>
          <t>N/A</t>
        </is>
      </c>
      <c r="E506" s="4" t="inlineStr">
        <is>
          <t>N/A</t>
        </is>
      </c>
    </row>
    <row r="507">
      <c r="A507" s="3" t="inlineStr">
        <is>
          <t>optimumcarehomecare.com</t>
        </is>
      </c>
      <c r="B507" s="3">
        <f>HYPERLINK("http://optimumcarehomecare.com", "http://optimumcarehomecare.com")</f>
        <v/>
      </c>
      <c r="C507" s="3" t="inlineStr">
        <is>
          <t>Reachable</t>
        </is>
      </c>
      <c r="D507" s="3" t="inlineStr">
        <is>
          <t>['3683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 '3683 Fettler Park Drive Dumfries, VA 22554', '7039954585 Mclean Office 8200 Greensboro Drive McLean, VA 22102', '2324 Plank Road Fredericksburg, VA 22401']</t>
        </is>
      </c>
      <c r="E507" s="3" t="inlineStr">
        <is>
          <t>[('USA', 'VA', 'Dumfries', '22554', 'Fettler Park', '3683'), ('USA', 'VA', 'Fredericksburg', '22401', 'Plank', '2324'), ('USA', 'VA', 'McLean', '22102', 'Mclean Office 8200 Greensboro', '7039954585')]</t>
        </is>
      </c>
    </row>
    <row r="508">
      <c r="A508" s="3" t="inlineStr">
        <is>
          <t>acmg.net</t>
        </is>
      </c>
      <c r="B508" s="3">
        <f>HYPERLINK("http://acmg.net", "http://acmg.net")</f>
        <v/>
      </c>
      <c r="C508" s="3" t="inlineStr">
        <is>
          <t>Reachable</t>
        </is>
      </c>
      <c r="D508" s="3" t="inlineStr">
        <is>
          <t>['8 endstream endobj 188 0 obj stream HlWIijNV', '99999 Voy, BR ayVNg, WA', '6 Ub8z HwxXgQYHi1 hT YxjDC', '5 endobj 51 0 obj stream xYnFVI', '1 19976 stream x pu AQERHI', 'n bA362FJ', '. bqiw88YW', 'dHICWt07Aj', 'I uA78Ab', '4 YH w73nT', 'KFujhi dY41LB', 'cwQHLoH66pQ', 'PDxKR52qP', 'dR lGH0K0uS', 'BdIdSdEBtDPG50HX', 'iOEhDmB4H3zQ', 'DTMTifJo73yu', 'mRV, c7I91AY', 'm.A pg8B2wa', 'gDDAbTwOrcS31yW', 'yK tJ74na', 'haC47Jd', 'x.JP, B9GTDTFTE5TG DF EG4D4F4E34hZ', 'gRJE23dz', 'mPXAI.B56bU', 'skPIB76EL', 'NGtfHN15Nz', 'Ygeod19XP', '.jKJYYq KA, UGc xydZOge kw15Tw', 'fPZoqN W7 0Rj', '89C .nrmrl24XU', 'QovKI y900HH', 'Z FKmqX Lo, y9rRdVIZRHCVLIWTWaSH61HG', '3T B2yLaasGVpNuMqt 5gK3W8Rq', '00 K k H6I1hdUtES46UW', 'ZJ DijnEk56zn', 'JkZuir752Yn', 'svnerEv0H 2nE', '8G Iig..22pWq 5nn62qw', 'MKvYGv7 1eT', 'FP iT46hB', '54800 VHxLHRVt07QL', 'zBBLJKXa88lT', 'guvm27Bg', 'OiQfm0m0dL', '1c Bn5iI H69DE', 'uuRU39jW', 'sfrR24dG', 'oipeRrGHGb32gy', '9 kfu2 q1DJ14RJ', 'jKslwH6k3Yl', '5 Xb rVbUZANP5p VW997HZ', 'k g z601Ff', 'KaXMj90Qq', 'Krwj6A5Fu', '8 clB lb9MT3ypWCD08Pa', '2R S ha66wd', 'lYMd vK74qg', '߇5s C MI04Ba', 'VfJJcJJCJN RB uu55UU', 'Rb A P QboJ EPrS99 3EQ', '9 x tCw75Aw', 'AQqa234rB', 'n.snz D85yN', 'CGKn77hg', 'fsjKZyylQSKHmKyOn74zJ', 'iu IRs56EQ', 'jfB O1t1sG', 'tWi, rqb3vYfI4 0wl', '8 4RrnLg29idQmwmc78Rt', 'n Bs25YR', 'Snp4d5gf', 'Nf I1T3xs', 'jHOhT2P5aU', '7 c hc1VYci59jt', 'Ds XOkH98XF', 'AXpSSGZW.ixG86Za', 'qLqu M96aJ', '9 9GaTTw83Sx', 'MG h Yv68Fu', 'VI CIu613ty', '1 wwT6 Y 5K8hODymc.Gc9w p96G ineZ68EQ', '5 he 1 tU268XZ4U2yb', 'SQEw619FL', 'VlcdiU9G4WW', 'gOC, Nkh6l5 0gy', 'Fq oV1 4Gy', 'pJXd33uD', '7x dirsfFJ EKozfX69tg', 'YQd AP, b81bF', '3 LR2i07dQ', 'RlYzW2 3aJ', '1 Ho0YR003ER', '888x 1d vl NN1K4Ge', 'UUMx C41XZ', 'uJLawgpT50 6GJ', 'GSVtvCOLnA3 6qQ', 'KU Wr76lQ', 'yzHun y8e8Wd', 'dcbb97ba', 'AiEZ0 8wT', 'vbad4B9Te', 'HGuzmvOq976Bz', 'tLT YU27Le', 'tGfMkZZz.gZbI52rs', '4Z gls U4i goMzc51sA', 'ZETkyYB67Rl', 'dXK, ql3 4mK5IFpV 4L9 YH33vMe5 0xZ', 'XzOU73ZW', 'PbWO2C0RL', 'xpUt93NX', '6c rsOXp Ah pQjyCWwcLC LWlx75YA', 'oveKz93FX', 'zeu i20SL', 'cvuDNxFWmt197WB', 'ZHo CXu43GW', 'V Rwz81He', 'GsYeEIV26FX', 'T oV03ge', '6 l 9R IFb h66XXtzWhT447JL', '0 oup t M71nE', 'qVJ p2w 8pL', '1h 5o JegOK83Pe', 'wrmQy l44Tg', 'ctIDXOR2H 4wS', 'xRFefR21Hz', '3 o 1b41Gr', 'DVeu12Ju', '9 iUcS5mLnDE63Xg', 'nCMWp R j5 7RB', '5a L ka3avg3 Ys.z6j3PJ', 'YuWacu5U0GU', 'ZeP oa5 3Hs', 'COcshT69zn', '1 H0faLSQjv24Ns', '.zsE94PG', 'Ok C51Rl', 'M cD48pY', '.QPY74pU', 'MxuIFYTLbS75Gf', '0 obj StemV 0FontNameDEBNBAAdvOTb0c9bf', '0 0 0 0 0 750BaseFontDEBNBAAdvOTb0c9bf', 'v eoZY4B7zA', 'QfclatK W l47Ug', 'EzKPE17xt', 'aZd OM86Hs', 'HoRIF1J5ZB', 'JP Y28yB', 'Gl A04yL', 'pV THboh61fL', 'O WP82YZ', 'lrit62bU', 'yGzt NnC, g3w25 0LX', 'ozDCz qp47ZQ', 'eETeCOLqfhRB LdQ9 5zN', 'ceMkt52Pb', 'hwlA90AH', 'tGnQfNEp, pxju7H1AW', '8s 1.obyhykx6W45rF', 'HAXH Kg03Yt', 'pEdTzJan42eP', 'u xPFfp38HU', 'dDIyVr fW9u9Eg', 'zumOWiHIlu202eu', '4 Gkox7 qN j AnTP x Lj8A1SN', 'FpmmN6u0fB', 'KzyLbc08JP', 'DxsKi XNSoaAVF8U1zr', 'EL g Bd0Y0NN', 'IW rOgf5p 2tB', 'hom Xj85Gl', 'xCHd.tLwGUWv2x5rr', 'w Lpp l h77AA', '2V JbSGr652qH', '5e u6 s xwg4zkcm96qn', 'J dgadd2 8qj', 'image9j4AA', 'tryt761xA', 'atILjUBK31uZ', 'mWSeNqEyLwqw50PF', 'lfJjNexXjalrl9d3Es', 'cutPMoeOFl09tS', 'MQNd32qW', 'KJErxp59SW', 'EuVDvGs06JE', 'yBGnJyHbkaUCkqsag88ef', 'PxAA25XF', 'cbSxsvAAPfFU48xA', 'yatI8t2tt', 'uretvqWo20sG', 'nSaN530aX', 'mOcW91DB', 'uRJoWo3d9Ze', 'ctoWmuNRsk0u0Zr', 'ZbWU36JN', 'kmji046ha', 'XVVND6p9wb', 'sHUvbIHmuHsFsGgtraCG35TS', 'ILQzlSFS59Ge', 'Cxjt2d5bw', 'HzNrnlTSNXW29XU', 'vBCrR814ty', 'ZVQBReX2R4Yq', 'tokpwKoaSSST99xB', 'Ldpdi90Tz', 'uGzZLyWIRvJvO1w0dt', 'XUvLa3C2jr', 'VWRYNQ81eW', 'muBHpUVuhiRHZ15sQ', 'HNSpE80Zx', 'MGly3u6Ne', 'Vdqqs88ua', 'ZqVtYy2P1LU', 'fEMImYAEOgKihxVjsFj5e1Rd', 'tWke8u7rX', 'ujYzTLHm0P6PH', 'rZVOfLGkaP5X0Bd', 'EsINO16RP', 'VPLbWRb6d5xA', 'qxVIvLPnfy35jW', 'vlaaW1m0tp', 'UqkxPGooTwIKrIZvOlxoOgRzx69Yp', 'WFnPe2E0se', 'slwtnMkVuUUQ216QF', 'cFpaCG9F1DF', 'knFXmOkXnmS29DR', 'PKenjSNZM86xA', 'nFUkOtadYf78Np', 'bWfM63Hq', 'UppsfW7r1Zt', 'YBCljb2f1Jp', 'uEhoqBTxIKqcXKeg675st', 'HXtT0S8ut', 'SNAbq90lb', 'uyuzbpzkZYkuwxRanmKDxCqZan5w8sX', 'KaKS1F1BN', 'JvrhnP15be', 'CBZF80xa', 'Xudc1d5Eh', 'AQsljdzRG0C6ae', 'zXFsut61Gu', 'wams02jX', 'GXfnGWpiqRy69bX', 'aOvrzS28Ux', 'Fzyjb92Er', 'GKpPd3j6pq', 'SvUTTILsxqQWTnK95FZ', 'NFcNZSNkAI42Jf', 'gKGxVAweb9R1PU', 'WLpbG30hj', 'EiSYhcTatjEzLqUtj65tr', 'dgHci41et', 'aqvOYzWN55zu', 'ZSGYUluXipW891BG', 'qpPH5f8AL', 'PkrzKt1p2nj', 'WPPGp28hj', 'rpPla4g0Dz', 'UuVhRWlnea69xA', 'aniTTBRWqnbFVLyRcmx89Wl', 'fWNQt76yu', 'qqRy62nl', 'sMVrLNeXyW1y5WE', 'ElzNDHdSW2m3bz', 'SqJhMmO40nz', 'RpjDcNpSMEvLCO59eB', 'buNXlG70tb', 'dHbW015NL', 'QnDiVjzQ3B4uX', 'thbOkEMOqaTJqNtcSyuI44bG', 'VJpIZTkWT95DE', 'oVHNearZQXVhqECzr7k1PT', 'wdpvLOu3k9re', 'puIMlz543Pp', 'KIwNPiNux74qw', 'qphpNh5K1bU', 'rSeVNYt78WY', 'cOkRT65Dx', 'IxCqDlxLlQjFVPznp2u3ej', 'XhoOr23lq', 'hQFQrFLbzQSMBy9A8jX', 'KrPdZ86rp', 'aZrMmopqGu69pE', 'xgdnidECylONA32lW', 'prwXN3A9lP', 'WHDjROKrNb278td', 'kuZEM09pp', 'VjuIdD0J4La', 'koQBUFXiCheNRxpiqJ866ZZ', 'xGznmtVUusPy40bX', 'nRfKXmALFpRZ05es', 'sWIaS19ZL', 'iRbu9a8lx', 'XtNM09QZ', 'neUL601ad', 'qxzWtAbULFn80an', 'nqEsmp37qe', 'Kyme50nS', 'qXOKu82ep', 'rapa1t9ft', 'dqtrpelapsNnPJiDTLW18sX', 'RmaSNm5enyrWoCqd61Yp', 'tosml616Ex', 'nieRZhxVj9t5lL', 'jNZvokTSy2M8UZ', 'LSqqVeSvONfCa0F9bt', 'vUtWn35yy', 'UIKDFU1s5NH', 'scTSIJP3b8GT', 'YlVAeabXUPLWifoC71AW', 'vnzXbahqEkMFze27re', 'gnrdIm1y7QW', 'FHqWk2t3qt', 'DhkqukbIqyXrk3E1qP', 'cjYqzOD8m7xA', 'nWtY17lP', 'zvNlroMzeXLrT59Nd', 'FqVgiDw30bF', 'HvOFzaRWFy08SX', 'KfLmirpbzzImqWlnc2V7dR', 'jewQyuSFWJbkrQlmUICwVULmuXHkS1k8xG', 'hkubQcY445Fu', 'DTbS0f1Jb', 'MrdcVTbytqfmb8v5Yr', 'fsqpb50LT', 'sfgSG5s7PT', 'PnvLAFBXVreV71aL', 'ktTa20ss', 'IVehX01tF', 'QaXc62lh', 'uotc2c8tr', 'gitVt52gS', 'wxVnEF95Zf', 'cVSi28rb', 'YuLmGxmmt2V4La', 'ZeWfM13pf', 'tfOthpkV55pF', 'CLUL8g0pn', 'aQuUe4t5QH', 'ACFkq3E8uB', 'TZJJtJilFvHK31hn', 'uTKeWKsn8r2xA', 'dqiLZ29zB', 'quqa63lP', 'OPRrsXEAkt59Tl', 'ZbfRtRU28sY', 'AVTXzP5W1fR', 'KflSy01Jd', 'sXkjleBqgMYXEig07Er', 'FQdjiqG81Tt', 'aEiapE31Jq', 'KCwqw64qw', 'kuIluH06QT', 'ZjirwW0e4sB', 'CrtP138zb', 'bRqs98yT', 'zkhkNWDEENUdwqr6e8wa', 'jfHOsqQSIyCMiOL45GD', 'xViflm1v7jU', 'hquthtFuLS74zR', 'OwxVjepwWnmzVdQ8a4ja', 'uvUKl2S5ZJ', 'aXreoXGqstzJ5t0TS', 'kEXwiOJmHxUUB33Gy', 'tItcLu5j0bU', 'GJND80af', 'xjiiqkSIEJVesaH500Lz', 'FoVczWmooJ95lg', 'ZUKhviFVDbYq8v8yL', 'jkmS2j5qZ', 'uiEimKvPPPOtSaH5H8yW', 'RflrlxrnkrRtUulK3s9qx', 'PlrUdO06yu', 'aBpKiWS2c8lX', 'ZYppYLdBSpX02Br', 'JpVhlt3u2QP', 'tfahqF632Xt', 'wytPbW96zp', 'VQTVVIfLLWtJ81Wl', 'BUcMCHR40QN', 'Canok831qT', 'moaUJbmxHmeS2g0nT', 'xonFacVValV53px', 'vlvzb548ta', 'icbFOexAKr0X8tb', 'sVsE3C8LS', 'vxMjHip44qy', 'ZxHevtNIwokgWleOyqU23lP', 'irSo6C4Pq', 'TYCH65ex', 'UMewBbt9b0yL', 'cSQW0K9Ej', 'SSljqsnsyyWzW884jb', 'jKrKsiPxHJWimKusyw8n2nn', 'ObzfDZqNWlEjVKxlElmoJZkPD1A7gU', 'IALMSqxj82yu', 'SpFaVLn05FU', 'mhzan5c1SR', 'wnCWbiT04xd', 'VfTlj58ge', 'QhkjczCqAvbyTiOrHh84Ft', 'kjCOKKNB9p3dg', 'ZveW11DH', 'jwCcnpddiLhW02Wx', 'FXYqsnghuIZIJ41lg', 'kury88zz', 'cePwuyspVena35et', 'cWqWvpyyXC28RH', 'cZBDOwWKvLLy50jz', 'PBptlcw295FZ', 'ZhHKUND6w3bF', 'uYpEISONJliTkGitlrxyfzerK87dX', 'bUdAvNGa00XT', 'hadNVuor1U4tx', 'cuvMgu18qW', 'ZafbeYop9B1JZ', 'ZljIPDFUw84xA', 'FXYqo297aX', 'PcYqafNmsXVn540ef', 'SwtpLVNNht43WR', 'jOSIbDUreRgoqxM4e0RQ', 'cJDbNHS1E8ua', 'ZirsVdirsVdirsVdirsVdirsVdiqQar530PT', 'ZLGRFA25Yq', 'sCZvy38ux', 'mzbRJYGjWN67xA', 'kjHreuZFPigg5D5Yx', 'uDNDO940fx', 'VZDW97eX', 'FqmoapPrOqajq00pn', 'nouu69ae', 'JCrFSpLcYUlkLBhUcV64qS', 'gglT706Yq', 'fUbu51GJ', 'hHXUZYGuYRetGix1b1Hy', 'icGKRnSlxbtzXcUHgq908nU', 'BZXWoRGzjuWJpxgWfhK57YF', 'PSNI34hT', 'dmVR44qg', 'lXzJD5h0lb', 'jVrTT57xg', 'IKMVfP58xW', 'oGmxsoj027sb', 'VDbxRRIeCojjlHJ0D0PU', 'XzVpEskVirG3v5Lx', 'uLDzn5c8la', 'ReTUFfFVjfnvzRq35Ye', 'QpoRsY7s6Px', 'XnZfN08tx', 'tzDNzaaLd2K0hj', 'aXjbKystFsYxCmkW12xA', 'pPlG48xl', 'LzDd85DY', 'pInDzNpWoxxw31pq', 'uJllW3M0gj', 'lWGGV2R5qp', 'mpiCDlShGKpLqoYdLuLmO90DT', 'ytIywIqLbR21tH', 'hSxm806Nb', 'ovnzT20ee', 'LKYCeyuTG880zU', 'vzDquoXFtTTLLUozNfWwlmoX00Eh', 'pJbzQiNLiNq82Qy', 'xVILpb61da', 'bgFW57wT', 'MuIruT61Fq', 'aGRR68qy', 'brHGY10uZ', 'tbhcSM89tH', 'jFXqPnWLzHL5U1SP', 'TWSqffir5p8zf', 'VHeMuo37HF', 'dyKyfhiqNjKvnKCFBFbXRtbcVpa217bw', 'MmxUt9V0Ys', 'dHpyUCSFGoDSoxVG25Rf', 'qiNFJPAJyI0W5ju', 'AOPH55QX', 'AIbnII21np', 'AqhiqL0j8wD', 'vfLF69nr', 'EyNwrJY35jZ', 'qVCVYGjf8A2LH', 'CPMf50lx', 'KawuUZkpLYXBihoTHIICkg90Yj', 'FVgO38uD', 'OwuDIEf9G6xA', 'jyYnmjhi8w8pJ', 'UoFOjrLX54qf', 'muKvsX9H2HA', 'MVYxY35bX', 'xVhf57AJ', 'JFGBcwhgCSCoLADqyjFWJf84ee', 'guKmr291Es', 'qlvOfkDyr5w0uf', 'yfOFfabLo5s7TT', 'AnJy51FL', 'OKvdmVWUqwDKwoyncEHFXxTqMU35Nn', 'AONXAJPG64wX', 'RLnQYdJ0a7EF', 'rJJXqWIm4n2UY', 'VSQchUdiO47xA', 'OWlPZmOKsM0T8zL', 'zZTuifltYTU80an', 'xCtir6j0XS', 'OzsIY7e3Tw', 'iPHAFjires31nd', 'BrQtp45jb', 'cCqyorgH10FQ', 'ynGbaxMqS38Nt', 'tLGzubppCNgvOKN40JP', 'tbmCeG5S1sJ', 'OcVfRKsf81dt', 'cmNpILSws7m6aQ', 'nnzQLTSINVdL6S2uS', 'UYqSNAl826Zd', 'mqXd81sl', 'kUsiRs5U8SP', 'hBNaYqtFOm61pJ', 'jdPyw89lX', 'image9j4AA', 'ytrqvaAAwDAQACEQMRAD8A9Na', 'vlGNdH04Eq', 'ULFT17jF', 'QGYCqyQ8N9ZW', 'rJpdzczW94LB', 'KswHJj7k1xQ', 'rahoWiaijJqGn214jb', 'fIjaDbYXSdJa00ax', 'CVOxHcHFWO69xA', 'tAvJH49yq', 'tfLF09nq', 'puls9H1qJ', 'rM0MgSQD3K4qq', 'IzpKuSRY08xA', 'CqoZqkk0A6Ys', 'JtiqimKvasVSrzD5r8tX', 'tfmd5A8zS', 'hOazXk0k8pJ', 'pdFh0b8tf', 'adDLcL60hw', 'kcNvcG113TS', 'cVBfPfli78xW', 'JtLjmi1a5bu', 'bQcjKem7R8WP', 'qDFk9b0PA', 'fyLLcHlomYurx2V7Zx', 'urzzhYvnBPVeTU9d1SX', 'OgGKQ9W0Tn', 'NvbiWKMsoPEOZF508aD', 'SWlsb66tn', 'rTxxUvtvFDsVdir84tX', 'gRil75zl', 'hvjEt1M9tL', 'XqUdFwA41yR', 'OKHy1T3AJ', 'NLyt20bf', 'ojLjmka3a2sp', 'VxYpL525Qz', 'APtnXf8AyYfFXwZ5F5Tf', 'XQtSh69xA', 'RikIwAjf85Jf', 'kSJdvAuRXFX55YZ', 'joytIxUj5g4sg', 'ANpdEb0W4RG', 'sMUBjXOK3n7Tt', 'OvYyq1e6gd', 'wCYnkaw12DQ', 'AExiyL74xY', 'xWry28Fp', 'AKsIZUaGUgdyI5G2xS', 'gciu3w8gN', 'ryUtFH86sf', 'hwDOM3n3Xb', 'RObnGq81HU', 'MzLGDI27SW', 'HqjU9j2xU', 'RvoOKUx0n8lf', 'ESeo948hP', 'hvcd9F8HS', 'jZnADjP5s0TU', 'tbrzW9N0eS', 'mNbtYg11BL', 'ryGxpioSz82dB', 'BEwijVkEv84Uj', 'bpiqL87aL', 'pWkfnXW93pd', 'rFYzX36St', 'KylsY7S4rN', 'aWcUNn9f1fU', 'xBVA37NQ', 'NkYwwNyEDlvURxsIvxOKvkr88wA', 'AinMTBX48Sf', 'SLmK21nT', 'irsVdirsVdirsVdirsVeIf85df', 'QtzikPnf8v8Ay', 'OKHkfADklYnFJLaVZTcNY14Nb', 'YofJmAJyUMfzFftbaDIdGsZH4W1ra', 'AchH823qe', 'XPMyxwa44Js', 'XsZZt8v8AU', 'uJIkJKqzmpC13pX', 'wOfm21Pz', 'pvdUv42Jr', 'OHmG26Un', 'WvNM35Fw', 'bmPj85YJ', 'rmq2vqmqeoXhRiP5V4qn', 'jWuKkPavOnnLRPJl641zW', 'qGAf84gf', 'pnrf8A2zh', 'uvPnnq71SL', 'EstuhpGAv80hJ', 'NjyzzGDiDYpL07nL', 'sztFHy90WN', 'vbXRPOE175au', 'oGYOEcHiBUEDFL33AJ', 'KdQSKhVVYQelR8Y7Ax', 'xajruq26XU', 'rAIhHikJXwA4c8AH', 'zqHUVJiyfb35Zf', 'bcabqOtJc2V0hj', 'lZWFO8H3HF', 'wDJbabANtmDqFucUBgHOIHKZ63AN', 'GqUP04sn', 'wCTY8s8xg', 'AMHy3e3uq', 'mjVo34yQ', 'TYrba84jf', 'PFCsq1H0jF', 'KKLwAlf5W7Zl', 'LHGe64hH', 'zqHUVJiyfb35Zf', 'sbTAPqFjxYvnbnL8A5TP', 'ZxUMUKL80nL', 'DbyMGZWikaMEKVB416Ys', 'CwYypBV57hg', 'uPMU11Yx', 'ubvt322xW', 'jSMqsvpXlnISI54SQ', 'qdcVpkmjf85Ee', 'LXTNY81aH', 'PJBp12XS', 'BpIEdxDMsgnFjCqgFWVPTLhfFqYoLyD84Pz', 'rTFk958za', 'udbnuLFBJDN61xA', 'zzyp5U0Ty', 'LfaOKpvirsVec63zx', 'Jayd93Sz', 'apvku45rx', 'eebZjc61pE', 'ROKu83at', 'fUJpSwjFpGJDyDcDTnxxVOfJXni280pf', 'GiXRsruG69Pl', 'puZmEnCMni54bE', 'OzbU37Yq', 'sWbTwLhvMWU05bf', 'AYoYr501jy', 'sNcxBDXlCQVDj25bY', 'zfYK049fA', 'oGleVvy983pW', 'BUOw74Eq', 'sIWipxYKFXxpir0H8db', 'oaNZWcxe3S9xA', 'KqEPlj6t5xu', 'xVNrr82Lf', 'vQNKuYtN81aT', 'ZIWL8c4tr', 'width256xa', 'image9j4AA', 'iNCS5e1qp', 'fI.K1K3Eg', 'qvBG N51xP', 'm fOZQ8y 7ET', 'ubpSc62YJ', '6 Tbu3z25Wz', 'ZIWL8c4tr', 'width256xa', 'image9j4AA', 'iNCS5e1qp', 'HVvi70Ut', 'Paq wgP87Ua', 'ZIWL8c4tr', 'width256xa', 'image9j4AA', 'iNCS5e1qp', 'CharSetuniFB01un', '2 kwe6am31QJ', 'KOnYT56sa', 'uQd.RkVoO60DW', 'IGKli16FJ', 'vgMO41wT', '6 WWgGwmf603t9rswZvaiV30xOxbI qI52zf', '1 ObIOLmbFi42SS', 'BsJ26FG', 'liYVfko548TB', 'djd40gP', '0j 5QW F be08L1 0p42 0e0 0dx', 'ZVZhHYIk03Wu', 'uKsXs17AB', '5 KJEV6T46HY', 'jDy eDxMF52xQ', 'wF yKk0J3gw', 'xRil68At', 'krQd34Yu', 'KRTjRuTSqD .IRCFM0h5ZH', 'jOOm CaQ cj, X j xPq QKOa1Zl jjHp24pH', '2k jCIm6 2hQ', '7 4OitFzdd6YlFvxah42JW', 'fVYl64fS', '37 hS g63wb', 'hVb OPo55FW', 'jsZ, Lrsu9g99sZ', 'zUjUTQVWG39UU', '0 TYP z04yh', 'WtTy O ypHWfc0 7We', 'sY L, Z0VAGAW V.X 8Yp7 nifYmfnv9l on5O306wE', 'fAqYe52LZ', '.gsj.VvI9 8Nt', 'TlUcTTqFmw21bb', 'iVSGSWMV6n5WH', 'JOeye2 9rJ', 'FFFDGgEFDEFWDWGE7D7GE', 'NgMgCg3 9sj', 'dlcHF26dl', 'dlcHF26dl', 'dlcHF26dl', 'dlcHF26dl', 'dlcHF26dl', 'dlcHF26dl', 'dlcHF26dl', 'dlcHF26dl', 'dlcHF26dl', 'dlcHF26dl', 'MHFHF26dl', 'dlcHF26dl', '62 ldF62 ldF62 ldF62 ldF62 ldF62 ldF62RF', '62 ldF62 ldF62 ldF62x ld hF62LldbF62Ll', 'LldbF62Ll', 'LldbF62Ll', 'LldbF62Ll', 'LldbF62Ll', 'LldbF62Ll', 'LldbF62Ll', 'LldbF62Ll', 'LldbF62Ll', 'LldbF62Ll', 'N x., Cwo.GGGiF62F62LldbF62LldbF62Ll', 'qJ qN5C8rs', '11 pa vqYY wq7 7gG', 'l qz54ef', 'fVYgmf399sY', 'aOip5J4Th', 'lXNZZjSg45yj', 'onyYY6b6qq', '5N 86Ici14dy', 'DFss gQt WY82yE', 'rYsf9u3BP', '4 GSf D3hf bA43Bj', '8 p8 p8k8k8xe', 'PCgH43BA', 'T. Y, QlCumI2QlVLvlcW7vVbseU.Wm9Z35jR', 'babF01Ef', 'pFhlPD36eD', 'F baGD11bJ', '82Y yFQkFEF9bM66eT', 'weYvN433fQ', 'jsTn196ay', 'KkaHq777hn', 'hdTqUEeEnUV1R1bD', 'vuG dDQ762jp', 'aHvm61jL', '3 Adndav72Gr', '7 A6urym41bF', 'kkVxxk1w 3zg', 'eRjGVi51de', 'NVop55en', 'rM7QuT9okwmt74Zu', 'gmuaa0 9AF', 'i nw9t2hs', '2y ky 7kk11TJ', 'Wj dJb64TQ', '.E e67pr', 'coo75pq', 'GSJn48wp', 'jjzF445jp', 'vR P99Yn', 'ynt66Ry', 'mJlW8W 9TA', 'ZnUd53JF', 'CfPXjRbGhu7Y1Fy', 'ELASM d, FD L35AS', 'G vZ78dq', '.wDcIc.wCN92uN', 'rbkuhM32TY', 'bnxuyWt36gy', 'o eeLImw07gX', 'LbFF04Tl', 'kWmnk4 5Xb', 'KZnsYDGy96ty', 'taynf, wk tG S9q d 2Hax y96WQ', 'hljjibbbBq95Wu', 'ZCq shQG60np', 'b b E70wr', 'xO o g72GA', 'UWUs77JN', 'MxM8f7EU', 'hjvX ok1b3dr', 'XZrJQ, Sj qf071FY', 'RQS rusF ZZMCRjEyjBmQC05BR', 'lUBWFyD49ht', '7Z s57i45FY', 'YHSl0w2Xw', 'VdxGJZtB3D 7ed', 'EbAG99pG', 'iSKVZv76LF', 'sLlZTji1d6dx', '0 il8fbGhl aC3dN ., C gy25Xf', 'qoxH6h6sN', 'OTfexo19Bj', 'uTsA36pa', 'hucH86QS', 'RJf9C8ET', '.yFBkRtko9J4Nu', 'nZNZrqoHJB23lr', '1o h LL3gb a38qB', 'xughzfj15FJ', '3 IwwHn42nr', 'pzpz, xNN.cd86Yn', 'ogpg009qD', 'EglkfX335TX', 'XzOnkL40yq', 'afltV36XS', '2 lDO3cdM5 Hd3M6c5WtVd36YS', 'iD gOc36df', 'mfl gd36YS', 'XDlkfl63Tb', 'NOwqK81wu', 'MqSaGo86GF', 'MqSagMqS96GF', 'Oa Oe42wu', 'q vf942wu', 'wfqKagqK vf942wu', 'RmiGHid9R 6GJ', 'OuHid9R 6GJ', '9 nGw nG88rX', 'E iz9E0Sr', 'kOJh CDA.K.z R28Dw', '9Y YBr6 YBr6x8xh', '8d yazkOHm08xn', 'AkPKZjpKZA1S1Se', '6 A.LC2DC2n0gJ', '9D 0 CrA.K3yuKHuK3eCRr68De', 'pBj DB12hD', 'lYm87EQ', 'lhlUKVfC7A8Xl', 'ZSaeG05Br', 'RlOg07qB', '0 Ph t, E33XA', 'oNjf0 6Sf', 'zCZIsc94tH', 'jndxPP6W5XY', '7 oLNC0S79gz', 'ppvphp0p0pp', 'HEjRkZ5U5hP', 'lM e5a7fq', 'C n jhby1G3An', 'lG dCPUeH31YG', 'LYzd80fD', '4 HE44QF . aZDOi, o4y7w7gx', 'jchhj177WF', '4 i6kc97jT', 'nwawX7m2sg', 'Jgml16DW', '2 Kb65ET39wx', 'rtSCe5U1eL', 'aTcj64hG', 'OnT3T3ge', 'A Q ssr99yx', '3 W oc ga00q8QacFQa1a0Fr', '0 6pX8, GQpX8, GQ6Locv K0wi jGXoD2N4Za', 'dbvFbwn5 5hh', 'PK N03ss', 'DF e54gZ', 'c ccr89lE', 'OGHT156ru', 'pFQFS86ff', 'ZRWtbIdEo74TN', 'xnjV457zU', '2w L56oGIdD f07HZ', 'sNE C44BL', 'cLMuQ29YX', 'XRSm5N6gE', 'KKKK32yZ', 'bbtfmcF12bq', 'RIzWup l O0H4DH', '1w G8h1GTh4p1Hy', 'rFU71hS', 'F MaC1W1Gw', 'EOUiUP PvCBl47UB', '. EN14lS', 'PaL Zjp0d1hu', 'bZQh b93eE', 'OOeP43uY', 'H s44Yp', 'Zq.Jkybk51jf', 'hPR gM6C2Fz', 'xczxPzZxPgj10bD', 'FsNPKFASkBP43Nn', 'RGmtVn69jt', 'ehAYIpW6f0pl', 'IPgoX76jY', 'ReCbZt6X6lg', 'rujvTsnHi, t60QT', 'L Zil27Qa', 'zRZP zAJtD KG2J0tD', 'KG L KGtKGtD AJtD KG2J0tD', '10 UJRDH zTez.P TbDhDA2J0LE', '2 JDezFTezF ezFeHiHITJDH DH2DAJ2DH2J0DH', 'iUGtD AJtD KG D KqNP PA2J0tD', 'kP TezYR yDDHTJDJ2J0DJ', 'eGtTzR y0J0tD', 'Nh. E48aa', 'aIe cg1j4xh', 'MQZzlnKyy, Bn r1L864qmnoD . e68Nw', 'iZrPO73fy', 'c fwfXly9X3Lp', 'EglkfX335TX', 'XzOnkL40yq', 'afltV36XS', '2 lDO3cdM5 Hd3M6c5WtVd36YS', 'iD gOc36df', 'mfl gd36YS', 'XDlkfl63Tb', 'NOwqK81wu', 'MqSaGo86GF', 'MqSagMqS96GF', 'Oa Oe42wu', 'q vf942wu', 'wfqKagqK vf942wu', 'RmiGHid9R 6GJ', 'OuHid9R 6GJ', '9 nGw nG88rX', 'E iz9E0Sr', 'kOJh CDA.K.z R28Dw', '9Y YBr6 YBr6x8xh', '8d yazkOHm08xn', 'AkPKZjpKZA1S1Se', '6 A.LC2DC2n0gJ', '9D 0 CrA.K3yuKHuK3eCRr68De', 'pBj DB12hD', 'sKT .Py989aX', '6v 49a2L22L22AJ', 'mjOjHezF, LH2v2DH', '3 qq3 pP37tf', '3k Xs1k k YWqaA 0K88Gb', 'M.qiYK g95WQ', 'lnpfe12Fw', 'ioZ15fs', '6 Ac0F c34Sp', 'rHqkfk76wU', 'brCScs45DT', 'usTNQP20zz', 'QEKV.G9W7Tt', 'llYUz94jx', '8 E5 edF 2S 8 sRxwIL Aem1v8Sp', 'B R fE74PF', '94 KXotKmM82HU', 'JxtV KPi4h2hJ', 'RUkY37Qd', 'emE49Sr', 'FMxp7 6LE', '9P FV04f Tz69Uyzd10Gs', 'usTNQP1 9dl', 'DYvG1W6HT', 'ZmZz nVJlV0p1JE', 'Z Cv cdES3 9SB', 'QEo qx kOgdknuP98QE', 'zU u84pf', 'U dCtES3 9SB', 'usTNQP03 9SB', 'TrNWdES3 9SB', 'dA h99sX', 'ZTwUGJkcCtES3 9SB', 'vkys cWaOJy5c7YG', '5O j1vm.bUzTIYJ0rWFk1E5FD', 'S VmFtOs9 4Qh', '5 cES6n z8h 2zj', 'YlNN2k6wN', 'usTNQP03 9SB', 'EKbucvsJaeKr e90pg', 'Yrvtfz, P1K3fT', 'kgdEz33Pl', '203 endobj 145 0 obj stream x tu3 1DX', 'Or Am57wA', 'qtpBBt03Rp', '4 LYM.tG Id21AQ', 'b SumS Z80Zh', 'Fh LLF g xMFBa2a0PG', 'GX mDta NPfBcskt99jt', 'QarA i453Fd', 'OdXcKn iMln2 1ZY', 'hrkqUy65LG', 'uqUAjZaJL mD64Jz', '5 wErqn26Rh', 'xv ig51uL', 'qNjuMUeLrq39Uu', 'w WmH77 4ae', 'Kia Ek ooCouduDw6 6er', 'p i7J2eR', '0 b0 AG85 KWj62SJ', 'Mk k5T 2le', 'vPbSJd49Nd', 'jD EuG.d114qt', 'CYMZS37Eb', 'LsBVVIP Ww265QE', '9p Ba0 OrDH, f6w4xF', '0G H7t4ZhL Xz8NNpjv53U3E3zd', 'X Ud54Qt', 'rYkLKOY6 0gP', 'au zo czr6 2FR', 'TQ CK1D 5gD', '2 4HPPc0A9lu', '4 x.rD18 4Gd', 'Ddnu njfr37ae', 'hrtT RFb1j5jA', '6a S R9q GoHOi9n UR90Ye', 'DrcN1B7Ej', 'AP b24db', 'IAzC WQVrnO xxYgcoZP77Zf', 'ykUkVOb92lQ', 'DcQQ.CEG w495fr', 'kKzlEiTHWQs99Ry', 'ozzR KlNjpcD35nY', '9G g8JQF.tm6 PJl5H 7PS', 'nwnOlY6R4sD', 'd rK, Nl06qa', 'CcI63Gq', 'aFZj71rt', 'yFmj15fn', 'SeTZyYzfXzWRj23Wu', '8 8z PZxq b cqq oX1BF6N3sa', 'vN, u.KcNC01n4 AGIbIjrxjWg7oD4 D6EFVEKrkP0y0Qx', 'AHHFSHm2p4Dh', '0k YRtlUoZdtb8EM.uyRzr64Pf', '2C au.uRu.Sz 28v3 FIUg x8n4 Uu6Y1UR', 'jW PhXXzcgA bFJQw70ns', 'uHT H.N3f9HB', 'NzSR05QW', 'kmodYF96Xb', 'JObUUWVbWnv IW6b8yl', 'NzmJ56UX', 'cQewq99fR', 'NixK37xE', '7 b6 6uz8B9ZE', 'r at42Pz', 'p bGXCy, y61Qt', 'cA xT16Yj', 'wz H3 5qx', 'rqwEIj6T7Wt', 'L bB ywWv9n3nb', 'WpK27bN', 'WI lhhS, NZ gv609jn', 'oljbP47Uf', 'S.qEI97PE', 'zHvp5F7QQ', '9M Suu rCyW fv555HA', 'mBsi33Ag', 'XgXD1k5zb', 'zQAwvS53uS', 'bEEE O21Ul', 'aRLiJReA137Th', '58 vOx.Sy32Xf', 'MXI M7 4Qa', 'sfWb63hg', '53 0 RID813F40352D515244809FA04AB', '53 0 RID813F40352D515244809FA04AB', '53 0 RID813F40352D515244809FA04AB', 'brCScs45DT', 'usTNQP20zz', 'QEKV.G9W7Tt', 'llYUz94jx', '8 E5 edF 2S 8 sRxwIL Aem1v8Sp', 'B R fE74PF', '94 KXotKmM82HU', 'JxtV KPi4h2hJ', 'RUkY37Qd', 'emE49Sr', 'FMxp7 6LE', '9P FV04f Tz69Uyzd10Gs', 'usTNQP1 9dl', 'DYvG1W6HT', 'ZmZz nVJlV0p1JE', 'Z Cv cdES3 9SB', 'QEo qx kOgdknuP98QE', 'zU u84pf', 'U dCtES3 9SB', 'usTNQP03 9SB', 'TrNWdES3 9SB', 'dA h99sX', 'ZTwUGJkcCtES3 9SB', 'vkys cWaOJy5c7YG', '5O j1vm.bUzTIYJ0rWFk1E5FD', 'S VmFtOs9 4Qh', '5 cES6n z8h 2zj', 'YlNN2k6wN', 'usTNQP03 9SB', 'Egypm47XW', '1 6sdCM U67wy', 'T b7 1Lu', 'mN.TxOm62qG', 'Uy zA96lH', 'hmmDT70xY', 'WXWZjnU60uX', 'NZ ORh06SX', '0g s sj s9xA, KH2X8rY', 'n Pntc09Nf', 'hU J4h0DG', 'ogqJ961SA', '9k cP N a7v Rb0qSShLM15SS', 'PUzOb09hW', 'Y y Sli48Wf', 'uOjARy4U2ft', 'p l33eg', 'CayJf25Dn', 'AbEq16BU', '9L k8h o5t0Yt', '7t sM w12Lj', '0 jvm KtJTBccbRYVq RWR T T44QH', 'Uev.R7 6Ba', 'nOG tqmj gUxzmJc31jY', '4 Ypc.hos80uq', '2F QRyC65HG', 'p O, Hr6C35.tbCia5 8Ff', 'Evot232zr', 'G qH34Qe', 'Gsn mp63rT', 'Uy iDnFr47uY', '1k uFOD R9J6WB', 'OFw, Gqmt.hrHb4T0zb', '8 pwrjmhY, klbvY k.n41f48Ay', 'zsFg c CaJC25xf', '8H vFYC472dU', 'RtjjMJLM75Tu', 'l .SRTiRRT11Ey', '12 mV0E cl6U f hhMf1hIu7C7gs', 'vJW07xx', 'KNrZZ89De', 'Phe TNs88 5SG', 'Uvk17St', 'i wE78yy', 'G FP57Us', '.zfyd86eN', 'AGxp40jU', 'O Cnl90Tu', 'hDDG td0E7Sp', 'zz J21bW', 'piXC. RBTLFFDi Gqck264rw', '9 zMzyk23PR', 'HwEw, fT.brw8 5lj', 'u O8 4bx', 'wVSz t RRS m zcc1M7fx', 'CPR XEhEd, oE 9 fClIBOl4a95XN', 'O cxg07fA', '7 3ODk gTlD1Y8UA', 'WrDu0h 2XN', 'G aN62Bu', 'Ax Z55PT', 'G O33zz', 'lEl0S8rN', 'Os RhB6e4xS', 'FvMMMMMMMM Ra69nS', 'uvwy67ys', 'RCOkN3P 4hD', '6 BMX 1w07FD', 'ZnrDA6C9rd', 'tCLTl9a 1WZ', 'LSXID79tD', 'IOldTRtHX22tl', 'GwKAWiNG62sY', 'uhZS670Rt']</t>
        </is>
      </c>
      <c r="E508" s="3" t="inlineStr">
        <is>
          <t>N/A</t>
        </is>
      </c>
    </row>
    <row r="509">
      <c r="A509" s="2" t="inlineStr">
        <is>
          <t>adkfragrancefarm.com</t>
        </is>
      </c>
      <c r="B509" s="2">
        <f>HYPERLINK("https://adkfragrancefarm.com", "https://adkfragrancefarm.com")</f>
        <v/>
      </c>
      <c r="C509" s="2" t="inlineStr">
        <is>
          <t>Unreachable</t>
        </is>
      </c>
      <c r="D509" s="2" t="inlineStr">
        <is>
          <t>N/A</t>
        </is>
      </c>
      <c r="E509" s="2" t="inlineStr"/>
    </row>
    <row r="510">
      <c r="A510" s="2" t="inlineStr">
        <is>
          <t>aperations.com</t>
        </is>
      </c>
      <c r="B510" s="2">
        <f>HYPERLINK("http://aperations.com", "http://aperations.com")</f>
        <v/>
      </c>
      <c r="C510" s="2" t="inlineStr">
        <is>
          <t>Unreachable</t>
        </is>
      </c>
      <c r="D510" s="2" t="inlineStr">
        <is>
          <t>N/A</t>
        </is>
      </c>
      <c r="E510" s="2" t="inlineStr"/>
    </row>
    <row r="511">
      <c r="A511" s="2" t="inlineStr">
        <is>
          <t>cmcregaff.com</t>
        </is>
      </c>
      <c r="B511" s="2">
        <f>HYPERLINK("https://cmcregaff.com", "https://cmcregaff.com")</f>
        <v/>
      </c>
      <c r="C511" s="2" t="inlineStr">
        <is>
          <t>Unreachable</t>
        </is>
      </c>
      <c r="D511" s="2" t="inlineStr">
        <is>
          <t>N/A</t>
        </is>
      </c>
      <c r="E511" s="2" t="inlineStr"/>
    </row>
    <row r="512">
      <c r="A512" s="2" t="inlineStr">
        <is>
          <t>banknsb.com</t>
        </is>
      </c>
      <c r="B512" s="2">
        <f>HYPERLINK("http://banknsb.com", "http://banknsb.com")</f>
        <v/>
      </c>
      <c r="C512" s="2" t="inlineStr">
        <is>
          <t>Unreachable</t>
        </is>
      </c>
      <c r="D512" s="2" t="inlineStr">
        <is>
          <t>N/A</t>
        </is>
      </c>
      <c r="E512" s="2" t="inlineStr"/>
    </row>
    <row r="513">
      <c r="A513" s="3" t="inlineStr">
        <is>
          <t>solidrenovations.com</t>
        </is>
      </c>
      <c r="B513" s="3">
        <f>HYPERLINK("http://solidrenovations.com", "http://solidrenovations.com")</f>
        <v/>
      </c>
      <c r="C513" s="3" t="inlineStr">
        <is>
          <t>Reachable</t>
        </is>
      </c>
      <c r="D513" s="3" t="inlineStr">
        <is>
          <t>['696 King Street Charleston, SC 29403 USA', '696 King Street Charleston, SC 29403 USA', '696 King Street Charleston, SC 29403 USA', '696 King Street Charleston, SC 29403 USA', '696 King Street Charleston, SC 29403 USA', '8437184396 River View SOLID', '696 King Street Charleston, SC 29403 USA', '696 King Street Charleston, SC 29403 USA', '843 718 4396 Moultrie Street SOLID', '696 King Street Charleston, SC 29403 USA', '843 718 4396 Hampton Park Terrace SOLID', '696 King Street Charleston, SC 29403 USA', '696 King Street Charleston, SC 29403 USA', '696 King Street Charleston, SC 29403 USA', '843 718 4396 Ashmead Street SOLID', '696 King Street Charleston, SC 29403 USA', '696 King Street Charleston, SC 29403 USA', '696 King Street Charleston, SC 29403 USA', '843 718 4396 Wagener Terrace SOLID', '696 King Street Charleston, SC 29403 USA', '696 King Street Charleston, SC 29403 USA', '843 718 4396 Old Village SOLID', '696 King Street Charleston, SC 29403 USA', '696 King Street Charleston, SC 29403 USA', '696 King Street Charleston, SC 29403 USA', '696 King Street Charleston, SC 29403 USA', '696 King Street Charleston, SC 29403 USA', '696 King Street Charleston, SC 29403 USA']</t>
        </is>
      </c>
      <c r="E513" s="3" t="inlineStr">
        <is>
          <t>[('USA', 'SC', 'Charleston', '29403', 'King', '696'), None]</t>
        </is>
      </c>
    </row>
    <row r="514">
      <c r="A514" s="3" t="inlineStr">
        <is>
          <t>sardisbaptist.com</t>
        </is>
      </c>
      <c r="B514" s="3">
        <f>HYPERLINK("http://sardisbaptist.com", "http://sardisbaptist.com")</f>
        <v/>
      </c>
      <c r="C514" s="3" t="inlineStr">
        <is>
          <t>Reachable</t>
        </is>
      </c>
      <c r="D514" s="3" t="inlineStr">
        <is>
          <t>['704 88229823602 UnionvilleIndian Trail Rd WIndian Trail, NC 28079']</t>
        </is>
      </c>
      <c r="E514" s="3" t="inlineStr">
        <is>
          <t>[('USA', 'NC', 'WIndian Trail', '28079', '88229823602 UnionvilleIndian Trail', '704')]</t>
        </is>
      </c>
    </row>
    <row r="515">
      <c r="A515" s="3" t="inlineStr">
        <is>
          <t>yanceyworks.com</t>
        </is>
      </c>
      <c r="B515" s="3">
        <f>HYPERLINK("http://yanceyworks.com", "http://yanceyworks.com")</f>
        <v/>
      </c>
      <c r="C515" s="3" t="inlineStr">
        <is>
          <t>Reachable</t>
        </is>
      </c>
      <c r="D515" s="3" t="inlineStr">
        <is>
          <t>['919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 '919 Reserve Dr Ste 101, Roseville, CA 95678']</t>
        </is>
      </c>
      <c r="E515" s="3" t="inlineStr">
        <is>
          <t>[('USA', 'CA', 'Roseville', '95678', 'Reserve', '919')]</t>
        </is>
      </c>
    </row>
    <row r="516">
      <c r="A516" s="2" t="inlineStr">
        <is>
          <t>bocahomecareservices.com</t>
        </is>
      </c>
      <c r="B516" s="2">
        <f>HYPERLINK("https://bocahomecareservices.com", "https://bocahomecareservices.com")</f>
        <v/>
      </c>
      <c r="C516" s="2" t="inlineStr">
        <is>
          <t>Unreachable</t>
        </is>
      </c>
      <c r="D516" s="2" t="inlineStr">
        <is>
          <t>N/A</t>
        </is>
      </c>
      <c r="E516" s="2" t="inlineStr"/>
    </row>
    <row r="517">
      <c r="A517" s="2" t="inlineStr">
        <is>
          <t>excellandscapemgmt.com</t>
        </is>
      </c>
      <c r="B517" s="2">
        <f>HYPERLINK("http://excellandscapemgmt.com", "http://excellandscapemgmt.com")</f>
        <v/>
      </c>
      <c r="C517" s="2" t="inlineStr">
        <is>
          <t>Unreachable</t>
        </is>
      </c>
      <c r="D517" s="2" t="inlineStr">
        <is>
          <t>N/A</t>
        </is>
      </c>
      <c r="E517" s="2" t="inlineStr"/>
    </row>
    <row r="518">
      <c r="A518" s="2" t="inlineStr">
        <is>
          <t>masterstch.com</t>
        </is>
      </c>
      <c r="B518" s="2">
        <f>HYPERLINK("https://masterstch.com", "https://masterstch.com")</f>
        <v/>
      </c>
      <c r="C518" s="2" t="inlineStr">
        <is>
          <t>Unreachable</t>
        </is>
      </c>
      <c r="D518" s="2" t="inlineStr">
        <is>
          <t>N/A</t>
        </is>
      </c>
      <c r="E518" s="2" t="inlineStr"/>
    </row>
    <row r="519">
      <c r="A519" s="4" t="inlineStr">
        <is>
          <t>womenwhocode.com</t>
        </is>
      </c>
      <c r="B519" s="4">
        <f>HYPERLINK("http://womenwhocode.com", "http://womenwhocode.com")</f>
        <v/>
      </c>
      <c r="C519" s="4" t="inlineStr">
        <is>
          <t>Reachable - No Addresses</t>
        </is>
      </c>
      <c r="D519" s="4" t="inlineStr">
        <is>
          <t>N/A</t>
        </is>
      </c>
      <c r="E519" s="4" t="inlineStr">
        <is>
          <t>N/A</t>
        </is>
      </c>
    </row>
    <row r="520">
      <c r="A520" s="3" t="inlineStr">
        <is>
          <t>bigideas.com</t>
        </is>
      </c>
      <c r="B520" s="3">
        <f>HYPERLINK("http://bigideas.com", "http://bigideas.com")</f>
        <v/>
      </c>
      <c r="C520" s="3" t="inlineStr">
        <is>
          <t>Reachable</t>
        </is>
      </c>
      <c r="D520" s="3" t="inlineStr">
        <is>
          <t>['1975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'one Interactive Tablet View All Work MOCO',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 '6125849090 MOCO 1975 Oakcrest Avenue Roseville, MN 55113', '11 monthsThis cookie is set by GDPR', '11 monthsThe cookie is set by GDPR', '11 monthsThis cookie is set by GDPR', '11 monthsThis cookie is set by GDPR', '11 monthsThis cookie is set by GDPR', '11 monthsThe cookie is set by the GDPR', '1975 Oakcrest Avenue Roseville, MN 55113', '11 monthsThis cookie is set by GDPR', '11 monthsThe cookie is set by GDPR', '11 monthsThis cookie is set by GDPR', '11 monthsThis cookie is set by GDPR', '11 monthsThis cookie is set by GDPR', '11 monthsThe cookie is set by the GDPR']</t>
        </is>
      </c>
      <c r="E520" s="3" t="inlineStr">
        <is>
          <t>[None, ('USA', 'MN', 'Roseville', '55113', 'Oakcrest', '1975'), ('USA', 'by the', 'set', 'GDPR', 'monthsThe cookie', '11'), ('USA', 'MN', 'Roseville', '55113', 'MOCO 1975 Oakcrest', '6125849090'), ('USA', 'by', 'set', 'GDPR', 'monthsThe cookie', '11'), ('USA', 'by', 'set', 'GDPR', 'monthsThis cookie', '11')]</t>
        </is>
      </c>
    </row>
    <row r="521">
      <c r="A521" s="2" t="inlineStr">
        <is>
          <t>iqfitness.net</t>
        </is>
      </c>
      <c r="B521" s="2">
        <f>HYPERLINK("http://iqfitness.net", "http://iqfitness.net")</f>
        <v/>
      </c>
      <c r="C521" s="2" t="inlineStr">
        <is>
          <t>Unreachable</t>
        </is>
      </c>
      <c r="D521" s="2" t="inlineStr">
        <is>
          <t>N/A</t>
        </is>
      </c>
      <c r="E521" s="2" t="inlineStr"/>
    </row>
    <row r="522">
      <c r="A522" s="2" t="inlineStr">
        <is>
          <t>4parkwayhonda.com</t>
        </is>
      </c>
      <c r="B522" s="2">
        <f>HYPERLINK("https://4parkwayhonda.com", "https://4parkwayhonda.com")</f>
        <v/>
      </c>
      <c r="C522" s="2" t="inlineStr">
        <is>
          <t>Unreachable</t>
        </is>
      </c>
      <c r="D522" s="2" t="inlineStr">
        <is>
          <t>N/A</t>
        </is>
      </c>
      <c r="E522" s="2" t="inlineStr"/>
    </row>
    <row r="523">
      <c r="A523" s="3" t="inlineStr">
        <is>
          <t>cjmcbride.org</t>
        </is>
      </c>
      <c r="B523" s="3">
        <f>HYPERLINK("http://cjmcbride.org", "http://cjmcbride.org")</f>
        <v/>
      </c>
      <c r="C523" s="3" t="inlineStr">
        <is>
          <t>Reachable</t>
        </is>
      </c>
      <c r="D523" s="3" t="inlineStr">
        <is>
          <t>['9431615 17644 County Road 26 Michigan Ave. P.O. Box 1227 Foley, AL 36536']</t>
        </is>
      </c>
      <c r="E523" s="3" t="inlineStr">
        <is>
          <t>[('USA', 'AL', 'Foley', '36536', '26 Michigan', '9431615 17644')]</t>
        </is>
      </c>
    </row>
    <row r="524">
      <c r="A524" s="3" t="inlineStr">
        <is>
          <t>aatoppers.com</t>
        </is>
      </c>
      <c r="B524" s="3">
        <f>HYPERLINK("http://aatoppers.com", "http://aatoppers.com")</f>
        <v/>
      </c>
      <c r="C524" s="3" t="inlineStr">
        <is>
          <t>Reachable</t>
        </is>
      </c>
      <c r="D524" s="3" t="inlineStr">
        <is>
          <t>['80214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'80214 3032379872Littleton5425 South Broadway Littleton, CO 80121', '5425 South Broadway Littleton, CO 80121', 'Littleton30Br', 'PriceOn Sale30Ne', 'FORD F150BE', 'FORD F150BE', 'FORD F150BE', 'FORD F150BE', 'FORD F250BE', 'FORD F150BE', 'FORD F150BE', 'FORD F150BE', 'ROPPLMY08wE']</t>
        </is>
      </c>
      <c r="E524" s="3" t="inlineStr">
        <is>
          <t>[None, ('USA', 'CO', 'Littleton', '80121', 'Broadway', '5425'), ('USA', 'CO', 'Broadway Littleton', '80121', '3032379872Littleton5425', '80214')]</t>
        </is>
      </c>
    </row>
    <row r="525">
      <c r="A525" s="2" t="inlineStr">
        <is>
          <t>magnetpi.com</t>
        </is>
      </c>
      <c r="B525" s="2">
        <f>HYPERLINK("http://magnetpi.com", "http://magnetpi.com")</f>
        <v/>
      </c>
      <c r="C525" s="2" t="inlineStr">
        <is>
          <t>Unreachable</t>
        </is>
      </c>
      <c r="D525" s="2" t="inlineStr">
        <is>
          <t>N/A</t>
        </is>
      </c>
      <c r="E525" s="2" t="inlineStr"/>
    </row>
    <row r="526">
      <c r="A526" s="4" t="inlineStr">
        <is>
          <t>kansascyclist.com</t>
        </is>
      </c>
      <c r="B526" s="4">
        <f>HYPERLINK("http://kansascyclist.com", "http://kansascyclist.com")</f>
        <v/>
      </c>
      <c r="C526" s="4" t="inlineStr">
        <is>
          <t>Reachable - No Addresses</t>
        </is>
      </c>
      <c r="D526" s="4" t="inlineStr">
        <is>
          <t>N/A</t>
        </is>
      </c>
      <c r="E526" s="4" t="inlineStr">
        <is>
          <t>N/A</t>
        </is>
      </c>
    </row>
    <row r="527">
      <c r="A527" s="3" t="inlineStr">
        <is>
          <t>trinityairmedical.com</t>
        </is>
      </c>
      <c r="B527" s="3">
        <f>HYPERLINK("http://trinityairmedical.com", "http://trinityairmedical.com")</f>
        <v/>
      </c>
      <c r="C527" s="3" t="inlineStr">
        <is>
          <t>Reachable</t>
        </is>
      </c>
      <c r="D527" s="3" t="inlineStr">
        <is>
          <t>['1437 W Auto Drive, Tempe, Arizona 85284', '4100 W. Galveston St. Ste. 4Chandler, AZ 85226']</t>
        </is>
      </c>
      <c r="E527" s="3" t="inlineStr">
        <is>
          <t>[None, ('USA', 'Arizona', 'Tempe', '85284', 'Auto', '1437')]</t>
        </is>
      </c>
    </row>
    <row r="528">
      <c r="A528" s="2" t="inlineStr">
        <is>
          <t>tcwrcmoldremoval.com</t>
        </is>
      </c>
      <c r="B528" s="2">
        <f>HYPERLINK("https://tcwrcmoldremoval.com", "https://tcwrcmoldremoval.com")</f>
        <v/>
      </c>
      <c r="C528" s="2" t="inlineStr">
        <is>
          <t>Unreachable</t>
        </is>
      </c>
      <c r="D528" s="2" t="inlineStr">
        <is>
          <t>N/A</t>
        </is>
      </c>
      <c r="E528" s="2" t="inlineStr"/>
    </row>
    <row r="529">
      <c r="A529" s="3" t="inlineStr">
        <is>
          <t>tellusoperating.com</t>
        </is>
      </c>
      <c r="B529" s="3">
        <f>HYPERLINK("http://tellusoperating.com", "http://tellusoperating.com")</f>
        <v/>
      </c>
      <c r="C529" s="3" t="inlineStr">
        <is>
          <t>Reachable</t>
        </is>
      </c>
      <c r="D529" s="3" t="inlineStr">
        <is>
          <t>['2005 More Details Gas Leaf River Covington Co., MS', '2 EOR Press. Maint. Tallahala Creek Smith Co., MS', '602 Crescent Place Ridgeland, MS 39157', '2005 More Details Gas Leaf River Covington Co., MS', '2 EOR Press. Maint. Tallahala Creek Smith Co., MS', '602 Crescent Place Ridgeland, MS 39157', '2005 More Details Gas Leaf River Covington Co., MS', '2 EOR Press. Maint. Tallahala Creek Smith Co., MS', '602 Crescent Place Ridgeland, MS 39157', 'four hundred oil and gas wells in nine field locations in Mississippi', 'and West Yellow Creek fields. In South Louisiana', 'and gas fields in Louisiana and Oklahoma', '602 Crescent Place Ridgeland, MS 39157', '602 Crescent Place Ridgeland, MS 39157', 'vsLFhzNhz7g3Fh', '4 GIW vh bI3MR34ff', '5I bxh64j08zP', 'jvA, O0sJafnAOhH GH In01Pu', 'uC t41Js', 'KSw X O89SQ', 'uzNO0T8nB', 'JeQrd JjwrOu39PE', '4j s3J, MZvQ pIOJczKHsGB84Aq', 'M Pd47zU', '3 O83k pqO19lp', 'm G16QN', '4 HSG r7 HqE49Pg', 'HrmufXP95TQ', 'WY QS60NW', 'nRyBF45Ta', 'bxS w46pB', 'FiH P86jF', '48 8 juzcTF sF Na FIEcji19PY', 'QT Uv zHP39qq', 'tRkDdG K40ry', '51 g6FBJSwv B98lr', 'XnHQN, XF1EoYwSbF, Y26Zs', 'IcXtzaicoBef Zmpbk4w5jp', 'SPI. mIjiq91Qr', 'cHQK Lqik3 1rn', 'wduwJVfO7R 2hg', '0F UIKTBq 1DX4 0XH', 'oxNhV8R2uJ', '0O cZngUw 7cTknLQ ArpFT.F J11 9AL', 'RMQyGoLHw9 rtjJc4sp3i gS rsijX65 4pQ', '8 p Cp sF Tg K151QW', 'UGLVSICfhSpJ18Qq', 'QpI E21Wr', 'W Fpn7 0pq', 'M Icg RG87pj', '1M 8507TcHiQB0FO0S88RG', 'ilJjxVW7 0zz', '8S q vJ63qR', 'Pj st94dn', '.gJO X.ooe dlRJC5H8ja', 'rzgVm10xZ', 'HXnE.W17ga', 'd aNJx6n1nr', 'JBTm TiP97Hx', 'DpSZ8 1ju', 'ScjF vrJ71sE', '06 DLuGVa EH91Nh', '0Y L0C1lDR S08Xh', 'UgQaQLnqBeNTo8 4Qe', 'EF SM39Jq', 'dlISO88HJ', 'CJph441HR', 'MKR.yNGvT32Zh', 'IFGRQy, v8gBC8T8d3HY']</t>
        </is>
      </c>
      <c r="E529" s="3" t="inlineStr">
        <is>
          <t>[None, ('USA', 'MS', 'Ridgeland', '39157', 'Crescent', '602'), ('USA', 'Tg', 'sF', 'K151QW', 'p', '8'), ('USA', 'Na', 'juzcTF sF', 'FIEcji19PY', '8', '48')]</t>
        </is>
      </c>
    </row>
    <row r="530">
      <c r="A530" s="4" t="inlineStr">
        <is>
          <t>alexanderfamilybuickgmc.com</t>
        </is>
      </c>
      <c r="B530" s="4">
        <f>HYPERLINK("http://alexanderfamilybuickgmc.com", "http://alexanderfamilybuickgmc.com")</f>
        <v/>
      </c>
      <c r="C530" s="4" t="inlineStr">
        <is>
          <t>Reachable - No Addresses</t>
        </is>
      </c>
      <c r="D530" s="4" t="inlineStr">
        <is>
          <t>N/A</t>
        </is>
      </c>
      <c r="E530" s="4" t="inlineStr">
        <is>
          <t>N/A</t>
        </is>
      </c>
    </row>
    <row r="531">
      <c r="A531" s="2" t="inlineStr">
        <is>
          <t>santasophia.org</t>
        </is>
      </c>
      <c r="B531" s="2">
        <f>HYPERLINK("https://santasophia.org", "https://santasophia.org")</f>
        <v/>
      </c>
      <c r="C531" s="2" t="inlineStr">
        <is>
          <t>Unreachable</t>
        </is>
      </c>
      <c r="D531" s="2" t="inlineStr">
        <is>
          <t>N/A</t>
        </is>
      </c>
      <c r="E531" s="2" t="inlineStr"/>
    </row>
    <row r="532">
      <c r="A532" s="3" t="inlineStr">
        <is>
          <t>thepeopleofpokemongo.com</t>
        </is>
      </c>
      <c r="B532" s="3">
        <f>HYPERLINK("http://thepeopleofpokemongo.com", "http://thepeopleofpokemongo.com")</f>
        <v/>
      </c>
      <c r="C532" s="3" t="inlineStr">
        <is>
          <t>Reachable</t>
        </is>
      </c>
      <c r="D532" s="3" t="inlineStr">
        <is>
          <t>['8668746822 12073730309 6 Bay Bridge Road, Suite 1 Brunswick, ME 04011', '8668746822 12073730309 6 Bay Bridge Road, Suite 1 Brunswick, ME 04011']</t>
        </is>
      </c>
      <c r="E532" s="3" t="inlineStr">
        <is>
          <t>[('USA', 'ME', 'Brunswick', '04011', '12073730309 6 Bay Bridge', '8668746822')]</t>
        </is>
      </c>
    </row>
    <row r="533">
      <c r="A533" s="3" t="inlineStr">
        <is>
          <t>itpro.tv</t>
        </is>
      </c>
      <c r="B533" s="3">
        <f>HYPERLINK("http://itpro.tv", "http://itpro.tv")</f>
        <v/>
      </c>
      <c r="C533" s="3" t="inlineStr">
        <is>
          <t>Reachable</t>
        </is>
      </c>
      <c r="D533" s="3" t="inlineStr">
        <is>
          <t>['82301 210 2774799Google maps7450 Campus Dr, Suite 250Colorado Springs, CO 80920', '1 719 5964545Google maps6855 S Havana St, Suite 230 Main OfficeCentennial, CO 80112', '7450 Campus Dr, Suite 250Colorado Springs, CO 80920', '6855 S Havana St, Suite 230Centennial, CO 80112', 'ide Court Galleon BlvdDartford DA2 6NX, United Kingdom', 'ide Court Galleon BlvdDartford DA2 6NX, United Kingdom']</t>
        </is>
      </c>
      <c r="E533" s="3" t="inlineStr">
        <is>
          <t>[None, ('USA', 'CO', 'Springs', '80920', 'Campus', '7450'), ('USA', 'CO', 'Springs', '80920', 'maps7450 Campus', '82301 210')]</t>
        </is>
      </c>
    </row>
    <row r="534">
      <c r="A534" s="3" t="inlineStr">
        <is>
          <t>premierdentalcareofbuckhead.com</t>
        </is>
      </c>
      <c r="B534" s="3">
        <f>HYPERLINK("http://premierdentalcareofbuckhead.com", "http://premierdentalcareofbuckhead.com")</f>
        <v/>
      </c>
      <c r="C534" s="3" t="inlineStr">
        <is>
          <t>Reachable</t>
        </is>
      </c>
      <c r="D534" s="3" t="inlineStr">
        <is>
          <t>['3580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'and sponsor of the Georgia Mission of Mercy Program.TRAIN',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'and grinding are some of the most common symptoms of TMD',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 '3580 Piedmont Road NE Tuxedo Center Suite 113 Atlanta, GA 30305']</t>
        </is>
      </c>
      <c r="E534" s="3" t="inlineStr">
        <is>
          <t>[None, ('USA', 'GA', 'Atlanta', '30305', 'Piedmont', '3580')]</t>
        </is>
      </c>
    </row>
    <row r="535">
      <c r="A535" s="3" t="inlineStr">
        <is>
          <t>lexmundi.com</t>
        </is>
      </c>
      <c r="B535" s="3">
        <f>HYPERLINK("http://lexmundi.com", "http://lexmundi.com")</f>
        <v/>
      </c>
      <c r="C535" s="3" t="inlineStr">
        <is>
          <t>Reachable</t>
        </is>
      </c>
      <c r="D535" s="3" t="inlineStr">
        <is>
          <t>['and PDF St. Maarten Prepared by VA', 'and PDF St. Maarten Prepared by VA', '9393 USA Head Office 840 Gessner Road Suite 275 Houston Texas 77024', '840 Gessner Road, Suite 275, Houston, Texas 77024', '840 Gessner Road, Suite 275, Houston, Texas 77024', 'AND ITS CONTENT ARE PROVIDED AS IS AND LEX MUNDI EXCLUDE', 'AND EXCLUSIVE REMEDY IS TO DISCONTINUE USIN', 'and of any Federal District Court sitting in New York, New York', '33137 Alexandra Road London SW19 7JY']</t>
        </is>
      </c>
      <c r="E535" s="3" t="inlineStr">
        <is>
          <t>[None, ('USA', 'Texas', 'Houston', '77024', 'Gessner', '840')]</t>
        </is>
      </c>
    </row>
    <row r="536">
      <c r="A536" s="4" t="inlineStr">
        <is>
          <t>hamlinlakeboatrentals.com</t>
        </is>
      </c>
      <c r="B536" s="4">
        <f>HYPERLINK("http://hamlinlakeboatrentals.com", "http://hamlinlakeboatrentals.com")</f>
        <v/>
      </c>
      <c r="C536" s="4" t="inlineStr">
        <is>
          <t>Reachable - No Addresses</t>
        </is>
      </c>
      <c r="D536" s="4" t="inlineStr">
        <is>
          <t>N/A</t>
        </is>
      </c>
      <c r="E536" s="4" t="inlineStr">
        <is>
          <t>N/A</t>
        </is>
      </c>
    </row>
    <row r="537">
      <c r="A537" s="2" t="inlineStr">
        <is>
          <t>adventures-in-learning.org</t>
        </is>
      </c>
      <c r="B537" s="2">
        <f>HYPERLINK("https://adventures-in-learning.org", "https://adventures-in-learning.org")</f>
        <v/>
      </c>
      <c r="C537" s="2" t="inlineStr">
        <is>
          <t>Unreachable</t>
        </is>
      </c>
      <c r="D537" s="2" t="inlineStr">
        <is>
          <t>N/A</t>
        </is>
      </c>
      <c r="E537" s="2" t="inlineStr"/>
    </row>
    <row r="538">
      <c r="A538" s="4" t="inlineStr">
        <is>
          <t>bernsteinsfashions.com</t>
        </is>
      </c>
      <c r="B538" s="4">
        <f>HYPERLINK("http://bernsteinsfashions.com", "http://bernsteinsfashions.com")</f>
        <v/>
      </c>
      <c r="C538" s="4" t="inlineStr">
        <is>
          <t>Reachable - No Addresses</t>
        </is>
      </c>
      <c r="D538" s="4" t="inlineStr">
        <is>
          <t>N/A</t>
        </is>
      </c>
      <c r="E538" s="4" t="inlineStr">
        <is>
          <t>N/A</t>
        </is>
      </c>
    </row>
    <row r="539">
      <c r="A539" s="4" t="inlineStr">
        <is>
          <t>danashouse.org</t>
        </is>
      </c>
      <c r="B539" s="4">
        <f>HYPERLINK("http://danashouse.org", "http://danashouse.org")</f>
        <v/>
      </c>
      <c r="C539" s="4" t="inlineStr">
        <is>
          <t>Reachable - No Addresses</t>
        </is>
      </c>
      <c r="D539" s="4" t="inlineStr">
        <is>
          <t>N/A</t>
        </is>
      </c>
      <c r="E539" s="4" t="inlineStr">
        <is>
          <t>N/A</t>
        </is>
      </c>
    </row>
    <row r="540">
      <c r="A540" s="3" t="inlineStr">
        <is>
          <t>thundermountainharley.com</t>
        </is>
      </c>
      <c r="B540" s="3">
        <f>HYPERLINK("http://thundermountainharley.com", "http://thundermountainharley.com")</f>
        <v/>
      </c>
      <c r="C540" s="3" t="inlineStr">
        <is>
          <t>Reachable</t>
        </is>
      </c>
      <c r="D540" s="3" t="inlineStr">
        <is>
          <t>['866 7108965 4250 Byrd Drive,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'and even Thunder Mountain HarleyDavidsons VI',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 Loveland, Colorado 80538', '4250 Byrd Dr. Loveland, Colorado 80538', '4250 Byrd Dr. Loveland, Colorado 80538', '4250 Byrd Drive, Loveland, CO 80538', '866 7108965 4250 Byrd Drive, Loveland, CO 80538', '4250 Byrd Drive, Loveland, CO 80538', '866 7108965 4250 Byrd Drive, Loveland, CO 80538', '4250 Byrd Dr. Loveland, Colorado 80538', '4250 Byrd Dr. Loveland, Colorado 80538', '4250 Byrd Dr. Loveland, Colorado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'2024 HarleyDavidson CVO Street Glide in Loveland, CO', '2024 HarleyDavidson CVO Street Glide in Loveland, CO', '4250 Byrd Drive, Loveland, CO 80538', '866 7108965 4250 Byrd Drive, Loveland, CO 80538', '2024 HarleyDavidson CVO Road Glide in Loveland, CO', '2024 HarleyDavidson CVOCVO Road Glide in Loveland, CO', '4250 Byrd Drive, Loveland, CO 80538', '866 7108965 4250 Byrd Drive, Loveland, CO 80538', '4250 Byrd Drive, Loveland, CO 80538', '866 7108965 4250 Byrd Drive, Loveland, CO 80538', 'ten Dutch part Solomon Islands South Georgia', '4250 Byrd Dr. Loveland, CO 80538', '4250 Byrd Drive, Loveland, CO 80538', '866 7108965 4250 Byrd Drive, Loveland, CO 80538', 'ten Dutch part Solomon Islands South Georgia', '4250 Byrd Dr. Loveland, CO 80538', '4250 Byrd Drive, Loveland, CO 80538', '866 7108965 4250 Byrd Drive, Loveland, CO 80538', '4250 Byrd Drive, Loveland, CO 80538', '866 7108965 4250 Byrd Drive, Loveland, CO 80538', '4250 Byrd Drive, Loveland, CO 80538', '866 7108965 4250 Byrd Drive, Loveland, CO 80538', '2024 HarleyDavidson Road Glide in Loveland, CO', '2024 HarleyDavidson Road Glide in Loveland, CO', '2024 HarleyDavidson Road Glide around Loveland, CO', '4250 Byrd Drive, Loveland, CO 80538', '866 7108965 4250 Byrd Drive, Loveland, CO 80538', '4250 Byrd Drive, Loveland, CO 80538', '866 7108965 4250 Byrd Drive, Loveland, CO 80538', '4250 Byrd Drive, Loveland, CO 80538', '866 7108965 4250 Byrd Drive, Loveland, CO 80538', 'ten Dutch part Solomon Islands South Georgia', '4250 Byrd Dr. Loveland, CO 80538', '4250 Byrd Drive, Loveland, CO 80538', '866 7108965 4250 Byrd Drive, Loveland, CO 80538', '2024 HarleyDavidson Street Glide in Loveland, CO', '2024 HarleyDavidson Street Glide in Loveland, CO', '2024 HarleyDavidson Street Glide out in Loveland, CO', '4250 Byrd Drive, Loveland, CO 80538', '866 7108965 4250 Byrd Drive, Loveland, CO 80538', '4250 Byrd Drive, Loveland, CO 80538', '866 7108965 4250 Byrd Drive, Loveland, CO 80538', '4250 Byrd Drive, Loveland, CO 80538', '866 7108965 4250 Byrd Drive, Loveland, CO 80538', 'ten Dutch part Solomon Islands South Georgia', '4250 Byrd Drive, Loveland, CO 80538', '866 7108965 4250 Byrd Drive,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'and ride together. IS THE HD MEMBERSHI', 'and off the road. CAN I TALK TO SOMEONE', '4250 Byrd Drive, Loveland, CO 80538', '866 7108965 4250 Byrd Drive, Loveland, CO 80538', '4250 Byrd Dr.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'2024 Model CVO Road Glide Model Code FL',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'4250 Byrd Drive, Loveland, CO 80538', '866 7108965 4250 Byrd Drive, Loveland, CO 80538', 'and even Thunder Mountain HarleyDavidsons VI', '4250 Byrd Drive, Loveland, CO 80538', '866 7108965 4250 Byrd Drive,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 Loveland, CO 80538', '4250 Byrd Drive, Loveland, CO 80538', '866 7108965 4250 Byrd Drive, Loveland, CO 80538', '4250 Byrd Drive, Loveland, CO 80538', '866 7108965 4250 Byrd Drive, Loveland, CO 80538', '4250 Byrd Dr., Loveland, CO 80538', '4250 Byrd Drive, Loveland, CO 80538', '866 7108965 4250 Byrd Drive, Loveland, CO 80538', '4250 Byrd Drive, Loveland, CO 80538', 'Mountain20Ha', 'Mountain20Ha', 'del Type Snowmobile Model Code S22TG', '165 2.75 in. SC Model Code S22TG', 'del Type Snowmobile Model Code S21EF', 'RMK 155 Factory Choice Model Code S21EF', 'del Type Snowmobile Model Code S19EH', '0 Model Code S19EH', '70 mm Ignition Cleanfire 3D Clutch Drive P85Dr', 'Mountain20Ha', 'Mountain20Ha', 'Mountain20Ha']</t>
        </is>
      </c>
      <c r="E540" s="3" t="inlineStr">
        <is>
          <t>[None, ('USA', 'Colorado', 'Loveland', '80538', 'Byrd', '4250'), ('USA', 'CO', 'Loveland', '80538', 'Byrd', '4250')]</t>
        </is>
      </c>
    </row>
    <row r="541">
      <c r="A541" s="2" t="inlineStr">
        <is>
          <t>tarynreed.com</t>
        </is>
      </c>
      <c r="B541" s="2">
        <f>HYPERLINK("http://tarynreed.com", "http://tarynreed.com")</f>
        <v/>
      </c>
      <c r="C541" s="2" t="inlineStr">
        <is>
          <t>Unreachable</t>
        </is>
      </c>
      <c r="D541" s="2" t="inlineStr">
        <is>
          <t>N/A</t>
        </is>
      </c>
      <c r="E541" s="2" t="inlineStr"/>
    </row>
    <row r="542">
      <c r="A542" s="3" t="inlineStr">
        <is>
          <t>marysvillelib.org</t>
        </is>
      </c>
      <c r="B542" s="3">
        <f>HYPERLINK("http://marysvillelib.org", "http://marysvillelib.org")</f>
        <v/>
      </c>
      <c r="C542" s="3" t="inlineStr">
        <is>
          <t>Reachable</t>
        </is>
      </c>
      <c r="D542" s="3" t="inlineStr">
        <is>
          <t>['231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 '231 S. Plum Street Marysville, OH 43040', '21698 Main Street Raymond, OH 43067']</t>
        </is>
      </c>
      <c r="E542" s="3" t="inlineStr">
        <is>
          <t>[('USA', 'OH', 'Marysville', '43040', 'Plum', '231'), ('USA', 'OH', 'Raymond', '43067', 'Main', '21698')]</t>
        </is>
      </c>
    </row>
    <row r="543">
      <c r="A543" s="3" t="inlineStr">
        <is>
          <t>lnlconstruction.com</t>
        </is>
      </c>
      <c r="B543" s="3">
        <f>HYPERLINK("http://lnlconstruction.com", "http://lnlconstruction.com")</f>
        <v/>
      </c>
      <c r="C543" s="3" t="inlineStr">
        <is>
          <t>Reachable</t>
        </is>
      </c>
      <c r="D543" s="3" t="inlineStr">
        <is>
          <t>['231 Concord St. Zillah, WA 98953']</t>
        </is>
      </c>
      <c r="E543" s="3" t="inlineStr">
        <is>
          <t>[('USA', 'WA', 'Zillah', '98953', 'Concord', '231')]</t>
        </is>
      </c>
    </row>
    <row r="544">
      <c r="A544" s="3" t="inlineStr">
        <is>
          <t>goodshepherdofcashiers.com</t>
        </is>
      </c>
      <c r="B544" s="3">
        <f>HYPERLINK("http://goodshepherdofcashiers.com", "http://goodshepherdofcashiers.com")</f>
        <v/>
      </c>
      <c r="C544" s="3" t="inlineStr">
        <is>
          <t>Reachable</t>
        </is>
      </c>
      <c r="D544" s="3" t="inlineStr">
        <is>
          <t>['2019 at Christ Church Parish, Lake Oswego in Portland, Oregon', 'and heal. Donate United Way of NC', '2177 Asheville Road, Waynesville, NC 28786', '766 N Main St. Hendersonville, NC 28792', '2840 Hendersonville Rd, Fletcher, NC 28732', '61 Hawks View, Cashiers, NC 28717', 'Mk .Cm0R5eD', '9P 4 3.qO42Pg', 'DKom507dS', 'BjPULVB u31QE', 'ywwIp43lu', 'fADXr79XT', 'f Gf56Wa', '9 NCaHGK9r3ZA', 'sq Zt qwd0a7nX', 'hoGmwje0N7nx', 'W B23AD', 'UZh69NS', 'xQl41Jn', 'bFNRmHZPlCzn Zh42Zr', 'etnGhWD, L5w2JE', 'HDZwHDEu a2t5QD', 'HIXAt oP I0c9Nw', 'IlgqPSeEiOtzPBjBCWVJNUIrar8 6ZA', 'GpjeC9C9rr', 'A M B2k2An', 'pDYrWoEOZ21xL', '.ZJgI V Ve e3C 5ER', 'dYFgE NU0a0wa', 'dtUT2f3SU', '6 o Ad1 4eR', 'g In40er', 'JiKr tL4a7es', 'FJXW08hA', 'BXavtXuD xjQoFAWl6C8rq', 'GAwim28gq', '3 JMYri79NP', 'vf NlL ePDNTL0D1Je', 'hnPxS9C9NS', 'PANPr9M5Hw', 'tA.UA0a4UT', 'PDQnqb680tj', 'uM dsMK q r82uh', 'dLzNeP07Rf', 'r Pg09NS', 'SfFejQM0a6TA', 'Rv GDvGDtGDprT45Hl', 'H MQNuiCTzVu h20qh', '3 I0VYdHia 4ApDuZ48M8 8qr', '0 v n NTU0W2UA', '5 AiiVq, TjCJFmwap0U9aX', '6 T LIM96 8DA', 'TeV e d1U 1DD', 'TDtDuW4P6JN', 'VsDO rvgjhwwt, mdDEX.yVDtrpNoXej5 azp uROTwst00wp', '6 GA7UDy44aZ', 'vOt d90AN', 'qAomBJ39HN', 'BCDp8j9ES', 'zSVMv489pA', '26 BAGGVPS9C9wG', 'JAxFACC Bi p t0A5BT', '6 Zsu KlLA CrrGIPsZIA8A2SB', 'fDRLNP9C9NP', 'WfrHE09BP', 'H.tA bL Hha2P6dE', '0B wADf95Pw', 'vho G UbhB0X8tJ', 'ICJ9C9wq', 'KdYR25Fj', '9p uLove7UkH08Bq', 'DYCmSeS25Er', 'In I BThz44Tf', 'lm nM drvSl96Ez', '2 rWfCFr 2WU, r r0i6, Ib MEhBASk4e9PS', 'BAuQ BVG29sP', 'B OU00Fa', '84988 00000 n trailer 3841d5109f5c8bd85bf', 'Z bXc05PN', 'EBEBSzk44Zr', 'nMssUqqB, f EHZ U JYkGUaldUKUk.1mXGqO8 WMKg2C2BZ', 'fKfi WIs.Mb51WA', 'YlGDGEl IaB yc0d1Gy', 'oJRsCciR65eB', 'glWpc P78WF', 'qMWD lHuC05yA', 'Omwi i90Pq', '30f 0bo l1jBaQ c36HJ', 'hr RLU105DS', 'yK eyy .KfQ46zR', 'iVMs36fD', 'WwgVjlwljR74uY', '9 LoP3y fm60cHTYXXIPGMTVDs65Yd', 'ONNVKNN1y3as', '3j WsoH z J cs m0VOD DxY9s9yE', 'OAH faaWXPn w4S 8xG', '5 OnRQEUzL PqSx Z1TqG2hP75Ta', '6O 9 OkQ jlk3m9jx', 'LFoiTfRzdNJ25hL', 'LFzT m63ND', 'r NZHgl06LF', 'gP pdz68NP', 'jRLyJ4 7AH', 'tsFf36YP', 'TwdWsDD FCSX538fZ', 'p wqETXfskRO48sU', 'IvD14Qg', 'INA WEH57HQ', 'XO kVSw9F8ab', 'KaXNKCllX, s98SG', 'dsBV93SJ', 'jm xp60gu', 'tfRFZRGu gmn54 2qF', 'SImDrxirYMrLw62XL', 'FPlug55Bq', '6S rS1A8 umgZZgf95nG', 'bPKgm71ez', 'yetQm Fh YVL5w4uw', 'QFlG, uhxhK452d HBaR .W1DOG HDr l65Fl', 'Vwsdm Wru0 0Jq', '6 i AODBd4h8dU', 'MVVuyL Kv zx38Ra', 'r n Sx3N8SZ', 'DpBy zKpd18XD', 'EBEBSzk44Zr', '6v 1 J R67hj', 'uFLNqfl5y6HG', 'GLVS9s9aw', 'bENlbiv.c4k4wL', 'iE HQ ic, zMED7y3De', 'GmGb93Ze', '1 SuUoSOAzm2r0DU', 'Z YE5E5Yf', 'ToxJ IHQRnmknO79Fl', 'pUaiQti5 6xL', '51 D gMa5U3tz', '58 pREEp2xKGaV. SF01ed', 'RUao, wgo0H3qg', 'tiHRY, NMS05rP', 'rssCAvK, Z VUF7f0dt', 'TPH P95Zd', 'l RAf G rm71ad', '5 j22bX806BD', 'VLUqh39yE', 'S YJ PP, OFC5Ts b f 0s0C8zL', 'Y.JqOj.cdAcTrT mw46YE', '1H n2m2o a61GT', 'E lI89Pn', 'klkwr85pd', 'vvvKN52ez', 'NmIA7t 3zd', 'HGj J3j 5jG', '574q 5 7 Y9HiT4fuvag36bQ', 'Z cgdddlaJGfi67lY', '9H CBKTR3D2ba', 'vfnSQGI tmfV54AQ', '5F Gbb Zu 9iIYPCY1I43WU', 'uA yf99Nx', '1 Jj3bI p7t8zb', 'Qmlh62xh', 'R n, f rrn5hJ78yy', 'GIq oe21jf', 'oIiVPh20Ps', 'wbG1C4SG', 'fI F4F 8pu', 'n t d9s5rU', '31I .yzVh3L7NU Ny1WK3luz Rdi13Xt', '٣G KiNFD7 9WA', 'RaCLeVBK K535le', 'YF PV5E7fr', 'a cr60tg', '5 gA42F3zs2C0TG', 'tDVZSFF49TB', 'AdK l52eL', 'NcR.Z232QT', 'WN lW2 6xH', 'Iikvr yjIOG6 4Ye', 'Z.Nhr76SX', 'z Fo3C9GW', 'vyYL LlxYwO zlZui . iq02yB', 'kS h Hcw E26Np', '3 x0 usYKW0 6Nn', '47G 3 SifX3 6xa', 'Emci91FW', 'OUMz035zG', 'Wje94uw', 'Gugw15Tl', '1 0 x5.5 iGMp5Vt3Acm19ux', 'M Aac4A9nH', 'fLf U Me34eG', '0 Yf1Lb5 m Xon3 ls9g9zp', 'OFow74gh', 'pM Mo94Ul', 'SW qIYA86Eu', 'hVGK416Ad', 'hOEaioNT DQhFCf38qY', '2 irmKM72Fx', 'e ROOK2B0Ph', 'omMD1B2BZ', 'Ja c bd28XG', 'vIKhf3C1eF', '7N CmFR36bY', 'onPPDKi01Hp', '7 .sHUXXsk8 6Ey', 'Gee50Yw', 'vgIHgUJYfP60wX', 'iKQMz N43Se', 'ltWSu58jn', 'IN OCnUr46zT', 'o m t B56Hn', 'y R49ng', 'etdMKb587La', 'xuXwR67gH', 'Oou u sh EiJEx32fl', 'gu A31Af', 'SVVGpME xO O36hY', 'nl ., xvM4 i2B0 8YW', 'msvgK00sx', 'tkundvk72Lu', 'd. E57xW', 'cTVwxu hu9v6qn', 'lNxl.Wx29ae', 'QuyAuhFw s47lG', 'y i, e73by', 'xeko1f 8Un', 'bNcZO9F8Xn', 'TKt f76Sx', 'Hc Kg8 9hZ', 'PQxjDNH22xY', 'eixknIEgm251WG', 'icgiYKkt39bN', 'jMc n40tH', 'C.f0k3JG', 'mdSeys7k6ZG', '5 ibwH0 8Qu', 'wZ XWkIx7n7RG', 'IKOB OT609PW', 'wFTrB hco kWDv57Nf', 'JtwaVYI78RH', 'RqI9j6Fw', 'Qqciee0V6Xe', 'xxC ivi15Yn', '7 gKa2PB12JG', 'bjvlYP, BMo W1 6NW', 'oaWm g05RP', 'jiROaQc2W4Yy', '8h skY9mo56Ny', 'YjcZN21JP', 'qkt95YX', 'QQua6c2xr', 'Rf YK uomC4S8WN', '.ksy hOgoWSxYK47RA', '8q 7 7djWm4ko14Ws', '.rmFE63Et', '5 COYg I18ZP', 'I Qd4S0xX', 'mkseQ f7 1hL', 'LlPt xg19uz', 'RSPO hZo34FA', 'pHvmR Qsm Niizm29tD', 'NM IoeS50nN', 'rOz DWKOv P78Td', '.gv lf91bY', '6 Xjz nT61Fd', 'rM68pKiar E7 5Jx', 'nBCmfia97Gy', '8 YmmKRbN62FN', 'FWGS43ql', 'k.o xuk.SCOosoh81QB', 'YQOFFQZ04xS', '6 mxxKRD97Rb', 'd URi tFgki67Qa', 'NO gC, nSAiP P72zh', 'kde.PKRn8t4xu', '1 3 .t24GN', 'Q kAG46ZW', 'ha ad27Xq', 'k vRh5J5Xh', 'Yv eo71zL', '8 Uuk9Cix94PP', 'o wd, WZxrM 1jZZ54ag', 'exfm13uG', 'gAVkiZ CUKek uO1x3xx', 'Tg hgtt76ql', 'wD t82Ln', 'ksMU Bi07Hh', 'xgiwHxo4 7rS', 'foPO62sg', 'uhh m DWvQBVb20zW', 'WlV tVxSZh76hD', 'kY Cjd8E6Gy', '8N c3U Dux Y7W1ld', '7 Kw 2m xG4C3uy', 'Mn Vvj1W 9xS', '5 S43i16RU', 'KBkh48xr', 'ZRFIx24Yq', 'MojJDxZtfJ5 7Qy', 'hdKymUotz74fY', 'ant6j6hX', 'u K N0 3qy', '5 Xnf CSH Y.xHH4 1YW', 'xCfrug10Jx', '4 M8hoSG0 6Le', 'Z wVf3w0Wd', 'UgLwx7 0xF', 'x xNRu29dH', 'ndWW63zf', '5 uyEQ5u14sZ 4N5 5FH', 'z.lo5m5YD', 'eqrQHS oohIP5g7Ep', 'I iB97gE', 'qWsHU7u7hy', '3f kkk, UK50xe', 'Nz .iUKMSLY9s8nN', 'oZlf Vuua10Sj', '4 G1znvxy82bG', 'hO FNaM isVyv76QW', 'V.ImZ89np', 'JjGmEZKgquqkZ55JW', 'NJou nK99Ru', 'AJLj4F8eP', 'VK x.df22pJ', 'vu hbZF7R7Yp', 'Yk.oZye98pd', '2h XU qO04KSKFyn.VbHL2x 6nf', 'YwKBnv54fX', 'cos67Gu', 'oI GY66Ws', 'kWxw Mxd1b6bl', 'eQ muFN4X 3fR', 'QSwrKhx57xS', '4 EYxGKfI jV82jG', '5 F G nt25iwp64sF', '6b gxGw7b6G7Sg', 'boZou esh55js', 'bFvXl3 4gD', 'YuDv55Ae', 'ZCS K.mpn419Yx', 'kZtJ66FZ', '6M Pi.uo 1GM42yD', 'dx P88lG', 'ygLXk, ZMq jK 4pdE O fTOi If21yl', '8w S.oeo hKNbhO.ncLD28pP', 'IqMeCo40Ex', '2q xS Ykk 8b88FQ', 'VDKktw fdPj7 3XB', 'STvXS3 3Fu', 'izqB72Xg', '14 CO C, mcG22qY', 'U.Q. i1s 1yR', 'r fxY4a8GX', 'i G O YW F36Ej', 'x wOmZ91uQ', '1W 6 6JbqqgeZ0q2J el dI2kEe7j27WT', 'sKMsirir45QE', 'mZ w46wy', 'iIk woK7e6aq', 'mouAqgaL, hO8o42xx', 'ngiMD83Ln', 'OKW14LH', 'HCrL qDudyj48YL', 'ddZYA22wd', 'CQmF76yh', 'Zday57DF', 'fohC68Np', 'f bG33HF', '9V C8gpmVg93bW', 'eaA dsod53se', 'pHb bxRRU k33pp', 'WunVibb661UR', 'VY Q CeCK8x7nJ', 'oocGuE eks07ed', '2 U sOi QWzWFk2KoD2K2JT', '6 JLKhf1K4PE', 'kmeYG69zJ', '9 mieiZA 0C0J HGbKkj174aT', '41 eicj62gd', '3 k tsxDDz03bu', 'CbYMKVij ig07bb', 'V BM RBW54QH', '9Q Mk7EhUc9d7Bx', 'mmI60eB', 'TGtmx64YT', 'AbBSuu86YZ', 'OXoR66ZD', 'tli.G94dx', 'ok Y ZGoWWNC09uH', 'OW ccD23JF', 'HSicenCm74wj', '.ZfaIw04ne', 'JO.BU43YG', 'D.A p8 7RU', 'ykrFy Qj xEx.Z44SH', '76P CeWvbJ67rG', '6 IYugq Di mgt42 d5W8yP', '4 AmA7vKXK K2u4Sy', 'nIoyhi24fU', 'xJkx75Yf', 'iAvl73XZ', 'iZW k64zn', 'Vnkume116rr', '7 Q op g E L772Ww', 'VzmkcoNDBiFw1W5sz', 'wU c4 4sh', 'tojnZ63PP', 'qsORv kg56SL', 'pV Po54 7nS', 'iJMogqqmP6p7gQ', '.Gupd5w2PG', 'XHMHn34gs', 'kggozHuxdvoP, se, toiu7csnVqln61hG', 'COM, zK3Mj72BB', 'G Qc38zl', 'D ja3 7NN', 'ko x Ks GY13ZR', 'LM pO.r O57tJ', 'dopd08UX', 'jwuwTK45hb', '6P Gu 4MpdA1y2HZ', '9G 3 S9S g6W3rh', 'qSH78xR', 't.WkOb57yX', 'MWRB56dp', 'qhOeF5 5Sd', 'akkuNKK4M1QH', 'M aWgoch2 4xA', 'Kc YQTF ZV67fe', '7 6dm, NFz Bs y og74tNOjMXKM42rg', 'cum O0E6Qh', 'SNlGKWVk59JL', 'pBNtxfll2C1EB', 'NLRF22Ah', 'GBkLnXUI72XD', 'wySFixF5W6Ed', 'ga w52WE', '7 xJkVT m42GF', 'x iTIq614bw', 'YDFWG35xq', 'R PoNy RJkVZ Zc NgE66Gf', 'Vkui2H7AX', 'Lw O Kik75nh', 'xXE vI0G7NH', '8 us RL1 r56j6W YIl16wd', 'wmeI06pA', '3 WwSg ooz57YQ', 'tOPXM75RS', 'Lds29 0Gl', 'gGKoL ltiU26Gf', 'xv SAJjN z52Gl', 'hvVSt42wz', 'TONlhsyyQ10hZ', 'UeY jzy7F5dP', 'zLWmiF41ny', 'MleD0c1Fu', 'NOLt5H8LW', 'b mXaH2n4tY', 'gwuI46TZ', 'wwqOMeY46Yg', 'i xK.t21Zx', 'xRG762Dp', 'O Qkt76PL', 'EEk O74Ht', 'YAEqqKB31yn', 'gMj iVw50ay', 'zV zsW4D6Xy', 'MuY OPwp9H6pT', 'IonBT88bU', '4 SPbi49Rn', '6 mTBo2wn55SF', 'gokgqX zwqEimgeT75xb', 'sxiXWZIZo82HX', 'JdmI2H3Wh', 'oVZZ77aW', '6y P8io3GB672uw', 'i Qw443jw', 'lnM dBl P32tT', 'O RIZqtDf2B5Hr', 'xJbgemf67zl', '1 6K.w34jr', 'kRMFZ57pF', 'F cgX72Hu', '4C I j pX4 3lZ', 'WxFk9 2jZ', 'VAw96xs', '. n a41DW', '4 OMXD 5nx t4 xKGOrxSBdX27qy', 'ItmmmXHUPt76gS', 'jljmZkBM8k1Ah', 'U nW1G 9SS', '5 t 9PPPFz o85Wj', 'QuRGki71fP', 'DMO400yU', 'jTm35dQ', 'tNgRN, h15zE', '1 OPjy0q8F7pu.MD0h3fN', 'JyYw oK8H3tY', 'psoc04Nb', 'K srtaT57ws', '7 izzxdkHvfAiRtnbZIr49fE', '6 0 R ID 62240CB8DEAB8499761B0EE1A106BE', '30 62240CB8DEAB8499761B0EE1A106BE']</t>
        </is>
      </c>
      <c r="E544" s="3" t="inlineStr">
        <is>
          <t>[None, ('USA', 'NC', 'Fletcher', '28732', 'Hendersonville', '2840'), ('USA', 'NC', 'Waynesville', '28786', 'Asheville', '2177'), ('USA', 'NC', 'Cashiers', '28717', 'Hawks', '61'), ('USA', 'NC', 'Hendersonville', '28792', 'Main', '766')]</t>
        </is>
      </c>
    </row>
    <row r="545">
      <c r="A545" s="4" t="inlineStr">
        <is>
          <t>upstatetelecom.com</t>
        </is>
      </c>
      <c r="B545" s="4">
        <f>HYPERLINK("http://upstatetelecom.com", "http://upstatetelecom.com")</f>
        <v/>
      </c>
      <c r="C545" s="4" t="inlineStr">
        <is>
          <t>Reachable - No Addresses</t>
        </is>
      </c>
      <c r="D545" s="4" t="inlineStr">
        <is>
          <t>N/A</t>
        </is>
      </c>
      <c r="E545" s="4" t="inlineStr">
        <is>
          <t>N/A</t>
        </is>
      </c>
    </row>
    <row r="546">
      <c r="A546" s="2" t="inlineStr">
        <is>
          <t>aurasalonnashville.com</t>
        </is>
      </c>
      <c r="B546" s="2">
        <f>HYPERLINK("http://aurasalonnashville.com", "http://aurasalonnashville.com")</f>
        <v/>
      </c>
      <c r="C546" s="2" t="inlineStr">
        <is>
          <t>Unreachable</t>
        </is>
      </c>
      <c r="D546" s="2" t="inlineStr">
        <is>
          <t>N/A</t>
        </is>
      </c>
      <c r="E546" s="2" t="inlineStr"/>
    </row>
    <row r="547">
      <c r="A547" s="2" t="inlineStr">
        <is>
          <t>bitcoinzusa.com</t>
        </is>
      </c>
      <c r="B547" s="2">
        <f>HYPERLINK("http://bitcoinzusa.com", "http://bitcoinzusa.com")</f>
        <v/>
      </c>
      <c r="C547" s="2" t="inlineStr">
        <is>
          <t>Unreachable</t>
        </is>
      </c>
      <c r="D547" s="2" t="inlineStr">
        <is>
          <t>N/A</t>
        </is>
      </c>
      <c r="E547" s="2" t="inlineStr"/>
    </row>
    <row r="548">
      <c r="A548" s="2" t="inlineStr">
        <is>
          <t>zenogroupinvestments.com</t>
        </is>
      </c>
      <c r="B548" s="2">
        <f>HYPERLINK("http://zenogroupinvestments.com", "http://zenogroupinvestments.com")</f>
        <v/>
      </c>
      <c r="C548" s="2" t="inlineStr">
        <is>
          <t>Unreachable</t>
        </is>
      </c>
      <c r="D548" s="2" t="inlineStr">
        <is>
          <t>N/A</t>
        </is>
      </c>
      <c r="E548" s="2" t="inlineStr"/>
    </row>
    <row r="549">
      <c r="A549" s="4" t="inlineStr">
        <is>
          <t>multilayer.com</t>
        </is>
      </c>
      <c r="B549" s="4">
        <f>HYPERLINK("http://multilayer.com", "http://multilayer.com")</f>
        <v/>
      </c>
      <c r="C549" s="4" t="inlineStr">
        <is>
          <t>Reachable - No Addresses</t>
        </is>
      </c>
      <c r="D549" s="4" t="inlineStr">
        <is>
          <t>N/A</t>
        </is>
      </c>
      <c r="E549" s="4" t="inlineStr">
        <is>
          <t>N/A</t>
        </is>
      </c>
    </row>
    <row r="550">
      <c r="A550" s="4" t="inlineStr">
        <is>
          <t>roundtheworldsurplus.com</t>
        </is>
      </c>
      <c r="B550" s="4">
        <f>HYPERLINK("http://roundtheworldsurplus.com", "http://roundtheworldsurplus.com")</f>
        <v/>
      </c>
      <c r="C550" s="4" t="inlineStr">
        <is>
          <t>Reachable - No Addresses</t>
        </is>
      </c>
      <c r="D550" s="4" t="inlineStr">
        <is>
          <t>N/A</t>
        </is>
      </c>
      <c r="E550" s="4" t="inlineStr">
        <is>
          <t>N/A</t>
        </is>
      </c>
    </row>
    <row r="551">
      <c r="A551" s="3" t="inlineStr">
        <is>
          <t>cacustomaquariums.com</t>
        </is>
      </c>
      <c r="B551" s="3">
        <f>HYPERLINK("http://cacustomaquariums.com", "http://cacustomaquariums.com")</f>
        <v/>
      </c>
      <c r="C551" s="3" t="inlineStr">
        <is>
          <t>Reachable</t>
        </is>
      </c>
      <c r="D551" s="3" t="inlineStr">
        <is>
          <t>['r fish healthy.valley view casino02Wa']</t>
        </is>
      </c>
      <c r="E551" s="3" t="inlineStr">
        <is>
          <t>N/A</t>
        </is>
      </c>
    </row>
    <row r="552">
      <c r="A552" s="4" t="inlineStr">
        <is>
          <t>oldehomestead.com</t>
        </is>
      </c>
      <c r="B552" s="4">
        <f>HYPERLINK("http://oldehomestead.com", "http://oldehomestead.com")</f>
        <v/>
      </c>
      <c r="C552" s="4" t="inlineStr">
        <is>
          <t>Reachable - No Addresses</t>
        </is>
      </c>
      <c r="D552" s="4" t="inlineStr">
        <is>
          <t>N/A</t>
        </is>
      </c>
      <c r="E552" s="4" t="inlineStr">
        <is>
          <t>N/A</t>
        </is>
      </c>
    </row>
    <row r="553">
      <c r="A553" s="3" t="inlineStr">
        <is>
          <t>kauffmangas.com</t>
        </is>
      </c>
      <c r="B553" s="3">
        <f>HYPERLINK("http://kauffmangas.com", "http://kauffmangas.com")</f>
        <v/>
      </c>
      <c r="C553" s="3" t="inlineStr">
        <is>
          <t>Reachable</t>
        </is>
      </c>
      <c r="D553" s="3" t="inlineStr">
        <is>
          <t>['850 Gap Newport Pike, Atglen PA 19310', '850 Gap Newport Pike, Atglen PA 19310', '850 Gap Newport Pike, Atglen PA 19310', '850 Gap Newport Pike, Atglen PA 19310', '850 Gap Newport Pike Atglen, PA 19310', '850 Gap Newport Pike, Atglen PA 19310']</t>
        </is>
      </c>
      <c r="E553" s="3" t="inlineStr">
        <is>
          <t>[('USA', 'PA', 'Atglen', '19310', 'Gap Newport', '850')]</t>
        </is>
      </c>
    </row>
    <row r="554">
      <c r="A554" s="2" t="inlineStr">
        <is>
          <t>stitchmine.com</t>
        </is>
      </c>
      <c r="B554" s="2">
        <f>HYPERLINK("https://stitchmine.com", "https://stitchmine.com")</f>
        <v/>
      </c>
      <c r="C554" s="2" t="inlineStr">
        <is>
          <t>Unreachable</t>
        </is>
      </c>
      <c r="D554" s="2" t="inlineStr">
        <is>
          <t>N/A</t>
        </is>
      </c>
      <c r="E554" s="2" t="inlineStr"/>
    </row>
    <row r="555">
      <c r="A555" s="2" t="inlineStr">
        <is>
          <t>stationinnpa.com</t>
        </is>
      </c>
      <c r="B555" s="2">
        <f>HYPERLINK("https://stationinnpa.com", "https://stationinnpa.com")</f>
        <v/>
      </c>
      <c r="C555" s="2" t="inlineStr">
        <is>
          <t>Unreachable</t>
        </is>
      </c>
      <c r="D555" s="2" t="inlineStr">
        <is>
          <t>N/A</t>
        </is>
      </c>
      <c r="E555" s="2" t="inlineStr"/>
    </row>
    <row r="556">
      <c r="A556" s="3" t="inlineStr">
        <is>
          <t>newportbutane.com</t>
        </is>
      </c>
      <c r="B556" s="3">
        <f>HYPERLINK("http://newportbutane.com", "http://newportbutane.com")</f>
        <v/>
      </c>
      <c r="C556" s="3" t="inlineStr">
        <is>
          <t>Reachable</t>
        </is>
      </c>
      <c r="D556" s="3" t="inlineStr">
        <is>
          <t>['15763 Ornelas St. Irwindale CA 91706', '15763 Ornelas St. Irwindale CA 91706', '15763 Ornelas St. Irwindale CA 91706', '15763 Ornelas St. Irwindale CA 91706', '15763 Ornelas St. Irwindale CA 91706', '15763 Ornelas St. Irwindale CA 91706', '15763 Ornelas St. Irwindale CA 91706', '15763 Ornelas St. Irwindale CA 91706', '15763 Ornelas St Irwindale, CA 91706 USA', '15763 Ornelas St. Irwindale CA 91706', '15763 Ornelas St. Irwindale CA 91706', 'Zero 15763 Ornelas St. Irwindale CA 91706', '15763 Ornelas St. Irwindale CA 91706', '15763 Ornelas St. Irwindale CA 91706', '15763 Ornelas St. Irwindale CA 91706', '15763 Ornelas St. Irwindale CA 91706', '15763 Ornelas St. Irwindale CA 91706', '15763 Ornelas St. Irwindale CA 91706', 'Zero 5 Junior Turbo Torch Green Newport Zero NEWPOR', 'Zero 6 Regular Torch Green Newport Zero NEWPOR', '15763 Ornelas St. Irwindale CA 91706', '15763 Ornelas St. Irwindale CA 91706', '15763 Ornelas St. Irwindale CA 91706', '15763 Ornelas St. Irwindale CA 91706', '15763 Ornelas St. Irwindale CA 91706']</t>
        </is>
      </c>
      <c r="E556" s="3" t="inlineStr">
        <is>
          <t>[None, ('USA', 'CA', 'Irwindale', '91706', 'Ornelas', '15763')]</t>
        </is>
      </c>
    </row>
    <row r="557">
      <c r="A557" s="4" t="inlineStr">
        <is>
          <t>tulsadoorman.com</t>
        </is>
      </c>
      <c r="B557" s="4">
        <f>HYPERLINK("http://tulsadoorman.com", "http://tulsadoorman.com")</f>
        <v/>
      </c>
      <c r="C557" s="4" t="inlineStr">
        <is>
          <t>Reachable - No Addresses</t>
        </is>
      </c>
      <c r="D557" s="4" t="inlineStr">
        <is>
          <t>N/A</t>
        </is>
      </c>
      <c r="E557" s="4" t="inlineStr">
        <is>
          <t>N/A</t>
        </is>
      </c>
    </row>
    <row r="558">
      <c r="A558" s="2" t="inlineStr">
        <is>
          <t>westfloproducts.com</t>
        </is>
      </c>
      <c r="B558" s="2">
        <f>HYPERLINK("https://westfloproducts.com", "https://westfloproducts.com")</f>
        <v/>
      </c>
      <c r="C558" s="2" t="inlineStr">
        <is>
          <t>Unreachable</t>
        </is>
      </c>
      <c r="D558" s="2" t="inlineStr">
        <is>
          <t>N/A</t>
        </is>
      </c>
      <c r="E558" s="2" t="inlineStr"/>
    </row>
    <row r="559">
      <c r="A559" s="3" t="inlineStr">
        <is>
          <t>erling.com</t>
        </is>
      </c>
      <c r="B559" s="3">
        <f>HYPERLINK("http://erling.com", "http://erling.com")</f>
        <v/>
      </c>
      <c r="C559" s="3" t="inlineStr">
        <is>
          <t>Reachable</t>
        </is>
      </c>
      <c r="D559" s="3" t="inlineStr">
        <is>
          <t>['225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'271 Filter FlateDecode stream xj feBCT',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'225 Benelli Drive Hutto, TX 78634', 'j IZ22GN', '2 PPP9T M88PP', 'j LE89Pz', 'fr tVWil Fz AC jkx n z, iv94PP', 'mj kH73Tj', 'PPPPPPPPPP73GN', 'AiXL80PH', '7J m mGte45PP', '9P P1WnDzaEWOs sjrv An2I G, pRVi PLG40AVPPP0 3AP', '62v xAEz.G065Wd', 'V aSGP48Aw', 'J Y830rs', 'PPIm Jh428dT', 'hTPPPQqUD PPPP F h eh C46NE', '1D Ioiv.w21NA', 'QPPPP SN, JPPPdR67Ww', 'xE eOB0h4hP', 'tPPB60UP', 'pyhJ FqBX94PP', 'PMggvPqH Ph81Te', 'Hxy A5T 4eP', '5 vb61w451PP', 'stR NMU L04PP', '.qOz5H 1EL', '1M TPPPPPwcoWPP20tb', '4 O PPPPP u95PF', 'N y1 6PP', 'PPPPPrzPbX9 2HT', 'XVPPt93RD', 'G xlq264PP', 'APPPo6J 4PP', '4k k 1e yJ VeFOEUj74as', 'z Jp04 9Rp', 'oq PPt h zyTCf1h5TP', '9 CpX7PW12jX', 'HW zIis P IaLSPPyUsM01PP', 'IN G84XN', 'yq qy k8d 1hZ', 'GPPPP2u4hq', 'PPTPPPP0h7Pf', 'MhAjcPPPPPPE6 0PP', 'PPOX P PPP98PP', '2U kj GEDI 0 yY4XkJd QS 4 lIcB43lT', '4Y nRPPPPYD K 81 h B29 1PP', 'Q PPPPPPPEF84uP', 'PPPPP6Y7Rh', '07 IPP8Eb4Ov PPfCPPPPPPPPPPPPPP0h p484PP', 'TCP00sZ', '7 Vwwn uZkp9J5jw', 'ZCPfv, II BiRj mi73uE', 'GOU421JP', 'JPPPcCz ch nosz71QP', 'kBo1 6tZ', 'bn d9 9PR', 'E O Ai74UT', 'PPPPcT AAQHP m9d4gP', 'nSO n64PP', 'PPPT, ZPPPPPPnCE10zR', '9 nhPPPs Tb a R GMJPPPtfo2 4NS', '4Z o6yN orS4J8PP', 'wt tPPPPPPP GXte85HR', 'FCJE nb4R 7ZT', 'zM XPPPxA4b9RA', 'HQCaa E08WZ', 'PfEf00RP', 'OQ Zyll19sh', '.prh78xD', '1 Py H42PR', 'R. oE96Uj', '9 Ef6kAg3H0e1Wt', '2u JV67ET02P1J 6RD', '6 Y9BthVlNoAX87Nw', 'r FlateDecode stream xE DS JRiHT0f9DH', 'cXdJs6 5eP', 'gd CDt29Qx', 'R. t10wq', 'bndTYYE2H4zq', 'TfLD23dT', '7 fg3s nkqhjwQA951rr', '0q UZ M63Dg', 'qRuUc24Ab', 'oDeee96QX', '1 q1.ZRpwWD2. JhEUgerdD0N0eP', '15 18PiMix41Bq', '83 03f jle4BWzSd92xj', 'md t1U8jG', '5 A5 b.uy2 PjzRC rOL53qp', 'gLKr PdfjZ99Xr', 'KbZEFq99Nt', 'VnfN9 0jw', 'HPy, J45HW', 'zNTJ hqY OzKr4b8Aq', '26w cp yj74NCVZ1GT50nF', 'Vs ktuFtyV626Wn', 'E A49NA', 'VGJ84Bh', 'Q t69Ba', 'ylfS213zq', '. ws YY1U4wS', 'OF Ff50WL', 'k BDfdiB H04Fl', 'CvACW7k1Sw', 'rVO RhyzAq176Ps', 'EeBhb ls0 7et', '5 EWKAARG Rz1b 4Zh', 'hfBYagDqANRt2U8JB', '3 5D GE w50by', '6q m u0qJ WcFVa9LXkkXq6RPP scRR33RR', 'RBGN00Fz', 'ywvn49Na', 'wLMT60aF', 'VaYXhcb U F hG7 5zt', 'UyDMYi Yd5 5nY', 'rdrDkIxc z2 7YA', 'qMod3 4wA', 'Je a r Yxrw o23Uq', 'tXpP QlnyC x, U .MJUWc pk7BHM3FFVHI HbSF0q 8, BwDinH N0U3RS', 'VjNyrVVQVfsBckfLOh79ED', 'VN dMahd25rP', 'Yly TjVqW dDg51Tn', 'AIAyW62rg', 'wrrG49Uu', 'NQIY89Sl', '0 dDF1o1R25tL', 'dtwKhwLh44nA', 'xRnW6T0ey', 'fdWbQoTrfy89GJ', '35 eeMrEcn1n6gt', 'djdBf91dl', 'j.x wcOZ457LY', 'qFXQ Gum02ba', '7 WR2vu61lF', '05I .v 3hnIYUV576zG', 'zvyMcjwy75HN', 'q w CM0 3BL', 'bUpYK D0J 4FH', 'F l jZ2F7Wy', '3 MlwhmL48AD', '4E CBXgch66ts', 'esEwX59bW', 'DMeT89Wq', 'ZmvXE55eZ', 'vmvkEpjuA90RR', 'R cH h9d9lp', 'Agyy2A4Uj', 'hAZo890Tt', 'wj L, w5s37Ug', 'KRNky99As', 'ml Sl7V4xD', 'Duvnawj55jj', 'vUgD19Qx', 'WoMqDvlrQ56Zy', 'fJF ehDQj5H2dJ', 'Gz E50DT', '6M IY0tk69NN', 'AM G2S9jq', '8 4ua9S4r73sb', '.ZuCPE5a5lj', 'YBhW1k9FF', 'EEBk1D 6qe', '0 8ljIXXQZYpssu rBrs9X3uu', 'ungxdQ8y8Bq', 'RI.sTh CZnI54da', 'zF B95Ur', '9 MtuJ92fg', 'hBsyZ51FY', 'd JUXwCk Zf20Rt', 'tcbISQb KBa244Uq', '25 uNqd69sg', 'CYiUCZ9 9en', 'ezJYPX22SF', 'Bcl, Xqb64lg', 'fAbsK287up', 'CNvdCG57ww', 'KId G77xE', 'tMXgDrWb54gQ', 'Vqpb202xF', '551 sr7WfzY sUzxs32Zr', '1G QqD 3g08.Yn296sZ', 'MSgPS53sW', 'dgGr45QZ', 'JSiHNfx IzF1R3Bq', 'jB V FZ M E5h5YY', '2G nCb Hd5HLLhw4AyF Qbp41DS', '3 M J M3uW425wE l91LB', 'kATVVUOMRDTFZIMQ41 9EQ', 'VqIU .q.nf.Tiorpf2f 9UY', '732 YLgtw3 G O27gj', 'aqq U55aq', 'oKQT VBexlPh560qt', 'Snxo614zr', 'ltVBbl30 6gp', 'C WIKUGE akON1D7DJ', '2 mA6rp M e2x, Aor hdPh79YE', 'I L vu523XU', 'U T.A2B2PJ', '9 jaeodiOIjR615wz', '2 LH2qqqee3U1YB', '9 OlCVU444tu', 'ZxcO T12yJ', 'FELBcw245ZS', '37b WWTT77Bq', 'lUNPa1 9zH', 'ThgkG830Pz', 'Es., jY3l QIC N5ue8HOWQVaG2j7Hr', 'QdcTNH59Jj', 'qS jR MO03Ge', 'cJM LnF M dOxLQ60qE', '8 WL ko 7 uSczRSlyr365ef', '8 SA DX53da', 'cgkXdlK HB7D 3Dg', 'Wuiz83XB', 'WY fr02gg', '7y Dplw97Wp', 'uCGpR, sBlpj35Sd', 'Eqa.Cx00gq', 'fvRhey35Zy', 'zhHK21yx', 'qpaij87sy', 'Zggy3a5Gl', 'T IYDMi05 6tY', 'DMTOUXXTg27eq', '5B l QTfYoAf SSW57 6ZN', 'vCELFY1 9xN', 'a eL7M0Tx', 'Qqqklvbf.NxPOCScY85NB', '..GdCm7 1ua', 'ohAQCO43gF', '9f euoQWw97uz', 'bKU, UU 53XKR kmF 3UGeBC9 8zE', '0Y v r ZDgJ3Dsh yVdZKrebvoD61Zf', 'GlMAY08jE', 'sH vEkD0n9WG', 'bpFcfG73Sn', 'txNzhXv Gn C35ru', 'oOQVwrOlPGw, W k57NT', 'g.Zs09eH', 'SGxo63xh', 'pWJGjk60 0YB', 'biL M7T2tE', '.j JLohlFk80wu', 'I IR2G2SG', '. YG3S8Fg', 'ZoyvxBW307hx', 'YH WYJWX2x1Tu', 'o sI70Rl', '2 9..ph0 8Qj', 'cgK p b45gb', 'PtpoBT1X 2bW', 'utty3e 5Gf', '14V 7R7rXL6pFo61fb', 'E Bxl902qR', 'WEQccq16ew', '6 f M93ZbSbJ, Rki41UT', 'Je t AV lTSp VtS PwNbcQUU42NS', 'RsUQlh08FB', 'mcen45wZ', '..AjN.k44pe', 'f Ql84gl', 'ix s55pq', 'Wlus780eT', 'oRsQ z55hz', 'rWKDMuDCr718NR', 'd leL21rt', 'Hul DoFIgo57tX', 'DfRkj BqfuKMRitqd66Ts', 'EAVKMXeh140UB', 'MLc48jG', '7 UPW5S20aD', 'TnDohZ730xZ', 'kbvFFgVkXkhb89zq', 'DWZxM0b5jl', 'tmG60YE', 'TGQvtkutqY sv96su', '71m nkmX2vg8Dx13ql', 'PO 6CLYrs19pJ', 'ycq AYY18TU', 'zazs OGw25fb', '4 cCbwZH68bw', '9 MS.0P2J54RR', 'CBPD52ZB', '0h AZI, S55jZ', 'bgLL55rr', 'bcXc21Sh', 'aEdgJu.xrj16tr', 'xqyyb10la', 'vZKEMq58GF', '0 gH LX706lB', 'YoFH0W5wE', 'K wk16hs', 'FMPUy Wo y37Xh', '2 9 G tunWeXUy44Wn', 'n.HYZOKDpglIUlPVed27PT', '93R enyuSwwWCGgSwWcgWggXGMWCWWUOee469nj', 'tapb WJyb92DR', 'np SV79lq', 'KObd3t6Fl', '1 t7Xt4u22DJ', 'Wg d46pp', 'ESnW7c7nQ', 'RCtO.yFzZz275fe', 'teuMzUX30QG', 'jsx E mAn, kf33wP', '9 VWAWJVAskMKm3V754Tq55U54W7w1dr', 'aaaGID44GA', '599 LBzNAHg0JHy DeZbJ13NJ', 'H pd82dd', '4 f8ix.lnG7G3nL', '0 VVZSWb95uU', 'pQvAR09tt', '4 uYzG FPkRT28bQ', 'XhrB90ys', 'VNa DYy A2e2YH', 'mtQKru75nx', 'cBUDW1w5pJ', '7L O ML11a90Fu', 'bdUbOPC55jQ', 'AgMz011zJ', 'RRbb155QZ', 'FKSMjLAeD VAd5 5ed', 'YkdSnjEE, f253ee', '3I vKrUBp pHqyDO3NNSK4t 8hE', '5 yphphws30qj', 'yL r41St', 'aAq krzb80BW', 'yf K86zz', 'ZVibOX8n1WF', 'BA xen92Bb', '0 8m C8 1GN', 'Qkbce98BG', 'asy.g, Pyk0wqmAoftjNoscy6 6AT', 'PC UjA22SU', '3F 6juZFVh49Rf', '2t wGU0NtMBfCQ dFkc4B9qR', '90 gRArDFKBEr9bQE.W1I H F2bz88yl', 'iBE BpLoNbC01TA', '.ayBOvtvi o5C7Xx', 'bpiVCItz Io1t1GD', 'do COIa6T3zx', 'oDFMQs82JW', 'eawHT9C8AW', 'PzUsr4X4QQ', 'qXbR Qz1t1Al', 'DHBbiLT87BX', 'GqY, Z3 TX Tt4S8Jl', 'nvGG5t9Lq', '٢ O 3X ryHd9yH489wT', 'DMAbU31 9eE', 'TJnR iN6 9JD', 'yqSw92te', 'PXYRPEJU2E8hw', 'AS CB11rP', 'IK.xQZRv, HH32qB', 'nHqu11QF', 'vCxZtu65RT', 'lw yh z24bH', 'o rvfe2Y6tH', 'MvIxhEUeYky FS fe59bZ', 'iSdksdhrYY, MVcQp62dt', 'FXff32PE', 'dRLvaxL d119ys', 'ynvR p53Sz', '.DD Kw25TZ', 'S Og92Fe', 'alh G183ap', 'nqVR75lj', 'CewlUg, uH66j2tzuzyGGKotmiSwC7E0Yj', 'spqgAu62QQ', 'nnsP P8 8Aj', 'xSSfN81SY', 'BjpcQ44pQ', '4Y TenvdAlWA6 4yL', '4Y VOLNyFD0S3UT', 'FlLy32ra', 'GVa Agm24Jr', 'zUHV vqa26qW', 'N vpGw83lW', 'ajsGZ, u88Nz', 'fdWKMGI20BU', 'RQLM584pB', 'JAJr, OO, WYLQY9gIAmfxpT qE0J1za', 'tQCicQmURTITPqv O35Gq', 'qvMbZ701zw', 'B tF02Hy', 'VKkp. AWXK RB r28eT', 'tePFSS3E 3dL', 'bUkj55Wj', 'wyoMMw, ONF0B70ty', 'JiR o53du', 'HVdGc03Ap', 'ULcTtDtx44qE', 'sGtB67nN', 'ZVqUyYqMyYVK2k2QU', 'FJPxFXr9 1PP', 'cy BQyVn59gu', 'olM93he', '2R aRZmKy20al', 'ztcjE5X0gD', 'PvXsQNIN99YH', '0 XIgDwlEzRlAm03H38Cf66ta', 'iD. YJqZ45tZ', 'p. sTux B75sU', 'ES ejA96dF', 's aw05Su', 'Bs j00wP', 'bIdNijbZRq1V 2GS', 'zSlrhhEZ32Ss', 'ApLHEhWX611pA', 'whi2f8Yh', '0K cJJlJ26BW', 'yDOs4 5RZ', 'UUthAAX TU mTrhyidBC5X8XY', 'RZZu9H0bB', 'Suv ZfewsIl4j0PZ', 'NC.gyzau84Qr', 'qX py bdg23 6fH', '4 7pOqE7a0ne', 'tZivz19rS', 'SmlAzewDaw727Ra', 'zf ND0P1Ds', 'YYoE41RA', 'x PWl64ap', 'TIwdccz HQ20Db', '٧F KL.z8t3ax', '1 T IUNKrDQ, e3K9ybbJe99UE', 'UlHhg39ft', 'R Vkd58jU', 'CYgY, a3 3TD', 'WodVdFR88qr', 'blG74zl', 'cpuocq8Y2YL', 'iwhRxYKxznrxlst04rJ', 'VZIe33RW', 'suX.rrO99bX', 'IEg9w7nu', 'oajCK4v5Wz', 'ngiQLy62qj', 'FqQreEEm.pK rH87pY', 'ujbBisM46hZ', 'L gf13FF', 'UEpH8 5xE', 'z.WLk37ut', 'Y rL72ad', 'n RWA99qS', 'nnvZE hS8h3aX', 'NnEisY2 7Yz', 'Mn pQBa qKVhTQA63yF', 'wAPCy4 4LN', 'uVkR12BD', 'ddEQik2h5pA', '8F X AjEPj .F40Dw', '.qvaLQk555uj', 'l FOHxEHY0A4gs', 'v aQu07Bp', 'Hhfa5t1Jd', 'tiueN., noyUmEU01xT', 'fw GUZPOXPST3f5Zg', '22s YvcwGPoPGWKmMn4w9Ye', 'kt na mo fb51uw', 'flGes18 2PY', 'T mKmM4V8TZ', '0 RNW JA12WP', 'lvEEbV, TM10uF', 'B VB983HG', 'zZzwC87wf', 'ZCBcSPpMXMlGe42lU', 'XbVzHgd6 1qR', 'pLYvF953Nx', '0 V0b JE Jr6arwEN06rR', 'Mqx RISB3T4XH', 'Tric bS18xp', 'QrLi45XP', '8 91wE .C2hUG35Lr', 'el p69rr', 'cAHNsJXdq4 2Tj', 'QgBCFAOv RB04HH', 'ibt A RV UkTfem4r2rU', 'zCjuz7T 1fq', '9E 2 r r3 nNWjW2V. DOJD5 ldrph1y92jb', 'oDqXeJAEe06wb', '8O pqfPtoDvwX67Td', 'awL IKwUAN Uwa42Pb', 'TEqvA89rq', 'IeD, eX6V 9sB', 'PEYEFt52zN', '.Tho902wY', '1 qkHjvfg8 2dd', '0s L Iq0l tAkii YVZq0 3El', 'k RXYTXXRxL6e5gl', '7 Nj5Z3yVEoQ 5p68nb', 'qTHIOJJLGW, F16Fq', 'fH s s3s3Lz', 'AK.vUMYomw N.., lp85Qy', 'i nn n n48qt', 'BqKtb84hF', 'dhbc27PD', '1 F.UTDpWTX78 8yF', 'Zm rNF082hZ', '3 Z Yz602tS', '0A fz1WZ72Lh', 'fUEe30as', 'yZazq77DH', '.lPkwXNklE52jt', 'Tb x. abb06Xx', '9 Fn1YdXN w fakHkX8x EtfpkD 1 IK J5a5yS', 'DCww214GG', 'qjf330LG', 'oPoBLB66dr', '0u .aCb3ZXiCnLM S16Sp', 'T b j65Yp', 'rU V, Sr08JG', '9 mYCM42wy', 'uQSsyDg49ZL', '7 E EDBDZiXcOd6z5 8Qb', 'foymnx93ge', 'P svwH, bb30Sx', 'd v. F Xh aMzZ03eG', 'N EwY4v2bz', 'qb AEYBY dghzesguG58xT', 'KY k IdMp7e8ft', '1 0Oedsfso33gd', 'p jr86yr', 'O KUrh, W53xs', 'tR GX7 4Ea', 'Axlj, o 5hDeYd4X5UF', 'mppeK8T5Nq', 'bhfXn19Sa', 'DWDvJsVHF36 6dp', 'Dcm tO90BQ', '3 5GG8t7E1Zn', '10 s d7n mCQP4F 8GN', 'pz B68Zu', '1 pbX VA lh5R7 1Lh', 'uD DkxTtB G5F 7NS', 'PXs Xu52Sz', 'W e98XE', 'Yrm.L sG5u5uj', 'hFt Ff Oi lV49EY', '0 1b3X8HJ.9Zdx mfvjL9JSEJ62gJ', '9 v I5437EdwVc0, AOEEMTTU.hCtno33zB', 'vxeFDqb, M s7tM236yp', '4 xOY, FjdNAAWhYTJ52 4rl', 'AipghSB82YE', '6q b.0L8 i58wE', 'kpgJGU75xL', 'FytyusFrK pkScWAGtr3G2lW', '9x Jd t97aW', 'Otqqaaank13eG', 'EyQqSz UT2U5XA', 'oXGyz37 5JJ', 'A IK, aBrb uCU0NS9Y6Xw', '3 e8MB35El', '6 0 T66b22Pt', 'AFBeDnuUd19ud', 'XWg y20xN', '4 rB kA8p2hF', 'c ydC.wyP27rd', 'EExO81Ld', 'c jbyB29ws', '6q Vpns65bw', '0F Ld1g hKaXJB24ES', 'D OOl64tJ', '34N csyaHBt96ee32tP', 'rm 0aEcPKb61qQ', 'wFcBTtJJuLX54Fj', 'qYn, VeXe4c5sz', 'bqF00Hg', 'pTRpT ttuuv57wT', 'bD mx RY41Db', 'KNHERayxJHQ29Pr', 'BORM4J4Sr', 'vwjTG, zTna7 73jXrIYpgTFZLzY1Qw0f 7Aj', '8Q 4dQ Tgjj1 8br', 'Q gLqbo G93wL', 'Y., u 2N1 jQ45Xt', '3 d2ypl hTgR xPPfnO0 G 2P92ZJ', '8 SXlD zotdR1hbynvrbbdxtx43AW', 'huNPV U6G1Fd', 'MrzSgK52Ga', '4 3Q dAC8E34Qb', '2 0JcBp.rgh41gg', 'UddRQPIEQ JfdNFB08gu', 'sGnXNMds3T9FG', '05 pfO.EfdL5hM CwAESmT4U6hL', '.zTysX9A7Sz', 'eRlrJ91tA', 'kuMj Cik5C0Pl', 'jBMVN5F4jX', 'uXTKkC AQ I50lG', 'onj xC64ZF', 'SkQgk79lU', 'ejZy4 7Zl', 'XbmdJ Fdb32rP', 'EW PexerDFQDB0V2BQ', '7 fRsujpfTloqmnl346XZF8, FTgCNgj11Yr', 'iiGC70Ba', 'NlDtp4A 4ND', 'pFZkGn, wUVNG7ybL7e7bF', 'qEwY8d7Ee', '0z lACXA 6xj3Lg69sna9w 3ew', 'ubgjwn16Dd', 'RkXDDc4R3TF', 'j y0 3Ar', 'lvJIbx9x6Gh', 'WbpXe6D1Xe', 'oWYNWaEXnImI56LJ', '7l M8Kcb 48j Z, Fa8 P VU9t9EY', 'olvt24Bz', '37 qF691X n3 HL6Z3fG 0 C5UXiHRnRQO457Wd', 'vsC dM, jarYTg y52jz', 'fvrskeSx5W7FG', 'rJnpmmXw U14TS', 'YfzL9B9Ab', 'xwgg8 1rf', 'ABAFFU.f533BZ', 'cMFYwX, sofnzJ37ht', 'd jZR IxapYEUt H xD64WB', '4 7DO2dl3 4bg', 'f bgW64uS', 'eF mM4E 3eD', 'LfQMA3X4JJ', 'OdjR, RPCtIunB RF5 6zq', 'X P, QiVKIQwh RF62eb', 'lQNSBKf32Lb', '2H bbr ogoGwG00 Evu0T 0Fy', 'iGj86DU', '2 Z3RKk32sr', '89 eVYW91ar', 'fSXf e0W 2Lz', 'zTPebxD2 4wq', '44u 04F v8 NR0Y4d3lq', 'LQQC16el', 'QiJTWRy8 6wD', 'JHDP11Lz', 'D xW06hp', 'xWwptq uGF99yb', 'zzbUBW631ll', 'TBlXF6s 4sW', '4 PlvfHWx vfVNNnn99ys', '2 CkaLkoGG7G7GY', 'SlFD92Hx', 'MW qgZe00Ya', 'DMuGuP LB78uq', 'NfpR PEZaA84Bg', 'bZ AeL2F4Tb', 'FMwN pBHSP4N5WE', '4o djyHJch03BS', 'Nh.YGMu53qE', 'Vj u50Ha', 'Tl asjcBi93gg', '5 rkcUZqgaw05za', 'JaJNB4 1rY', 'SKLltxlTld, N dmW77gg', 'X .UCs9 4rA', 'teHEF219DF', 'HFBCsIH16wx', '0 HMEPC68ut', 'Csg ieiemmNL28Eg', 'A. r65HS', '2 TXTPQ556gF', 'xQ e6T6HY', '9 d8cWI7a0T, N50Hr', 'r PD4H6JB', 'ORPSI5h1Fu', 'aAX jTnw25pw', 'MOcSZ51 1yy', 'WfW tWTAR3J7Xz', 'Gjznsdoh Yf2 2xS', 'SngYVDt c04Da', '7 WvQ, YejdevvIM6f79wN', 'Dkp iHnC72zW', 'qPBKBrM26Lp', 'DLdDL4C1HA', 'JGmy08Se', 'djltard562xz', 'DspTfgO6u2uz', 'ypuV7 9xx', '4 MlT9U.vac11UL', 'nNHc29he', '3٧ Q Arhku5 7Fu', 'vVDsj665eH', 'vjOoRQZtH hxbX, u2Vu91yF', 'uTqTLfw71qp', 'lldbS899sz', 'GHEWVFHg69tT', 'vnpMH24Rq', '.PvXz6u6GQ', '198 mf9 YRjGJH28 6Eh', 'b .aJBB pwjcu t4H0zu', 'k cLJkJ97bq', 'jLVV.Q IM85aZ', 'SxdKT6j4pY', 'tJQb, XRi1axl8f x9a HIfPtMyV0r1BU', 'tT Xnnt84AS', 't L p44ZZ', 'XIhdP3W0Aj', 'PQHTq VK70hP', '1 grFgx1bh3X3rF', 'BSYb rKg6M2Ea', 'EuydjO r660rP', 'TZSMC41UU', '1 4b5YTA3T0Er', 'bSET93As', 'CAWiaVTKhjUklRMISb.r2h0ha', 'sqinA65jz', '2j b t2Rx50mAZvsg42EB', 'NOwjsdCc40rx', 'ydNt1 6aW', 'xlFs TKY68aL', 'pSrZIandq Ga h, N2lSWk5 2wg', 'tdKBFBXdFW12RF', '2T IR1S T13dB', 'Hq L08 2NH', '.JDppJe37LD', 'fZ . P, TXNd2s9J5aU', '9 CfI bHHCd26Da', 'T.dCQ84 8AN', 'LGSE, FAMTx Vbf1 8TA', 'SHek.cOeIL33re', 'V BS4j5BW', 'GhKr91 8eB', 'F.h w C7k9Wx', 'pUFn05rT', 'ZCu cD.YbZLai9h0Aa', 'GzpSy936Ux', 'CabsVWWv99NR', 'LySYZ93jG', 'Yiemk73JQ', 'GjoG3 4YL', 'Uy CfYz87qY', '3 y R1 H26 1zy', 'y DD, WvyaR3V9hP', 'DgF mg IWeZs57nA', '0 E LjNQEsb2b2uy', 'FelinnmW k89Rz', 'Gk nm b Yx48bD', 'Pe tJ yF65WZ', '6 4sjD2 8XQ', 'nCR MM5 8US', 'BNa a61hA', '0 0s A2xaoH35XZ', 'Erqf63UP', 'IW gfbGkbtyj18wX', '0 ZQFF V3l a77BT', 'skuu mC MSckpFnY5u2lf', 'plkv84st', 'eqofff84ee', '2H iI PZjZrbqxL6d6Ag', 'd K36Nz', 'VCiJOmdn47wR', 'Yf HV sBwrB14Jl', 'ggfzplbg RTTcD65zd', 'QCGev00nl', '4J vVxmgfz blK62fg', 'sukVP r26Ap', 'RkHVl, c e B0pjiW2F0YP', 'fN K.pa92RH', 'ifnZPK29XS', 'aYswY848UJ', '519B VZOojccC 8MtM73XU', '4 okij92ry', 'AVDo5 5Bd', 'B .zF78tZ', '2 sSKk78rt', '. HJ2W7xr', 'uGWK99zt', 'CB UL DNHm, FD eS07hu', 'iloB50lj', 'JDD R28HS', 'HPad20Pn', '2R 9 b D P4Vu, S5c3Hh', 'lmPr67lS', 'oWEHj5 3WH', 'ZXrB lZtNc84rr', 'NLJ .Fjuiopdbni10nf', 'S v.bVFiYS801Rg', 'WGIVo8 4yH', 'HNw, Z U84WU', 'VlBYb21aw', 'h sDV12rN', 'MXMTyeI92aG', 'Hwstypo60lP', 'XHroj42SD', 'rWLaSPT26HR', 'fbRVTTnJ5a7PZ', 'oncthl WPnbXP, Yhu. lP14PN', 'VU M75eJ', 'muSZ58ej', '65 4Lzr6676v6vww Z c39NX', 'Ccti4 4bX', 'KAovgsP, omoo7S9gl', 'Oeeu pS4Y4fT', 'KL N RB53Fl', 'Xb.QUtavBz54Gx', '1A wijS 2tX292Ga', 'ETyxXX p08gJ', 'HXI D18Ug', 'WRoIK63xl', 'pwaA833hf', '8 o 2dbT5e2Jr', 'Xw faC B72qR', 'epbwP7m2Xe', '8 tE Fx1w4GD', '1U BdK H YUHDDoBh2u9BY', '3d n0dqgsbB2E3 9Zt', 'jH.cE37Gb', 'UrAl.oo75xa', '3M 1ON6Zt84tF', '3h ZBe PGTQ .VyIINrR23dq', 'MiRzZNX UVV, Fjb43HD', 'EfnjZFpQs6D3pp', 'UUlT, gKUMU776py', 'blZRzAi XQQZZpzw70nH', 'MWtsd2D 4jL', 'gmib720qg', 'uenFoWP49uX', 'VFerSc7d6PH', 'xriJLS38Jr', 'cY AU p83Ww', 'Y G r16 4rS', 'X MB98pS', 'QnuG8B7TG', 'pcktx25wp', '0H i oqXl um26Xg', '0 lM6ST25YE', 'rIFSIfpD44jP', 'jt j9j7qn', 'trIVdIRMfG G3u4Pj', 'xybej202Dh', 'rkBSq n53Be', 'oXPasn65xz', 'Ll .o24XR', 'UL T757tN', 'ntDr G92tX', 'pqjfrF52TZ', 'Qih2c8wl', 'wpsvsfrYvl81hQ', 'cSyix61RG', 'JM, xjpPQ32XN', 'uzs32TZ', 'xkOw6U5xX', 'gDxI ccAhk VO3 3ZU', 'bl mj, zmL6U Be2SOEGa Ie1 0FR', 'me K pn4 6Yj', 'lyXB7D 0ea', 'tmyXVUv667Rj', 'jmJS54Qd', 'Dg p1h1Dq', 'K Y32ES', 'I OT88AH', 'j wGPs82hT', 'reffg32rZ', 'H .T Ri802hn', 'NNILq77yn', 'cvd QH mUUIBozzFPpH ICePu5r4qe', 'h sa33sS', 'Qpaqqr00UF', 'KUssqr388WP', 'ZTl404TS', 'Qa .d06Gt', 'hmmPBA38lx', 'xt mbO O qRsx123nn', 'Hg avPcd37bZ', 'G HO86pT', '9 KHqG h5xQ7raK7 3Fz', '.ul loh63pt', '.eNirpz37GH', '5N NS7IKLB2u885MSp48rQ', 'xRJ357DB', 'xnZgbD76xS', '2P sskscemriB8MGOoNO w7 2fX', 'lPlol1v8dn', 'KhGNt6 2RB', 'WAkjlfolbceur0w8JQ', 'vu tww477TT', 'RSirFziH007YF', 'wHwrnWV47WJ', 'NfPe4d1fA', 'bu.r25Bs', '8 Z5aJ Y73Nn', 'XCEeRmZHC j66Up', '.uZfy86Ee', 'sA e79WJ', 'dsVG jO51wL', 'tL iUT54As', 'cqDdGf07nB', 'uJHSunX53LH', 'W K475Pg', 'lmnv1v 1qt', 'aKkC47qw', 'izNE SIEI099UB', 'mrjfKmpbLSu50Yw', 'kb n8 5fY', 'RUIIvT16QH', 'x gD95YN', '4 DTFtIt2E eeQQU26QQ', 'ZZkG30zl', 'hblGtGH353uq', '33 2 c7w666Tf', 'xzDDFfHOCf75ga', 'uwwL76fd', 'QqsTNrFZE3W3Rq', 'zdY66PF', 'WS M55 5eU', 'g hXoasy4R6he', '.kAg23Lr', 'CLmO XhQ Kt384nu', 'qu T20Pw', 'Euwp16wN', 'FNQKYKCMWK95XP', 'XvAaQQqiIaI22qX', 'ML LI urvT ttp531TW', '7 SXxbfFQYAUc k555ul', '05 H5PxI82EW', 'PtRdljR3r7nw', '.vz782rJ', 'TzkJnFhdc01AN', 'rljrdlOYOklUiL0M3PD', '01 j UMIC32rE Vowko D843eB', 'gfnpMqCm8M1wp', '7 MFgNGUkQL H92fg', 'rdfLWLon87Fq', 'o ua HZGc40Tj', 'szzFzi88xz', 'zNCdau7p9ut', 'RE r I55dj', 'Pybo79Tf', '.vuww655Fd', 'VeMIY04PR', 'Dxmi42JA', 'PD eQ.dAhXZw765wt', 'WUV t31Jz', '8 J fVo7B1WS', '82 891sY2sxry7J4fW', 'HSlU56ly', '3 .I Zf4zkl646js', 'dpdMqhL554TT', 'xWQFWTFR60uF', '5 RMdCCS46Ju0m0EU', '63 iRScp54 yl75TJ', '6 eqD XfPd 4TPUYSZUQzRR7p9zW', 'O VxK3 4Aj', 'jEtS45JH', 'RE M51 9ZT', 'yx zZwoO644Tp', 'Wbh9e8gP', 'ZAGgWQQqFzfMm DRyiX udR5V1lH', '4 7 U.dUqR 39 Vghii611Hr', '7m R D DeafTDdUeUrRrDX8Xt7C8tt', '7 Hu2 h95Ft', 'nujdckU1j 3YH', 'r pW8k5Zn', 'uP Tc1h 7gg', 'mZjj jp80Br', 'wm Dj29lY', 'pGFo55ee', 'ZRDBI85Pr', '9 RVVV K3 5ua 4omi5dQP47TD', 'woxqAy406qS', 'ONI.m30ge', 'chXuyqcIKSR82WQ', '66 IdKe8 8TQ', 'ZmX, O0 6GJ', '7 r5Yqd23YB', 'oOt Sb11Rs', 'Gmc eM95ZA', 'bOLsci Nr86GG', '8 CwSSSw08sX', '4 v8xHDH rdrqT25 5Ep', 'IE qvst urpptwvrv320nh', 'dz, l T48qu', 'eSc K ssKw5 3Uu', '1 FFFzz, ono757tt', '5 7LuIleg.qUy Uem3Ss76FY', 'CBLHGAPn tCkldmw66QA', '9 Furt5IiMM OO . w8aXJ, EyEJ7qr l699dL', 'otz29Qt', 'sN.W6U4Wu', 'kcolTDH IUFFq711Gw', '7 fKUU WGCuu 6hov38Nl', 'niC vQQiA64Bb', '9 0CUU76fN', 'vHN.NB02hB', 'mT K t MPbh07FN', 'uiiO76WW', 'xrzxyzyzzy99xy', 'dXy k55jH', '5 jQjT0 gcb21gz', 'yON ycc qacCCDvu45ex', '.wKw989wx', 'zncswm80jF', '13t U4TgvplM9 LV4 hD08tg', 'WWLOtU454LL', 'teWWR71Rh', 'Z Sr.lNWQJndpw3g8zw', '.hiifE21lJ', '2 9CR Zq P4B6qW', 'Ve fMNJKKKlOM8g0dj', '9 zR YYtLkgg4H2ag', 'x IDyY qYrYj05xD', '674 C NP 1Ov b74UU', 'RThEge132ed', '7W uw575Vw756T75tw', '6 th rrT3eCV wu78SR', 'qVc.bJs29qy', 'BKtC0 5Te', 'FKfccQ, fff53nb', '1 0gsgv9CC R3UU91eU', 'bs J Iw4g5ux', 'Aa C73aH', 'OFGRV, Zi9fxIo45JQ', 'JTse, es6 tjWyI5 9JH', 'pJZ1 0AN', 'IJ U2a0sJ', 'oyuRRh5M7PG', 'TI b02tS', '7b .gggVWM7hn b35dh', '.vt T rl05xQ', 'fxmvrybfzqRcC Qoog37QE', 'U dr3T4ar', 'NjUqpAlQl94Un', 'L gbKX5H6UA', 'MbAdTt2A7AG', 'AP c0 6sd', 'EJG75lz', 'OZ du67Ex', 'lxpQQwjlw y o7e 9zN', 'tWLLNwGjGI11wU', 'DIhCukPMl49Yp', 'fqWA lm47rh', 'RT y51tU', 'LdDMY jfUbE.GEKKq391UL', '1 X EU8FLf2V1qS', 'wGtEE qs18Rd', 's xZx22SY', '4 P EFH19ud', '0 t6EX qeP3g8Tp', 'DIrk91Ys', 'Jjjf Wt79QU', '474 6CiK72HA', '6 QGOeZ01Lb', 'OeSPo7 7Wl', 'o KmX58XU', '5 j HlPp3 j20lj23xZ', '3 RLVr67nE', '9G V 4OEvfROI K5UjE0IIB59Pe', 'kge, h35rj', 'iaCCjTqqd mzXZd35tJ', 'LfD waLkM2 1YT', 'FMOSgonlx8n5eS', '7 I9m I5 BG09Dn', 'Zp kf p65Sj', 'P Aih16hQ', '6r ObOGLy71FX', 'DEC, BCmyZR3k9qw', 'mCMq64RQ', 'pAqHDN51bT', 'eCgKHtanweA R65zg', 'NCvr912Hj', '65 iFBhE. 9 tQm5 1Fs', '1o Zmrkk67yp', 'Fv bPFicEY7J 6PF', 'ml Jp60uQ', '8 7 q MGqOC771W01PS', '6 Ut9kBouUhqD28tN', 'EUXgob, D203xg', 'ImRw9J0el', 'K pPk70hU', 'Tnzx460zn', 'sgXb5g2JB', 'iZEv.BSCDIxnp28Rq', '5 j0Du 4Nm4G4aQ', 'CVjw QmE7C6zq', 'anN A R75RA', 'xxFsEArjVrhGQ7w9BN', 'y.ti859zZ', 'tBy31xH', 'scBK, mD26zA', 'pbRK MCdTJR10Gw', 'ZvZDyAr90XG', 'k a, bvHrYP47ApCL34GX', 'fBqp13sa', 'JXElL172FE', 'OIwT03uq', 'KBas86wW', 'tqVI95BH', 'FGwkuwwZqg30ph', '3 XbJ.jwqfyq1iGow0a1Xl', '0 UM2rUEM sI17Nz', 'sbvxF66hp', 'NZVvLe01EL', 'JFxDpD54Ar', 'P ReI05ql', 'F iNkzT94Pj', 'SnlJ20dL', '9 mtvroedQnS4ex2n 1QT', 'O a b84rg', '4 zU RCQf2U5Gw', 'mW mlA0A4hZ', 'Bf goo S51QS', 'YfrF85 6yL', '3 LhjL6M h6BO 8Pj36Wl', 'Nqyp39sp', 'ULoD08Jg', '9 3LVU63qt', '5 2W 8t08bE', 'jAE pOSqa w74Qe', 'e.Ypq vt6 0yB', 'ZjWJ WeSrAPzEB4H5hU', 'sPMi8d 7zx', 'LyPMDZgoQUDYRhSP AB. GQHKa90Qt', 'lOdM92dR', 'QOPl4U4dT', 'NA C94ub', '1e fpXxcV01ZZ', 'wfPD312hn', 'Eewrybc74jl', 'VUtfTdf6e7eT', 'YyiuivUfFJ3 3rX', 'gobz2G1qu', '503 3few77EF', 'nOUnivrVRrj0 6gg', 'WNttv431ql', 'MN zFnfqJZRL rJZpGzi hZN39tX', '5 vJke84Bu', 'nD Y1D7qS', 'kmRV SMC9b1JR', 'Aij54Ye', 'qgmn29QH', 'IO YIw14fT', 'aQ Day, eB5.VaIpEv42Xg', 'LSCTi70JQ', 'ViD R B qWe7 2xJ', 'mprd lKqwWwbhO17Jq', '4 BIM s GhdOCO.GOp8p6RY', 'cKZk z mV05eB', '5 CpRqk yt14pq', '1 PEX, jA76dn', 'udTY1U9Tx', 'DdBT.D k138jD', 'P.oUJQUNAdWXRU9P2qG', 'QPT B68jq', 'XwxrJR17NU', 'VU m519zU', '1 KjT5Auq8QUUpAvU575Hp', '7Z sx F849lF', '߈92x 89uZo., FvnON12Wy', 'MYTc46Xg', 'Kd.Ps452xX', '7q T 7qj54ZP', 'KonN53Zy', 'FRwcY88zA', 'aTRU6 6Gb', 'DgL48 1zZ', 'vEKD4 0Jn', 'XyL1F6tH', 'YyGT, wZc22af', 'gi U49dN', '7 7l51ewh 4K38uU', '6o gLty7xRdhiJ9 7Pe', 'L GJ LJp81zH', 'fAThlQu Da90hb', '6y 3m2lsEPNY, ja1Mg38Sx', 'HADU cP, KL, n eO9.vN495Qy', 'K WU4g9RU', '.WHR92lX', 'oHmgk1 7rD', 'L UekHDxVVd p6a6BT', 'ujHoV6 6Jp', '8 WprM7ht3vH7k5 5su', '3H FR5l3BH2SwE wO0r9NE', 'Gp R33bh', 'dIC GlU SmYT, F78nH', 'TQZUX07Hb', 'Awv a00fX', 'g rYc6 2HL', 'tBa P54Dr', 'gwOxZfLay0 0YR', '.Jra70QE', '5 w oo5Ej591ys', 'YOBLvsudCB55eL', 'PBk68zl', 'i oVPVfrVF9C3Ya', 'COIP3c2Sw', '9 gvr WzUB10BU', 't YFn597Eg', 'MSFH0K 2AY', 'XZu E57Nw', 'N oz3F7tg', 'IAOQ a0a0nx', 'Fnd, tr1r2jA', 'rFixedccJm, nOj.9 Z S9eqcU77TG', '1 0 R Info 6 0 R ID 7574D2390D0E3FE']</t>
        </is>
      </c>
      <c r="E559" s="3" t="inlineStr">
        <is>
          <t>[None, ('USA', 'TX', 'Hutto', '78634', 'Benelli', '225')]</t>
        </is>
      </c>
    </row>
    <row r="560">
      <c r="A560" s="2" t="inlineStr">
        <is>
          <t>sprucemountaininn.com</t>
        </is>
      </c>
      <c r="B560" s="2">
        <f>HYPERLINK("https://sprucemountaininn.com", "https://sprucemountaininn.com")</f>
        <v/>
      </c>
      <c r="C560" s="2" t="inlineStr">
        <is>
          <t>Unreachable</t>
        </is>
      </c>
      <c r="D560" s="2" t="inlineStr">
        <is>
          <t>N/A</t>
        </is>
      </c>
      <c r="E560" s="2" t="inlineStr"/>
    </row>
    <row r="561">
      <c r="A561" s="3" t="inlineStr">
        <is>
          <t>abc-assembly.com</t>
        </is>
      </c>
      <c r="B561" s="3">
        <f>HYPERLINK("http://abc-assembly.com", "http://abc-assembly.com")</f>
        <v/>
      </c>
      <c r="C561" s="3" t="inlineStr">
        <is>
          <t>Reachable</t>
        </is>
      </c>
      <c r="D561" s="3" t="inlineStr">
        <is>
          <t>['7230 Empire Central Drive Houston, TX 77040', '7230 Empire Central Drive Houston, TX 77040', '7230 Empire Central Drive Houston, TX 77040', '7230 Empire Central Drive Houston, TX 77040', '7230 Empire Central Drive Houston, TX 77040', '7230 Empire Central Drive Houston, TX 77040', '7230 Empire Central Drive Houston, TX 77040', '7230 Empire Central Drive Houston, TX 77040', '7230 Empire Central Drive Houston, TX 77040', '7230 Empire Central Drive Houston, TX 77040', '4 0 obj stream x2P0P034R04RJ', 'NiA zRs71Sp', '5 m912F21gr', '3 Y oA28UG', 'FyKSX89bH', 'wvvH95xN', 'ERpSY1F2Xx', 'IeXuf O9 4nX', 'ySq senfGTWha5V7Bp', '1z vr3vRR98lj', 'FKyk79ZJ', 'kl AlAERLWoNmHZS C43Wn', 'qgiE94qH', 'jryE61zl', 'rJRIbSd940nX', 'xphvSHz ps.Ru48ED', 'aF rH5X4YX', 'GUri260zR', 'nunLj58eG', 'OVRy20RB', 'oGnS.H59jb', 'qXRkgFf40jh', 'Ury4u8fR', 'QKB86UN', 'bITP R5e 0RF', 'iFpj15Zy', 'UY bq86Wz', 'e n52jF', '4G qCI8d33uR', 'ZjCoYjImt00Hp', 'dHL51HU', '2v gB8ciL5cml9JHIa zUIOJ4K9HT', 'TTzVKv28YF', '4 SqUqQ9obeFDmQI6Uw qXB75JD', 'Lkbe95Ld', 'SaWyW jb55fQ', 'sgUcNK995yn', 'EQbs54jS', '2 oP1 GLA5W944Rznqw7t3sXjN4C00zw', 'mZkGkCS3R3SD', 'jGKkpRjMSZw2E4Xr', 'TYqk17ZU', 'YxzH9 1SX', 'mzBwl499nX', 'TpX.o2T7xB', 'Eaf.YFsf41HS', 'RsS4T1wR', '8o T 0um3 0Tz', 'IfShmOhQYhcc424hH', 'cj ZGgscGOx3 1ZY', 'pLPUVlhAtxo a ac80DU', 'NSMIU68wH', 'iwcU, ay6sot, A si8 qnMQMT5J1Ya', 'BmGSqi7j2dZ', 'R kEKUa663Ud', 'rF LYdQO9 9zA', 'Y ALF70HH', 'PI Ndu10dW', 'tSaxf29Hb', 'WWYHvLVUP64sb', 'xplC536Pu', 'F olwPiQMVtxtp2U5aX', 'CuJj9 2Ph', '25f pA9 XI4Ps d heF9R9rZ', 'NHrNkn06LU', 'Cdx QOAn jhmtHW04lA', 'YWtAU995aB', 'EtQQhCB VhW28hz', 'Ltqrr84wa', 'RVzexdOuKp l67YA', 't oj j Vi d qf55US', 'TGUFY pX89dy', 'qbZW, MDKx42zP', 'fSqG85De', '8 jpeyi Vcp6TQCu2vD02yU', 'NF Z41Jb', 'lxNjvw W.yij14Bp', '1Z G4QIAU E89nE', 'CcIgab1N0Rs', '9Q R pPzU f81GH', '6D F9 3ba VTT98BJ', '4 ncV2f08Ff', 'QSKf69Bs', '8 F kIl5F7FaC4H6Xy', 'OGHbt74Fx', 'EUeG68XJ', 'NjMR87Rs', 'z yjX55ED', 'rx t39Ny', 'UHrI T84aF', '6 UCQBlA O g T33FA', 'eACC1 9YJ', '1H z BHweS5E4yX', 'xHdQuq43Zu', 'oFX P22qJ', '5 rI9gJhN 9chUO, vpZgz59uJ', 'POcR9g0uh', 'OtGFU902Tw', 'znoz5F5Xj', '4 DeN9 Oi6G843JB28FJ', 'NR.Pj1 8YF', '9 Ayj9uyk50SY', '.f mC .bljb89se', 'ysjUPT5x6xs', 'QpFHX17RN', 'T HJ9S3uX', 'FFLrorb0 1yN', 'rEQq U65ZQ', 'abstZ81ZX', 'jHsMBfXZPtJF9M4jA', 'Agl Lzr68Fp', 'cVLf4h6Qe', 'K ojgCtF71Qe', 'MnxNFzX3n9nF', 'uYMA76jX', 'SHewoN5 1za', 'SWwf51Tl', '7 28eVM93fY29UW', 'cqHj SFE.Yt54Hj', 'Svxzldul1S4YX', 'Jj. sz J. Z iJag456JS', '1 Mkwf57uY', 'QtKe47qR', 'Jb RM1M1sJ', 'gYV QS9 7sS', 'Gfqy7g8qg', 'nsp ryMIj297zj', 'M .ii88Sf', 'ppqnOJadDz j94wH', 'Sli QrA46GY', 'qxvR8U7Eg', 'mI.QzPAGZQF66hJ', 'm LgJe Jb, IwQ6. RheQrr1J 1Lf', 'FwEBB35wf', 'FYkmS887xA', 'QZMa15gX', '4 VH6Z IPscZgWxKfTr26nQ', 'Mjdy G19ST', 'v DeId8e4XU', '5c Q3 B61jT', 'FMy YJA39ue', '6 hYdf.i94dg', 'Om Bg3g9zs', 'eusO12wr', 'KUgQxeOSj Bw1f9nJ', 'gyXium233jr', '3 9uPyX aj Ky0y9Sf', 'MtRwbz57uG', 'A qv cpF15aQ', 'pV I YFW99lt', 'UJm zwHNzyvJ AW.H98Es', 'Az nr88NU', 'vdd v YDyQc31gX', 'qiv.m.A42RH', 'QZUv.g319BX', 'Osoloj55QZ', '. Kt93TH', 'ouYdi85qL', 'Yuzg LNIv5 7Wp', 'jviFo6 6st', '5 HuBLi265hW', 'x ok GkBDzB52fg', 'QuM FYZo4S 0WW', 'iIt .AFZMv ie s2 2Ex', 'CSdmG99Fu', 'j QyGjF1 5lT', 's.ss, sx75ln', 'f Sm4U2Xh', '3 xOTSquWmKUApGpGqpdWfSjYIi14ln', 'ivwm, RwI9xS289WP', '9m ZVs x5F5b8sy', '2 kVQ9eIKT7 2Xh', 'I M m32HN', '3 94sMbIw04hB', 'ZvbPrVqWKssPtMFhd k84le', '7u 4hpH23aU', 'B cVau zeyvw12Pb', 'ldxkLxEZKd3P 2FG', 'M ke61sL', 'APsbrwTn4s7xt', 'Ef m69Qw', '48 jxgOKk5hS c40bA', 'gCR.Ij5E4jb', 'MiBkFCez2 0as', 'ipxvL kgYxY, L6 7tJ', 'OuvqI02xa', 'iMkC88lf', 'NmOoYDnpYU32tx', '1n p0Er064ct IwTnm. YsmovgYgCEDSpEq77wz', 'ntpr94gB', 'vGqt ytMmr09 4LU', 'zKwxomo, GF95ey', 'hbwg X WgswqwVa98ez', 'rILp.T74Qg', 'z Yg, Wk37eW', 'mGbjY0e1Eb', 'uu ldIrLRqAmxP CygE KE61dr', '4 z5OY9LD8 3Fg', 'sUgoi qKu39za', 'T Ia, N81Dp', 'okKwIMB33Zd', '7 a290vdt L4O3B3jwq, LRGw6c7az', 'P oZ54By', '4 .gjD.N2H4Pl', 'Itqe dZxVk iD30Dz', 'V WCxKEa1 4gx', 'DPX, tJax01BW', 'z Yg, Wk37eW', 'FG .QThB88nF', 'sk R62HL', '9C uEFL60Ry', 'vk BNY87Sr', 'IDOO52Nj', 'G sci6B3xe', '84h MEcAu177rw', 'lxm XCZ98ZX', 'z Yg, Wk37eW', 'ANmh83Tp', 'I jss098ll', 'kfoyHiM46up', '5r 2MkmW8 0WrrZjqzwok49Zj', 'Ds O18Yb', '2U bAHPsGaNco86RL', 'ZxVnuHr68qJ', 'Te Z84xf', 'fE zzWtDiVgixgD4k2yy', 'Ce I498fh', '. AoXaP9r1xF', '104 0 R FilterFlateDecode stream x O4A8AY', 'tSAh79ex', 'gEI ze0 0JE', 'YZne86Ej', 'yXkwBV RMIvg11wz', 'jxCtfj22Jy', 'Yu DFpTrj81NA', '08 o7hC xWN b1oR vLxqO28fF', 'ySoh454ud', 'Ce I498fh', '9 kOH8Uo9t14dd', 'nYXb Z18Wt', '3d xbXpO38ws', 'r.qfPQKhBqM68WG', '0 OZ6IRr4 1hx', 'RKkfGmcpG45JL', 'lpr.MMnISQ00gs', 'GVjc mQU1W5EU', 'ZZU Rz28QE', '9h ESzm89 1hz', 'mxjT59DN', 'aCUn1E1ZW', 'Ohu47Qf', '7m xZtYg92fJ', '5 rvI Y4EbZzo YMWQXq0CosZNa Wubmrq62An', 'WwRKd z16ZD', 'qFcbyzA8N1AS', 'WVvGcx142yd', '754 hbkK6 1dn', 'ei, o9d8wx', '7 Dq ld6POS9x9SW', '47 XjKZUcWmi09PN608PY', 'j g14Ah', '2a k nZmOc9 7gZ', 'xEZfwetF08sn', 'AmQog8s 7SB', 'kjgP49wx', 'HEVRw41tP', 'dqpJVSL14jr', 'xhTE VIGCE317EF', '3 VW B45AQ', 'cAh CaD t LI21hy', 'y r, nlyXPgJT2cBDJR11JQ', 'MgUgh I35jX', '7 upjIf l5kAFT m5h2JuxjrH9z0U5Lq', 'csPj15pJ', 'Rfz hTCA2N3Qh', 'JvZ ye, nLk1Pw16st', 'zdcp76Pp', 'rZGjn0f5AP', 'F tcn80uF', 'qr h.Mv45hY', 'kcnet18Rj', 'b hFs49dz', 'MIWVbL5 1FQ', 'WmRkFkPHGCcrfs NNr39bS', '3Z C Xcx98at', 'J Fcs12aT', '3 JJnyOt j76yR', '5b 3K.ge8n1S5xl', 'BtVtfUQgIkZFWnVi22Bw', 'xGQp75wF', 'HuiTVt453Gz', '25 sqJtBFZV Rk65Lx', 'g n M01Ys', 'FGJuC18qq', 'lxgVAb57bW', 'WLxZ8j2YA', 'mK e97Lx', '1 GJ1XC8PcIaTo6fe LM uD k80BZ', 'u GU332HE', 'n mo59DL', '6 VaUfDagH4pAAV7kIY S90US', '4I piZ 88 UG 7Cj9K3d1nZ', 'tcRv, IUuJ89lj', 'dJdMkTmd, gOg54yS67TY', 'QQzS YoKdfqGU53JX', '1 y h0Mi77tZ', '285 72HS 6n5rMQJrhHtZu L8 5Gp', '2H sTCqZH4o06Nj', 'iKd QNkUwLN2V5YT', 'sqHy JZX735eG', 'p jlGn Skiq01aE', 'vlaUsW, NAxpIvs, tHcs4nO85Xs', 'iUoMkc66sp', 'NgsrMohyFMz24HP', 'CSCejWx42rJ', '3 yoNWC qDk. Z i6ck8. MwgE6D2ya', 'kWUjI73TY', 'XUQi5h7WW', '2 M d i7w 8un', 'IGww35lD', 'nei x, g72sh', 'rM96.Isl14qy', '0V x1 JJs0V 1nb', '8 v8 b 0 I6w8PP', 'pz Sv23SE', '5 K V U9j6QN', 'rMa44Pp', 'kxZNMUOp6y8QZ', 'n sjj88jN', '3 bFdxjzWlGFtIc57Ps', '8 8 6l6 ZwWM1T 3jX', 'kXNo42st', 'XwIi28YB', '6 OY FY47BA', 'Lctjn1c7FF', 'hzqO8 8zu', 'h .Gg t958JR', 'uOBL1 7tP', 'gSY, FhSQWZ Icbp7 0UZ', 'bsWK18Zt', 'j WtxD58ts', 'vQIiH78qF', 'wtoH63sj', 'G VWZznLp BU45FS', 'oj m, p7 2Gj', 'UBFbvIiwKmHK3 3Bt', '߈ lh suO kQg0E52Hb', 'm I Bujh87nt', 'I My98nR', 'SQTmtGMK5U9lu', 'ZVPrg27Tl', 'cVKwgJxY59Zj', 'u Ij2F5gG', 'xrNIg8M8NQ', 'ZaUa5s3qB', 'RVxY1k 5uX', 'gK rLv312jX', '8 tWZW7C0XZ', '1 gO 6M.rMJT k9W3Ql', 'dA, r8UuPkl75FH', 'tnyL888BH', 'Oa pTJ, Vjc52HA', 'OasZCW30Sz', '.d Z3 6fX', 'zxVYPOx71PR', 'R WYXQbxZsUC20Rq', 'lXXWlNGn8h8tW', 'lNM B35za', 'g.SxvjD81uR', 'aoXgkHaM4V2Up', '.C i5 1lq', 'c Gs sr J OQD75JQ', 't Qj64zW', 'fmQCx5 0db', 's.XY38Ez', 'Ny f41qJ', 'Iet YkH8 6Dy', 'UijObydKHH c52Hr', 'ZhWLG78yF', '7 9 uJq9M0h8S5eY', '2X mFsT gE 7IHo13pE', '7 aOKI .Nd Y45qj', '2 DF7vIgGbNEt9 5Rn', '3 j3KE p52Uw', '8 ViQi sUW4 zxB7E6Gp', 'MIuxJA sw53Fx', 'OMLItW QKK27sf', 'ymik fNx21WW', 'W mxKY, umkN, m41qj', 'UmVOEX7E9TL', 'zWXDV953TP', 'lA aIhK29XL', 'uFQcs52GN', 'rXEkDH8M9aZ', 'oZBp67Gq', 'gjg TcPV96fS', 'AozWcIiZiG hM05Dr', 'y j1w4Fx', '7 RsyR SU YfUg6Sifg92zy', 'TE wna9 1qy', 'B RxeB, C9 dbVKHFt2rzwL 0aSMb CQOqskXvb ZEI4w6Ja', '1 Length 149 0 R stream hYKn0 tZQ89ZH', 'tOpW1G1Hn', '2 Wdm C48jq', 'EizKJ vr38jW', 'UmSRa5R2yE', 'GW SfAqbbQTvyxijp70Jb', 'FeTGGk mJ35wp', '7a Un7n, tORL31sn', 'uznlS9h2Hn', '7 Dj7k41WS', 'CRbkpeN14UZ', 'iVVRjwQFwrfn1V9RJ', 'kHX kiA11bF', 'motn45fl', 'E eTb29Gg', 'xEmH, b2 6xG', 'Me.wCRi11Fx', '5 t alpY99sx', '3 wdcM6CG0Hb35Rz', 'srOsWc9H9BG', 'om U5u9xy', '3 xWtjVDDgPeUwjmMMY4M7LY', 'mq xPxGs4A4es', '4 qvsF32jw', '55 kWS c15Ll', 'sL H ygyCTB6F8QB', 'N S02nH', 'C.ZIoxTb6g8bx', '1 Dcm, U4j31Fn', 'E syZhO69gQ', 'xwNkZ30NA', 'dEly37jH', 'DXE CK42Gp', 'l igU99ux', 'xBHjjcel66aq', '6 VSTjzT4TT40SH', 'GsaO56xj', '8 RGjIV xEhIsm 5 hNSKf7 5N3j3TE', '4 yzMgBfy Pu hY j z75AZ', 'G Xd3c5jA', '753 JIKHSBI07nE', 'clBY U.aysABNk69Gz', 'lCF09PR', '6m d8a jV62yz', 'G.xZK, cF01UQ', 'e SZmr83En', 'jztqxg YSu BXZpCBQ5n5qs', 'voyeclh68RA', '6 K Im68zT', 'twrLvdWM51YN', '8a q4 O54ns', 'bYBr84xW', 'p y x Vup9s4Qu', 'i.qkH i3 4UW', 'xYmyTnyL93QJ', 'PywLWxYj77yQ', 'ZmoRw36Ar', 'X.ZWKG62tX', 'VwbW8k6qw', 'bT TdN WIiPxG WxTS OPU7d5Ax', 'RmOCt.dw52bN', 'qRA i2 2yN', 'pLlJ858zu', '3 RgOXxJRMo.A 7 MI1 y07pz', '6 WnwA 8 4 xn3Eka s Cao A k9ntMsU93zJ', 'tYdh qK R31XN', 'Y.M ET10wf', '1c fOx7Vp9KNlggZ96SU', 'JsvtjG31qg', 's j.GiYi0D1Qz', '7 kM M0j Y45hX', '8 nlhtM 5oe21yp', 'UKW25 2FW', '02 x KioHIZ75hR', 'l eI176Ag', 'SibXZTsrrcJ0k3xe', '0r 1 IdSrxFk6u8 N00sY', 'IbWD, hf52Ye', 'sSNbx46qq', 'jdIm, Swk Bi oyMm711GR', 'USZgrU md90sG', 'RcZs94qg', 'LABko49fh', 'XEyrtGe8b3hW', 'Ha I M796bU', 'YxSt68dh', '.mJMU79WD', 'OZnkw62uW', 'xZ T89qT', 'pKFvu9 4Wd', 'RVkl85rj', 'ltZ46dw', 'FFt wWaVncx G t xO27ly', 'jLOxz9G5gZ', 'rFeZEVI14QE', 'PSiJZQEQE45Zr', 'NuMHSGx1W0wh', 'JOOjLO B42qh', '45 J kzG8M4Hs', '9u ekE olt1F9sZ', 'II. HD19xy', 'kK.BZGOW42ep', 'kSkno FGJ4J2Fz', 'i QMhTzhW Ka8C1zG', 'cN J0 2Zr', 'eGspzVO H612Es', 'jgczW91YW', 'g b kg5 0zT', 'NRc22tD', 'WorRlxrkjA8C5jD', 'LmuMx80ra', 'ZIRwzGwk59xS', 'QN zeC a0G4rP', 'WF CLn d j Mr95Al', 'r V, IWsk2kk5 4BF', 'c PAnUTmcNRIRJ49WA', 'M N.s28gj', 'ZyjUz tpRG VhJ5K9fN', 'eKQBF03Ya', 'XJyzVn5J3ff', 'AhfF59SS', 'a yxr9W0xJ', 'Rddq29Pf', 'QyNI xTd5s7Qj', 'kIB68aZ', 'mbcCqrUZ2 5PA', 'e fK21EN', 'bNpml25ep', 'zz vUQrQ DpW49hD', 'OQdzY39sD', 'Fq P QK70sz', 'qsMOpi39tf', 'MUtO ow01Fq', '2 zWM2z i5 9Wx', 'Hzt uV7 3hN', 'X o mB0Y2JP', 'ik Isuywf9u2zQ', 'bDHCFkb811db', 'Eg ZF33Hh', 'Qy Lx69lr', 'vzU p102sn', 'Dec Kkkwca2B8Un', '9 ZDdJ18zn', '8 TgFUaM15Rx', 'ZDIp71Wb', '7L Y 27rMdcS2 7ue', 'IdwrqpAYOjZ4K9Bw', 'A A WDN20GW', 'W d oui h ErkpvsZzN cNc5s0RA', '0 uxlkr4A1DX', 'I. Hd04JF', 'psf Ygv796lT', 'IHJU43Sn', 'wnksp75Du', 'S exQf52UU', 'RFgp Ap8x4Gb', 'bIzdmKmQ f02rr', 'MkLfqOfJrzqF67zU', 'Gcxf89Nq', 'RhLi UBp88sD', 'Uorp20wP', 'X Rifh9p0Az', 'WFyLF25yg', 'Z ltk5p9AF', 'iseGo36Fz', 'Ke rd83QQ', '.ZDGGiwR39el', '9 oFvbH9R 8lw', 'QI DVrOQLe caC38wz', '3I OJJvfoCGQpc9f ZQHu f99Jw', 'oxKI.l80ng', 'ccFhz15sH', 'pWEut70gS', 'PYlR42eY', 'KYD.Y59Ny', 'YQnfvXtZ67wu', 'qMI t33xf', 'qMI t33xf', 'qMI t33xf', 'qMI t33xf', 'qMI t33xf', 'qMI t33xf', 'qMI t33xf', 'qMI t33xf', 'qMI t33xf', 'qMI t33xf', 'qMI t33xf', 'qMI t33xf', 'qMI t33xf', 'qMI t33xf', 'qMI t33xf', 'qMI t33xf', 'qMI t33xf', 'qMI t33xf', 'qMI t33xf', 'qMI t33xf', 'qMI t33xf', 'qMI t33xf', 'Nci OC776qz', 'ZY Mpzn99XR', '9 1F4SjO3V9NN', 'hkumJCTG08Rh', 'TQMe pn3u3hz', 'uwBGq85xW', 'x NyQ17jW', 'pXKWo81xh', 'vSuO9g1zz', 'MkTmfwy9R 6rR', 'hF Fu2E9RP', '7A HAjmdB2y9NA', 'ee HV08qS', 'OuJZqpv97JX', 'zfBI9 1hs', 'Id bfxSxy16fP', 'iL x VRN13DE', 'bIdF42uJ', '8L EmcVCY2ncH, G K28lu', 'qMI t33xf', 'qMI t33xf', 'qMI t33xf', 'qMI t33xf', 'qMI t33xf', 'qMI t33xf', 'qMI t33xf', 'qMI t33xf', 'qMI t33xf', 'qMI t33xf', 'qMI t33xf', 'qMI t33xf', 'qMI t33xf', 'qMI t33xf', 'qMI t33xf', 'qMI t33xf', 'qMI t33xf', 'qMI t33xf', 'qMI t33xf', 'qMI t33xf', 'qMI t33xf', 'qMI t33xf', 'Nci OC776qz', '0 N44MA85la', 'G Xd3c5jA', '753 JIKHSBI07nE', 'clBY U.aysABNk69Gz', 'lCF09PR', '6m d8a jV62yz', 'G.xZK, cF01UQ', 'e SZmr83En', 'jztqxg YSu BXZpCBQ5n5qs', 'voyeclh68RA', '6 K Im68zT', 'twrLvdWM51YN', '8a q4 O54ns', 'bYBr84xW', 'p y x Vup9s4Qu', 'qMI t33xf', 'qMI t33xf', 'qMI t33xf', 'qMI t33xf', 'qMI t33xf', 'qMI t33xf', 'qMI t33xf', 'qMI t33xf', 'qMI t33xf', 'qMI t33xf', 'qMI t33xf', 'qMI t33xf', 'qMI t33xf', 'qMI t33xf', 'qMI t33xf', 'qMI t33xf', 'qMI t33xf', 'qMI t33xf', 'qMI t33xf', 'qMI t33xf', 'qMI t33xf', 'qMI t33xf', 'Nci OC776qz', 'jOEIjPu83wz', 'kxgza92tz', 'rGZP10GZ', 'O Za u, xnMM G Tx rqG Y7t8Wq', '4k pFKgxKj67Hg', 'kwwNY21Ww', 'Xk Su xrSkWHbV72uU', 'pTrUzIyEKVKhdXCg89Nu', 'KeIOP k4H4UJ', 'Hh RkMq bZmyu niINP74te', 'jtbI, jh52SP', 'fQMhG xs uvjlw05ul', 'rVnwEC42Yp', 'ZnlURGapiRYrWkGUjYt93GZ', 'ckXkk5c7Rf', 'H mR0S1dq', 'm.z07Qx', 'jSwRVQ tBJxt70Sz', 'kA QZVVM r4k7xu', '0 W .b X, s9g0U 3k kjT7V0dT', 'biGYW62zd', 'H xnVL34zB', 'SdYM Vtj30ZY', 'aP LTjXB06Rn', 'Ulbg11GG', 'w j, sHRyTA46lb', 'sZsoE, OstIR6b85ld', 'v BWr6M3dl', 'dVKf48bf', 'XIcsBtw79Eu', 'oln pA833sl', 'aAZWi8s0Sg', '3 9X25C4wr93wS', 'JJCdSKRrKXbR ZqZ63SS', 'nKHIeC22Jl', 'dSbUVy07 1Wz', 'Oynx R0c7Ty', '.HBT, y7ai70ZL', 'ABFxN5 0Dw', 'r isBaYJ CF60Ps', 'ocM43Gq', 'NeWUyv6v 0uT', 'spUewgBWpc4V4Ng', 'QlgxhfpiAWwp25zw', 'hPdf, u55gz', 'x jI01Hs', 'MQpOGU2H6Xw', '4a zzD DISSKscnC5 5YS', '.t iwU U62Wx', '4 t440iF1t0Xd', '0 R NXJk.gv 0tA4M2fq', 'enlwWzSyir67pr', '.HJ NcwYgxK, k k164zt', 'XPp83QQ', 'pKfzPGgjN53fL', '7i epOZ87wN', '5 iqvlztSrU5.hmX57Nr', 'Phnl h, Ln66hUN86lg', 'NBxyub1v0sX', 'SAwOwsSF3 8tl', 'SGlYv07dg', 'xM EW13Ew', '0T kTdHB09hG', '67 uF93KUlbNpg01yD', 'rLeCsj34aH', 'kW k, o42NS', 'capfN bh6d6WU', 'qHx vFI36qT', '2x BtCoho4 8nw', '84Z gfE aTTjX43sg', 'R EaY7a 1fw', '427R 5Ez L0A2bF', 'aKx pxCowsU87nN', '8 4TgjztU drTp982rJ', 'JujLL2T 5TP', '9g YYu. LrWXtkX59J66TZ', 'XbQ slJq435da', 'zrNuwp0E5pe', 'R kthKuV9m3tN', 'rP v qD20EW', 'EPjTtVh29GG', 'xTDnekZ, F611aB', 'uoPY67zl', '0 A m1B9 fwis3ug BtC.4nwmR6 4FZ', '72 es8WKD459Ng', 'eLo83xL', 'Bsas7H 3rz', 'tM U vpoK78sn', '21 4 eMKLK91NA', 'eTrf gRtB47Bf', 'WlRhEUqEEK SPb15Yt', 'JaHR7B6YP', '٠N hnow879pA', 'Ydr. A02nF', 'oQ.ac95qx', 'ag H43dP', 'o YCLtWTM78Ep', 'V i P01sB', 'GE Ov24xn', 'WrN. DeWdNR34te', '5A Ev0 KTHF6 3AP', 'gGfG9f8lf', 'fKtZqo Rmt13LE', 'fu JQ9y1Tr', 'CkV mQScEu., B56Jr', 'ic y15fs', 'OMjLiaV R1G5qu', 'IHRVg5 0YW', '4 4TVTd vNZ6XT4c1DX', 'KrtZ467Fw', 'zkiJ u85sQ', 'MQe81az', 'ZsWf bjW6 5FT', 'PLo.i53QR', 'p AI0A3pQ', 'suYqaGQkZK9b9wR', 'z Oyiz59zE', 'Iml i RxNDgXuF95wN', 'DSms77gP', '0 6 4k8qUTd3K 4XT', 'S vLl7X7Wa', 'd ubB T50lD', 'EEEfff uuu888ZZ', 'mmm LLLnnnXXXiiiRRRaaarrrYYY000xx', '6q mAQ iFeD46DF', '4 yNHR9bgzHV08ye', 'CSqnq81ZR', 'hCSP19zP', 'FENE CD8E4Tn', 'm O33Tu', 'nOspSKKD94XZ', 'b . PM4h7he', 'tNEl1 3TT', 'LoYVos77nW', 'lqAfM4n0Az', 'qsAZROs34 0yS', 'cqgd Od19ey', 'FvcYoA.by57BX', 'YiQysy xOOOOg333SY', 'Sbf2a6fg', 'Z EY83Nq', 'vufLHV5H 7Pf', 'NJcuI hk5X9GE', 'bhrev JOo7f1pg', 'hreEy, HDN5t9k5uN', 'Ainmhr61GA', 'tKj, D 1 kO0P9a6aB', 'THSpiiY22Gp', '19 eLgy VYDF74rd', 'ccD11NH', 'CGq.au3 6Gg', 'hwEKwGaK7f6gX', 'peTrueType BaseFontHSFWADHumanist521BT', '1 373 0 R stream xzTg37fj', 'SIJ E84JA', 'xPwoqeOpRoHw6 2qF', 'uDCKv93rG', '4 6igPkgpS5qMcAVw 050c8YM6W9lY', '.ciCiBG, Co8 9PW', 'typeTrueType BaseFontXKBMBVGothic720BT', '236 1159 963 FontNameGothic72020Lt20BT', 'O DD46Eq', 'Osye10ey', 'xKXo a7a3ZH', '568 307 2046 1040 FontNameTimes20Ne', 'c Kxvc79WR', '߆ GJvR30uS', 'a KdE hv BJ41xN', 'VnYrhc959Xr', 'PpYz, CP2opAp9GYByNe8g5rE', 'dxINI86NU', '0 tONjAZI7U1dF', 'qVFocEm, gxk2y vepjIQ.QqQsQJ5gcPjiu3j0qR', 'Qs. k0k0YY', 'ztwf EB hZ6c1Js', 'yN g wn97lw', '358 0 R ID0B09614B593C0EE07B54AD']</t>
        </is>
      </c>
      <c r="E561" s="3" t="inlineStr">
        <is>
          <t>[None, ('USA', 'TX', 'Houston', '77040', 'Empire Central', '7230'), ('USA', 'uD', 'LM', 'k80BZ', 'GJ1XC8PcIaTo6fe', '1')]</t>
        </is>
      </c>
    </row>
    <row r="562">
      <c r="A562" s="2" t="inlineStr">
        <is>
          <t>statmedical.net</t>
        </is>
      </c>
      <c r="B562" s="2">
        <f>HYPERLINK("https://statmedical.net", "https://statmedical.net")</f>
        <v/>
      </c>
      <c r="C562" s="2" t="inlineStr">
        <is>
          <t>Unreachable</t>
        </is>
      </c>
      <c r="D562" s="2" t="inlineStr">
        <is>
          <t>N/A</t>
        </is>
      </c>
      <c r="E562" s="2" t="inlineStr"/>
    </row>
    <row r="563">
      <c r="A563" s="3" t="inlineStr">
        <is>
          <t>outsourcingnetwork.com</t>
        </is>
      </c>
      <c r="B563" s="3">
        <f>HYPERLINK("http://outsourcingnetwork.com", "http://outsourcingnetwork.com")</f>
        <v/>
      </c>
      <c r="C563" s="3" t="inlineStr">
        <is>
          <t>Reachable</t>
        </is>
      </c>
      <c r="D563" s="3" t="inlineStr">
        <is>
          <t>['1 every individual who is in the State of California']</t>
        </is>
      </c>
      <c r="E563" s="3" t="inlineStr">
        <is>
          <t>[('USA', 'of', 'in the State', 'California', 'every individual who', '1')]</t>
        </is>
      </c>
    </row>
    <row r="564">
      <c r="A564" s="2" t="inlineStr">
        <is>
          <t>tbtyler.com</t>
        </is>
      </c>
      <c r="B564" s="2">
        <f>HYPERLINK("https://tbtyler.com", "https://tbtyler.com")</f>
        <v/>
      </c>
      <c r="C564" s="2" t="inlineStr">
        <is>
          <t>Unreachable</t>
        </is>
      </c>
      <c r="D564" s="2" t="inlineStr">
        <is>
          <t>N/A</t>
        </is>
      </c>
      <c r="E564" s="2" t="inlineStr"/>
    </row>
    <row r="565">
      <c r="A565" s="2" t="inlineStr">
        <is>
          <t>championrescuetools.com</t>
        </is>
      </c>
      <c r="B565" s="2">
        <f>HYPERLINK("https://championrescuetools.com", "https://championrescuetools.com")</f>
        <v/>
      </c>
      <c r="C565" s="2" t="inlineStr">
        <is>
          <t>Unreachable</t>
        </is>
      </c>
      <c r="D565" s="2" t="inlineStr">
        <is>
          <t>N/A</t>
        </is>
      </c>
      <c r="E565" s="2" t="inlineStr"/>
    </row>
    <row r="566">
      <c r="A566" s="2" t="inlineStr">
        <is>
          <t>texasafterviolence.org</t>
        </is>
      </c>
      <c r="B566" s="2">
        <f>HYPERLINK("https://texasafterviolence.org", "https://texasafterviolence.org")</f>
        <v/>
      </c>
      <c r="C566" s="2" t="inlineStr">
        <is>
          <t>Unreachable</t>
        </is>
      </c>
      <c r="D566" s="2" t="inlineStr">
        <is>
          <t>N/A</t>
        </is>
      </c>
      <c r="E566" s="2" t="inlineStr"/>
    </row>
    <row r="567">
      <c r="A567" s="4" t="inlineStr">
        <is>
          <t>tenderle.org</t>
        </is>
      </c>
      <c r="B567" s="4">
        <f>HYPERLINK("http://tenderle.org", "http://tenderle.org")</f>
        <v/>
      </c>
      <c r="C567" s="4" t="inlineStr">
        <is>
          <t>Reachable - No Addresses</t>
        </is>
      </c>
      <c r="D567" s="4" t="inlineStr">
        <is>
          <t>N/A</t>
        </is>
      </c>
      <c r="E567" s="4" t="inlineStr">
        <is>
          <t>N/A</t>
        </is>
      </c>
    </row>
    <row r="568">
      <c r="A568" s="4" t="inlineStr">
        <is>
          <t>applepiememories.com</t>
        </is>
      </c>
      <c r="B568" s="4">
        <f>HYPERLINK("http://applepiememories.com", "http://applepiememories.com")</f>
        <v/>
      </c>
      <c r="C568" s="4" t="inlineStr">
        <is>
          <t>Reachable - No Addresses</t>
        </is>
      </c>
      <c r="D568" s="4" t="inlineStr">
        <is>
          <t>N/A</t>
        </is>
      </c>
      <c r="E568" s="4" t="inlineStr">
        <is>
          <t>N/A</t>
        </is>
      </c>
    </row>
    <row r="569">
      <c r="A569" s="4" t="inlineStr">
        <is>
          <t>ferrellaw.com</t>
        </is>
      </c>
      <c r="B569" s="4">
        <f>HYPERLINK("http://ferrellaw.com", "http://ferrellaw.com")</f>
        <v/>
      </c>
      <c r="C569" s="4" t="inlineStr">
        <is>
          <t>Reachable - No Addresses</t>
        </is>
      </c>
      <c r="D569" s="4" t="inlineStr">
        <is>
          <t>N/A</t>
        </is>
      </c>
      <c r="E569" s="4" t="inlineStr">
        <is>
          <t>N/A</t>
        </is>
      </c>
    </row>
    <row r="570">
      <c r="A570" s="3" t="inlineStr">
        <is>
          <t>frclothingandsupply.com</t>
        </is>
      </c>
      <c r="B570" s="3">
        <f>HYPERLINK("http://frclothingandsupply.com", "http://frclothingandsupply.com")</f>
        <v/>
      </c>
      <c r="C570" s="3" t="inlineStr">
        <is>
          <t>Reachable</t>
        </is>
      </c>
      <c r="D570" s="3" t="inlineStr">
        <is>
          <t>['340 Justin Ave Suite 104 Platteville, CO 80651', '340 Justin Ave Suite 104 Platteville, CO 80651', '340 Justin Ave Suite 104 Platteville, CO 80651', '340 Justin Ave Suite 104 Platteville, CO 80651', '340 Justin Ave Suite 104 Platteville, CO 80651', '0 items Your cart is empty Close OK',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 '340 Justin Ave Suite 104 Platteville, CO 80651']</t>
        </is>
      </c>
      <c r="E570" s="3" t="inlineStr">
        <is>
          <t>[None, ('USA', 'CO', 'Platteville', '80651', 'Justin', '340')]</t>
        </is>
      </c>
    </row>
    <row r="571">
      <c r="A571" s="3" t="inlineStr">
        <is>
          <t>thevetcenter.com</t>
        </is>
      </c>
      <c r="B571" s="3">
        <f>HYPERLINK("http://thevetcenter.com", "http://thevetcenter.com")</f>
        <v/>
      </c>
      <c r="C571" s="3" t="inlineStr">
        <is>
          <t>Reachable</t>
        </is>
      </c>
      <c r="D571" s="3" t="inlineStr">
        <is>
          <t>['5200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'and Speeds Healing THE VETERINARY CENTER AT HUNTERS CROSSIN',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'5200 NW 43RD STREET, SUITE 501 GAINESVILLE, FL 32606', '2089 SW 16th Ave Gainesville, FL 32608', '3515 NW 98th Street Gainesville, FL 32606', '5200 NW 43RD STREET, SUITE 501 GAINESVILLE, FL 32606', '5200 NW 43RD STREET, SUITE 501 GAINESVILLE, FL 32606', '5200 NW 43rd Street Suite 501 Gainesville, FL 32606', '5200 NW 43RD STREET, SUITE 501 GAINESVILLE, FL 32606', '5200 NW 43RD STREET, SUITE 501 GAINESVILLE, FL 32606', '0 endobj 4 0 obj stream xoF70bQ', '1 7inuSu80dz', 'm fTP kuo22Aa', 'HBy77ea', 'ZVG49EN', 'bpC, qXak NW1s6FF', 'uHYBF STxH rsOZSN r29pr', 'j ou19wJ', 'yvmAs98qw', 'SopsWt66ap', 'OBI Vkd R69HH', 'FGw riOU VQJQbX RbXDKXB13Dg', 'h. LZN0U3db', '3 XHbE3h2EQ', 'TbEjK744JR', '5 JglZ72gu', '8 VTMjXj9hpn5A Kw7N7Hl', 'e jAA5R7sN', 'Ei I83Qu', 'ib JN9W3Rb', 'chK, aNv3 mPg8 6xE', 'rdmv, Vk1p8f 2nl', 'bGDGg98pG', 'qhLd6N5WY', '45a 9G7 Vp F qmYpl Ub.PK23Yq', 'jRLG I825QW', '9 ufa6ryy55 6UQ', '5 V.YIZEu 4z203Hf', 'u to1K2gL', 'MCKtKJiZuqi61Hl', 'U pgCe1x8Qu', 'Nn Oa6j1BY', 'axUvojy baG6 2jf', '89 uj h05SS54s8a25Suq m5wRE1k9Xw', '4 pENJt8oL6D69xd', 'oRRc6j1ja', 'srt98NZ', 'SkDnyzPJkzN4S1Hu', 'teH6 6hl', 'aRoamo W85Rf', 'Jqxio92ft', 'y Hsh52us', 'A IHB1 8wF', 'eQ b60yR', 'XFCUmj31zN', 'ZybhV8 3JG', 'UN XAI5t4ZU', 'YrWna08aF', 'jKovY3g6sF', 'VheohsLWe21ar', 'CIZ QEq WDXbMq52NP', 'QJTRONRHI UfEM15yl', 'yKCTqk35RZ', 'ZjMC lmAEm t53Nj', 'P EQF46qW']</t>
        </is>
      </c>
      <c r="E571" s="3" t="inlineStr">
        <is>
          <t>[None, ('USA', 'FL', 'Gainesville', '32608', '16th', '2089'), ('USA', 'FL', 'Gainesville', '32606', '98th', '3515'), ('USA', 'FL', 'GAINESVILLE', '32606', '43RD', '5200'), ('USA', 'FL', 'Gainesville', '32606', '43rd', '5200')]</t>
        </is>
      </c>
    </row>
    <row r="572">
      <c r="A572" s="2" t="inlineStr">
        <is>
          <t>itsabouttimeboutique.com</t>
        </is>
      </c>
      <c r="B572" s="2">
        <f>HYPERLINK("https://itsabouttimeboutique.com", "https://itsabouttimeboutique.com")</f>
        <v/>
      </c>
      <c r="C572" s="2" t="inlineStr">
        <is>
          <t>Unreachable</t>
        </is>
      </c>
      <c r="D572" s="2" t="inlineStr">
        <is>
          <t>N/A</t>
        </is>
      </c>
      <c r="E572" s="2" t="inlineStr"/>
    </row>
    <row r="573">
      <c r="A573" s="3" t="inlineStr">
        <is>
          <t>pchandy.net</t>
        </is>
      </c>
      <c r="B573" s="3">
        <f>HYPERLINK("http://pchandy.net", "http://pchandy.net")</f>
        <v/>
      </c>
      <c r="C573" s="3" t="inlineStr">
        <is>
          <t>Reachable</t>
        </is>
      </c>
      <c r="D573" s="3" t="inlineStr">
        <is>
          <t>['12192022 Caren S. CHARLEYS PC HANDYMAN IS THE ABSOLUT', '12192022 Caren S. CHARLEYS PC HANDYMAN IS THE ABSOLUT', '12192022 Caren S. CHARLEYS PC HANDYMAN IS THE ABSOLUT', '12192022 Caren S. CHARLEYS PC HANDYMAN IS THE ABSOLUT', '12192022 Caren S. CHARLEYS PC HANDYMAN IS THE ABSOLUT', '12192022 Caren S. CHARLEYS PC HANDYMAN IS THE ABSOLUT', '12192022 Caren S. CHARLEYS PC HANDYMAN IS THE ABSOLUT', '12192022 Caren S. CHARLEYS PC HANDYMAN IS THE ABSOLUT']</t>
        </is>
      </c>
      <c r="E573" s="3" t="inlineStr">
        <is>
          <t>N/A</t>
        </is>
      </c>
    </row>
    <row r="574">
      <c r="A574" s="2" t="inlineStr">
        <is>
          <t>selectcore.com</t>
        </is>
      </c>
      <c r="B574" s="2">
        <f>HYPERLINK("http://selectcore.com", "http://selectcore.com")</f>
        <v/>
      </c>
      <c r="C574" s="2" t="inlineStr">
        <is>
          <t>Unreachable</t>
        </is>
      </c>
      <c r="D574" s="2" t="inlineStr">
        <is>
          <t>N/A</t>
        </is>
      </c>
      <c r="E574" s="2" t="inlineStr"/>
    </row>
    <row r="575">
      <c r="A575" s="2" t="inlineStr">
        <is>
          <t>thehuntsvilledentist.com</t>
        </is>
      </c>
      <c r="B575" s="2">
        <f>HYPERLINK("http://thehuntsvilledentist.com", "http://thehuntsvilledentist.com")</f>
        <v/>
      </c>
      <c r="C575" s="2" t="inlineStr">
        <is>
          <t>Unreachable</t>
        </is>
      </c>
      <c r="D575" s="2" t="inlineStr">
        <is>
          <t>N/A</t>
        </is>
      </c>
      <c r="E575" s="2" t="inlineStr"/>
    </row>
    <row r="576">
      <c r="A576" s="2" t="inlineStr">
        <is>
          <t>quantumhelicopters.com</t>
        </is>
      </c>
      <c r="B576" s="2">
        <f>HYPERLINK("https://quantumhelicopters.com", "https://quantumhelicopters.com")</f>
        <v/>
      </c>
      <c r="C576" s="2" t="inlineStr">
        <is>
          <t>Unreachable</t>
        </is>
      </c>
      <c r="D576" s="2" t="inlineStr">
        <is>
          <t>N/A</t>
        </is>
      </c>
      <c r="E576" s="2" t="inlineStr"/>
    </row>
    <row r="577">
      <c r="A577" s="3" t="inlineStr">
        <is>
          <t>horizonconvention.com</t>
        </is>
      </c>
      <c r="B577" s="3">
        <f>HYPERLINK("http://horizonconvention.com", "http://horizonconvention.com")</f>
        <v/>
      </c>
      <c r="C577" s="3" t="inlineStr">
        <is>
          <t>Reachable</t>
        </is>
      </c>
      <c r="D577" s="3" t="inlineStr">
        <is>
          <t>['401 S High Street Muncie, IN 47305', '401 S High Street Muncie, IN 47305', '401 S High Street Muncie, IN 47305', '401 S High Street Muncie, IN 47305', 'and other initiatives of The Arc of Indiana', '401 S High Street Muncie, IN 47305', 'and service. Onsite AV Entertainment AMS', '401 S High Street Muncie, IN 47305', 'and less than an hours drive from Indiana', '401 S High Street Muncie, IN 47305']</t>
        </is>
      </c>
      <c r="E577" s="3" t="inlineStr">
        <is>
          <t>[None, ('USA', 'IN', 'Muncie', '47305', 'High', '401')]</t>
        </is>
      </c>
    </row>
    <row r="578">
      <c r="A578" s="2" t="inlineStr">
        <is>
          <t>paisansrest.com</t>
        </is>
      </c>
      <c r="B578" s="2">
        <f>HYPERLINK("https://paisansrest.com", "https://paisansrest.com")</f>
        <v/>
      </c>
      <c r="C578" s="2" t="inlineStr">
        <is>
          <t>Unreachable</t>
        </is>
      </c>
      <c r="D578" s="2" t="inlineStr">
        <is>
          <t>N/A</t>
        </is>
      </c>
      <c r="E578" s="2" t="inlineStr"/>
    </row>
    <row r="579">
      <c r="A579" s="2" t="inlineStr">
        <is>
          <t>wvcrossroads.com</t>
        </is>
      </c>
      <c r="B579" s="2">
        <f>HYPERLINK("https://wvcrossroads.com", "https://wvcrossroads.com")</f>
        <v/>
      </c>
      <c r="C579" s="2" t="inlineStr">
        <is>
          <t>Unreachable</t>
        </is>
      </c>
      <c r="D579" s="2" t="inlineStr">
        <is>
          <t>N/A</t>
        </is>
      </c>
      <c r="E579" s="2" t="inlineStr"/>
    </row>
    <row r="580">
      <c r="A580" s="3" t="inlineStr">
        <is>
          <t>ourbellinis.com</t>
        </is>
      </c>
      <c r="B580" s="3">
        <f>HYPERLINK("http://ourbellinis.com", "http://ourbellinis.com")</f>
        <v/>
      </c>
      <c r="C580" s="3" t="inlineStr">
        <is>
          <t>Reachable</t>
        </is>
      </c>
      <c r="D580" s="3" t="inlineStr">
        <is>
          <t>['6801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'6801 Cahaba Valley Rd, Birmingham, AL, 35242', 'HbXcO., t7t0zN', 'CzIpkC87dz', 'K jJRV84ez', 'zK oHd80FR', '2 kBZe02Fq', '72 PV1XKwYY c2 4Tp', 'RZc, Tv56gD', '649 6I I 8uWHqhhJ55PT', 'iUogQR3 3fY', '66 vlS, yB2 FD GBK2mS92 9Eh', 'YWaOmvlr11RP', '828w paPF i25Tr', 'ek l36WZ', '8l EP Dj5j 6jW', 'PlUCw25fu', 'TcStl426WR', 'SBDtqolhpx oxS U10Dz', 'cnVf23jw', 'THOjvbV, u6e3pl', 'drhsk qr EbafDIH04gQ', 'vKCrKm BKU24UF', 'a ED01Rp', '48 wP5b30Fg', 'bzcN U6 9LN', 'SLbLwIB jli Hr4 5wA', 'syLR451AN', 'FrJjDS, TH8a5sZ', 'cYEMX z587fH', 'c B c Zluk H iL288yL', 'rYpxF93th', 'sGe h26eS', 'ZWgex47Gy', '0 ex5gS 8zFT1V1GU', '76 nHqmt0O5AK80GN', 'WmRB7H0lw', 'kxXEsJE39RE', '6 TeCulW d7o79RQ', 'hua ZvKHFglP061wt', 'lRQt288LN', 'Gygul l570BY', 'nr7n zPwb z4X5 j 5BEh ibt52MWs5 3Uj', 'kB.lTlBWP5j8WP', 'G Z, r910TU', 'MYIA80UJ', '2 T7AQywXl7f4JP', 'D vR1 4eH', 'tjqBH2B3yP', '4 LV1yA98zs', '.oLUByTAd64uF', 'ulmGS30bw', '2 jC0k VNb0T7Ag', 'fwh b37aQ', '8 k82 Z cOz52rr', 'fTRWC000ER', 'sDVSWF, KyF89LU', '2 3WXS62rq', 'DRFJ98rp', 'tvLjj5u8Zg', 'pfc B45uz', 'xnVsaa0 2gH', 'AxkyDk12aw', 'Bba74UH', 'mlIeWrCNZT VhK85LR', 'vZiyGeBu M1F8qw', '7X oou58q5fB1U5zP', '6U aZ2J5h2er', 'ZWT E VYrQxI1 8aB', 'z xJ uKsL80ZB', '0 LSFdF92TY', 'myU62pD', 'b d jr5J4Fd', 'ktI5K1GQ', 'dJGQAPlIcruKt G93FN', 'ZgJI13FT', 'uMzzz16fT', '7 mW9QALHtFqHd05lh', 'mptoZpG39nl', 'g.UUuoFSyG96pu', 'VmNVI2c5eu', 's PmA8D0Pj', 'grbHB35Uh', '8E 9QhJz ZoGdYDpQYbn20wW', '7 sh ATqCIa75UY', 'NPK33BX', 'uMETs53Sg', 'E ft km30zt', 'ff hw35AS', '3R Q RP3EAp43qG', 'XsI58BX', 'Tkv NOsYa4 0pA', 'MVze42GN', 'np G37Nh', 'GEcQuZ l LqS171gH', 'grXCE XZ.QW12gl', 'ZhEd16Yx', 'EBb2k1LB', 'Bkcsl82Gh', 'kmHES88zj', 'VE IW7f5dN', 'yxQe an15qy', '.W NUmddWf35rh', 'GULedE9d 4rT', 'UXafkz5K4zN', 'VZwe22Al', 'M ZR64RJ', 'znnqLDSii97Ed', 'UUEF27ZF', 'PPTmucO63SG', 'Wen.y13YN', 'PZUIDM5Y3JQ', 'ZRa ZR1c4dy', 'SyFr51bR', 'nzm231LU', 'g .c08yu', 'nFmIFRM RAtER BKJR UIDM5Y3JQ', '1۹F rx Lp85LE', 'RUJDM67Zb', 'YiOBlA57ej', 'vMULm1u0LR', 'y RRG68wW', '5 hzyyY8E7jf3rdISn0RsC G yU3 6Nj', 'roUp17DN', 'RG. Db xR21JT', 't E gQN61qx', 'sY.zs, fNcDCRs5h.u 9 7UVwuQgjETrS50dU', 'GGl E95bx', 'O WN1F9Nt', 'Ko cfZUr.w23Nf', '2 M.hkefAY5pI0T9s 3xf', 'K U6C3zQ', '8 gOXnc3S5tg', 'NwrvnVP Vay7t7ht', 'JWu.AXxc604UH', 'rzHltuocb0 2ey', 'QfgkJ06UG', 'rfzgegZvhRlzWY36NT', 'KADFFamW.WJ6B4Rg', 'jGlkD11dN', 'M JCVjCvvD W70dl', 'fRNT952px', 'mZDH2d1Ub', 'ckjEULNb9 2ng', 'Ug LDP g.rcWnC3 3Fq', 'xKUD71qh', 'BW cYprWvMb zMY1d 9JR', 'g qw77DU', 'qkwX Tefv1M9RR', 'OXl Z3h8dW', 'oKtg7 6GR', 'lzgtUE69Ur', 'CqZLrv724DT', 'kILE283FX', 'C cyO28En', '75 Sz2F5u8c2XtV06SU', 'wtCewsavJHw4G0sP', 'ZzMCnCq386GW', 'jmnR, TQOT9nC8pdjNY62jb', 'yAtzM12df', 'dCA OG92Xa', 'GGnDZV33LZ', 'rvAb6a9hg', 'vRIQPI31wL', 'kuvno66Bq', '9 SBdV3 pY.0 VTEQ6 5LZ', 'DW dU36zF', 'rkPlg ZRl, sY e4gc932ZE', 'UBDehh. hy92AJ', 'ohdaR9y6yP', 'nz D13ZP', 'P. Wm203gl', 'dqravkFx47PF', '1 5808stream xXpTyJZjB 0Qe00Aa', 'B F53Sg', 'KT z deoHJ0b6za', 'H Vr99LN', 'mbrrj914PQ', 'Rubs9w 7wX', 'v dP2A5xw', '32 OV7dyNdhd7QfI.kYZwI62H11ga', 'Eomk FSOb N32zG', 'd .o77GQ', 'aFd9h 5ZP', 'OfKj93zt', 'kLZFh42Jb', 'GsRgq8n4nW', 't qZ840aG', '. wWLaVH1 6HY', 'XPe13Dt', 'EQ F1g 2Nl', 'u zkD46sZ', 'sys48qG', 'SZM o67 5ef', 'gXo O9b2Tz', 'g gydwM30 0LJ', 'KXWq . vEdN U QNLwIOpPqzI s Qr0G 8pH', 'RjJ80QR', 'VkVL9G7pY', '2I XgWml6p6aYNq8J hJw9d4rQ', '4L CMeQT17FX', 'K jJRV84ez', 'zK oHd80FR', '2 kBZe02Fq', '72 PV1XKwYY c2 4Tp', 'RZc, Tv56gD', '649 6I I 8uWHqhhJ55PT', 'iUogQR3 3fY', '66 vlS, yB2 FD GBK2mS92 9Eh', 'YWaOmvlr11RP', '828w paPF i25Tr', 'ek l36WZ', '8l EP Dj5j 6jW', 'PlUCw25fu', 'TcStl426WR', 'SBDtqolhpx oxS U10Dz', 'cnVf23jw', 'ZRyaL157rs', 'aWIJwErVi51PU', 'rQTT26tS', '1S ft l L2S 0PT', '9 tcHSM oIKK k4t8vz82dF', '7G cKYs 2Wqf1c0ua', 'drhsk qr EbafDIH04gQ', 'vKCrKm BKU24UF', 'a ED01Rp', '48 wP5b30Fg', 'bzcN U6 9LN', 'SLbLwIB jli Hr4 5wA', 'j bawIpzv94de', '.GRQ54DN', 'DaDKjJyct YmRKW10FN', 'IaioqW98db', '2d eCSRu2yq92AA', 'unV WG5k4Hb', '71 j oEnHt2D6gY', 'CRmG28tn', 'OP Swv06PW', 'KKbQR96Lz', 'PxGHDwEldrM4K3rh', '3 tQ3r WmG32bw', '5 sgUea, cfN RiA2r4Xp', 'SeZHrQ0A2Hr', 'mfeM0H5qU', 'ulIsBDM01js', 'ag l9 5jF', 'KLmWf3k3DJ', 'tFooLQ88AZ', 'pki7B3wt', 'xaGwEi74nz', 'sDp61YL', 'SAtTkiZhZ748Yq', 'BWTqM7u8SJ', 'RdXw i44HP', '1 4I4053M51DX', 'Rp OnsQ901Bu', 'GcHjVBm20xL', '7N 0QOsSSdRIK4R 8 dvH H9 R22tq', 'cU khT10dt', 'OQsG5 2Jg', 'HZt20nt', 'qG M3T7xJ', 'RmT2uvNkgNh24rb', 'FwgRgzb6 6wR', 'jPGVz08sR', 'A POJKjPa3v9EL', 'KpxnaNzW7x1pt', '4v JgE8VqUl0D85sS', 'VgBzAWY93DF', 'FHBlyWR27wr', 'FIbE0u1Jq', 'S IhDbptuLDdP8b3wQ', 'esyMf94ZW', 'SqRSMgHzS4a1Hx', 'hQK jG49NR', 'FL r PlT ScMibDBSJiEMC StNi48Qr', '7z sIQ65 SN, Hs31HN', 'EaUP QBTC17er', '8 CRgR0Bkh ozH85nr', 'maQgh, onTK sij, ky978fN', 'RGteIbHV23Ex', 'xkITy65Gw', 'msi U g0S1AS', 'glqOnlW34EY', '1 JB kjO66eU', 'WSyj2A6xw', 'Tgczl09Uy', '5 ovkiRMfm3c wh1t3u 2LP', 'g qSW88rx', 'FkM85nX', 'YLKfu QE12Ge', '.C JWMB qE.E e21Lz', '42A Apple iOSMMH bplist00 Aa66NgCx26tj', 'NbapzN uyZ92Rl', '5F GQMb1SWV2P7lu', 'Dmu gj11wq', 'JmImERKK slQ f41EX', '4 sMgPFSfhSii42SSiG40nB', 'S l4 6qX', 'XI J40Lx', 'W s52tf', 'Ozl41el', '0U yv d1btUpiiI Vx Zz32pf', '5 tEJpq25fb', 'lrrkjqyQ I0w2US', 'PK z2 8FG', 'qhYlQzV56JD', '.FQjh10Tt', 'NAE, ndmX jgzGm4 5eMAQk16 pp95Bf', '2 FNzG09TA', 'Rm1JLvwa64Rw', 'HcBTD43Pr', 'XvEi67aG', 'yvsHV3b 8lq', 'c bO60eu', 'Y.bwlij up61xz', 'ATfJUH, JR3NYUZ1M92GG', 'DrPmbP Y23Gr', 'sXhr34lx', '.gRki cPOm iP5T0Bg', '6 4 3YW74AY', 'QNJN43Ap', 'NmkENb s, M9Bh.3I85dHL8ne zUVn08dN', 'iraqQ p j8d0aR', 'K yP5J0Gn', '62 iFNRr94yF', 'B M02 1qh', 'Fdx k6 7qH', '4 eqEydJ9EjJix67gG', 'oR sUqRV4R 2Ea', '9W Vf lWjBB ymqa2LrFNhrpoa9 0je', '3 k 1t81tN', 'ULMuuu, EMvIn295Nr', 'o sa72hJ', 'ETaW930Gg', 'NEF34Lh', 'Sk nm171eN', 'Vjiix6a0wW', 'bypqYKAAADScM51zz', 'h zACs95ZS', 'Iuuuvi91FR', 'TBOf93gG', 'ETlmXPP1C7DH', 'tJg47Fw', 'o Btb S, zy Octi oM4w8Qu', '0 JZ6EKvGuKJl9h4Nz', 'eGloNFwjCy6 5xE', 'LA xPY, bNGw8IzS4R8Rq', 'syV NFB492QY', '2 bXFuBuia SaUobt6u0j8Dx', 'Jdru56Sp', 'RNIG40BJ', 'IOpoT, qM2qVX.U088hB', 'hqR AbYlO2t2yd', 'rMfqz2Bbh.T p7A9Bt', '0 vEjmOo0CS xj99hE', '00 AXUfsooqsFylyBBTQ88hH', 'X W04GZ', 'FrX a8K8bt', '8 N xVR7JXSB Hyc0QK44JA', '8v qGSkcoz H27up', 'IvRUWIOcX89Ez', '6w itQP0SE8P04yL', 'FWTIPtM2S4SR', 'Kk O8E5yj', 'zn soY42qZ', '59c 3 iEp5V1tJ', 'mo IrWmVPyTPYS0E 8TZ', 'XkIPqb45GQ', '2R dtVbi7U2Jh', 'nZ M paI, CISf9w 1Rw', '8 odq Wn70lH', 'yxw T, zt54YU', 'PcMy34nZ', 'iQN ivujc2j 5PW', 'q.QOsI40rf', 'ZI s11NY', 'ZnKtHmjbvlHbbYGj256Qt', 'rME3wdQEQERRIAaEPER ht83YE', 'xvoh00Rp', '7X Kf5 hN ZiQbHZWZZm8OH40Jg', 'KusYaR Cn67lG', 'RA ypEuv95zQ', 'cg X M83bQ', 'gjsmt QE ZRR QEZQQwOo59XZ', '4 WF kjw39AH', 'Nr2 UqpvaI Wyq A65sq', 'rMS.njxoR0 4rF', 'eM FGmdiy xe70zd', 'JyZd78rx', 'v.UAc Od XjKiuIC8D3bp', 'ZEfZJZclGdyeGd JsDARy WdAi42te', '3 8G9kC6W3ls', 'hfgl w68ps', '2 Zfj qUD.eWQIAQp06B T7g57Qp', 'LaODj10qN', 'ISqJ98RS', 'qZBYNK w519Ys', '860 zVT wc4W5nZ', 'amgEq, x BC1JN 98k6F2ay', 'aY AgRL13zQ', 'OobBMRXfdJ6t3TU', 'lxrtc I Cx VJ9B 8fN', 'vKn3T9Dd', '6i Ztcy7EJ, fqznVc81Xd', '7 u1ZO4QJ2OY1PK9A91yR', 'OA Wjsm MS tb62ZA', 'z jg5f9JG', '7g 6i4YDc70sJ', 'tQYL39XW', 'uhHM1B5Ue', 'XPDc P03Gl', '9 u409p0yNN58qA', 'Tc xI54QE', 'gEwjoog09lY', 'hLb FIhj43rw', 'oOC.Oi44ZY', 'GfBYz760Xs', 'vPLrb90jh', 'o Fo F, gDNNi55lp', 'p PDc V QPGrr4C0UU', '9 YlCR .g16Zx', 'bRwnN56qS', '6 jtvvs cz53JA', 'yXDRwwYiUhR A94 7Ra', 'SY N05hQ', 'Ca fN498Hu', 'y .H03ef', '63 Rlktw X N j555pQ', 'BKRS05aW', 'o Eis66rN', 'mLfDtvvpZBz555qy', 'vH El57RT', 'p.M.I46Hl', 'BGnydVCE596WW', 'EIpfXWuZk56ZA', '0 .rPqeccaF7Xt A.S68Bt', '9g oxwl81tZ', 'KC g8 7Lh', '9 R72bHvX FOJ y.hp7I067Qp', '2 HelCO UPy pv He r TfGs31nT', 'NNHA25YF', 'WP DRB42ar', 'Wbn j0K 6zY', 'Kapkrf7V3hd', 'Cqrtkrnejnn66yG', '7 69 xF t8O.f aJfttM9huw.RI kb7 1HF', 'JRwMnTH0 0qB', 'ffA F42sS', '88 bpKc ps6L33bQ', '.GXly GeH0f1qG', 'zzik05Tf', 'jlgk19Yu', 'AWKFuJ98sp', 'UIgh1G2aQ', 'kU Xkx2w1pz', 'hszN7h6fH', 'bPsi2d6SX', 'XMscg16Gh', '7X oou58q5fB1U5zP', '6U aZ2J5h2er', 'ZWT E VYrQxI1 8aB', 'z xJ uKsL80ZB', '0 LSFdF92TY', 'myU62pD', 'b d jr5J4Fd', 'ktI5K1GQ', 'dJGQAPlIcruKt G93FN', 'ZgJI13FT', 'uMzzz16fT', '7 mW9QALHtFqHd05lh', 'mptoZpG39nl', 'g.UUuoFSyG96pu', 'VmNVI2c5eu', 's PmA8D0Pj', 'grbHB35Uh', '8E 9QhJz ZoGdYDpQYbn20wW', '7 sh ATqCIa75UY', 'NPK33BX', 'uMETs53Sg', 'E ft km30zt', 'ff hw35AS', '3R Q RP3EAp43qG', 'XsI58BX', 'Tkv NOsYa4 0pA', 'MVze42GN', 'np G37Nh', 'GEcQuZ l LqS171gH', 'c K51aw', '48023N thkZKX2 kLLLd20Sz', '8A C qPBa5 7BG', 'YRbRTIQRL4J1ER', 'mN.K729gR', '6a 3j5a h69EL', 'QFlG, uhxhK452d HBaR .W1DOG HDr l65Fl', 'Vwsdm Wru0 0Jq', '6 i AODBd4h8dU', 'MVVuyL Kv zx38Ra', 'grXCE XZ.QW12gl', 'ZhEd16Yx', 'EBb2k1LB', 'Bkcsl82Gh', 'kmHES88zj', 'VE IW7f5dN', 'yxQe an15qy', '.W NUmddWf35rh', 'GULedE9d 4rT', 'UXafkz5K4zN', 'VZwe22Al', 'M ZR64RJ', 'znnqLDSii97Ed', 'UUEF27ZF', 'PPTmucO63SG', 'Wen.y13YN', 'PZUIDM5Y3JQ', 'ZRa ZR1c4dy', 'SyFr51bR', 'nzm231LU', 'g .c08yu', 'nFmIFRM RAtER BKJR UIDM5Y3JQ', '1۹F rx Lp85LE', 'RUJDM67Zb', 'YiOBlA57ej', 'vMULm1u0LR', 'y RRG68wW', '5 hzyyY8E7jf3rdISn0RsC G yU3 6Nj', 'roUp17DN', 'RG. Db xR21JT', 't E gQN61qx', 'sY.zs, fNcDCRs5h.u 9 7UVwuQgjETrS50dU', 'GGl E95bx', 'O WN1F9Nt', 'Ko cfZUr.w23Nf', '2 M.hkefAY5pI0T9s 3xf', 'K U6C3zQ', '8 gOXnc3S5tg', 'NwrvnVP Vay7t7ht', 'JWu.AXxc604UH', 'rzHltuocb0 2ey', 'QfgkJ06UG', 'rfzgegZvhRlzWY36NT', 'KADFFamW.WJ6B4Rg', 'jGlkD11dN', 'M JCVjCvvD W70dl', 'fRNT952px', 'mZDH2d1Ub', 'ckjEULNb9 2ng', 'Ug LDP g.rcWnC3 3Fq', 'xKUD71qh', 'BW cYprWvMb zMY1d 9JR', 'g qw77DU', 'qkwX Tefv1M9RR', 'OXl Z3h8dW', 'oKtg7 6GR', 'lzgtUE69Ur', 'CqZLrv724DT', 'kILE283FX', 'C cyO28En', '75 Sz2F5u8c2XtV06SU', 'wtCewsavJHw4G0sP', 'ZzMCnCq386GW', 'jmnR, TQOT9nC8pdjNY62jb', 'yAtzM12df', 'dCA OG92Xa', 'GGnDZV33LZ', 'rvAb6a9hg', 'vRIQPI31wL', 'kuvno66Bq', '9 SBdV3 pY.0 VTEQ6 5LZ', 'DW dU36zF', 'rkPlg ZRl, sY e4gc932ZE', 'H Vr99LN', 'mbrrj914PQ', 'Rubs9w 7wX', 'v dP2A5xw', 'UBDehh. hy92AJ', 'ohdaR9y6yP', 'nz D13ZP', 'P. Wm203gl', 'dqravkFx47PF', '32 OV7dyNdhd7QfI.kYZwI62H11ga', 'B F53Sg', 'KT z deoHJ0b6za', '1 5808stream xXpTyJZjB 0Qe00Aa', 'Eomk FSOb N32zG', 'd .o77GQ', 'aFd9h 5ZP', 'OfKj93zt', 'kLZFh42Jb', 'GsRgq8n4nW', 't qZ840aG', '. wWLaVH1 6HY', 'XPe13Dt', 'EQ F1g 2Nl', 'u zkD46sZ', 'sys48qG', 'f F0T5Jh', 'C X fdI54GD', '129N 1TypeObjStmstream h25T0Pw.JM, sI, Ip2202140224665050U70Pp', '9 Wl85s8 4xq', 'RIV fn P, x1g1E4SX', 'UBDehh. hy92AJ', 'ohdaR9y6yP', 'nz D13ZP', 'P. Wm203gl', '12 0 obj stream xXpTyJZjB 0Qe00Aa', '9 SBdV3 pY.0 VTEQ6 5LZ', 'DW dU36zF', 'B F53Sg', 'KT z deoHJ0b6za', 'E BnUWVCfb01Sh', 'KeA Fiu3Y7jh', '5W OQMm1Ci 36xs f79Rj', '4 HobT Sb, eC93NH', '8 ViicQvgh kq q6, GPGMb0V2zZ', '0n gv5 kEBY1f6Yx', 'MWdEUAM6E4XX', 'KsmCIvENMCujvh21ZW', 'nN M5T8qS', '91 ILQBI28AR', 'hqmhObFr531qB', 'BkQPnLO89QS', 'QEPm mbhqeZ26nU', '3i ITDeF cUy Q7 wv sxCN41ze', 'RMnsE7 8Hq', 'AMuiO6 2Su', '7 Z7o 7 GLFgug 4jh35C.UY0g9f0Yp', 'eOfFSuFsW5Y5ul', 'bHQU5J5df', 'ndgVle.AuYk2h1Xu', '9J Nwu az5s5TW', 'eu JmJKhSNFJIoh0 2sj', 'hetCqhH68QL', 'zRUYn6u3sZ', '4C fS 6Sv47HQ', 'cMwuPO29Sd', 'jnEwY8u9Ty', 'fkYtQ4v 4zG', '4Y 6Afy90XA', 'doOWI86Fp', 'Ge uY317dL', 'LypiplxMn2f7WG', 'dJt DQ4 2xn', 'qmj, IY5D961PB', 'LnB, ShVm6Ltm7m8WX', 'Njpl2D 7PF', 'poL, GwM1D3FR', 'dC S97LG', 'EAg mm51dA', '.INJknik F22SN', 'KsCg36Hr', '1 JMkRIG n40tf', 'O OWM26Zs', '1f 1Cd5dSIrs64BB', 'DiqY JVR.YCjq, gmZI9A9dJ', 'a SY95Nu', 'iUl a212sZ', 'bFiwaIDjOog, ncZu8 0Qe', 'IHyKB66Wb', 'qR sw Y67Pr', 'pEI L3 2Eg', '5 8VuI5H97 Fk Rxb4 8jZ', '6 YU8 WUBrRfE9LBtGmBB339EG', 'B sOmUhbplKL, g8 3qw', 'qXSnyi Ml74pg', 'UBDehh. hy92AJ', 'ohdaR9y6yP', 'nz D13ZP', 'P. Wm203gl', '12 0 obj stream xXpTyJZjB 0Qe00Aa', '9 SBdV3 pY.0 VTEQ6 5LZ', 'DW dU36zF', 'B F53Sg', 'KT z deoHJ0b6za', 'E BnUWVCfb01Sh', 'KeA Fiu3Y7jh', '5W OQMm1Ci 36xs f79Rj', 'LKklmT12XH', 'ZNeCu9T7Ne', 'NeCu9T7Ne', 'NeCu9T7Ne', 'NeCu9T7Ne', 'NeCu9T7Ne', 'NeCu9T7Ne', 'NeCu9T7Ne', 'NeCu9T7Ne', 'NeCu9T7Ne', 'NeCu9T7Ne', 'NeCu9T7Ne', 'NeCu9T7Ne', 'NeCu9T7Ne', 'NeCu9T7Ne', 'NeCu9T7Ne', 'NeCu9T7Ne', 'NeCu9T7Ne', 'NeCu9T7Ne', 'NeCu9T7Ne', 'NeCu9T7Ne', 'NeCu9T7Ne', 'NeCu9T7Ne', 'NeCu9T7Ne', 'NeCu9T7Ne', 'NeCu9T7Ne', 'NeCu9T7Ne', 'hENJN2U2Rt', '34n aVnZHd h99Lz', 'IIFiNnoXC zHg, kviaZeD Tcd 7 jpLvdm87nS', 'Tome152Hy', 'CaYS5 1EF', 'VtY, c8tCu63Hz', 'XzU vc42jJ', 'GGfld B. gZ8 7XX', '.Gyee P13XW', 'hBNeCu9T7Ne', '3u DcLUc421pQ', '5 jRkN, gw xsGthw2C2KPcff56RE', 'jRiJ9H8LG', 'Hl fe Ndr W3B 7YL', 'RBnXyGXc, N7bB Bw w26, Rw3q8q9u F30BZ', 'Fcvj W3B 7YL', 'tBJR95SW', 'mWfjb0F2Ut', 'UJT9T3Yw', 'fjTe17jF', 'g lTe17jF', 'g lTe17jF', 'g lTe17jF', 'g lTe17jF', 'RQ s2T5WP', 'LTrlLGrsw511ws', 'IC.wfCI96yU', 'HOxyS9j3lr', '8 vUt7qb2s8WjRjVSQ5 6He', 'KGgtMRn71Jj', 'eJbU42rL', 'B Ndq969EQ', 'daeIF27uZ', 'Nlxac10eX', '4 g nji83jJ', 'diTc30SX', 'vkf En Ev89BA', '4O n3 c4xk, Z6 7JT', 'nrMzUTTT7 9Zy', 'iwp. M45JT', 'gICZC42dQ', 'yDLpppqpYU QkEMz27lW', 'yn qWhRZ62Jz', 'VPcl y90FW', 'dmUjunOZ77Dg', 'k LY30Hu', 'LTIGtis52aF', 'kk W1W9fD', 'tJZYRwr27Qu', 'Jjjwk10St', 'PVMeUt85Tw', '9T w0h o18lF', 'f.prM2w4Nx', 'DPH df59jd', 'gH CPB101US', '5H EHZvnVRxxWXX1f76bX', 'nKRJwnkmo6 9rw', 'Gc. fr75rJ', 'hU P1w9Rq', 'loGrIUG3p6Hr', 'XvW.Qz22Ld', 'JZ ze92Ur', 'MI eMIGIi76ur', '.icvXz29qr', 'j UOD33WT', 'c zZ50dx', '9C GQY y6xn52tLIukR42yJ', 'OCu DREF77Gf', 'xYwcprUv43uf', 'GvTJD Y23hL', 'zdCCFBjZfMvPQ5Y2JN', 'Qm U95Jx', 'baCr12dT', '.Wcds51jz', 'c.vK03rr', 'PfO, n6 DLu2 9T6a4jp', 'LJMhABq K, Z lw5Y 7qE']</t>
        </is>
      </c>
      <c r="E580" s="3" t="inlineStr">
        <is>
          <t>[None, ('USA', 'AL', 'Birmingham', '35242', 'Cahaba Valley', '6801')]</t>
        </is>
      </c>
    </row>
    <row r="581">
      <c r="A581" s="3" t="inlineStr">
        <is>
          <t>thebluapple.com</t>
        </is>
      </c>
      <c r="B581" s="3">
        <f>HYPERLINK("http://thebluapple.com", "http://thebluapple.com")</f>
        <v/>
      </c>
      <c r="C581" s="3" t="inlineStr">
        <is>
          <t>Reachable</t>
        </is>
      </c>
      <c r="D581" s="3" t="inlineStr">
        <is>
          <t>['nO4 H2O 3CH3COOH 2MnO2 2Na', 'nO4 6CO2 8MnO2 8Na', '2 4NaMnO4 3Na']</t>
        </is>
      </c>
      <c r="E581" s="3" t="inlineStr">
        <is>
          <t>N/A</t>
        </is>
      </c>
    </row>
    <row r="582">
      <c r="A582" s="3" t="inlineStr">
        <is>
          <t>poly6.com</t>
        </is>
      </c>
      <c r="B582" s="3">
        <f>HYPERLINK("http://poly6.com", "http://poly6.com")</f>
        <v/>
      </c>
      <c r="C582" s="3" t="inlineStr">
        <is>
          <t>Reachable</t>
        </is>
      </c>
      <c r="D582" s="3" t="inlineStr">
        <is>
          <t>['164 MIDDLESEX TPKE, BURLINGTON, MA 01803', '164 MIDDLESEX TPKE, BURLINGTON, MA 01803', '12 business days. 164 MIDDLESEX TPKE, BURLINGTON, MA 01803', '164 MIDDLESEX TPKE, BURLINGTON, MA 01803']</t>
        </is>
      </c>
      <c r="E582" s="3" t="inlineStr">
        <is>
          <t>[('USA', 'MA', 'BURLINGTON', '01803', 'business days. 164 MIDDLESEX', '12'), ('USA', 'MA', 'BURLINGTON', '01803', 'MIDDLESEX', '164')]</t>
        </is>
      </c>
    </row>
    <row r="583">
      <c r="A583" s="2" t="inlineStr">
        <is>
          <t>cityave.org</t>
        </is>
      </c>
      <c r="B583" s="2">
        <f>HYPERLINK("https://cityave.org", "https://cityave.org")</f>
        <v/>
      </c>
      <c r="C583" s="2" t="inlineStr">
        <is>
          <t>Unreachable</t>
        </is>
      </c>
      <c r="D583" s="2" t="inlineStr">
        <is>
          <t>N/A</t>
        </is>
      </c>
      <c r="E583" s="2" t="inlineStr"/>
    </row>
    <row r="584">
      <c r="A584" s="3" t="inlineStr">
        <is>
          <t>reshapelifesciences.com</t>
        </is>
      </c>
      <c r="B584" s="3">
        <f>HYPERLINK("http://reshapelifesciences.com", "http://reshapelifesciences.com")</f>
        <v/>
      </c>
      <c r="C584" s="3" t="inlineStr">
        <is>
          <t>Reachable</t>
        </is>
      </c>
      <c r="D584" s="3" t="inlineStr">
        <is>
          <t>['18 Technology Drive Suite 110 Irvine, CA 92618', '18 Technology Drive Suite 110 Irvine, CA 92618', '18 Technology Drive Suite 110 Irvine, CA 92618', '18 Technology Drive Suite 110 Irvine, CA 92618', '18 Technology Drive Suite 110 Irvine, CA 92618', '18 Technology Drive Suite 110 Irvine, CA 92618', '18 Technology Drive Suite 110 Irvine, CA 92618']</t>
        </is>
      </c>
      <c r="E584" s="3" t="inlineStr">
        <is>
          <t>[('USA', 'CA', 'Irvine', '92618', 'Technology', '18')]</t>
        </is>
      </c>
    </row>
    <row r="585">
      <c r="A585" s="3" t="inlineStr">
        <is>
          <t>kleinwoodvision.com</t>
        </is>
      </c>
      <c r="B585" s="3">
        <f>HYPERLINK("http://kleinwoodvision.com", "http://kleinwoodvision.com")</f>
        <v/>
      </c>
      <c r="C585" s="3" t="inlineStr">
        <is>
          <t>Reachable</t>
        </is>
      </c>
      <c r="D585" s="3" t="inlineStr">
        <is>
          <t>['7312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 '7312 Louetta Road Suite B116 Spring, TX 77379']</t>
        </is>
      </c>
      <c r="E585" s="3" t="inlineStr">
        <is>
          <t>[('USA', 'TX', 'Spring', '77379', 'Louetta', '7312')]</t>
        </is>
      </c>
    </row>
    <row r="586">
      <c r="A586" s="2" t="inlineStr">
        <is>
          <t>thewokdallastx.com</t>
        </is>
      </c>
      <c r="B586" s="2">
        <f>HYPERLINK("http://thewokdallastx.com", "http://thewokdallastx.com")</f>
        <v/>
      </c>
      <c r="C586" s="2" t="inlineStr">
        <is>
          <t>Unreachable</t>
        </is>
      </c>
      <c r="D586" s="2" t="inlineStr">
        <is>
          <t>N/A</t>
        </is>
      </c>
      <c r="E586" s="2" t="inlineStr"/>
    </row>
    <row r="587">
      <c r="A587" s="2" t="inlineStr">
        <is>
          <t>terraliftinternational.com</t>
        </is>
      </c>
      <c r="B587" s="2">
        <f>HYPERLINK("https://terraliftinternational.com", "https://terraliftinternational.com")</f>
        <v/>
      </c>
      <c r="C587" s="2" t="inlineStr">
        <is>
          <t>Unreachable</t>
        </is>
      </c>
      <c r="D587" s="2" t="inlineStr">
        <is>
          <t>N/A</t>
        </is>
      </c>
      <c r="E587" s="2" t="inlineStr"/>
    </row>
    <row r="588">
      <c r="A588" s="3" t="inlineStr">
        <is>
          <t>changemanagementreview.com</t>
        </is>
      </c>
      <c r="B588" s="3">
        <f>HYPERLINK("http://changemanagementreview.com", "http://changemanagementreview.com")</f>
        <v/>
      </c>
      <c r="C588" s="3" t="inlineStr">
        <is>
          <t>Reachable</t>
        </is>
      </c>
      <c r="D588" s="3" t="inlineStr">
        <is>
          <t>['and guestpublic relations at Maple Grove Hospital in Minnesota', '6012 Bayfield Pky Suite 208 Concord, NC 28027', '2969 Deep Cove Drive, Concord, NC 28027', 'w.youtube.comchannelUCQyCdGssTxT16Wa', 'cmrpodcast090je', 'cmrpodcast085be', 'cmrpodcast076da', 'cmrpodcast073ga']</t>
        </is>
      </c>
      <c r="E588" s="3" t="inlineStr">
        <is>
          <t>[None, ('USA', 'NC', 'Concord', '28027', 'Bayfield', '6012'), ('USA', 'NC', 'Concord', '28027', 'Deep Cove', '2969')]</t>
        </is>
      </c>
    </row>
    <row r="589">
      <c r="A589" s="3" t="inlineStr">
        <is>
          <t>cphconsultants.com</t>
        </is>
      </c>
      <c r="B589" s="3">
        <f>HYPERLINK("http://cphconsultants.com", "http://cphconsultants.com")</f>
        <v/>
      </c>
      <c r="C589" s="3" t="inlineStr">
        <is>
          <t>Reachable</t>
        </is>
      </c>
      <c r="D589" s="3" t="inlineStr">
        <is>
          <t>['101 South Wenatchee Ave., Suite C3 Wenatchee, WA 98801', 'GWi PanasonicDMCZS10ww', 'brCScs45DT', 'V Rd90Xy', 'G In97YY', 'mqs Yhk64zT', 'hlKpc733xD', 'G In97YY', 'mqs Yhk64zT', 'hlKpc733xD', 'NRL, V6Z, BcIpmR05bE', '11F MR1BvrY8a, B.BtLHa02FT', 'pTBT29ys', 'FxyOI26UB', 'FiuyQgcUITgv61aU', 'mhIYK52yj', 'qt g45XS', 'DU p03EY', 'UXUIR0b1na', 'HF f75jR', 'ZA e Eh8h4qp', '24 g DWNW .0H3ZxldN288xp', 'TobQT57ft', 'eMXsThyj21fg', 'jRcBWPO tQdH.Y Y89Hq', 'cHdw24ha', 'etnJ990qE', 'xMX Ye b.k.M15yP', 'ZX MjHADJheC5T5bY', 'ZRR Ldf01BX', 'lMK d245ju', 'Aipc4 6Xz', 'WG jkYVVL P889Gq', '3 s9 qIdi d16WY', 'xcUH mM4D3lT', 'rUKQOV56fY', '97 0qM234o, mvLc f O2 G16Hd', 'OxZeGr40aZ', 'KYY Lv822Zj', 'ByJhJ1a0Zl', 'G yXK., R92fE5 3sN', 'eMJM50bX', 'ZWlcVB Mh9y6hT', 'GVOy EJT Eaid EW22LE', 'z b z356LH', 'YEozq T15jE', '4 BIbMQSMkcZjcJMB5kZ1j8BE', 'BUkSBE5W1As', 'ZSW FZimE G1e1jz', 'srBL75as', 'RG EE8E 4pT', 'SeI44QG', 'uHr SmvNSJyg hVM06zn', 'AlhZqs0b2ty', 'mT tekx51fq', 'Cq xMlo0 9hn', 'VvMFbplm46wf', 'lImrZ0h0uq', 'WepltO487ZL', 'Xvdz6A6bj', 'qqqcc1r1df', '07 .vWgLekrm77rD', 'nshrr F6 6uF', '7F u3lp5Uz.hp1N2SP', 'uMf.L13Zs', 'fbCJEYBGO47Hd', 'mCEI8H6lL', '0B 6pF0fb02YP', 'PLPVKef8k6sS', '7 OQaaj72tS', '96 h45bDIFyLASb18Nh', '9s FcRtV61Nq', 'lRrGq001YW', '.XfHtbiM DcCTW87QG', 'SWnO JbuSTaUTXoHoz14yn', 'tTkyD8B7rG', '.WRCQQG, rt11pw', 'nLtEFgE Gb, d. Wj19uJ', 'cSA688GU', 'NBYG49aD', 'HmGOtbD25eu', 'CzeWF HYynY aeKdLKo615Zx', 'Frc36Ze', 'TIoNqRkHGLWNODA mhLO3r0GU', 'PP iK LW22rR', '8 lSI N32P, OO RD5V8jx', '8 VXM92P583Lq', 'xeC13LS', 'GS Ei0 1JP', 'JSNqdc PykLRM33yh', 'pvra grlIchY3F4nd', 'zFZb43gq', 'LgvyW26ZQ', 'cf mo IRTR9W1AS', 'toimA Q p14qn', 'UrFKZFooBI51zh', 'eu I dxBX G0K1ZL', 'dbK l Yu49an', 'J jj88Wb', 'tHP x FglNg23qb', 'GPmN71aX', '۷i Ik q3j5F5bf', '8L tH5IC4RxlneA21eT', 'NFDgS43Nu', '2v PcTB5s0xdABkTZ03xf', 'jc Jqp95nF', 'hINgZFH3K1aW', '.eZP08ub', 'gG hH wKeeIJmj90BY', 'KGe, IP26XR', 'iE kXWr58ar', 'r CE8W5qu', '7x 2MvPh103gg', 'yPS, iv QOCd53Tg', 'nco3S9Pq', 'GTraWsyi402wP', 'hVcZSLk7W7fX', '7Q duPXO6WX95TB', 'eBTj C73wp', 'PTRz kJ91HN', 'P HmW99jG', 'CndxJ BClAmD70Gh', 'KldRm. Y84EN', 'UVdI35bT', 'rTRcK5s 6Bw', '6 bBKhHM4 3sz', 'xoUjgOLBlw, A sn7j4TJ', 'UnTnP P, DUzF T7G3uE', 'cws RHye tV73Tx', '2 P0a C22pQ', 'et, E34zR', 'ybyvlfnB53yR', 'n oEI11at', 'qKE, G29gu', 'iQ s5b2Dz', 'yl oV03 5nd', 'e smZbzgNo46Dg', 'acia55ja', '6 thU ZKmmMKUBylx71Wr', 'FJ F5 3xn', 'yOzj28yr', 'QbQ .Zv, v dj21LA', 'NiSl54ZJ', 'Ydeq, V2w P AAtK JxdkR8r5pW', 'ym mJALuH .Y A41HA', 'VqCN PIVd, Ue P 8ctZWZG yw JqhfGBE39es', 'rZPxbnmK, q2vPz0E2PZ', '5 U47rYm76SX', 'Zziobq06jF', 's ln61DT', 'GkEXI9G5jx', 'Iis h B ipr52Tu', 'L.Ebu90nn', 'IIg, KLaN84Fb', 'XSJ GPZ15nf', 'hh Q pX30BW', 'jrEpLl28Rg', 'xAiR04RG', 'SK qXR81PW', '1 l nBRM4XI U793Fb', '4 Xa tb1WJV49ya', 'ZElX Fw6Y 9Qb', 'LBHVf N876tY', 'yApTef5j9wJ', 'Trg h.y34pX', 'qVxQG31uW', 'RTr a845Yb', 'JIVxIDL798sj', 'brCScs45DT', 'VvNKSXc f lo dxgFCKA33We', 'brCScs45DT', 'VvNKSXc f lo dxgFCKA33We', '1 0A23PB4pC567DF', '2B Rb0r3C4SP', 'B i22RR', 'R H D PB EjTJEAL2D 2TA', 'CMVG .nlo75GS', 'KjVjE8Y8rh', 'scaH60ys', 'AF F36fl', 'OVCU ZuC14er', 'jBCM12XX', 'su E1 9Bz', 'xynyaj4u1nh', 'TMXLLsW2G1Tr', '8 asLmdHPA HK5XhB no K929xU', 'cVsb25qs', 'tujLZ33fW', 'SZgSwvfo93Rb', 'VbysogYVrNj05LA', 'krGm2F8ld', 'FuWAf QTpC75HB', 'ZB B99nQ', 'LtnSKT.n15yt', 'fBbVn96 4Wh', 'lRgO82tR', '754M NzA3 1tlX j3 gZ .eg7s5qF', 'gvptMsLs856xE', 'fZYfg43lx', 'T XWX5M0rn', 'd gws52JH', 'CNsUzsgMi37yz', 'twsoUpMg93gf', 'o oG3a9Lj', 'BXLiG64tH', 'NjXf71je', 'k.w37Fx', 'LXyiKN78lf', '7 MtZyNzXy7wM y771mmJre628TF', 'EwLn35 9Yq', 'GDsKoY Cxkz90AL', 'rxK2f2Bn', 'eVpvTgOoP, zgoZo c54SZ', 'ys .tmst I Nt96tX', 'Ghys, T OeWJ1w5JF', 'cOu6W4FP', 'j b se29yt', 'UCG B50Aa', '4G U5cNeQd4VHJMNl51Rj', 'hcnF97DD', 'oWo, Gkz ps96zF', 'sy mvWV65Qj', '5 A ikg.vHD RDR83HH', '8߉l 4P ogY38Sy', 'pfnDI98sl', 'uLIFz pzfZ53qG', 'jPUl g57pw', 'YTfGWkl8t9Rf', 'i lix78dT', '. lhq Qc229tH', '2 aBRb94pg', 'FKuBj Adve2e5QZ', '1o 1 9hejBQ6S42Ga', 'M iqE8A1ut', 'G pn BZ74zq', 'sMV.FmY LMo67qn', 'dnwy71tu', 'NLrdPw5r1He', '9 ahitWQfxMnLoy21NN', 'PsgZUj ZGPR35xl', 'KPRkP xTFEiD64AE', 'WE k09ht', 'YnMU.fY XSzf2j6wl', 'gtqC69uq', 'hjL DW, r9Z38DY', 'zNmoNMlh43hS', 'CtdE17ty', 'Nk vr8e5Wl', 'DjjBIayqsWSVJo4 1fH', 'yMexy55fp', 'yXd KR377WQ', 'RXjVMS33hR', 'sEtd002ef', '7r eJC N7W 1Tp', 'mFTvGrTjY41ge', 'pip. zOw8X5TT', 'jtZJyceeLRZ759Eq', 'RYSY u57wB', 'sO zutuxNt Vs, b jhdMD54Ry', 'STK N640GE', 'zge67hj', '2 lUiskl2WH1s J s, D33aq', '.kvog03HB', 'z ojK3t0qq', 'F jD28AF', '7 zAn3k9YcG6dbg, GLZ0yW9x7wx', 'lfQFZU G c570yt', 'vtJnU3f9aJ', '1 ZI7ZLS89ez', 'LB xaMTJRiKccCRlMG wl7y2fj', 'fJy eF4 4Dd', '9H Vd VfC2Mse6X6Fe', 'KelkKt1n8rq', '726C 9JWm6dJPRlGkSUu81bg', 'XSCA49 4pd', 'Arl2 1GD', 'lIQWHVj lPMIcLpylcMQ, P74nE', 'mxoMj, YtWY1 c53lq', '9 6j2Jh2a66fb', 'BjPwBCOWJHe HPP tQge FILhBJe61TZ', 'ZU sJUtY42Jn', 'nLhVARA LJFk.ufugq cLGbQm2 7QS', '5l VAjky7vQkq0M5au', 'FmidnNm7y3Ej', 'eHtkNCULYl90wD', 'hA, RiF75Tz', 'sJFG64jU', 'kjr647WU', 'XUZja2H6LT', 'BG S SDvMInDV1 6fF', 'pQclVfQce46Sd', 'oONo33Jz', 'COSkM02uA', 'S UVI P32JP', 'SiW WlzMLBH72hj', 'GLMu7S3bj', '2 0LCd23ZY', '54 D66 U5 9ZF', 'rfR OYH W1h1GH', 'hi cHW2R6RE', '2V AJdkPKNJXvO3ueW3G4Da', '6 FrjOd62jL', 'AirQ p53Nr', 'YLN huY Dc03uw', 'hN Y64lD', 'dlKlS DI93us', 'RGf8S8lE', 'aZbrYo kG8b9aL', 'gQDTlZ4k0jh', '5 dLeAz Z5YYdeKU P V 5bDXE VM1d4zY', 'qnpgZ71Nt', 'VSrkZ6t8uF', 'eaom Ry4E4fr', 'nb ljYY CyhXpTp26YT', 'QSd215WR', '.bcOrV, hK3R55JS', 'uVy wZ53Wu', 'tPMyo62NY', '.OKO53SJ', 'smql45eJ', 'FFa B, j WUUUUeB9 b055Qr', 'UUPqHW9u 4FQ', 'hUVRFE PhT QHUznA55Tj', 'w kO40lG', 'upzCu L34jb', 'TQwF85UJ', 'iEEEMm48Sw', 't BHa4v 9Ws', 'QQSZTSJFTTTTTTTTTM GZiO4T7AW', 'B EhV89BR', 'hOpfR i45zD', 'U LroS6T8FJ', 'DDUJVxrx r90rw', 'VOQXzwPwWmQ45HW', 'BVGZ WHjDEPjMVrptjC8U1Ln', 'GVADujN40TB', 'PPntSMQ D5C9Jn', 'UnnE UUV NS7U 4tA', 'rtAXe PO96qw', 'zjhu lhqj cB15WW', 'DWp17aN', '9D MOrktTQ46az', 'RUUMMR04SB', 'iA jTk95SR', 'UDSmPzGF.bU8U3Pt', 'TScFD77ju', 'TPPB EZESJ44GH', 'WT DAShGE70wh', 'BhQSfSGZiEOT2J4SQ', 'ZiEEEDTLDtri FUwio54QT', 'BOAtDk wNrhMhPGhoMg WEr45DP', 'EtENU94wT', 'bbyW1w1gR', '65a q U05FpvkWB5LNq BjMkMO54jE', 'SEiR650ya', 'CJ. F28PT', 'VwEBvmP6v 0Ep', 'UJ.DTZ45WJ', '4 SQ 5FZD tM2 5jt', 'ZoAKDf3k6Dt', 'Fj jrkCSJUUU QqCqJ, r 1 5Fj25yB', 'Aj P hQh82pP', 'TUE UjD97yQ', '8 DUUtEWZnJEM GROUjPWtBC2V4AZ', 'AmAwtuNj557Rw', 'jrEzUO UUUUUUnVnUVUWJhUP19tU', 'U E h UUGAMiPGJtE484BD', 'AUEkwPETA95aU', 'JUQDQ Wk69HT', 'Dz FPJ28QQ', 'UVT y62aF', '8 4rUQ UUtTXUhP huw k52jA', 'RSTODu3U5UU', 'EUy RORS47JU', 'j QN45UE', 'qGJSPj TBMttQtoyW22LQ', 'KSs Vuj55DU', 'dtOs55ET', 'Mo TEJQ43hE', 'TAU J QJES.Fct7J7uP', 'Q DBDb phDA58Qn', 'DVDMPSWrUM64UB', 'DJES VgT7p 4uS', 'tUBjt4B 4hJ', 'BhRBSJjBUTB4N6GR', 'lbbxl5b1xl', '.EO ABjQ SAC43wU', 'hLJGCAQAVWvqVNsMcB69 4GQ', 'uega35pP', 'URn pOj05xZ', 'uU F999tR', 'TT Jr RUUUUUUUuUWncZ AxjxBvix60Fs', 'vWqww8C8aQ', 'E BHoH .H27eH', 'JSQA97PE', 'lUnQKw ZfH1 4Lx', 'WMGP B E5A9PN', 'VpCHT t x hMN52JE', 'WBw33yB', 'qOBrFbMG0n6NQ', 'QUnGQCB iUWtQT54UU', 'wJsH97QP', 'cKmtL7U2hj', 'mUAz04Jt', '4 Do TXq xWP1P9WZ', 'KA.uaa B6 0tL', 'MWT490TB', 'kZDzr92uA', '8 rh7n44nn', 'nD b17Nh', '3 55TmE8N4db', 'Gr Nj41tn', 'ZmTTArQhMUMS95Dn', 'QQSBsAxU, tAUNDU9, imTaD97Aj', 'PPbcv3h8UE', 'USES EStkjvz00Ul', 'Nm kU tu44Tu', 'xXxxke5E1xx', 'OmMR99EZ', 'Z.QQQUUUWJUUGA54QB', 'XH AGt44DA', '3 5NhN615XN', 'T DE EWSQhuaUz UjU JSJTChJ58hU', 'McMDvb F2S1Ub', '8 S A7O45wG', '4W v UUI9 vB PCM4R5Bj', 'hGHYGYQJ ZViTQw25ft', 'vDDUWBiUUU4 4lp', 'EamOqODD695UB', 'nNM o BUTJMPzSes70Bz', 'lx PRmRKS.a38ne', 'NzF I hr8p1ty', 'SXwS28Pa', '7 ZtADW k 4qkh422US', 'QESZJu95PB', 'dRj44QU', 'TUl EMmWtSJht j68 9nJ', '5 QQSMUUJ U54jD', 'YIb SXDs, cc 8wlkQ5jQM U TO MN7A 6UP', '4 Q4hDT99AB', 'WTmP hBTuWU60jj', 'D FETEO45QS', 'Pal xE9G9QL', 'GvTE G7h5Tt', 'iMvL47Qp', 'zPrEvM5F4EP', 'TBWW45BT', 'GN.h44eZ', '.VL p82Bh', '.U WC54uG', 'bgQJ06TL', 'qrHr07pf', 'QmCpOp5p7Zw', 'kZNF6h9Hl', 'GAKy8 8GE', 'M IKH upjrAmrl1m1nP', 'Ln ClxI8B8HB', 'lc o6c6rA', 'oGPK Gdb89Bt', '3 Aewy29nf', 'pu r08NX', 'qHw n89Bq', '2f G..ci4fgn4gdaH97qj', 'mpiJ H89DA', 'L XW92UJ', 'kkbSc t7 0Je', 'mE. yanj M80nT', '3 YKKLq67Se', 'pYfCxGeayq4 0nG', 'jokMqR0T8qs', 'qlkL77La', '5P UTwtiW5jO8XyB43Xh', '7 ecea4s e2j4as', 'qvAp, YyxkMmdl8Nb iAtQK 72V qf yt6D6G2lf', '7c c 97.YZXlc87qN', 'PzX Wg7F7pN', '6o oYXE.ZZv49Gu', 'Ph n09sG', 'Cowe XR i51fL', 'uET4 4Br', 'axGpC1c6an', 'fkQr Yz5F1Xe', 'hNnn4 0QZ', 'caSy0T8SA', 'oXqk42el', 'rbxkqMm n8d 3re', 'Av siwA8p6Zf', 'TJH XFQmpz988BH', 'goHr55tr', 'JR.mSR T.N7k7jj', 'qiK G83Wq', '1 9K7jzncF49Sj', 'qPuHj XDEzSR p67pu', 'JKhvWM45hA', 'uQhykT3d6sg', 'PCCS oYHRTvy64td', '.A, Td.s i rL9l7d9E993pG', 'No y985ys', 'AmrqH48sq', '2k C SkVQGVAnvAMgy29ha', 'S UK27AR', 'rxLfS, w YR 2O ao27ej', 'LNmSP sI45eB', 'nltYJV7 1Aw', 'rpQTD85xu', 'RJmQCSoPAqN4E4jw', 'mlne64rU', 'ZKzHSM43rn', 'fY, EQlt64NY', '9 l4lsHW49UD', 'vX mY9j9SX', 'LY BM4h0ts', 'ipwGekcfrFgmbKO95JS', 'qXMoW0 3La', 'mHr vb bBC592Xx', '4 OhFqtF4yPdHV HvQVhY3B 9hE', 'Tp fq631Qp', 'IwJ pAlNS9s1HN', 'sKNU ZiT45ZZ', '..ZoKr oTy23 2Qp', '9E J U7oKFiQB8wrp76ul', 'EZsC89ns', '6 CFD3k23pE', 'WsLxN18qG', 'kxZ s18Ph', '8 mlpayp enWdyK7ks a s999We', 'x ADB3 5ty', 'Fw mM, rvoq6a2NL', 'wnmmRb93nt', 'ccyMNaxy036ff', 'olKc95wp', '9 EAg 2 kab36er', 'xFclKM35 0es', 'nu.jslonlps16Jl', 'qrs8S5GX', '7 mi7a1n66fp', 'kPg W02nr', 'um U9s5TD', 'XGVsN73 3lR', '6 DUqCm23Fg', 'pLIDff97Yb', 'MWrpwRqy9W3xb', 'wlNzoV96dn', 'LMJG9G5lp', 'l hecZ bGd78qF', 'wa AlW68hW', 'zTP WFB AHwG31gg', 'whb. VqonqwZ9d7dG', 'WtP hrtERBPpk50yu', 'vHX, s cH15pl', 'uquiaMs0V4wN', 'tdnI168Dn', '0 dSe 9sk77uD', 'fIfZXmD29sw', 'wZcfo101RY', 'IknS22Sa', '5 ffqonE99TQ', 'yJ F21jR', '4p 9xMl2f17Yp', 'fciy6C1ux', 'R NGsS, O6B5e2yg', 'Z Z, S74hD', '5w r5eL47Xd', 'd.rIvkFymcs M06EQ', 'dyCFY gYwQep, ZtUH 80 cB8H7dx', 'AlBo i NgA93uw', '2 Sfq dhfIcE19Bn', 'ym m3 4qP', '3 nIowi n8d7k8yh', '3W x9L 9VH7MjGglhB ont ms F9IJHl26Ze', 'zen t00GB', 'ZIvmi66qt', 'KOf.hokm4 1hN', 'sos.ldX YCp8C5dg', '0 . .T08Lr', 'Vh twRL9N 3Gz', '4g mLlQjsCAk7b4U epyEe2sW06QS', 'br n84xq', 'Ak IK FYOqb70lj', 'HZJ mqI03Wx', 'M RZ ZXd FXo46GB', 'vloA85pj', 'kwqxlqsd0 2Sw', 'smdYO vI76hn', 'dl, kvDO28wJ', 'hUr74zr', 'Ir bs5F5GB', 'sqCld6g5xw', '8 l8ytZFrM16ZD', '0 VLsmSE1H5WR', 'Pos M50yP', 'XOzf27NA', 'pyIxMo65dp', '0 OKxY18ql', '6e 0Y8Qk64hR', '6 av9Y36lD', 'w yo qer7w 2qT', 'LUoxD.PYc6b6ax', '. Zcw7X 0tt', '.lm s74ss', 'Bmji GM976nq', 'foG e, tvp3 M1 7ey', 'd wb69yq', 'gYpoX89fg', '9y AiYp3i6EFg29Pn', 'oKJMAsUzgLZda.pkl60qy', 'fe zCkM3x9bR', 'YGGm y.y.Ogf43qj', 'j.OYOrO21QG', 'YQ byr7b1ru', 'IoBG7C7wG', 'GcoqtQrXm39fj', 'VoBwU55pT', 'l cn l bCnz xmdV60GB', 'S Fj46lw', 'f mmqud56Hh', '4 Dn., c6JM39tp', '2s OaOl17nn', '8 crjr0QvTEQJU1A9nn', '63 c93Kj.m l1wY0b 2PE', 'wHa W.y8k4Xa', 'Mcm3U4JH', 'XdVcvPkCwkrO56yh', '.FKW4K1Jg', '7 s 9SyyZp, .grx3 R Ur O59eP', 'H. nd77WP', '7 tlODmdbE 2 Y78Pa', 'frnf79Lr', 'mKsmYekX57bl', 'rmG2r1 9y5MB1nUS qmd9 g2W3eN', '2 rn2d2mbs98fa', 's ng pM37GL', 'usaa88uG', 'Qbv HDq05Bf', '79p w1ygkr71bx', 'MBZ J056Gw', 'yKheCUrInqwRde372FN', 'ucXJ5 7aW', 'E Y xAoak01ZQ', '8S eKgFm7 pffq32qX', 'g bqB8s3YX', '6Y 8vB2 uSX OrrKkA5n1xA', 'FrnAi SyT tKIuI54pa', 'bxMw94Uj', 'pG WR24sx', '9 FsMr58uN', 'reOr38Qr', '9 c Xp dI16tw', 'usgF4 9yD', 'oz sMS96Rr', 'rGFG6H6PY', 'emPwJc977er', 'WHAzDSl807hS', 'c.deq72Wf', 'p cfB75qT', 'sEUc4k9Lp', 'zfP QkpQ04an', 'rI gz77wG', '7v p79PnZF02he', 'snfQZ35rd', 'ov SF16DF', 'CmuQrs3p4aD', 'DumcK65ZY', 'K nbd7G 3ZN', 'doYUSpaqeoJ19bB', 'vdeB18RZ', 'osL QybTYoxB92pz', 'bCC D MN22NA', '0 qOd6G9 o6 5eh', 'O A77Bd', 'yRgO Y99hZ', '8c kWoSsM9I8wapN5K38rw', 'KtqyVZ5F9rA', 'ejOpPYcGcm113qn', 'Xf m31Gt', 'F Xmp93dZ', 'pSdKBZLntF J Is9T1rH', 'jAqzi. N C55sW', '8 4PuP ChisgTkqdr6dehkb Qg56ru', 'FcLFZ226nh', '8 d B Hig31gF', 'qwRw61bx', 'AQZT P79Pd', 'F PPd31nF', 'lVlHnil05yg', '..nWF1 5tn', 'w dFb71XH', 'yDHG ih h62hH', 'pp Jt29Dt', 'i wG62lB', '5F S hi450Fs', 'ZJcrcs98fl', 'gFdxsez06yf', 'Vonrx15sq', '14 .y DX0m5ws', 'nbCqoMfgm Oem88bd', 'b lFe3y0bl', '. Gtt Zn F8s9lW', 'RPPWFP26Pd', 'Szn11Pl', 'Arn, u54jq', '.CCWWr Wxdu46Ba', 'AFQsmyQcI34sq', '9k ak zQ0s74Ey', 'vcqa60Sa', 'GXYy21Ax', 'kA ZH95at', 'kSdD34dG', '9 IqXYFAx58AH', '.b saz1F6js', 'l Hne4K1ye', '2 k fsC28el', 'accpysZKXjh sxposbykJ44BA', '4 W rl0 sT UI855FL', '89 tWlE0H1lR', 'NKkH9 7lP', 'MEcF55ne', 'RyRiRzMCJ F4U2BZ', '8l G.3h7b1hd', 'ZAky, K988sx', 'rkCfnAN KveO19Sd', '1 oKhuN50qe', 'YpTv la, QsCK1uv 1mM1r4rw', '2 g .Nk7 yx A44snXf6yJ79HB', 'sSZZZwnkYlW29FE', 'j. cKIg75Pa', '953R KYAY.dlnXdqF0K9jl', 'tAfD85ru', 'sq G19rs', 'uLgQkP5U4Jb', 'J pGQp74Dn', 'qQ O11ff', 'KDdcC56RD', 'FE m0B9jB', '.TjCJ39bH', '8s GV8O95sQ', 'lKl y.koJ, vyCkLlavl L62At', 'aii IsThv95TA', 'glOhuR0C3PH', 'XcbG JNmdy77HL', 'cX, iXc.kpBAyqI, p1S4SS', 'solYg1f2Tl', 'Amqsn1R2XB', 'dDdsc20dj', 't GPS05Jn', 'JXCMyf38Yu', 'SG.gncm73Jw', '9O 7cec95re', 'ZOZqc kxGusgk, YLnqp23yh', '٣r lmTvR8AZ81XY', 'enG.wZI28Tg', 'VWYHImk75GE', 'WIo8d8Sq', 'POm, qo 1 vXmqn sf9 LtB p5C4YE', 'kahtXZ, .dlR h768QZ', '.mYI26Wq', '9S Fq5nm48FJ', 'Drs dijc556up', 'GmipryMkHA43gy', 'MMqH1T8nD', 'm d.b02Jf', '2 IOmmv72pe', 'BQ dHvMdtsw05ht', 'Gs e00Hd', '5 A6lCkXHvkAE460wp', 'c I rcHr28gn', 'UoG lMecS HJsl73LB', 'Vq YFFrF1p3FS', 'mziU417XH', 'PCkgYTm8P8RS', 'M sHSFIQIja23XR', 'TAoSHNSE9 8QY', '1 o egCZ29Lf', 'qdm66aL', 'c hpc54aa', 'VHBEa064SX', 'PMBJ71YQ', 'Xu l81tq', '5 S vPPws qvmyoOVoT8u 7wS', '2L wY4z8b6g5sL', 'jhzYVVVVVVSc82yj', '46k 9 8Tw xhzBC7F4NQ', 'AGk iMtzQ19Rl', '7 FMGW94 8BE', '41 4d2tu7E64pT', 'TU ijMX, DZe56fS', 'hP QPED15Xw', 'mLsD ND8N3Nf', 'Gtd cD08bS', '9N I8FM5OmU4D8pD', 'QT Qq iW69qY', 'k kCL5k8fb', 'BjiNAF0N1YT', 'TUmG35ld', '7 0FCNxTADd6b 6UD', 'KvKvb91tW', '.nJzIS, qMbYCb11sY', 'jiZMRto73Rh', 'ZpZbhdB73by', 'kqTLU.sN.T20ez', 'x PA16Fh', 'UtRB2w3aQ', 'uUehVDby39bh', 'PiFWT92FP', 'UCGF98SZ', 'rBJp92fb', 'iiaflXoNU78nu', 'RcKJVr T TADc A, gng13Re68nB', '6J jGza.hCp1r0fB', 'bPOUdmmS544dw', 'DmUw55Qu', 'AJxJbu GoWu8 8Je', '3 cdFjQ7OT E01UF', 'S te23ba', 'SPg n00fA', 'F sp78up', 'eMAcXra4E5JY', '.fWJprH4F1Yq', 'Th p0S5lq', '4 VqzNFQ82bj', 'DbtC KKQbK7r7wx', '5 GKDlpW6.O2b NC t6 j51Lt', 'jn .Q e K04pp', 'slwZpl7b0nD', 'GUuL21pD', 'zxwh.DWs096Jl', 'aFBF CAD20en', '1b FC KVf14Un', '5B rSNDJlN2gWEM Et1n5pr', 'evkWOuWVqj9f8EE', 'rzqFf34fB', 'aYZz5 8eZ', '1 FV N18aD', 'TAZT8C9rX', 'UUTQW RBGM89HF', '6 eLWU3cJD4P83Qr', '8 juDbS01aq', '.dFK7U4NL', 'z .B5b0dd', 'BqFXm849rn', 'AxjRjsQLH P4j 4AB', 'HDFvhKD42Qr', 'zq ceqL20jf', 'QGNF86jj', 'rPf T018LX', 'Y fl p K62zb', '0 CWx2n99DJ', '0P z736Hp628fT', 'FeHKqyS42eN', 'KEw.J0T0Qq', '5 s JqRkT85Xt', '0 J VHL9VJfA34Lg', 'wrivHz12tn', '658 dz.bS32xQ', 'AfgN WD C9S3lP', '.iB1u1pB', 'YHMVMWb13nn', 'UONH1E1ZQ', 'jz, i95Ae', 'TXZmHJs0 7hz', 'Lzn nB76yL', 'N vI0T2SH', '8 B O4zs80hR', 'bQ AqSn j96Dr', 'p cm8T9dA', 'qTuN17 8be', 'qC bqAz Sgf10Nx', 'Q.STJXBSP8j0Wq', '6 yFY beT 2wz.25MN04C.tm6E4Wq', 'qXNE18fR', 'H Q R bU p BQcBje u5A5pH', 'zPn32Zh', '48 TH.iGm 5X3TuVg56pt', 'rCrQ Pq La, z q7MXF01uE', 'AbzMSDT65UQ', 'zUl92ps', 'UmF A48lU', 'CqTSH2X2Tw', '55A Saa532.qKG D5 8Nf', 'pdaPF0s8sx', 'xbu1A3gF', 'qSbTjy50SN', 'c Jyp16RF', 'kA J, B L22UE', 'pEZ XS1g8ub', 'wFI o81wr', '1x IL8 .4EHqNN1o82XW', '5z Ed Ydp 4eltNPEY r1PRK0P1QX', 'pmYn884we', 'ILF, Pt.Rumyn8TT jChA8UC141qL', 'ZqP efZ24yq', 'SHwF15wS', 'm If6 4Yq', 'BGVmq65qQ', '3 wI PP8RCgr0SG080nE', '0 2t0AT9R8Nz', 'S AH10Sf', 'PdFD, YMaaQr88Zu', 'PAnoO7F2SN', 'eZhezX3 1As', '0M v sW3hriLwn43pb', 'BX MlTc05UX', 'K Srq12gG', 'bjK RO85Tp', '.U PU20gD', 'GowymH61Tn', 'JXzEe85Fb', '8 AUQjjIFrqAG t8G2qn', 'ohxwr Umrj70WA', 'pkyqxy61pq', 'iNVqrWsW21LJ', 'GtWhEE84Aq', 'WbJM25zT', 'wwzvuMMTjbWtNe62tw', '1 NL7NtM8 zA W9A sB Ymtc GO 3OuT t6g 1jP', 'TXlD lOCPy0P7EW', 'cDfJMb759Ft', 'r.ZaP96dS', 'B F.WTC34 4hd', 'pLt38fr', '4 90j Te40DP', 'UOi808tD', 'rB F4B8qq', '0g N dcg9z zkdDKjFkEH.WM UDLFZcD87px', 'frnAFYC G84Dg', 'lgIkPNV36YN', '8 jT j5u5tt', 'z .zKvorFA6X 4gB', 'QUhC66jr', 'GEeO37EZ', 'e UL, hTwnX57DY', '8 .8ERUowq A45Pb', 'vFCB24qL', 'mnDOMxp17bt', 'GbLK1c6bQ', 'L O52uS', 'x vuJ0 5Rj', 'ybxAn Cv828GE', '9 fej8 bVe74Gh', 'wUvlb40sT', '0 7 OWj1D vO1A3FL', 'PJIiUf8V1Qb', '1 6jK YJc85Nl', 'X f0D4SD', '7 fI DSb1rOJ qMRuX5rXT X, j63le', 'Hi iJRe91zh', 'OGCJb08PY', 'KUN96uT', 'ujG v, HFBRQ ztYqh188Nb', '6G yXPof X7UzP6 a.hqlzP08Jf', 'BcjUG22uW', 'hgN yO3N1re', 'zKsqqeko1 3SN', 'RMaMbIi dhxfvfFT01dG', 'y xIS14Sf', '5l Gadxpvsj2 Ni I r8 0Tw', 'P.qrIxl.qonaVse r5s6TQ', 'tvYJ33bQ', 'JsSRK12Gq', 'Lxz lV3 6UD', '6 XJrz91vUnzA3V7ST', 'awreWmqmExPN, i1 3Wb', '.pD08Gz', 'p tL07xq', '5 DN4tOAVCZHR NhdwdbUq2DPP, Z22FE', 'RhDg08fD', 'qjKpa6x6fu', 'CtXtN, TfZUqdvHDZH Ath p.bgjP tN rG, j5hUDO3 1FX', 'ZELY80Dp', 'Ur d9b3Tb', 'rNkx.quCu84Tr', '1m OSSDBbJTT1ctzI54sl', '4 V1h54F, ZBN18siF7bBW105nx', 'brLB6j3QW', 'orCT BaF95Nh', 'naQvb13DD', 'up T75Tw', 'r fvj PeQ24wx', 'pR gRQ094GW', 'OPe, Fsp4tb .G2UU5F 0hS', 'dINM402rj', 'nQbO84YD', 'M vvyfOTwGkhg94FU', 'qDr, t27Px', 'QuW s9 1se', 'QD jIQ11Tb', 'KaawT BW42rN', 'LTdTD55pX', 'DD.J8b4qL', 'gpTAZGPmiEF DG91xT', 'jGxM25Qr', '2 2WI2bHR0f4Bw', 'XHTbTV9 2dU', 'rFfXk2 6bP', 'X EL4b2ng', '2 MkABCy7AV zFX0 3Wr', 'Bw LZ49GT', '.LftBXP0b0Be', 'SRtjb40zf', 'eMP15Nd', 'sBTQPH W52fr', 'ghCU24yu', '.WROL APJ23PQ', 'hqBM79nq', 'rxgFD2 3fp', 'UDqu84sW', '7v npAW9Rwnx8v9xG', 'OlbSsrp m900eT', 'GmqT6j 0Ga', 'QRpJJLN87bG', 'RXwn528bA', 'X vgjjR cH4 4pf', 'TgbaBoz cB18uA', '7 n3hzR6P0pl', 'eASP uqhH14Dd', 'PD G38zF', 'X nd0E5Wp', '.DLwP fH822jf', 'DHpEh95Qh', 'qpsFH19FY', 'yRR2S 2pb', 'bPjj10tG', 'JpqF95lD', '5j BlNLxfH211qP', 'LHVby ycwTJO8x7WA', '5 ApB0G25NH', 'P ap7T9by', 'j Nc t48JX', 'RxUIlY.M41ft', 'KryHypN01rH', 'LHgt nj52hP', 'W DTc84FE', 'Rej r38ex', 'QmUxDJDf82QF', '9 CM y nWE UwhU Fcdn1iEGn SnC f23Tx', '2 1lpdN6FvIvDaerp 0 b bs 4dvbh0X8PH', 'GbG iB71ss', 'EwfKeeP byFSH44bF', '2 n tp oa12Ru', 'vNKUwmKh28tq', 'VqSXPKh15Fn', '2r 62qd59gH', '0 HU P15Hn', 'miW f91Ls', 'wDWD.rYNG20hj', 'pnIu36dz', 'mTLMpGGC4s9Yl', 'ZIPJZdr91ER', '8 9b1.d zh0NV05ZkF01tG', 'bmUS DhN5v7ny', 'PrQELM8t7qP', 'qAsnR0D5Ph', 'DUZy70Fd', 'KxhcYRV VOyrBwnI982AT', 'OaqDNFlnj22Ar', 'd N Trx526ez', '8z kErhrZnTZdSBlZ psnxJw8W8dq', 'nndthfD79XY', 'TECQhNT1H8qg', '4 Nc5nq8S6Z1V5bj . O53bH', 'Jj tN2x0pA', 'BqQp LFT26LF', 'bkODnA4H8Ww', 'nn bf50th', 'cLGU nF41FB', 'eTEC18AP', '9K V8crG50w q .h0p.2m nVm8K3FL', 'zHQrAb28pF', '4W 7av.Cla1BqgASg26ER', 'fCab18nJ', 'DgLC61EB', 'I r7B1uP', 'Vye56rL', 'F In7 6rZ', 'wD, N g L68zJ', 'fVLLq8N0bj', '6 j8LhVQ P78Br', 'lzjy8f0YR', 'yBeoP9f 0dy', 'psjB72Ne', 'XH Se060zb', 'Bl lLp z81rZ', '4 2vvTDCL27Eh', '3 jfZ b9D8bh', '.YKj MWz6D8eE', 'fAQ hIRDRl18XB', '5 5XjS5Z3SQHwBr3 7Gu', 'UNuOj V.Bs5W6Fj', 'HqB O11Sz', '4 3IHNJ2b8fW', 'Sy G68SP', 'R LS54As', '1 1 2M3 Q4xd5BcdpRIfqb1 4Ah', '1 WHSHb3mD13zl', 'DZvJsoQcHDpF78wU', 'lUJEw51Se', '4 Vr IaqqDpLrQ11wj', 'K ziSX18He', 'muZQFrB017nx', 'ZDFmuVetF8 0UT', 'dHlz8h5UQ', 'sMhqW54tP', 'SxOUj6 7gz', 'wW h66JH', 'oIvspq ZhTK WJp54HN', 'G GtF69eD', 'Pp LbbN9 9pF', 'sQ PpC H79XE', '4 s5tA md96GP', 'cvVH81Tl', 'FAmf SZQ50nu', 'Scva028JY', 'EM G79 4ba', '. sCE48FW', 'Wdaoi00Aa', 'b fOj119Ww', '1 Vb T pJ17Ns', 'rDpb.IU599hS', 'TBUNN FmJ22FU', '3 PCyR8aRIRzI68Aa', 'RenDbJ96HB', '6 zB1r97 8fx', 'iSTXY52BS', 'krksche79 4fe', 'IfW80gw', 'ju l.dCj25Gt', 'qUNoCu6x 3px', 'HH CO42ef', 'ivuMY0u1dG', 'lOnz25AU', 'lVI Jv6p8jd', 'rry .Xm23Nj', 'QvU h47HU', 'T qGvDxDqCphr2r9SP', 'pV w., C67zW', '0K UyfslVfzNmGt6DL0D1zS', 'qBw Tt9F1Yn', 'hgi Kr8g0pw', 'S RRh68le', 'Y U, qmq9fm D340Qt', 'TnHNU28gG', 'ogFT29Sb', 'GXddZ1E9UB', 'HdW S5 5hj', 'fMEij w ODg P68QF', 'pkFENX91LH', '62 GQbqq BER1C77gD', 'mbWQrOil d81rT', 'wNu jv90jB', 'UhJcUVbSde88dT', '.L.mt28wd', 'djFva19 7QG', 'tVnBWBSEW. Z I14uT', 'esyo58qe', 'lZ .k09BW', 'eG QnH F90du', 'F jnq cdQ2N8tb', 'F zF11qh', 'HQCsBY0x0Wx', 'AwfGtO13RG', 'iN aykQ, bJ6l4B6nN', 'rfq aTiX45Nq', 'nwLHxVoF48jr', 'gPfQh8B3JT', 'Tg ybF6X0De', '2 S7o.pE54eH', 'uT, ENlQ4N5tD', 'kdgaHKN76Ps', 'QqcC HbmD3G3Un', '2 jUuJ 8jgw949AS', 'oOkxnwr9H7Sw', 'qGdn V.Gk81Xg', '13 E LHs v Nb5wQ65Pf', 'NnB00qd', 'hT y P11pF', 'YjW PR3b1Ul', 's fvpNBpj02yf', 'ZECTdP88Qr', '0 b QNvGgn89Wh', '6 J WH0b3TN', 'z.RXU3 4aZ', '3 cUXP0U 7dA', '2 qNX0CFwn129HS', 'JhzeqkKC6t 1fp', '8v a hsFBQP2c 9UL', 'nL Lsez9D4GN', 'cJPkW RKT cp0 5UF', 'pn OPc1U8bp', 'AOdDh6j7Db', 'c hD tO90gA', '1 CmlbppeTw r3eAK85zh', 'De Jc19BY', 'Isrdtx, D VkZ8, tq20UD', '2 B zj50Nj', '7n zB62 PU0YEF 1EDsN11nW', 'Ql OvF2J6hq', 'MHwXUEHl3U1Ql', 'gEdNuWc21zx', 'dzjLPsCsD43Uf', 'HKUjeHh42UF', 'bFOn2f1ZQ', '6 IykP44DZ', 'wqjnpX0 1Ss', 'kbb yH7y8nA', 'wqMk2c1Qd', 'SNZIK90sU', 'Qspz15nG', 'Vl, vtxIZGkT85fD', 'b.DA6g1Lh', '5n dn5rPKbdHC173jU', 'cXDYej24uf', 'DN.ViTxBc25wd', 'VpBbK09uP', '8b gbRvP, HT26zN', '0k X5SIdOH9 Kb0W5jA', 'nR nq28gN', '3a r iU0 4rE', 'GhFckP lpAjraTs .Y20Fq', 'bOCbsr0E1wd', 'hAAh50qH', '9 48p.n37dd', '4 D.cW9H1yy', 'JSC Wn8A 8xa', '2 VN T iFeRiE5N8Lr', 'XY Py012Rp', 'FeD dR TDyvgFqm12WH', '8e B yk4D, I1.3Lk0 LHn25TE', 'xX F, hqF4DED2C3uu', '.PEk48Pp', 'wipTg7C9xy', 'nDH Fuxb58ND', 'FHf jUP4c 2Lq', 'cHqJc myj7b4Nb', 'V J r98SY', 'LHO C3 0qT', '۰88K DD 4bh49bj', 'xN TX9b2es', 'R GnHTS j01pF', 'zk jqM l42La', '3 Sh2XhP8U7xY', 'M yvAMQrDc90NG', 'FRib50bq', 'FXULP14jg', 'Wzph8w4Lu', 'jrnz85zj', 'yKHS60Ne', 'u.nqNWU WB199BW', '1 D8 H Tb088NA', 'F Dk30Wb', 'MStdrvql, RxE1N08fZ', 'Q WL B jiFbjF88da', 'SdqgQkJVn02Wa', 'l j18QR', 'vQDFtMUH9 8tA', 'KsdftY jLtL33uL', 'KKYs pNH98JX', '٠ hG jqpQx3 SKmjO SF7NP6F8TU', 'Ar.vFFk27Uj', 'pmDgbNSzQK iqW97Xf', 'Zpgl OVPu58HP', '1 DppV U r1OW 1Cj44Ah', 'hdKqK, tt4.a053zD', 'BC.XJ2 4AT', 'RpD hQwD11jN', 'DPqh4u3UJ', 'A Gjo92XD', '1D EPTS5tc8 8QS', 'bQj3 0Tu', 'jaSBr0m0Qq', '2 Wc ojsp867MlxnvBBfGj6A9Rh', 'LSzQo95sY', 'KLS K1e 2rb', 'Oi Nf52Wn', 'dNy Ofg89TL', 'dHDcDHEk4A2qG', 'J.jhcC P0a1lQ', 'DkE, QT9 bbbuB PQW ht3 3hE', 'mjLYyqXDp2j8sn', 'a U Wbf41Lq', '4E h PaMWdTCPks045DL', '3 d2cLh8w8Fb', 'Qd br.rY Cwlp29wq', 'M iWW96Hf', 'fY yN B22pd', 'OvMBW35HU', 'PcpP7F4NE', 'rP RdL216Pp', '4 5FV .jrNayLKp827zF', 'qbNbN SQ9 1Aq', 'zTa Gm95DG', '8 .RX FavpJD59mt mL, N62Yb0jZ2lN, C0 DZ xHeWhGi13uB', 'xlW0 2Gl', '3 hqjza7b2jD', 'L Vr49PW', '1 ktFkPj, l79ZE', 'R WPDV91BP', 'chtqaG8N8Qx', 'bIBLyWYWjw HF p Ppf zyldue1w4sA', 'MMP.F4B7ZJ', '8 HrRbUYLXi68Gu', 'AwbAEG4X0bt', 'bz GFx2y0FD', 'wHbohgbYwDdV85QQ', 'bjm, U0ZUUuN23Px', 'ftGuP60GA', '4w L4KzP3 4Zr', 'Yhj pUqTjP422Bd', 'L nrc62QW', 'TfskUEYF94Nt', '6 U kzLAj50tA', '3 7oIjTXbd59hW', 'bcYnkOPGp7P2zu', '9R .NC5 1sA36Nr', 'HkWM95QD', '4 JDGN82pA', 'vYybDg3s1lA', 'ZCs44Gr', '1 Sp 5Tbxp9 FvnbVD EtrGVrcv08Rn', 'IVVFL Zf5P4EN', 'riBHrjz44jA', 'fo K08DH', 'hD gfKt6B6fA', '1r D7xNB1 4tl', 'H MDk43XT', 'bOBVBv81lH', 'jcn jpK8B0Nd', '0N v j0 zh5BpE L81Eg', '.hE NL6h0HQ', 'h lm83en', 'FwNo15Nu', 'd Dz95tX', 'bm Y5B8rA', '0K h8gDSnn 8rP51eQ', 'jjkDc20DW', '.gucMNY94UG', 'ZeOj j86TN', '9 CahwPrsF10FP', 'g vn53tG', 'SA Bm qqc8 2Gs', 'JBPHuijX429PJ', 'GUDrN Dg01DJ', 'o bjB25xT', 'OrTR xI IpCsvOa1 5pa', 'o hYdMU3m 1Fs', 'WdBB72Rz', 'byKM46xg', 'vBfZ0j2Ub', 'SV, anXj6 x ZWFe007Xh', 'xqqoZqhs022Bb', 'zuQqzHK79lF', 'WBlFR TF RZwB7w 0yZ', '19p Hqrjs As8 4Uq', 'QMpQnTFR04ts', 'lN l16dF', 'IglgWSIk5D0hN', '8 PzI2z4 8Xa', 'jKjbqr war50pf', '94 i32B F L4 0dr', 'SThqDMT156Nz', 'LTsnBXqk Dj6J3zl', 'Lr fUNz2W1Tq', '1 l PDrT10hB', 'vpsTDqcPsC3w8aQ', 'Z Jyq68WD', 'Xw, B1B2hu', 'VXEN4U2Ge', 'DIMd878bW', 'v f21wb', '5 Y wcFCbB19Fu', 'LXj sr7 4rR', 'DPhs03lb', 'o ul71ZB', '5 tujAmLD D 6SlG5Pbz1jS qCGW9HT, PH937SG', 'KQvS8S5gU', '4 tEiN75nq', '35 1bN8Nj9erq999c8h4wT', 'POCaqXun h, vwndEF 12 I5J5Rf', 'DljP2 0np', 'nTfpF68wT', 'b XZP6g7Zn', 'pDD, iv98JW', 'pnki57ZQ', 'mvVET4R3Pw', 'Gt d, R0 2yd', 'TmrFjpurWCAvON4A4lQ', 'Zlqnr81jp', 'b An82sg', 'PjuE4 8dJ', 'CF xETG T07 0rJ', 'JBIl45sY', '3 ZCeXj0j3d79qn', 'dtut3V1BZ', 'o ryfFS6m2WH', 'bV bw56hQ', 'uR gLi23PA', 'W SDQ8h0SL', 'brCScs45DT', 'Gx S bFM6 8YX', 'brCScs45DT', 'Gx S bFM6 8YX', 'WVcOK50NG', 'XT o52SL', 'mxVEP j9D7jw', 'aYIJTVNU5J7SE', 'CBP i13nD', 'RrnYtXIW78lA', 'rC CX235ZD', 'KZjt19Tb', 'CTXY, gjD43EJ', 'HAE469LY', 'KZE, M5c4Fs', 'vcSKiZh qICCUoWjW46dg', 'mjFbo49BZ', '9i qGrBmPB2S8ZJ', 'HZIDp Y30qr', 'qeHe kX4M6Ap', 'uqT5 6NY', 'S.TUZ2 9Nr', 'MhHm83Jl', 'lt lS fdBYJNStlDBCW4V0JB', 'FJMRBoWD44ar', '6 zXWiWs R r Ix69aJ', 'RS O Ia412ZE', 'KH Cp464Yh', '7E Q8kIU2a4JH', 'qXPo64Ba', 'YtOEi7g 3zj', 'GrzjuZllB32FJ', 'yulr. C71 4Ru', '.qrLv897Nh', 'FRkv canO931ju', 'BlOby79Zx', '3 Mj D 9Y3 pM6r I314fU', 'aarndnw9d 2xS', 'InROudFxp TRFa5R2nD', 'CbPJMayyG1t0Sw', 'jSRPoha.VKBqmSCJ MnU48PR', 'RVBg i y J L334Lb', 'eJdn88Hy', 'cXE, BD21tN', 'Nq qu131hd', 'mFNp zf i09eg', '3 LrC08 ufLmQ5 c.WkWl182nG', 'B DXIv f32sF', 'K czk95qs', '1n zNqF02Jw', 'cFuvPf48db', 'MBxA78Pt', 'hkVCtYZ wnfeZ94jt', 'YOb2G8yY', 'xBpOS7P1sL', 'sDKPcrjiVd5t7lL', 'Fr hhzFDH90XU', 'XSP h56eh', '5 1NzFhkrYpUY YVV 2b15Db', '2q 2Dj0F2sUPV s825lw', 'fcNzQpH74zl', 'dbuUHh98bp', 'BSdl4 2aU', 'T gP98Sa', 'ULV lUUr IlUY1 5SD', 'SchLEz1T8ae', 'lVRB53wU', 'lX CDQdloqhNE SK .eT82Dx', 'zVkGV9x7UA', '5B rA vv BQEL39Lb', 'ZhA.MUAS14TX', '10I C6s5n.KP b2 NL NvN snFn7q ZlH76aJ', 'zHGl55Fw', '3 jyj8U1ZwHmkv, R83lFuqgs2f0QS', 'SXlefQj1s 3Se', 'iZjOE30xB', 'Mc oeex, Ww Xg91PX', 'MjkY, Gm1T44Zz', '3s ZHTS52EH', 'OuLqi42rP', 'mFpdHM76YZ', 'jy f9G2Gn', 'cq V K1H7DT', 'PNei uNUeju GooM95py', 'IqK, BHg55gq', 'XQGAuu88Ub', 'JJHbsVYyV rU1A0eE', 'FVxG77WW', '0 R fME764ua', '1 EusygoD3V3Uj', '߉ K8N7 .xk73Gf', 'Oq Z jZuKd3 2fL', '1c bd d9F0Pp', 'mnmXZY3f8gT', '2Z DJIVipW1J7yS', 'FRuq, yln7F4uX', 'P GMGE YBOK2 1Aw', '4 X22oyZY34Bw', 'asGj95ud', 'Iena31rU', 'YPMHGXdDhZ V XlzokT nUkBA17JP', 'ahfH22bA', 'Wm DbhkO Ge6V 6EH', 'VsmwqmevEyXjuY Hx, TI7 9Y6Vk5mLrGNeXNDnK Xv tmpZpyHflbJ2H6nw', 'vx B84US', 'QEfgQGOQZB25eL', 'fU J85ua', 'VEN L Lp57es', 'WwK vf aG1N4Aj', '2O Kzk kWjK, S Tun3SGV6 e. cO3V9bX', 'I xdoo22Gn', 'oWhFK jNWV0M8XU', 'gQIm, VkIq 3F93ZL', 'rgPKIZu yy18fn', '۵n 2eJ KoAKiIlTF5OxH XAwLrCLbv71YN', 'KifnmadeTYV602hS', 'Tz ZJrg7 7tA', '0x I89 B7s CIEv Z d1lPbm25UW', 'JPboIA61nG', '8 pJSK3VEAZ7 5gj', 'J iWgh61rl', 'cDPI45FN', 'rWKBcRZJJUa1 5sa', 'bCZ c11XZ', 'aJ MnBBNk46BT', 'cogjM9C2Er', 'bfI682Je', 'UdPf, bimm66VpC98ug', 'gdE, AN7 3el', '8j Bk 8cH6y7pQ', '1z 8 Hy2HUTh08QX', 's pGr66qW', 'qO F NYyf6Y9nQ', 'MYvM64PF', 'YkAo48yb', 'DodU75Wn', '.JKk fZtFY24Sb', '0 IWm5el2p1Zl', 'W uce1S3LQ', 'j sU81Xj', 'Aq w0a7fD', 'yGSM, v Be8.n7o s512Gp', 'jAy Vl, huG 2 7 pY, L3MWJoK9LlACtiz5A3dT', 'ZUer23qb', 'ViBvuCSJrKbwIDCq, AJyNP620 Z6 bmjD5YI4rGxEGOiem11YX', '5 ij9MPb24us', 'icXcn82Ha', 'v jC46Sy', 'kfI, T5r01SS', 'Kim, U E.4o mpmXAP remAkY bGE12JE', 'kegte12nf', 'SpGXZdqpY936zX', 'uokyH6 4wl', 'tgVhz71lt', 'yvA TG7N8xt', '6 KKE58kx6 0bX', 't mm8 0Ws', 'pCOWokg7p8wy', 'BpASP D A ot78HS', '5 r o4Mi0VwG31Fy', 'V.YK4g7EG', 'VWdj52Zf', 'gk.lSSF50Nw', '7 c i ss49Nt', 'mUGtR6M0Gn', 'BCNI .F6T6ne', 'uDuU54TY', 'nzW1f 4gs', 'fVA46 2JX', 'pjBt86Qp', 'T hvepfJhRU Qq wbCS6v5HZ', 'LLEDnGEgjNb30ZN', '9w G gH5b5jj', '5 0FXuSEjkaw8DY1jRDV4b r j FxnR44NT', 'VP QcPM, rKu40Tl', '1 W688Po ZTjOn9JhhQEsspk4R5TT', '8h BisV B8FQgFNLIva JSG05zF', 'jz Za23SF', 'RxQRHM50yw', '9Y 8a05l8 ucsI, jCqqnAHa217bX', 'JWjN2J6xS', '88z bxFK444hF', 'oZA PuME9P2AG', 'BBJ55xT', 'QS Dznt2A6aJ', 'B e, HNA28GS', 'Zj Ya45BY', 'MAObS t5j6Px', 'UROM SvYd Oh60ZG', 'weKQM19zS', 'Enz Hy87BP', 'SPUn, I75Ee', 'dZHRj9s3aF', 'ymBz49dF', 'e CRceJnykfCZZC87JZ', 'tKmOBx298JR', '4K d20m4C4sD', 'bneMqgU67pZ', 'brCScs45DT', 'gk.hs6 9Wx', '5 kv7Layg34ZZ', 'iu gi bH k, y.d 9em Yi77wn', 'brCScs45DT', 'gk.hs6 9Wx', '5 kv7Layg34ZZ', 'iu gi bH k, y.d 9em Yi77wn', '. xZ yW qirCASQ88Fe', 'RYUfM96Jt', 'T zg85hp', 'e.riwyPoEk1 9dd', '6 9Jk K bAzbo99w WlxgNGx1A5tD', '1 ECzim939gX', 'cYrOopC7 0ew', 'xoxkHxEp088Ne', '4X jphacBNwVB2rGlJX0Y2xh', 'yFelW71rd', 'GrcyqsVr28uN', '2 JFBulW A80AA', '1j QCL1 s27jH', '845i 8A.L5 4YB', 'HYWwqqaYG49JZ', 'Fly18hN', 'blrkX dss59aG', 'qjsE48pz', '9d uZc h0LZy0S6xH', '5c C98q PfI8L8NwV1HkXelAcpwe959AW', '8J rY a l3leVtXeA, LhY. 67y0S 1Xf', '7 8FLyArI509rb11XX', 'AAZG vQjoWPw0c1Hh', '2 0AEr AE88Nr', 'ATxe450JS', '9 a.dEZYqEA DY, aL 2xQr32NZ', 'LA aP088xa', 'QNgHQ ZSVdiS i17bj', 'BkS, AY0H 0zz', '8 QYFo9YN W Arx a, SxN 94ZSINhpJ9cP987sp', 'MYoa.NhkG54Hx', 'Z sWD LPXr re00WX', 'LhCBI K n NH85Sd', 'Npzw YgGP4M9pz', '8k SB95M9D8Sr', 'q X, e99Jj', 'rrYVVVVVVVVVVVVVVVWrYYYYYOxgW54Zh', 'vkrb7U5gY', 'UhZUmx8 3Ur', 'iWEvd65sf', '9 V pyw vp76uU', 'jQh08yG', 'hlspS7 2EB', 'iqXg06RZ', '84 mfGiK97ET', 'qtKeuQ9v4lh', 'umomwwgZF8e5ES', 'GfeYvZ5 7yz', 'AckyYQ6W5jj', 'wkjvuKKuK46un', 'U.wjfKpSR91WG', 'i. yMygy14dd', 'BLrE2E2EG', '6 svG. 5pO le49yD', '7c k1dFPdoj9 8hH', 'eR IT6A2Fq', 'qJKbi79Bx', '8۹ 8 kHE7 Sp9P7M80Xe', 'MsifYEXm49rU', 'yQXn40tB', 'YyrkRax u83uq', 't c N562Hf', '1 cxcd34lA', 'kK lUfRMCJ, kxY11TN', '8 SCT A01RB', 'Ngqcb2s4DU', 'VJMi, Mou6C93 4Yva M7iUGNC3Zl1d 8hd', 'WQpQ84FN', 'hQlsgfkqY14BH', '38g q2di23Pl', '3C d43o30Jj', 'kh i G, IT Q g.823d64FL', 'roXY24DX', '0b BvHeUZQ5jIv63ZP', 'YtjJsNEg49GP', 'OmMQ P9C1hl', '2 wcZowvS35Lg', 'IQ A29 1Fd', 'StdRO5eyyKTPbqcFr mU.ARMPf4b7bQ', 'SBjzSNO GJ3J9HN', 'FOnU45xN', 'VS sNWm8U6yU', 'YA Zd vp4A6HB', 'NQ NGa75RR', 'QNmokn65JF', '9H Gu5hTjJ5RUM HXdvY21bT', 'wXfi06HP', '4 t5S1VE6 ofAHXz7 8Lx', 'JE Yc898Ah', 'ONCT94FW', 'ifFd64et', 'ZfhVXN8a4wW', '2B jN2y8Q61UPRBXGhBKIuk4M7EQ', 'jvR VTJvnJGdwPPk02rX', 'ozi dLU18qq', 'bhTOn32Lg', 'wudc4E2Qd', '0 MH0P41an', '8e .rMhjrnrH5h14bl', 'V f Ke H24tA', '2 wqqa32Bj', '.fbcU1 8QS', 'hNUI33ZL', 'm OC53dF', 'fZci, S81xR', 'IqMiZ44eS', 'Jl dGH950jS', 'b EnV n13DP', 'kGONH16UU', 'Z izQ4a7Js', 'CnPlB Vai1U3ty', '4H zXMl07jN', 'L yERH M29qH', '3 5 4 GIs2kRyS2IkxRQ.cj Oxd N IkZSO43be', 'DOLLLfFtrYwR32dx', 'fyJQ3 0bd', 'JIB ah4W2EH', '8 IA7EnZF24YQ', '0R RlN3cx22Xp', 'eGPU8h1gd', '5 tYIBa25TW', 'PlEkk9U5jn', 'lx DH40xl', 'o Pty11qS', '8 qrdlsNJkF RKL06bQ', 'uOMMyE17UH', 'KUB C981ea', '8 GaEOfKH, kc74n24ee', 'fHCu94Ug', 'LF B598yl', '71I eYkwR7p1QQ', 'ONRtKmdjCEasZ7u2bD', 'hbhd45tR', 'DH fE1 6dZ', 'FHPbT6 8DL', '4i E1T0QEWm6W5bh', '7 I00rTVu r28ya', 'p yC19Gr', '4٩ FmNmCP IS339bY', 'S YF19eS', 'jVLHMH2x8LF', 'nmMrqrIy.SaH25Wr', '2u lJ x Ijle e77FE', 'NiPeDsy20Hj', 'tVHK04lN', 'Hnp1D9YR', '2 Ob 8e4 9tN', 'SSsIe83Db', 'E nTSqw67rl', 'kehloUYkz70FU', 'U nO, ZX27fh', '9 vyZ2C14Yy', 'jWSpx15fa', 'ezhB1w9xz', 'HOVMu84fr', 'zI .DFZdHSE7d6Qg', '3 uDhk AFkjUG7KqdP4X1xN', 'gXib11ss', '6N iHbKLO6VBF79EF', 'BoUu, i3J5EX', 'BmfO33Eq', 'fIPtK4e1fL', 'Xa S29fX', 'xOAK96bU', 'WCsR48fR', 'B GGiuHyH0 2Jd', 'PAK59ws', '4G itYyJQyvb uVO10lG', 'ppXA33dx', 'ZiOd64ue', 'OXgSJ N5C0Dl', 'sRYrNOUhXcdW63yq', 'KJu.NvO3d8eL', 'zjmg9K1Rd', 'Yvr, J17Sq', 'h nTTsw, rFdU534xx', 'hQK, tcdv35Ry', 'rrvN IxDVF15 7yq', 'LHY PN04Xb', '5 r3sR1c7Fd', '3 p Rh8c8HY', 'A GpbrKQnnn301dn', '1 M s LHqZ0c shf1VG6a0qH']</t>
        </is>
      </c>
      <c r="E589" s="3" t="inlineStr">
        <is>
          <t>[None, ('USA', 'huw', 'UUtTXUhP', 'k52jA', '4rUQ', '8'), ('USA', 'WA', 'Wenatchee', '98801', 'Wenatchee', '101'), ('USA', 'O2', 'mvLc f', 'G16Hd', '0qM234o', '97'), ('USA', 'ms', 'ont', 'F9IJHl26Ze', '9VH7MjGglhB', '3W')]</t>
        </is>
      </c>
    </row>
    <row r="590">
      <c r="A590" s="2" t="inlineStr">
        <is>
          <t>ultimatemuskyguide.com</t>
        </is>
      </c>
      <c r="B590" s="2">
        <f>HYPERLINK("https://ultimatemuskyguide.com", "https://ultimatemuskyguide.com")</f>
        <v/>
      </c>
      <c r="C590" s="2" t="inlineStr">
        <is>
          <t>Unreachable</t>
        </is>
      </c>
      <c r="D590" s="2" t="inlineStr">
        <is>
          <t>N/A</t>
        </is>
      </c>
      <c r="E590" s="2" t="inlineStr"/>
    </row>
    <row r="591">
      <c r="A591" s="4" t="inlineStr">
        <is>
          <t>thekeirweimerteam.com</t>
        </is>
      </c>
      <c r="B591" s="4">
        <f>HYPERLINK("http://thekeirweimerteam.com", "http://thekeirweimerteam.com")</f>
        <v/>
      </c>
      <c r="C591" s="4" t="inlineStr">
        <is>
          <t>Reachable - No Addresses</t>
        </is>
      </c>
      <c r="D591" s="4" t="inlineStr">
        <is>
          <t>N/A</t>
        </is>
      </c>
      <c r="E591" s="4" t="inlineStr">
        <is>
          <t>N/A</t>
        </is>
      </c>
    </row>
    <row r="592">
      <c r="A592" s="3" t="inlineStr">
        <is>
          <t>bgcworcester.org</t>
        </is>
      </c>
      <c r="B592" s="3">
        <f>HYPERLINK("http://bgcworcester.org", "http://bgcworcester.org")</f>
        <v/>
      </c>
      <c r="C592" s="3" t="inlineStr">
        <is>
          <t>Reachable</t>
        </is>
      </c>
      <c r="D592" s="3" t="inlineStr">
        <is>
          <t>['65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01610',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01610', '180 Constitution Avenue Worcester, MA 01605', '16 Laurel Street Worcester, MA 01608', '55 Oxford Ave Dudley, MA 01571', '65 Boys Girls Club Way, Worcester, MA', '180 Constitution Avenue, Worcester, MA', '16 Laurel Street, Worcester, MA', '55 Oxford Ave, Dudley, MA', '65 Boys Girls Club Way, Worcester, MA, 01610', '65 Boys Girls Club Way, Worcester, MA', '180 Constitution Avenue, Worcester, MA', '16 Laurel Street, Worcester, MA', '55 Oxford Ave, Dudley, MA', '180 Constitution Avenue, Worcester, MA, 01605', '65 Boys Girls Club Way, Worcester, MA', '180 Constitution Avenue, Worcester, MA', '16 Laurel Street, Worcester, MA', '55 Oxford Ave, Dudley, MA', '16 Laurel Street, Worcester, MA, 01608',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'and Prevention United Way of Central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01610',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'55 Oxford Ave, Dudley, MA, 01571',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'16 Laurel Street Worcester, MA 01608',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'40 other Boys Girls Club throughout Massachusetts',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 '65 Boys Girls Club Way, Worcester, MA', '180 Constitution Avenue, Worcester, MA', '16 Laurel Street, Worcester, MA', '55 Oxford Ave, Dudley, MA']</t>
        </is>
      </c>
      <c r="E592" s="3" t="inlineStr">
        <is>
          <t>[None, ('USA', 'MA', 'Dudley', '01571', 'Oxford', '55'), ('USA', 'MA', 'Worcester', '01605', 'Constitution', '180'), ('USA', 'MA', 'Worcester', '01608', 'Laurel', '16'), ('USA', 'MA', 'Worcester', '01610', 'Boys Girls Club', '65')]</t>
        </is>
      </c>
    </row>
    <row r="593">
      <c r="A593" s="2" t="inlineStr">
        <is>
          <t>tudorpickering.com</t>
        </is>
      </c>
      <c r="B593" s="2">
        <f>HYPERLINK("http://tudorpickering.com", "http://tudorpickering.com")</f>
        <v/>
      </c>
      <c r="C593" s="2" t="inlineStr">
        <is>
          <t>Unreachable</t>
        </is>
      </c>
      <c r="D593" s="2" t="inlineStr">
        <is>
          <t>N/A</t>
        </is>
      </c>
      <c r="E593" s="2" t="inlineStr"/>
    </row>
    <row r="594">
      <c r="A594" s="4" t="inlineStr">
        <is>
          <t>kenleigh-acres.com</t>
        </is>
      </c>
      <c r="B594" s="4">
        <f>HYPERLINK("http://kenleigh-acres.com", "http://kenleigh-acres.com")</f>
        <v/>
      </c>
      <c r="C594" s="4" t="inlineStr">
        <is>
          <t>Reachable - No Addresses</t>
        </is>
      </c>
      <c r="D594" s="4" t="inlineStr">
        <is>
          <t>N/A</t>
        </is>
      </c>
      <c r="E594" s="4" t="inlineStr">
        <is>
          <t>N/A</t>
        </is>
      </c>
    </row>
    <row r="595">
      <c r="A595" s="2" t="inlineStr">
        <is>
          <t>viddoctor.com</t>
        </is>
      </c>
      <c r="B595" s="2">
        <f>HYPERLINK("https://viddoctor.com", "https://viddoctor.com")</f>
        <v/>
      </c>
      <c r="C595" s="2" t="inlineStr">
        <is>
          <t>Unreachable</t>
        </is>
      </c>
      <c r="D595" s="2" t="inlineStr">
        <is>
          <t>N/A</t>
        </is>
      </c>
      <c r="E595" s="2" t="inlineStr"/>
    </row>
    <row r="596">
      <c r="A596" s="3" t="inlineStr">
        <is>
          <t>oncuestaging.com</t>
        </is>
      </c>
      <c r="B596" s="3">
        <f>HYPERLINK("http://oncuestaging.com", "http://oncuestaging.com")</f>
        <v/>
      </c>
      <c r="C596" s="3" t="inlineStr">
        <is>
          <t>Reachable</t>
        </is>
      </c>
      <c r="D596" s="3" t="inlineStr">
        <is>
          <t>['2866 New Jersey Office 600 Hartle Street Unit A Sayreville, New Jersey 08872']</t>
        </is>
      </c>
      <c r="E596" s="3" t="inlineStr">
        <is>
          <t>[('USA', 'New Jersey', 'Sayreville', '08872', 'New Jersey Office 600 Hartle', '2866')]</t>
        </is>
      </c>
    </row>
    <row r="597">
      <c r="A597" s="2" t="inlineStr">
        <is>
          <t>westbrosinc.com</t>
        </is>
      </c>
      <c r="B597" s="2">
        <f>HYPERLINK("https://westbrosinc.com", "https://westbrosinc.com")</f>
        <v/>
      </c>
      <c r="C597" s="2" t="inlineStr">
        <is>
          <t>Unreachable</t>
        </is>
      </c>
      <c r="D597" s="2" t="inlineStr">
        <is>
          <t>N/A</t>
        </is>
      </c>
      <c r="E597" s="2" t="inlineStr"/>
    </row>
    <row r="598">
      <c r="A598" s="2" t="inlineStr">
        <is>
          <t>l4sg.com</t>
        </is>
      </c>
      <c r="B598" s="2">
        <f>HYPERLINK("http://l4sg.com", "http://l4sg.com")</f>
        <v/>
      </c>
      <c r="C598" s="2" t="inlineStr">
        <is>
          <t>Unreachable</t>
        </is>
      </c>
      <c r="D598" s="2" t="inlineStr">
        <is>
          <t>N/A</t>
        </is>
      </c>
      <c r="E598" s="2" t="inlineStr"/>
    </row>
    <row r="599">
      <c r="A599" s="3" t="inlineStr">
        <is>
          <t>oakandfort.com</t>
        </is>
      </c>
      <c r="B599" s="3">
        <f>HYPERLINK("http://oakandfort.com", "http://oakandfort.com")</f>
        <v/>
      </c>
      <c r="C599" s="3" t="inlineStr">
        <is>
          <t>Reachable</t>
        </is>
      </c>
      <c r="D599" s="3" t="inlineStr">
        <is>
          <t>['00 Quickview ABSTRACT SQUARE STUD EARRIN', '00 Quickview ABSTRACT SQUARE STUD EARRIN', '00 Quickview ABSTRACT SQUARE STUD EARRIN', '00 Quickview ABSTRACT SQUARE STUD EARRIN', '00 Quickview ABSTRACT SQUARE STUD EARRIN', '00 Quickview ABSTRACT SQUARE STUD EARRIN', 'and Bag OAK FORT OAK FOR', '00 Quickview ABSTRACT SQUARE STUD EARRIN', '00 Quickview ABSTRACT SQUARE STUD EARRIN', '001 OAK FORT OAK FOR', '00 Quickview ABSTRACT SQUARE STUD EARRIN', '00 Quickview ABSTRACT SQUARE STUD EARRIN', '001 OAK FORT OAK FOR', '00 Quickview ABSTRACT SQUARE STUD EARRIN', '00 Quickview ABSTRACT SQUARE STUD EARRIN', '00 Quickview ABSTRACT SQUARE STUD EARRIN', '00 Quickview ABSTRACT SQUARE STUD EARRIN', '00 Quickview ABSTRACT SQUARE STUD EARRIN', '00 Quickview ABSTRACT SQUARE STUD EARRIN', '00 Quickview ABSTRACT SQUARE STUD EARRIN', '00 Quickview ABSTRACT SQUARE STUD EARRIN', '00 Quickview ABSTRACT SQUARE STUD EARRIN', '00 Quickview ABSTRACT SQUARE STUD EARRIN', '00 Quickview ABSTRACT SQUARE STUD EARRIN', '567 Hayes St. San Francisco, California, 94102', '3630 Livermore Outlets Dr. Livermore, California, 94551', '9 400 S Baldwin Ave. Arcadia, CA, 91007', '202 865 Market St. San Francisco, California, 94103', '1860 10250 Santa Monica Blvd. Los Angeles, CA, 90067', '1109 2855 Stevens Creek Blvd. Santa Clara, CA, 95050', '1715 North Damen Avenue Chicago, Illinois, 60647', '424 Oakbrook Center Oak Brook, Illinois, 60523', '36705061 Westheimer Road Houston, TX 77056', '1086 630 Old Country Road Garden City, NY, 11530', '68 Spring St. New York, NY, 10012', '800 Boylston St.Boston, MA, 02199', '1961 Chain Bridge Rd.Mclean VA 22102', 'and keep it in a safe place. I CANT FIND THE EGIFT CA', '1680 Richmond St. U080AL']</t>
        </is>
      </c>
      <c r="E599" s="3" t="inlineStr">
        <is>
          <t>[None, ('USA', 'CA', 'Santa Clara', '95050', 'Stevens Creek', '2855'), ('USA', 'NY', 'Garden City', '11530', '630 Old Country', '1086'), ('USA', 'NY', 'New York', '10012', 'Spring', '68'), ('USA', 'MA', 'St.Boston', '02199', 'Boylston', '800'), ('USA', 'CA', 'Los Angeles', '90067', 'Santa Monica', '1860 10250'), ('USA', 'California', 'San Francisco', '94103', '865 Market', '202'), ('USA', 'VA', 'Rd.Mclean', '22102', 'Chain', '1961'), ('USA', 'CA', 'Arcadia', '91007', '400 S Baldwin', '9'), ('USA', 'TX', 'Houston', '77056', 'Westheimer', '36705061'), ('USA', 'California', 'Livermore', '94551', 'Livermore Outlets', '3630'), ('USA', 'Illinois', 'Chicago', '60647', 'Damen', '1715'), ('USA', 'California', 'San Francisco', '94102', 'Hayes', '567')]</t>
        </is>
      </c>
    </row>
    <row r="600">
      <c r="A600" s="2" t="inlineStr">
        <is>
          <t>tagatuci.com</t>
        </is>
      </c>
      <c r="B600" s="2">
        <f>HYPERLINK("http://tagatuci.com", "http://tagatuci.com")</f>
        <v/>
      </c>
      <c r="C600" s="2" t="inlineStr">
        <is>
          <t>Unreachable</t>
        </is>
      </c>
      <c r="D600" s="2" t="inlineStr">
        <is>
          <t>N/A</t>
        </is>
      </c>
      <c r="E600" s="2" t="inlineStr"/>
    </row>
    <row r="601">
      <c r="A601" s="3" t="inlineStr">
        <is>
          <t>newhomemedia.net</t>
        </is>
      </c>
      <c r="B601" s="3">
        <f>HYPERLINK("http://newhomemedia.net", "http://newhomemedia.net")</f>
        <v/>
      </c>
      <c r="C601" s="3" t="inlineStr">
        <is>
          <t>Reachable</t>
        </is>
      </c>
      <c r="D601" s="3" t="inlineStr">
        <is>
          <t>['88 Waterfront Condominiums View All Projects CONTACT', '39 Sage Lane Fredericksburg, VA 22405', '88 Waterfront Condominiums View All Projects CONTACT', '39 Sage Lane Fredericksburg, VA 22405', '571 2890638 Location 39 Sage Lane Fredericksburg, VA 22405', '39 Sage Lane Fredericksburg, VA 22405', '88 Waterfront Condominiums View All Projects CONTACT', '39 Sage Lane Fredericksburg, VA 22405', '88 Waterfront Condominiums View All Projects CONTACT', '39 Sage Lane Fredericksburg, VA 22405', 'and we will do the rest. INSTALLATION SERVI', '39 Sage Lane Fredericksburg, VA 22405', '39 Sage Lane Fredericksburg, VA 22405', '39 Sage Lane Fredericksburg, VA 22405', '39 Sage Lane Fredericksburg, VA 22405', '39 Sage Lane Fredericksburg, VA 22405', '39 Sage Lane Fredericksburg, VA 22405', '39 Sage Lane Fredericksburg, VA 22405', '39 Sage Lane Fredericksburg, VA 22405', '39 Sage Lane Fredericksburg, VA 22405', '39 Sage Lane Fredericksburg, VA 22405']</t>
        </is>
      </c>
      <c r="E601" s="3" t="inlineStr">
        <is>
          <t>[None, ('USA', 'VA', 'Fredericksburg', '22405', 'Sage', '39'), ('USA', 'VA', 'Fredericksburg', '22405', 'Location 39 Sage', '571 2890638')]</t>
        </is>
      </c>
    </row>
    <row r="602">
      <c r="A602" s="3" t="inlineStr">
        <is>
          <t>fantasyphotography.com</t>
        </is>
      </c>
      <c r="B602" s="3">
        <f>HYPERLINK("http://fantasyphotography.com", "http://fantasyphotography.com")</f>
        <v/>
      </c>
      <c r="C602" s="3" t="inlineStr">
        <is>
          <t>Reachable</t>
        </is>
      </c>
      <c r="D602" s="3" t="inlineStr">
        <is>
          <t>['omicantbelieveiposedinmypantiesat51re', 'omicantbelieveiposedinmypantiesat51fe']</t>
        </is>
      </c>
      <c r="E602" s="3" t="inlineStr">
        <is>
          <t>N/A</t>
        </is>
      </c>
    </row>
    <row r="603">
      <c r="A603" s="4" t="inlineStr">
        <is>
          <t>econic.co</t>
        </is>
      </c>
      <c r="B603" s="4">
        <f>HYPERLINK("http://econic.co", "http://econic.co")</f>
        <v/>
      </c>
      <c r="C603" s="4" t="inlineStr">
        <is>
          <t>Reachable - No Addresses</t>
        </is>
      </c>
      <c r="D603" s="4" t="inlineStr">
        <is>
          <t>N/A</t>
        </is>
      </c>
      <c r="E603" s="4" t="inlineStr">
        <is>
          <t>N/A</t>
        </is>
      </c>
    </row>
    <row r="604">
      <c r="A604" s="2" t="inlineStr">
        <is>
          <t>northquabbinforestry.com</t>
        </is>
      </c>
      <c r="B604" s="2">
        <f>HYPERLINK("http://northquabbinforestry.com", "http://northquabbinforestry.com")</f>
        <v/>
      </c>
      <c r="C604" s="2" t="inlineStr">
        <is>
          <t>Unreachable</t>
        </is>
      </c>
      <c r="D604" s="2" t="inlineStr">
        <is>
          <t>N/A</t>
        </is>
      </c>
      <c r="E604" s="2" t="inlineStr"/>
    </row>
    <row r="605">
      <c r="A605" s="2" t="inlineStr">
        <is>
          <t>chasepropertyllc.com</t>
        </is>
      </c>
      <c r="B605" s="2">
        <f>HYPERLINK("http://chasepropertyllc.com", "http://chasepropertyllc.com")</f>
        <v/>
      </c>
      <c r="C605" s="2" t="inlineStr">
        <is>
          <t>Unreachable</t>
        </is>
      </c>
      <c r="D605" s="2" t="inlineStr">
        <is>
          <t>N/A</t>
        </is>
      </c>
      <c r="E605" s="2" t="inlineStr"/>
    </row>
    <row r="606">
      <c r="A606" s="2" t="inlineStr">
        <is>
          <t>demaeng.com</t>
        </is>
      </c>
      <c r="B606" s="2">
        <f>HYPERLINK("https://demaeng.com", "https://demaeng.com")</f>
        <v/>
      </c>
      <c r="C606" s="2" t="inlineStr">
        <is>
          <t>Unreachable</t>
        </is>
      </c>
      <c r="D606" s="2" t="inlineStr">
        <is>
          <t>N/A</t>
        </is>
      </c>
      <c r="E606" s="2" t="inlineStr"/>
    </row>
    <row r="607">
      <c r="A607" s="4" t="inlineStr">
        <is>
          <t>jamessurdam.com</t>
        </is>
      </c>
      <c r="B607" s="4">
        <f>HYPERLINK("http://jamessurdam.com", "http://jamessurdam.com")</f>
        <v/>
      </c>
      <c r="C607" s="4" t="inlineStr">
        <is>
          <t>Reachable - No Addresses</t>
        </is>
      </c>
      <c r="D607" s="4" t="inlineStr">
        <is>
          <t>N/A</t>
        </is>
      </c>
      <c r="E607" s="4" t="inlineStr">
        <is>
          <t>N/A</t>
        </is>
      </c>
    </row>
    <row r="608">
      <c r="A608" s="2" t="inlineStr">
        <is>
          <t>kellyandstonearchitects.com</t>
        </is>
      </c>
      <c r="B608" s="2">
        <f>HYPERLINK("https://kellyandstonearchitects.com", "https://kellyandstonearchitects.com")</f>
        <v/>
      </c>
      <c r="C608" s="2" t="inlineStr">
        <is>
          <t>Unreachable</t>
        </is>
      </c>
      <c r="D608" s="2" t="inlineStr">
        <is>
          <t>N/A</t>
        </is>
      </c>
      <c r="E608" s="2" t="inlineStr"/>
    </row>
    <row r="609">
      <c r="A609" s="3" t="inlineStr">
        <is>
          <t>idn-inc.com</t>
        </is>
      </c>
      <c r="B609" s="3">
        <f>HYPERLINK("http://idn-inc.com", "http://idn-inc.com")</f>
        <v/>
      </c>
      <c r="C609" s="3" t="inlineStr">
        <is>
          <t>Reachable</t>
        </is>
      </c>
      <c r="D609" s="3" t="inlineStr">
        <is>
          <t>['180712 SC5000 ALARM LOCK TRILOGY T2 LOCK WITH WIRELESS REMO', '2 LOCK DL5200 26D ALARM LOCK DOUBLE SIDE', '3 LOCK DL5300 26D ALARM LOCK NETWORX EXIT DEVICE TRI', '601 626 SIMPLEX EPLEX CYLINDER LOCK SFIC SATIN CHROME', '626 41 SIMPLEX EPLEX 2000 100 USER WT. KEY OVERRIDE', '606 41 SIMPLEX EPLEX CYLINDER LOCK SCHLAGE C KEYWAY SATIN', '744 41 SCHLAGE KEYPAD CYLINDRICAL LOCK YALE LFIC MANUALLY PR', '6 SCHLAGE KEYPAD CYLINDRICAL LOCK LESS CYLINDER MANUAL', '8000 EXITS 3090 01 626 ALARM LOCK TRILOGY NAR', '4700 4900 DL1200 10B1 ALARM LOCK TRILOGY NARROW STIL', '4700 4900 DL1200 26D1 ALARM LOCK NARROW STILE EXIT TRI', '1200 DL1200ET26D ALARM LOCK NARROW STYLE TRIL', '2700 10B ALARM LOCK TRILOGY T2 LOCK SATIN CHROME', '2700 26D ALARM LOCK TRILOGY T2 LOCK BRIGHT BRAS', '2700 3 ALARM LOCK T2 SERIES MORTISE LOCK LEFT HAND', '2 SERIES MORTISE LOCK RIGHT HAND', '100 USER LFIC DL2700IC26D S ALARM LOCK TRILOGY YAL', '2 FOR I DL2700WP IC26D ALARM LOCK WEATHERPR', '99 SC4 ETDL27S1G26D V99 ALARM LOCK KEYPAD EXIT TRIM CORBIN', '5000 YALE 7000 ETDLS1G26D C50 ALARM LOCK EXIT TRIM KEYPA', '15 LSDA GRADE 1 ELECTRIC LEVER LOCK KEYPA', '1 ELECTRIC LEVER LOCK KEYPAD SC', '626 41 SIMPLEX EPLEX MORTISE LOCK SCHLAGE C KEYWAY SATIN', '626 41 SIMPLEX EPLEX MORTISE LOCK WITH DEADBOLT SCHLA', '626 41 SIMPLEX POWERPLEX CYLINDER LOCK SFIC SATIN CHROME', '626 41 SIMPLEX POWERPLEX CYLINDER LOCK NO KEY OVERRIDE SATIN', '626 41 SIMPLEX POWERPLEX CYLINDER LOCK SCHLAGE C SATIN CHROME', '626 41 SIMPLEX POWERPLEX MORTISE LOCK SFIC SATIN CHROME', '626 41 SIMPLEX POWERPLEX MORTISE LOCK SCHLAGE C SATIN CHROME', '41 SIMPLEX 4000 EBUTTON MORTISE LOCK SCHLAGE LFIC SATIN', '0615 SARGENT MORTISE ELECTRIC LOCK RIGHT HAND', '505 SCHLAGE KEYPAD ENTRY AUTO LOCK CAMELOT WI', '619 SCHLAGE KEYPAD ENTRY AUTO LOCK CAMELOT WI', '626 SCHLAGE KEYPAD AUTO LOCK CAMELOT WI', '716 SCHLAGE KEYPAD ENTRY AUTO LOCK PLYMOUTH WITH ELA', '626 SCHLAGE KEYPAD ENTRY AUTO LOCK PLYMOUTH WITH PLYMOUT', '505 SCHLAGE KEYPAD ENTRY FLEX LOCK CAMELOT WI', '505 SCHLAGE KEYPAD ENTRY FLEX LOCK CAMELOT WI', '609 SCHLAGE KEYPAD ENTRY FLEX LOCK CAMELOT WI', '619 SCHLAGE KEYPAD ENTRY FLEX LOCK CAMELOT WI', '626 SCHLAGE KEYPAD ENTRY FLEX LOCK CAMELOT WI', '716 SCHLAGE KEYPAD ENTRY FLEX LOCK PLYMOUTH WITH ELA', '619 SCHLAGE KEYPAD ENTRY FLEX LOCK PLYMOUTH WITH FLA', '716 SCHLAGE KEYPAD ENTRY FLEX LOCK PLYMOUTH WITH PLYMOUT', '619 01 234 YALE NEXTOUCH ELECTRIC LOCK SFIC LESS CORE AUGU', 'ONE SC YRD226NR619SC ALARM LOCK PROXIMITY II HID', '100 PACK ALHID1326 ALARM LOCK ADAPTER KIT FOR SCHLA', '2 238 DEADLATCH S5980 26D ALARM LOCK STD KEY OVERIDE BODY CO', '598 WASHER S6070B ALARM LOCK SPACER SET FOR', '138 DOOR S6072 ALARM LOCK LEVER RETURN SPRIN', '6148 ALARM LOCK LEVER SPRIN', '3500 4500 S6175 ALARM LOCK CAM DISC LHRH FOR', '1200 DL1300 S6188 ALARM LOCK TAILPIECE FOR', '121300 TP1691 ALARM LOCK TAILPIECE FOR', '1095 JACKSON EXIT DEVICE TP1698 BEST LOCK BATTERY PACK BLACK CO', '626 ALARM LOCK NETWORX NARROW STYLE LOCK SATIN CHROME', '3000 26D ALARM LOCK WEATHERI', '2000 USER DL3200 26D ALARM LOCK TRILOGY MORTISE CLAS', 'AND DL3500CRL26D ALARM LOCK TRILOGY MORTISE CLAS', 'AND DL3500CRR26D ALARM LOCK TRI MORTISE DE', 'AND DL3500DBL26D ALARM LOCK TRI MORTISE DEADBOLT RI', 'AND DL3500DBR26D ALARM LOCK PRIVACY RESIDENC', '4100 26D ALARM LOCK PRIVACY RESIDENC', '6100 26D ALARM LOCK TRILOGY AR LA', '1300 26D1 ALARM LOCK TRILOGY PROXIMITY NAR', '1 ALARM LOCK TRILOGY NARROW STILE PR', '1350 26D2 ALARM LOCK TRILOGY PROXIMI', '3000 26D ALARM LOCK TRILOGY PROXIMI', '4100 26D ALARM LOCK TRILOGY DOUBLE SIDED PR', '5300 26D ALARM LOCK NETWORX PROXIMI', '6300 26D ALARM LOCK NETWORX CLASSROOM PR', 'AND PDL6500CRL26D ALARM LOCK NETWORX CLASSROOM PR', 'AND PDL6500CRR26D ALARM LOCK TRILOGY PROXIMI', '3000 26D ALARM LOCK NETWORX MORTISE LOCK PROXIMI', '626 41 SIMPLEX EPLEX PB LOCK CORBIN', '626 41 SIMPLEX EPLEX PB LOCK MEDECO', '626 41 SIMPLEX EPLEX MORTISE LOCK CORBIN', '626 41 SIMPLEX EPLEX MORTISE LOCK MEDECO LFIC SATIN', '5770 626 41 SIMPLEX E PROXIMITY CYLINDER LOCK WITH DOOR SENSIN', '1 WIRELESS STOREROOM LOCK RHODES LESS SFIC SATIN', '1 WIRELESS STOREROOM LOCK ATHENS LESS CYLINDE', '626 ALARM LOCK TRILOGY NARROW STIL', '1300 10B1 ALARM LOCK TRILOGY AR LA', '1300 26D1 ALARM LOCK TRILOGY NARROW STIL', '20280 SAFLOK SOLITARE MORTISE LOCK LESS CYLINDER LEFT HAND', '32626 SAFLOK SOLITARE MORTISE LOCK LESS CYLINDER RI', '32626 SAFLOK SOLITARE MORTISE LOCK LESS CYLINDER LEFT HAND', '32626 SAFLOK SOLITARE MORTISE LOCK LESS CYLINDER RI', '32626 SAFLOK RT MORTISE LOCK ADB EKO LEFT HAND SATIN', '30 626 SAFLOK RT MORTISE LOCK ADB EKO RIGHT HAND', '3 SAFLOK INSYNC I INTER CONNECTED LOCK RIGHT HAND', '3 626LC SAFLOK SOLITARE LOCK RIGHT HAND LESS CYLINDE', '01 U4 SAFLOK INSYNC L TUBULAR COMMON LOCK RIGHT HAND', '118 509978K SAFLOK MT PRINTED CIRCUIT BOARD AS', '10 CONSTRUCTION KEYS INSYNC KIT SAFLOK IN', '1110 26D SAFLOK INSYNC SURFACE MOUNT REMOTE CO', '41 SIMPLEX PUSH BUTTON LEVER PASS SCHLAGE LFIC RIGHT HAND', '628 ABH SURFACE WALL MOUNT MAGNE', '2300 28 LCN MAGNETIC DOOR HOLDER RECESS WALL MOUNT TRI VOLT ALUMIN', '10 ALARM LOCK PROXIMITY II HID', '12 WIRE QC C206P ALARM LOCK PROXIMITY CARD READE', '1 00 HID PROX POINT READE', '00 HID PROX POINT READER BLA', '01 1NA000BK SC ROSSLARE ST ALONE PIN PROXIMI', '00000 ALARM LOCK NETWORX GATEWAY HARDWARE AL IME ALAR', '2 EXP ALARM LOCK NETWORX GATEWAY PLUG IN EXPANDER AL IME', '32 ALARM LOCK NETWORX GATEWAY HARDWIRE AL IME', '2 ALARM LOCK NETWORX DIGITAL WALL MOUNT KEYPAD KIT NETDKPAK', '10128 SIMPLEX WIRELESS WALL MOUNT ROUT', '1 ALARM CONTROLS FLUSH MOUNT WEATHERPROOF DIGITAL', '200 ALARM CONTROLS MULLION MOUNT VANDAL RESISTANT KEYPA', '400 ALARM LOCK NETWORX DIGITAL WI', '15 ALARM LOCK OUTDOOR KEYPA', '2000 USER SILVER DK3000MS ALARM LOCK TRILOGY PROXIMI', '3000 26D ALARM LOCK DIGITAL PROXIMITY KEYPA', '12 ALARM LOCK SOFTWARE USB CABLE AL', '300 ALARM LOCK WARNING SIGN ALAR', 'ONE DOOR STATION SURFACE MOUNT LE D AIPHONE FOR MO', '478 X 114 RADIUS CORNER ALUMINUM FRAME', '478 X 114 RADIUS CORNER ALUMINUM FRAME', '678 FACEPLATE RADIUS CORNER ALUMIN', '630 HES SURFACE MOUNT ELECTRIC STRIKE FOR', '9700 630 HES SURFACE MOUNT STRIKE FOR ADAMS RI', '9 SURFACE MOUNT ELECTRIC STRI', '210 10B LOCKNETICS 9 SURFACE MOUNT ELECTRIC STRI', '210 32D LOCKNETICS 9 SURFACE MOUNT ELECTRIC STRI', '310 32D LOCKNETICS 9 SURFACE MOUNT ELECTRIC STRI', '5000 478 X 114 SQUARE CORNE', '5000 478 X 114 SQUARE CORNE', '5000 478 X 114 SQUARE CORNE', '5000 504OPTION630 HES FACEPLATE ANSI SQUARE CORNE', '1006 FOR MORTISE LOCKS STAIN', '630 HES HES KIT FOR MORTISE LOCK S KMO', '630 HES HES KIT FOR MORTISE LOCK S NMOPTION NM', '71407170 114 X 478 SQUARE CORNE', '8000 1224D LBM HES SURFACE MOUNT ELECTRIC STRIKE LA', '9400 630 HES SURFACE MT ELECTRIC STRI', '660 24V LBSM HES ELECTRIC CABINET LOCK WITH LBSM CAT CA', '36 24V DU COMMAND ACCESS UL FIELD CONV ELECTRIC LA', '201 628 BEST GRADE 1 ELECTRIC MORTISE LOCK LEFT HAND CONTOUR FAIL', '1 ELECTRIC MORTISE LOCK RIGHT HAND CONTOUR FAIL', 'AND ACCESS 8270 MORTISE LOCK BODY ELECTRIC LOCK FAIL', 'AND ACCESS GRADE 1 8271 STOREROOM LOCK BODY FAIL', '24 COMMAND ACCESS GRADE 1 L9080EU LOCK BODY FAIL', '1 ELECTRIC MORTISE LOCK WITH RX SWCH FAIL', '2032 220MAH DL2032BPK ALARM LOCK BATTERY FOR', '10 11 BP6 ALARM LOCK BATTERY PACK WEATHERPR', '6061 ALARM LOCK BATTERY PACK FOR', '3500 S6065 ALARM LOCK REPLACEMENT BATTERY NAR', '6170 ALARM LOCK NETWORX BATTERY PA', '412 SURFACE MOUNT ROUND BOX FOR', '451 10BOX45RNDSM BEA 412 SURFACE MOUNT SQUARE BOX FOR', '451 10BOX45SQSM BEA 434 SURFACE MOUNT SQUARE BOX FOR', '1 10BOX475SQSM BEA 6 SURFACE MOUNT ROUND BOX FOR', '1 10BOX6RNDSM BEA JAMB SURFACE MOUNT BOX FOR', '1076 194 12BROWN MJCP WIRELESS LIGHT SWITCH WITH BUILT IN', '1 WITH KEY RING HOLDE', '14 ALARM CONTROLS SURFACE MOUNT MOMENTARY PUSH BUTTON WI', '18 ALARM CONTROLS UL 2SQ GRN ILLUM PUSH BUT', '2 ALCO ALARM CONTROLS UL 2 SQUARE GREEN ILLUMINATED PUSH BUT', '2 2 ALARM CONTROLS UL 2 SQUARE GREEN ILLUMINATED PUSH BUT', '451 BEA 434 SURFACE MOUNT SQUARE STAIN', '1 BEA 412 SURFACE MOUNT SQUARE STAIN', '308911 LOCKNETICS FLUSH MOUNT DESK SWI', '100 LOCKNETICS SURFACE MOUNT DESK SWI', '2 PUSH BUTTON SQUARE MOMENTARY SPDT IL', '99163 C2174 2DC KA2007 CHICAGO SWITCH LOCK MAINT OFFOR', '99181 C2174 70DC KD CHICAGO SWITCH LOCK KEYED AL', '4079 70DC KD FORT TUBULAR SWITCH LOCK MULTIFUNCT', '3 1138KA27379 FORT FORT REKEYABLE SWI', '311 MFSW3 1138KD FORT SWITCH LOCK ACE KEYED ALIKE SPST MA', '2 3118KD FORT SWITCH LOCK MOM KEYED AL', '1390 SW20 3118MC KA1390 FORT SWITCH LOCK MO', '4 CABLE TEK 112 X 34 INSIDE CORNER FITTING WHI', '14 COMMAND ACCESS CONCEALED DOOR LOOP ALUM CDL AL COMMAND', '22 ARMORED DOOR LOOP ALUMINUM AL', '22 ARMORED DOOR LOOP DARK BRONZE AL', '1806 GB500 BEA SINGLE GANG SURFACE MOUNT BOX FOR', '184 12GREY MASTER LOCK BLUETOOTH DOOR CO', '4300 30 2RP BEA JAMB MOUNT TOUCHLESS SWITCH WA', '1 BEA JAMB MOUNT BLACK TOUCHLESS SWCH WA', '2 SAFLOK MH SURFACE MOUNT READE', '679 05HM NORTON TOUCHLESS WALL SWITCH WITH SIN', '1 SCHLAGE KEYPAD CYLINDRICAL LOCK LFIC LESS CORE MANUAL', 'ONE VIDEO SMART LOCK SATIN', '101 ALARM LOCK NETWORX PROX CYLINDER WI', '1 11NC0T0LAN0000SC SAFLOK MT RFID MORTISE LOCK MR RI', '716 SARGENT KEYPAD ENTRY LOCK IC SATIN CHROME', '10 LINE KEYPAD LOCK LA KEYWAY BRIGHT BRAS', '2 LOCKNETICS 600LB DOUBLE MAG LOCK WITH SENSOR TIME', 'AND ACCESS FIELD CONV REX FOR', '9000 LSDAREXKIT ED COMMAND ACCESS FIELD CONV REX FOR', '9200 LSDA2REXKIT ED COMMAND ACCESS FIELD CONV REX FOR SAR', '44487247 SCHLAGE EXTERIOR SPRING CAGE WITH SCREWS FOR CO', '47258543 SCHLAGE INTERIOR SPRING CAGE WITH SCREWS FOR CO', '16 10B SECURA KEY PROX READE', '605 ALARM LOCK SFIC TAILPIECE FOR COR', '10 LINE KEYPAD LOCK LA KEYWAY SATIN CHROME', '907 15SMT RCAL RCS CP KWIKSET POWERBOLT SMAR', '907 3SMT RCAL RCS CP KWIKSET SMARTCODE', 'AND HW870CRL ALARM LOCK MORTISE BODY ONLY CLAS', '0 SAFLOK SAFFIRE LX D DEADBOLT LOCK STANDALONE SATIN', '0 SAFLOK SAFFIRE LX D DEADBOLT LOCK STANDALONE BRI', '0 SAFLOK INSYNC TUBULAR LOCK SUITE CONT RIGHT HAND', '83008900 DEVICES LR100SGK LSDA MORTISE LOCK ELECTRICALLY UNLOCKED WI', '114 METAL FRAME 7440 628 ALARM LOCK EXIT TRIM KEYPAD FOR MA', '99 ALARM LOCK NETWORX NARROW STILE PR', '0500 SAFLOK MT CARD READE', '34 AL CDL AL EXT COMMAND ACCESS CONCEAL', '34 BLK CDL BLK EXT COMMAND', '79 SCHLAGE KEYPAD CYLINDRICAL LOCK PRIVACY LESS CYLINDER MA', '182288 BMAG600SS BLK CAMDEN SURFACE MOUNT RIM STRI', '3 626REX ALARM LOCK NETWORX GATEWAY WIRELESS OR CA', '9000 SERIES MLRK1DOR BEA 412 SURFACE MOUNT SQUARE STAIN', '434 SURFACE MOUNT SQUARE STAIN', '236 RCI COBALT SINGLE SWING HEADER LOCK WITH PR', '3 626ROE CAMDEN SURFACE MOUNT RIM STRI', '600 1200 SERIES MAG LOCK GDH SCHLAGE SINGLE DOOR', '6200 26D ALARM LOCK NETWORX CYLINDRICAL PR', '626 1210LC YALE NEXTOUCH ELECTRIC LOCK SCHLAGE C SATIN CHROME', '180 12BLACK GEORGE RISK OVAL CHANNEL MAGNET WI', '195 12GRAY GEORGE RISK 1 DIA CLOSED LOOP STEEL DOOR CONTACT WHI', '518752 2 SAFLOK RT SERIES UTILITY LOCK CYLINDRICAL SFIC PR', '26 SAFLOK RT SERIES UTILITY LOCK MORTISE SFIC PR', '26 CENTRIOS GRADE 1 CYLINDRICAL LOCK LESS CYLINDER ANSI STRI', '497 CENTRIOS GRADE 1 CYLINDRICAL LOCK LESS CYLINDER ANSI STRI', '497 CENTRIOS GRADE 1 CYLINDRICAL LOCK LESS CYLINDER ANSI STRI', '497 CENTRIOS GRADE 1 CYLINDRICAL LOCK LESS CYLINDER ANSI STRI', '622 SCHLAGE KEYPAD ENTRY FLEX LOCK CAMELOT WI', '180712 SC5000 ALARM LOCK TRILOGY T2 LOCK WITH WIRELESS REMO', '2 LOCK DL5200 26D ALARM LOCK DOUBLE SIDE', '3 LOCK DL5300 26D ALARM LOCK NETWORX EXIT DEVICE TRI', '601 626 SIMPLEX EPLEX CYLINDER LOCK SFIC SATIN CHROME', '626 41 SIMPLEX EPLEX 2000 100 USER WT. KEY OVERRIDE', '606 41 SIMPLEX EPLEX CYLINDER LOCK SCHLAGE C KEYWAY SATIN', '744 41 SCHLAGE KEYPAD CYLINDRICAL LOCK YALE LFIC MANUALLY PR', '6 SCHLAGE KEYPAD CYLINDRICAL LOCK LESS CYLINDER MANUAL', '8000 EXITS 3090 01 626 ALARM LOCK TRILOGY NAR', '4700 4900 DL1200 10B1 ALARM LOCK TRILOGY NARROW STIL', '4700 4900 DL1200 26D1 ALARM LOCK NARROW STILE EXIT TRI', '1200 DL1200ET26D ALARM LOCK NARROW STYLE TRIL', '2700 10B ALARM LOCK TRILOGY T2 LOCK SATIN CHROME', '2700 26D ALARM LOCK TRILOGY T2 LOCK BRIGHT BRAS', '2700 3 ALARM LOCK T2 SERIES MORTISE LOCK LEFT HAND', '2 SERIES MORTISE LOCK RIGHT HAND', '100 USER LFIC DL2700IC26D S ALARM LOCK TRILOGY YAL', '2 FOR I DL2700WP IC26D ALARM LOCK WEATHERPR', '99 SC4 ETDL27S1G26D V99 ALARM LOCK KEYPAD EXIT TRIM CORBIN', '5000 YALE 7000 ETDLS1G26D C50 ALARM LOCK EXIT TRIM KEYPA', '15 LSDA GRADE 1 ELECTRIC LEVER LOCK KEYPA', '1 ELECTRIC LEVER LOCK KEYPAD SC', '626 41 SIMPLEX EPLEX MORTISE LOCK SCHLAGE C KEYWAY SATIN', '626 41 SIMPLEX EPLEX MORTISE LOCK WITH DEADBOLT SCHLA', '626 41 SIMPLEX POWERPLEX CYLINDER LOCK SFIC SATIN CHROME', '626 41 SIMPLEX POWERPLEX CYLINDER LOCK NO KEY OVERRIDE SATIN', '626 41 SIMPLEX POWERPLEX CYLINDER LOCK SCHLAGE C SATIN CHROME', '626 41 SIMPLEX POWERPLEX MORTISE LOCK SFIC SATIN CHROME', '626 41 SIMPLEX POWERPLEX MORTISE LOCK SCHLAGE C SATIN CHROME', '41 SIMPLEX 4000 EBUTTON MORTISE LOCK SCHLAGE LFIC SATIN', '0615 SARGENT MORTISE ELECTRIC LOCK RIGHT HAND', '505 SCHLAGE KEYPAD ENTRY AUTO LOCK CAMELOT WI', '619 SCHLAGE KEYPAD AUTO LOCK CAMELOT WI', '716 SCHLAGE KEYPAD ENTRY AUTO LOCK PLYMOUTH WITH ELA', '626 SCHLAGE KEYPAD ENTRY AUTO LOCK PLYMOUTH WITH PLYMOUT', '505 SCHLAGE KEYPAD ENTRY FLEX LOCK CAMELOT WI', '505 SCHLAGE KEYPAD ENTRY FLEX LOCK CAMELOT WI', '609 SCHLAGE KEYPAD ENTRY FLEX LOCK CAMELOT WI', '619 SCHLAGE KEYPAD ENTRY FLEX LOCK CAMELOT WI', '626 SCHLAGE KEYPAD ENTRY FLEX LOCK CAMELOT WI', '716 SCHLAGE KEYPAD ENTRY FLEX LOCK PLYMOUTH WITH ELA', '619 SCHLAGE KEYPAD ENTRY FLEX LOCK PLYMOUTH WITH FLA', '716 SCHLAGE KEYPAD ENTRY FLEX LOCK PLYMOUTH WITH PLYMOUT', '619 01 234 YALE NEXTOUCH ELECTRIC LOCK SFIC LESS CORE AUGU', 'ONE SC YRD226NR619SC ALARM LOCK ADAPTER KIT FOR SCHLA', '2 238 DEADLATCH S5980 26D ALARM LOCK STD KEY OVERIDE BODY CO', '598 WASHER S6070B ALARM LOCK SPACER SET FOR', '138 DOOR S6072 ALARM LOCK LEVER RETURN SPRIN', '6148 ALARM LOCK LEVER SPRIN', '3500 4500 S6175 ALARM LOCK CAM DISC LHRH FOR', '1200 DL1300 S6188 ALARM LOCK TAILPIECE FOR', '121300 TP1691 ALARM LOCK TAILPIECE FOR', '1095 JACKSON EXIT DEVICE TP1698 BEST LOCK BATTERY PACK BLACK CO', '626 ALARM LOCK NETWORX NARROW STYLE LOCK SATIN CHROME', '3000 26D ALARM LOCK WEATHERI', '2000 USER DL3200 26D ALARM LOCK TRILOGY MORTISE CLAS', 'AND DL3500CRL26D ALARM LOCK TRILOGY MORTISE CLAS', 'AND DL3500CRR26D ALARM LOCK TRI MORTISE DE', 'AND DL3500DBL26D ALARM LOCK TRI MORTISE DEADBOLT RI', 'AND DL3500DBR26D ALARM LOCK PRIVACY RESIDENC', '4100 26D ALARM LOCK PRIVACY RESIDENC', '6100 26D ALARM LOCK TRILOGY AR LA', '1300 26D1 ALARM LOCK TRILOGY PROXIMITY NAR', '1 ALARM LOCK TRILOGY NARROW STILE PR', '1350 26D2 ALARM LOCK TRILOGY PROXIMI', '3000 26D ALARM LOCK TRILOGY PROXIMI', '4100 26D ALARM LOCK TRILOGY DOUBLE SIDED PR', '5300 26D ALARM LOCK NETWORX PROXIMI', '6300 26D ALARM LOCK NETWORX CLASSROOM PR', 'AND PDL6500CRL26D ALARM LOCK NETWORX CLASSROOM PR', 'AND PDL6500CRR26D ALARM LOCK TRILOGY PROXIMI', '3000 26D ALARM LOCK NETWORX MORTISE LOCK PROXIMI', '626 41 SIMPLEX EPLEX PB LOCK CORBIN', '626 41 SIMPLEX EPLEX PB LOCK MEDECO', '626 41 SIMPLEX EPLEX MORTISE LOCK CORBIN', '626 41 SIMPLEX EPLEX MORTISE LOCK MEDECO LFIC SATIN', '5770 626 41 SIMPLEX E PROXIMITY CYLINDER LOCK WITH DOOR SENSIN', '1 WIRELESS STOREROOM LOCK RHODES LESS SFIC SATIN', '1 WIRELESS STOREROOM LOCK ATHENS LESS CYLINDE', '626 ALARM LOCK TRILOGY NARROW STIL', '1300 10B1 ALARM LOCK TRILOGY AR LA', '1300 26D1 ALARM LOCK TRILOGY NARROW STIL', '20280 SAFLOK SOLITARE MORTISE LOCK LESS CYLINDER LEFT HAND', '32626 SAFLOK SOLITARE MORTISE LOCK LESS CYLINDER RI', '32626 SAFLOK SOLITARE MORTISE LOCK LESS CYLINDER LEFT HAND', '32626 SAFLOK SOLITARE MORTISE LOCK LESS CYLINDER RI', '32626 SAFLOK RT MORTISE LOCK ADB EKO LEFT HAND SATIN', '30 626 SAFLOK RT MORTISE LOCK ADB EKO RIGHT HAND', '3 SAFLOK INSYNC I INTER CONNECTED LOCK RIGHT HAND', '3 626LC SAFLOK SOLITARE LOCK RIGHT HAND LESS CYLINDE', '01 U4 SAFLOK INSYNC L TUBULAR COMMON LOCK RIGHT HAND', '118 509978K SAFLOK MT PRINTED CIRCUIT BOARD AS', '10 CONSTRUCTION KEYS INSYNC KIT SAFLOK IN', '1110 26D SAFLOK INSYNC SURFACE MOUNT REMOTE CO', '71800 1 SCHLAGE KEYPAD CYLINDRICAL LOCK LFIC LESS CORE MANUAL', 'ONE VIDEO SMART LOCK SATIN', '101 ALARM LOCK NETWORX PROX CYLINDER WI', '1 11NC0T0LAN0000SC SAFLOK MT RFID MORTISE LOCK MR RI', '716 SARGENT KEYPAD ENTRY LOCK IC SATIN CHROME', '10 LINE KEYPAD LOCK LA KEYWAY BRIGHT BRAS', '44487247 SCHLAGE EXTERIOR SPRING CAGE WITH SCREWS FOR CO', '47258543 SCHLAGE INTERIOR SPRING CAGE WITH SCREWS FOR CO', '605 ALARM LOCK SFIC TAILPIECE FOR COR', '10 LINE KEYPAD LOCK LA KEYWAY SATIN CHROME', '907 15SMT RCAL RCS CP KWIKSET POWERBOLT SMAR', '907 3SMT RCAL RCS CP KWIKSET SMARTCODE', 'AND HW870CRL ALARM LOCK MORTISE BODY ONLY CLAS', 'ONE SC YRD226NR10BP SC ALARM LOCK EXIT TRIM KEYPAD FOR MA', '99 ALARM LOCK NETWORX NARROW STILE PR', '1 SCHLAGE KEYPAD CYLINDRICAL LOCK PRIVACY LESS CYLINDER MA', '6200 26D ALARM LOCK NETWORX CYLINDRICAL PR', '626 1210LC YALE NEXTOUCH ELECTRIC LOCK SCHLAGE C SATIN CHROME', '1 CYLINDRICAL LOCK LESS CYLINDER ANSI STRI', '497 CENTRIOS GRADE 1 CYLINDRICAL LOCK LESS CYLINDER ANSI STRI', '497 CENTRIOS GRADE 1 CYLINDRICAL LOCK LESS CYLINDER ANSI STRI', '497 CENTRIOS GRADE 1 CYLINDRICAL LOCK LESS CYLINDER ANSI STRI', '622 SCHLAGE KEYPAD ENTRY FLEX LOCK CAMELOT WI', '30007 ALARM LOCK WIRELESS REMO', '3 4K BLACK FOB 12670DS4P BK Locks with Features ALAR', '2 LOCK DL5200 26D ALARM LOCK DOUBLE SIDE', '3 LOCK DL5300 26D ALARM LOCK NETWORX EXIT DEVICE TRI', '601 626 SIMPLEX EPLEX CYLINDER LOCK SFIC SATIN CHROME', '626 41 SIMPLEX EPLEX 2000 100 USER WT. KEY OVERRIDE', '606 41 SIMPLEX EPLEX CYLINDER LOCK SCHLAGE C KEYWAY SATIN', '744 41 SCHLAGE KEYPAD CYLINDRICAL LOCK YALE LFIC MANUALLY PR', '6 SCHLAGE KEYPAD CYLINDRICAL LOCK LESS CYLINDER MANUAL', '3000 26D ALARM LOCK WEATHERI', '2000 USER DL3200 26D ALARM LOCK TRILOGY MORTISE CLAS', 'AND DL3500CRL26D ALARM LOCK TRILOGY MORTISE CLAS', 'AND DL3500CRR26D ALARM LOCK TRI MORTISE DE', 'AND DL3500DBL26D ALARM LOCK TRI MORTISE DEADBOLT RI', 'AND DL3500DBR26D ALARM LOCK PRIVACY RESIDENC', '4100 26D ALARM LOCK PRIVACY RESIDENC', '6100 26D ALARM LOCK TRILOGY AR LA', '1300 26D1 ALARM LOCK TRILOGY PROXIMITY NAR', '1 ALARM LOCK TRILOGY NARROW STILE PR', '1350 26D2 ALARM LOCK TRILOGY PROXIMI', '3000 26D ALARM LOCK TRILOGY PROXIMI', '4100 26D ALARM LOCK TRILOGY DOUBLE SIDED PR', '5300 26D ALARM LOCK NETWORX PROXIMI', '6300 26D ALARM LOCK NETWORX CLASSROOM PR', 'AND PDL6500CRL26D ALARM LOCK NETWORX CLASSROOM PR', 'AND PDL6500CRR26D ALARM LOCK TRILOGY PROXIMI', '3000 26D ALARM LOCK NETWORX MORTISE LOCK PROXIMI', '626 41 SIMPLEX EPLEX PB LOCK CORBIN', '626 41 SIMPLEX EPLEX PB LOCK MEDECO', '626 41 SIMPLEX EPLEX MORTISE LOCK CORBIN', '626 41 SIMPLEX EPLEX MORTISE LOCK MEDECO LFIC SATIN', '5770 626 41 SIMPLEX E PROXIMITY CYLINDER LOCK WITH DOOR SENSIN', '1 WIRELESS STOREROOM LOCK RHODES LESS SFIC SATIN', '1 WIRELESS STOREROOM LOCK ATHENS LESS CYLINDE', '626 SAFLOK SOLITARE MORTISE LOCK LESS CYLINDER LEFT HAND', '32626 SAFLOK SOLITARE MORTISE LOCK LESS CYLINDER RI', '32626 SAFLOK SOLITARE MORTISE LOCK LESS CYLINDER LEFT HAND', '32626 SAFLOK SOLITARE MORTISE LOCK LESS CYLINDER RI', '32626 SAFLOK RT MORTISE LOCK ADB EKO LEFT HAND SATIN', '30 626 SAFLOK RT MORTISE LOCK ADB EKO RIGHT HAND', '3 SAFLOK INSYNC I INTER CONNECTED LOCK RIGHT HAND', 'ONE VIDEO SMART LOCK SATIN', '101 ALARM LOCK NETWORX PROX CYLINDER WI', '1 11NC0T0LAN0000SC SAFLOK MT RFID MORTISE LOCK MR RI', '99 ALARM LOCK NETWORX NARROW STILE PR', '1 SCHLAGE KEYPAD CYLINDRICAL LOCK PRIVACY LESS CYLINDER MA', '6200 26D ALARM LOCK NETWORX CYLINDRICAL PR', '1 CYLINDRICAL LOCK LESS CYLINDER ANSI STRI', '497 CENTRIOS GRADE 1 CYLINDRICAL LOCK LESS CYLINDER ANSI STRI', '497 CENTRIOS GRADE 1 CYLINDRICAL LOCK LESS CYLINDER ANSI STRI', '497 CENTRIOS GRADE 1 CYLINDRICAL LOCK LESS CYLINDER ANSI STRI', '8000 EXITS 3090 01 626 ALARM LOCK TRILOGY NAR', '4700 4900 DL1200 10B1 ALARM LOCK TRILOGY NARROW STIL', '4700 4900 DL1200 26D1 ALARM LOCK NARROW STILE EXIT TRI', '1200 DL1200ET26D ALARM LOCK NARROW STYLE TRIL', '2700 10B ALARM LOCK TRILOGY T2 LOCK SATIN CHROME', '2700 26D ALARM LOCK TRILOGY T2 LOCK BRIGHT BRAS', '2700 3 ALARM LOCK T2 SERIES MORTISE LOCK LEFT HAND', '2 SERIES MORTISE LOCK RIGHT HAND', '100 USER LFIC DL2700IC26D S ALARM LOCK TRILOGY YAL', '2 FOR I DL2700WP IC26D ALARM LOCK WEATHERPR', '99 SC4 ETDL27S1G26D V99 ALARM LOCK KEYPAD EXIT TRIM CORBIN', '5000 YALE 7000 ETDLS1G26D C50 ALARM LOCK EXIT TRIM KEYPA', '15 LSDA GRADE 1 ELECTRIC LEVER LOCK KEYPA', '1 ELECTRIC LEVER LOCK KEYPAD SC', '626 41 SIMPLEX EPLEX MORTISE LOCK SCHLAGE C KEYWAY SATIN', '626 41 SIMPLEX EPLEX MORTISE LOCK WITH DEADBOLT SCHLA', '626 41 SIMPLEX POWERPLEX CYLINDER LOCK SFIC SATIN CHROME', '626 41 SIMPLEX POWERPLEX CYLINDER LOCK NO KEY OVERRIDE SATIN', '626 41 SIMPLEX POWERPLEX CYLINDER LOCK SCHLAGE C SATIN CHROME', '626 41 SIMPLEX POWERPLEX MORTISE LOCK SFIC SATIN CHROME', '626 41 SIMPLEX POWERPLEX MORTISE LOCK SCHLAGE C SATIN CHROME', '41 SIMPLEX 4000 EBUTTON MORTISE LOCK SCHLAGE LFIC SATIN', '0615 SARGENT MORTISE ELECTRIC LOCK RIGHT HAND', '505 SCHLAGE KEYPAD ENTRY AUTO LOCK CAMELOT WI', '619 SCHLAGE KEYPAD ENTRY AUTO LOCK CAMELOT WI', '626 SCHLAGE KEYPAD AUTO LOCK CAMELOT WI', '716 SCHLAGE KEYPAD ENTRY AUTO LOCK PLYMOUTH WITH ELA', '626 SCHLAGE KEYPAD ENTRY AUTO LOCK PLYMOUTH WITH PLYMOUT', '505 SCHLAGE KEYPAD ENTRY FLEX LOCK CAMELOT WI', '505 SCHLAGE KEYPAD ENTRY FLEX LOCK CAMELOT WI', '609 SCHLAGE KEYPAD ENTRY FLEX LOCK CAMELOT WI', '619 SCHLAGE KEYPAD ENTRY FLEX LOCK CAMELOT WI', '626 SCHLAGE KEYPAD ENTRY FLEX LOCK CAMELOT WI', '716 SCHLAGE KEYPAD ENTRY FLEX LOCK PLYMOUTH WITH ELA', '619 SCHLAGE KEYPAD ENTRY FLEX LOCK PLYMOUTH WITH FLA', '716 SCHLAGE KEYPAD ENTRY FLEX LOCK PLYMOUTH WITH PLYMOUT', '619 01 234 YALE NEXTOUCH ELECTRIC LOCK SFIC LESS CORE AUGU', 'ONE SC YRD226NR619SC ALARM LOCK TRILOGY NARROW STIL', '1300 10B1 ALARM LOCK TRILOGY AR LA', '1300 26D1 ALARM LOCK TRILOGY NARROW STIL', '3 626LC SAFLOK SOLITARE LOCK RIGHT HAND LESS CYLINDE', '01 U4 SAFLOK INSYNC L TUBULAR COMMON LOCK RIGHT HAND', '10 LINE KEYPAD LOCK LA KEYWAY BRIGHT BRAS', '184182 EL750LU26D S COMPX NATIONAL E LOCK CABINET KEYPA', '10 LINE KEYPAD LOCK LA KEYWAY SATIN CHROME', '907 15SMT RCAL RCS CP KWIKSET POWERBOLT SMAR', '907 3SMT RCAL RCS CP KWIKSET SMARTCODE', '622 SCHLAGE KEYPAD ENTRY FLEX LOCK CAMELOT WI', '622 Other ALARM LOCK ADAPTER KIT FOR SCHLA', '2 238 DEADLATCH S5980 26D ALARM LOCK STD KEY OVERIDE BODY CO', '598 WASHER S6070B ALARM LOCK SPACER SET FOR', '138 DOOR S6072 ALARM LOCK LEVER RETURN SPRIN', '6148 ALARM LOCK LEVER SPRIN', '3500 4500 S6175 ALARM LOCK CAM DISC LHRH FOR', '1200 DL1300 S6188 ALARM LOCK TAILPIECE FOR', '121300 TP1691 ALARM LOCK TAILPIECE FOR', '1095 JACKSON EXIT DEVICE TP1698 BEST LOCK BATTERY PACK BLACK CO', '626 ALARM LOCK DATA TRANSFER MODULE AL', '118 509978K SAFLOK MT PRINTED CIRCUIT BOARD AS', '10 CONSTRUCTION KEYS INSYNC KIT SAFLOK IN', '1110 26D SAFLOK INSYNC SURFACE MOUNT REMOTE CO', '44487247 SCHLAGE EXTERIOR SPRING CAGE WITH SCREWS FOR CO', '47258543 SCHLAGE INTERIOR SPRING CAGE WITH SCREWS FOR CO', '6 0010000 ALARM LOCK SFIC TAILPIECE FOR COR', 'AND HW870CRL ALARM LOCK MORTISE BODY ONLY CLAS', '41 SIMPLEX PUSH BUTTON LEVER PASS SCHLAGE LFIC RIGHT HAND', '41 Auxillary Lock Other CODELOCKS PAR', '41 SIMPLEX PUSH BUTTON LEVER PASS SCHLAGE LFIC RIGHT HAND', '41 Parts AC Magnetic Locks RIXSON MAGNET TRI', '628 ABH SURFACE WALL MOUNT MAGNE', '24120 689 LCN MAGNETIC DOOR HOLDER RECESS WALL MOUNT TRI VOLT ALUMIN', '2 LOCKNETICS 600LB DOUBLE MAG LOCK WITH SENSOR TIME', '600 1200 SERIES MAG LOCK GDH CAMDEN MAGNE', '689 ABH SURFACE WALL MOUNT MAGNE', '24120 689 LCN MAGNETIC DOOR HOLDER RECESS WALL MOUNT TRI VOLT ALUMIN', '2 LOCKNETICS 600LB DOUBLE MAG LOCK WITH SENSOR TIME', '600 1200 SERIES MAG LOCK GDH Shear Locks SECURITRON SHEAR MAGNAL', 'one AC Card Reader ALARM LOCK PROXIMITY II HID', '100 PACK ALHID1326 ALARM LOCK PROXIMITY FOB II ALHID', '10 ALARM LOCK PROXIMITY II HID', 'ONE PIN CONTROL AC Q41HB ALARM LOCK PROXIMITY CARD READE', '1 00 HID PROX POINT READE', '00 HID PROX POINT READER BLA', '01 1NA000BK SC ROSSLARE ST ALONE PIN PROXIMI', '15 SECURA KEY PROX READE', '0500 SAFLOK MT CARD READE', '20480 ILOQ BATTERY FREE DIGITAL KEY FOB FOR', '518752 2 Other Parts Accessories ALARM LOCK PROXIMITY FOB II ALHID', '10 ALARM LOCK PROXIMITY II HID', '1 00 HID PROX POINT READE', '00 HID PROX POINT READER BLA', '10 SECURA KEY PROX READE', '01 1NA000BK SC ROSSLARE ST ALONE PIN PROXIMI', 'one Credentials ALARM LOCK PROXIMITY II HID', '100 PACK ALHID1326 ALARM LOCK PROXIMITY II HID', '1310 ILOQ BATTERY FREE DIGITAL KEY FOB FOR', '065 518752 2 Reader Enroller ALARM LOCK PROXIMITY CARD READE', '15 AC Controllers ALARM LOCK NETWORX GATEWAY HARDWAR', '2 EXP ALARM LOCK NETWORX GATEWAY PLUG IN EXPANDER AL IME', '32 ALARM LOCK NETWORX GATEWAY HARDWIRE AL IME', '2 ALARM LOCK NETWORX DIGITAL WALL MOUNT KEYPAD KIT NETDKPAK', '10128 SIMPLEX WIRELESS WALL MOUNT ROUT', '7542800001 MASTER LOCK BLUETOOTH DOOR CO', '1 Communication Equipment ALARM LOCK NETWORX GATEWAY HARDWAR', '2 EXP ALARM LOCK NETWORX GATEWAY PLUG IN EXPANDER AL IME', '14 ALARM LOCK NETWORX GATEWAY WIRELESS OR CA', '32 ALARM LOCK NETWORX GATEWAY HARDWIRE AL IME', '2 ALARM LOCK NETWORX DIGITAL WALL MOUNT KEYPAD KIT NETDKPAK', '3999 010 Wireless Equipment ALARM LOCK NETWORX GATEWAY POR', '10128 SIMPLEX WIRELESS WALL MOUNT ROUT', '1 ALARM CONTROLS FLUSH MOUNT WEATHERPROOF DIGITAL', '200 ALARM CONTROLS MULLION MOUNT VANDAL RESISTANT KEYPA', '400 ALARM LOCK NETWORX DIGITAL WI', '15 ALARM LOCK OUTDOOR KEYPA', '2000 USER SILVER DK3000MS ALARM LOCK TRILOGY PROXIMI', '3000 26D ALARM LOCK DIGITAL PROXIMITY KEYPA', '12 SAFLOK MH FLUSH MOUNT READE', '2 SAFLOK MH SURFACE MOUNT READE', '200 ALARM CONTROLS MULLION MOUNT VANDAL RESISTANT KEYPA', '400 ALARM LOCK NETWORX DIGITAL WI', '15 SAFLOK MH FLUSH MOUNT READE', '2 SAFLOK MH SURFACE MOUNT READE', '1 ALARM LOCK OUTDOOR KEYPA', '2000 USER SILVER DK3000MS ALARM LOCK TRILOGY PROXIMI', '3000 26D ALARM LOCK DIGITAL PROXIMITY KEYPA', '300 ALARM LOCK WARNING SIGN ALAR', '300 Other ALARM LOCK WARNING SIGN ALAR', 'ONE DOOR STATION SURFACE MOUNT LE D AIPHONE FOR MO', 'ONE DOOR STATION SURFACE MOUNT LE D AIPHONE FOR MO', '478 X 114 RADIUS CORNER ALUMINUM FRAME', '478 X 114 RADIUS CORNER ALUMINUM FRAME', '678 FACEPLATE RADIUS CORNER ALUMIN', '630 HES SURFACE MOUNT ELECTRIC STRIKE FOR', '9700 630 HES SURFACE MOUNT STRIKE FOR ADAMS RI', '9 SURFACE MOUNT ELECTRIC STRI', '210 10B LOCKNETICS 9 SURFACE MOUNT ELECTRIC STRI', '210 32D LOCKNETICS 9 SURFACE MOUNT ELECTRIC STRI', '310 32D LOCKNETICS 9 SURFACE MOUNT ELECTRIC STRI', '5000 478 X 114 SQUARE CORNE', '5000 478 X 114 SQUARE CORNE', '5000 478 X 114 SQUARE CORNE', '5000 504OPTION630 HES FACEPLATE ANSI SQUARE CORNE', '1006 FOR MORTISE LOCKS STAIN', '630 HES HES KIT FOR MORTISE LOCK S KMO', '630 HES HES KIT FOR MORTISE LOCK S NMOPTION NM', '6 78 F B6 07 32D RCI 6 SERIES SQUARE FACEPLA', '71407170 114 X 478 SQUARE CORNE', '9400 630 HES SURFACE MT ELECTRIC STRI', '5300 1224VDC CAMDEN SURFACE MOUNT RIM STRI', '7430 313 CAMDEN SURFACE MOUNT RIM STRI', '478 X 114 RADIUS CORNER ALUMINUM FRAME', '478 X 114 RADIUS CORNER ALUMINUM FRAME', '678 FACEPLATE RADIUS CORNER ALUMIN', '630 HES SURFACE MOUNT ELECTRIC STRIKE FOR', '9700 630 HES SURFACE MOUNT STRIKE FOR ADAMS RI', '9 SURFACE MOUNT ELECTRIC STRI', '210 10B LOCKNETICS 9 SURFACE MOUNT ELECTRIC STRI', '210 32D LOCKNETICS 9 SURFACE MOUNT ELECTRIC STRI', '310 32D LOCKNETICS 9 SURFACE MOUNT ELECTRIC STRI', '5300 1224VDC CAMDEN SURFACE MOUNT RIM STRI', '7430 313 CAMDEN SURFACE MOUNT RIM STRI', '5000 478 X 114 SQUARE CORNE', '5000 478 X 114 SQUARE CORNE', '5000 478 X 114 SQUARE CORNE', '5000 504OPTION630 HES FACEPLATE ANSI SQUARE CORNE', '1006 FOR MORTISE LOCKS STAIN', '630 HES HES KIT FOR MORTISE LOCK S KMO', '630 HES HES KIT FOR MORTISE LOCK S NMOPTION NM', '7 1516F B6 08 32D RCI 6 SERIES SQUARE FACEPLA', '71407170 114 X 478 SQUARE CORNE', '8000 1224D LBM HES SURFACE MOUNT ELECTRIC STRIKE LA', '9400 630 HES SURFACE MT ELECTRIC STRI', '71407170 114 X 478 SQUARE CORNE', '40 628 Body Only Electric Locks Exit Devices NATIONAL', '660 24V LBSM HES ELECTRIC CABINET LOCK WITH LBSM CAT CA', '36 24V DU COMMAND ACCESS UL FIELD CONV ELECTRIC LA', '201 628 BEST GRADE 1 ELECTRIC MORTISE LOCK LEFT HAND CONTOUR FAIL', '1 ELECTRIC MORTISE LOCK RIGHT HAND CONTOUR FAIL', 'AND ACCESS 8270 MORTISE LOCK BODY ELECTRIC LOCK FAIL', 'AND ACCESS GRADE 1 8271 STOREROOM LOCK BODY FAIL', '24 COMMAND ACCESS GRADE 1 L9080EU LOCK BODY FAIL', '1 ELECTRIC MORTISE LOCK WITH RX SWCH FAIL', 'AND ACCESS FIELD CONV REX FOR', '9000 LSDAREXKIT ED COMMAND ACCESS FIELD CONV REX FOR', '9200 LSDA2REXKIT ED COMMAND ACCESS FIELD CONV REX FOR SAR', '83008900 DEVICES LR100SGK LSDA MORTISE LOCK ELECTRICALLY UNLOCKED WI', '28 36 Cabinet Locks NATIONAL KEYLESS, WI', '660 24V LBSM HES ELECTRIC CABINET LOCK WITH LBSM CAT CA', '36 24V DU COMMAND ACCESS UL FIELD CONV ELECTRIC LA', '201 628 BEST GRADE 1 ELECTRIC MORTISE LOCK LEFT HAND CONTOUR FAIL', '1 ELECTRIC MORTISE LOCK RIGHT HAND CONTOUR FAIL', 'AND ACCESS 8270 MORTISE LOCK BODY ELECTRIC LOCK FAIL', 'AND ACCESS GRADE 1 8271 STOREROOM LOCK BODY FAIL', '24 COMMAND ACCESS GRADE 1 L9080EU LOCK BODY FAIL', '1 ELECTRIC MORTISE LOCK WITH RX SWCH FAIL', 'AND ACCESS FIELD CONV REX FOR', '9000 LSDAREXKIT ED COMMAND ACCESS FIELD CONV REX FOR', '9200 LSDA2REXKIT ED COMMAND ACCESS FIELD CONV REX FOR SAR', '201 628 BEST GRADE 1 ELECTRIC MORTISE LOCK LEFT HAND CONTOUR FAIL', '1 ELECTRIC MORTISE LOCK RIGHT HAND CONTOUR FAIL', 'AND ACCESS 8270 MORTISE LOCK BODY ELECTRIC LOCK FAIL', 'AND ACCESS GRADE 1 8271 STOREROOM LOCK BODY FAIL', '24 COMMAND ACCESS GRADE 1 L9080EU LOCK BODY FAIL', '1 ELECTRIC MORTISE LOCK WITH RX SWCH FAIL', '9 LSDA MORTISE LOCK ELECTRICALLY UNLOCKED WI', '114317 00 Power Supplies ALARM LOCK BATTERY FOR', '10 11 BP6 ALARM LOCK BATTERY PACK WEATHERPR', '6061 ALARM LOCK BATTERY PACK FOR', '3500 S6065 ALARM LOCK REPLACEMENT BATTERY NAR', '6170 ALARM LOCK NETWORX BATTERY PA', '598 TRIN Batteries ALARM LOCK BATTERY FOR', '10 11 BP6 ALARM LOCK BATTERY PACK WEATHERPR', '6061 ALARM LOCK BATTERY PACK FOR', '3500 S6065 ALARM LOCK REPLACEMENT BATTERY NAR', '6170 ALARM LOCK NETWORX BATTERY PA', '412 SURFACE MOUNT ROUND BOX FOR', '451 10BOX45RNDSM BEA 412 SURFACE MOUNT SQUARE BOX FOR', '451 10BOX45SQSM BEA 434 SURFACE MOUNT SQUARE BOX FOR', '1 10BOX475SQSM BEA 6 SURFACE MOUNT ROUND BOX FOR', '1 10BOX6RNDSM BEA JAMB SURFACE MOUNT BOX FOR', '1076 194 12BROWN MJCP WIRELESS LIGHT SWITCH WITH BUILT IN', '1 WITH KEY RING HOLDE', '14 ALARM CONTROLS SURFACE MOUNT MOMENTARY PUSH BUTTON WI', '18 ALARM CONTROLS UL 2SQ GRN ILLUM PUSH BUT', '2 ALCO ALARM CONTROLS UL 2 SQUARE GREEN ILLUMINATED PUSH BUT', '2 2 ALARM CONTROLS UL 2 SQUARE GREEN ILLUMINATED PUSH BUT', '451 BEA 434 SURFACE MOUNT SQUARE STAIN', '1 BEA 412 SURFACE MOUNT SQUARE STAIN', '308911 LOCKNETICS FLUSH MOUNT DESK SWI', '100 LOCKNETICS SURFACE MOUNT DESK SWI', '2 PUSH BUTTON SQUARE MOMENTARY SPDT IL', '1130 CAMDEN NARROW STYLE FLUSH MOUNT SPST MOMENTARY NORMAL', '99163 C2174 2DC KA2007 CHICAGO SWITCH LOCK MAINT OFFOR', '99181 C2174 70DC KD CHICAGO SWITCH LOCK KEYED AL', '4079 70DC KD FORT TUBULAR SWITCH LOCK MULTIFUNCT', '3 1138KA27379 FORT FORT REKEYABLE SWI', '311 MFSW3 1138KD FORT SWITCH LOCK ACE KEYED ALIKE SPST MA', '2 3118KD FORT SWITCH LOCK MOM KEYED AL', '1390 SW20 3118MC KA1390 FORT SWITCH LOCK MO', '900 4RL BEA SINGLE GANG SURFACE MOUNT BOX FOR', '184 12GREY BEA JAMB MOUNT TOUCHLESS SWITCH WA', '1 BEA JAMB MOUNT BLACK TOUCHLESS SWCH WA', '679 05HM NORTON TOUCHLESS WALL SWITCH WITH SIN', '180 12BLACK GEORGE RISK OVAL CHANNEL MAGNET WI', '195 12GRAY GEORGE RISK 1 DIA CLOSED LOOP STEEL DOOR CONTACT WHI', '412 SURFACE MOUNT ROUND BOX FOR', '451 10BOX45RNDSM BEA 412 SURFACE MOUNT SQUARE BOX FOR', '451 10BOX45SQSM BEA 434 SURFACE MOUNT SQUARE BOX FOR', '1 10BOX475SQSM BEA 6 SURFACE MOUNT ROUND BOX FOR', '1 10BOX6RNDSM BEA JAMB SURFACE MOUNT BOX FOR', '170 270 TRIN BEA SINGLE GANG SURFACE MOUNT BOX FOR', '1076 194 12BROWN MJCP WIRELESS LIGHT SWITCH WITH BUILT IN', '180 12BLACK GEORGE RISK OVAL CHANNEL MAGNET WI', '195 12GRAY GEORGE RISK 1 DIA CLOSED LOOP STEEL DOOR CONTACT WHI', '1 WITH KEY RING HOLDE', '14 ALARM CONTROLS SURFACE MOUNT MOMENTARY PUSH BUTTON WI', '18 ALARM CONTROLS UL 2SQ GRN ILLUM PUSH BUT', '2 ALCO ALARM CONTROLS UL 2 SQUARE GREEN ILLUMINATED PUSH BUT', '2 2 ALARM CONTROLS UL 2 SQUARE GREEN ILLUMINATED PUSH BUT', '451 BEA 434 SURFACE MOUNT SQUARE STAIN', '1 BEA 412 SURFACE MOUNT SQUARE STAIN', '308911 LOCKNETICS FLUSH MOUNT DESK SWI', '1</t>
        </is>
      </c>
      <c r="E609" s="3" t="inlineStr">
        <is>
          <t>[('USA', 'CYCLE', 'KAWASAKI', 'KW15BP', 'ILCO', '14R'), ('USA', 'GM', 'TRANSPONDER', 'PT04PT', 'JMA', '28P'), ('USA', 'CHROME', 'BLANKS SATIN', '18589', '0BITTED LESS', '145'), ('USA', 'ALUMINUM', 'COVER', '4040XP72AL', 'STANDARD', '4040'), ('USA', 'PIN', 'TAPER', 'K16TP', 'KEEDEX 516', '03'), ('USA', 'GM', 'GTI SHELL', 'B111GT', 'ILCO LOOKALIKE', '5'), ('USA', 'PIN', 'TAPER', 'K16TP', 'KEEDEX 14', '16'), ('USA', 'ACCENT', 'HYUNDAI', 'HY15NP', 'HY11 JMA', '0710'), ('USA', 'BRASS', 'LATCH PROTECTOR', 'LP207BP', 'DONJO 7', '630'), None, ('USA', 'CYCLE', 'YAMAHA', 'YH35RB', 'YH35 ILCO', '49'), ('USA', 'MITSUBISHI', 'CHRYSLER', '19901', 'X212 ILCO', '19901991'), ('USA', 'ALUMINUM', 'HINGE', 'MS19104', 'SURFACE', '85'), ('USA', 'TRANSMITTER', 'KEYCHAIN', '10TD433HH', 'BUTTON', '2'), ('USA', 'TWIN', 'GAMMA', '86709', '300 ASSA', '1'), ('USA', 'TWIN', 'GAMMA', '86709', '128 ASSA', '1'), ('USA', 'HAND', 'STOP PLATE RIGHT', '20177', '000 01 SIMPLEX OUTSIDE LEVER RETURN', '01733'), ('USA', 'GM', 'TRANSPONDER', 'B97PT', 'JMA', '997'), ('USA', 'CA', 'TCPIP CONTROLLER', 'MAP14HF', '4DOOR', '1'), ('USA', 'CHROME', 'SATIN', '7KC20Y15DS', 'BACKSET', '238'), ('USA', 'DEADLATCH', 'CYLINDER', 'B250PD', 'SINGLE', '2'), ('USA', 'TRANSMITTER', 'KEYCHAIN', '10TD433HH', 'BUTTON', '1'), ('USA', 'CHROME', 'BLANKS SATIN', '18584', 'KEYWAY 0BITTED LESS', '145'), ('USA', 'CA', 'TCPIP CONTROLLER', 'MAP12HF', '2DOOR', '1'), ('USA', 'FOR', 'SHELL BLADE ONLY', 'H84PT', 'JMA', '24P'), ('USA', 'KIT FOR', 'REKEYING', '23000', 'FORT TUBULAR KEYING KIT RKK110', '8'), ('USA', 'GM', 'TRANSPONDER', 'B99PT', 'JMA', '27P'), ('USA', 'FOR', 'ASSEMBLY', 'ND80ND', 'SCHLAGE KEYCAM', '007'), ('USA', 'CHROME', 'BLANKS SATIN', '18583', 'KEYWAY 0BITTED LESS', '123'), ('USA', 'FOR', 'SHELL BLADE ONLY', 'H94PT', 'JMA', '1'), ('USA', 'AU', 'CHROME', 'NTB622NR', 'KWY SATIN', '4'), ('USA', 'GM', 'GTI SHELL', 'GM45GT', 'ILCO LOOKALIKE', '17'), ('USA', 'DEADLATCH', 'CYLINDER', 'B252PD', 'DOUBLE', '2'), ('USA', 'TWIN', 'DELTA', '86709', '126 ASSA', '1'), ('USA', 'KD', 'C', 'A70PD', 'TSTRIKE', '238'), ('USA', 'CHROME', 'CONTROL LOCK SATIN', '74166', '26D01', '64858'), ('USA', 'CHROME', 'PASSAGE LEVER BRIGHT', '09070', '300MA26LLLC LSDA GRADE 2', '090639'), ('USA', 'BRASS', 'LATCH PROTECTOR', 'SLP206BP', 'DONJO 6', '630'), ('USA', 'IC', 'LFIC', 'ND50JD', 'ENTRY LEVER RHODES 626', '1'), ('USA', 'KEY', 'CUT', 'KY33660', 'MEDECO 6PIN', '99'), ('USA', '0BIT', 'FG', 'B660P626FG', '6PIN', '234'), ('USA', 'FOR', 'BOARD', 'AC425xB', 'DOOR EXPANSION', '4'), ('USA', 'MITSUBISHI', 'HYUNDAI', '19901', 'X195 ILCO', '19901991'), ('USA', 'MERCURY', 'LINCOLN', 'H84GT', 'ILCO LOOKALIKE GTI SHELL', '3'), ('USA', 'CHROME', 'BLANKS SATIN', '18589', '0BITTED LESS', '123'), ('USA', 'KD', 'C', 'ND60PD', 'ASA STRIKE', '234'), ('USA', 'STEEL', 'STAINLESS', 'CS450LB', '1224VDC', '478'), ('USA', 'CHROME', 'RIM CENTER CASE COVER SATIN', '05007', '00 VON DUPRIN 99', '050046'), ('USA', 'TWIN', 'DELTA', '86709', 'ASSA', '1 A03'), ('USA', 'GM', 'TRANSPONDER', 'B97PT', 'JMA', '05'), ('USA', 'FOR', 'ROD KIT', '33279', 'VON DUPRIN EXIT DEVICE', '28'), ('USA', 'STEEL', 'STAINLESS', 'CS750LB', '1224VDC', '478'), ('USA', 'ACURA', 'TRANS', 'HD106PT', 'STRATTEC', '91643'), ('USA', 'DOGGING', 'CYLINDER', 'CD99DT36US', 'WITH', '36'), ('USA', 'FOR', 'KSP CUT KEY MASTER', '20620', 'K CON KEY7456381', '206207'), ('USA', 'HONDA', 'TRANSPONDER', 'HD106PT', 'JMA', '37P'), ('USA', '0BIT', 'FG', 'B662P626FG', '6PIN', '234'), ('USA', 'ALUMINUM', 'PLATE', '4040XP18TJ', 'DROP', '4040'), ('USA', 'HONDA', 'TRANSPONDER', 'HD111PT', 'ILCO', '5'), ('USA', 'TWIN', 'GAMMA', '86709', '127 ASSA', '1'), ('USA', 'FOR', 'ASSEMBLY', 'ND53ND', 'SCHLAGE KEYCAM', '005')]</t>
        </is>
      </c>
    </row>
    <row r="610">
      <c r="A610" s="3" t="inlineStr">
        <is>
          <t>pruitt-igoebeesanctuary.com</t>
        </is>
      </c>
      <c r="B610" s="3">
        <f>HYPERLINK("http://pruitt-igoebeesanctuary.com", "http://pruitt-igoebeesanctuary.com")</f>
        <v/>
      </c>
      <c r="C610" s="3" t="inlineStr">
        <is>
          <t>Reachable</t>
        </is>
      </c>
      <c r="D610" s="3" t="inlineStr">
        <is>
          <t>['iframe width609px', 'height473px', 'width606he', '100 height81pa', '100 height81pa', 'pruittigoebeesanctuary.comlearn842sb', 'pruittigoebeesanctuary.comlearn842sb', '100 height81pa', 'pruittigoebeesanctuary.comlearn842fe', 'pruittigoebeesanctuary.comlearn698ab', 'pruittigoebeesanctuary.comlearn698ls', 'pruittigoebeesanctuary.comlearn698fe', 'iframe width609px', 'height473px', 'width606he']</t>
        </is>
      </c>
      <c r="E610" s="3" t="inlineStr">
        <is>
          <t>N/A</t>
        </is>
      </c>
    </row>
    <row r="611">
      <c r="A611" s="2" t="inlineStr">
        <is>
          <t>greenterrahomes.com</t>
        </is>
      </c>
      <c r="B611" s="2">
        <f>HYPERLINK("http://greenterrahomes.com", "http://greenterrahomes.com")</f>
        <v/>
      </c>
      <c r="C611" s="2" t="inlineStr">
        <is>
          <t>Unreachable</t>
        </is>
      </c>
      <c r="D611" s="2" t="inlineStr">
        <is>
          <t>N/A</t>
        </is>
      </c>
      <c r="E611" s="2" t="inlineStr"/>
    </row>
    <row r="612">
      <c r="A612" s="3" t="inlineStr">
        <is>
          <t>trivan.com</t>
        </is>
      </c>
      <c r="B612" s="3">
        <f>HYPERLINK("http://trivan.com", "http://trivan.com")</f>
        <v/>
      </c>
      <c r="C612" s="3" t="inlineStr">
        <is>
          <t>Reachable</t>
        </is>
      </c>
      <c r="D612" s="3" t="inlineStr">
        <is>
          <t>['1385 W Smith Road, Ferndale, WA 98248 United States', '0773 1385 W Smith Rd, Ferndale, WA 98248', '1385 W Smith Road, Ferndale, WA 98248 United States', '0773 1385 W Smith Rd, Ferndale, WA 98248', '1385 W Smith Road, Ferndale, WA 98248 United States', '1385 W Smith Rd, Ferndale, WA 98248',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'1385 W Smith Rd, Ferndale, WA 98248',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 '1385 W Smith Road, Ferndale, WA 98248 United States', '0773 1385 W Smith Rd, Ferndale, WA 98248']</t>
        </is>
      </c>
      <c r="E612" s="3" t="inlineStr">
        <is>
          <t>[('USA', 'WA', 'Ferndale', '98248', 'Smith', '1385')]</t>
        </is>
      </c>
    </row>
    <row r="613">
      <c r="A613" s="3" t="inlineStr">
        <is>
          <t>birminghambuilder.com</t>
        </is>
      </c>
      <c r="B613" s="3">
        <f>HYPERLINK("http://birminghambuilder.com", "http://birminghambuilder.com")</f>
        <v/>
      </c>
      <c r="C613" s="3" t="inlineStr">
        <is>
          <t>Reachable</t>
        </is>
      </c>
      <c r="D613" s="3" t="inlineStr">
        <is>
          <t>['AND AS AVAILABLE. WE MAKE NO EXPRESS OR IMPLIED WARRANTIES OR']</t>
        </is>
      </c>
      <c r="E613" s="3" t="inlineStr">
        <is>
          <t>N/A</t>
        </is>
      </c>
    </row>
    <row r="614">
      <c r="A614" s="2" t="inlineStr">
        <is>
          <t>cliosoft.com</t>
        </is>
      </c>
      <c r="B614" s="2">
        <f>HYPERLINK("https://cliosoft.com", "https://cliosoft.com")</f>
        <v/>
      </c>
      <c r="C614" s="2" t="inlineStr">
        <is>
          <t>Unreachable</t>
        </is>
      </c>
      <c r="D614" s="2" t="inlineStr">
        <is>
          <t>N/A</t>
        </is>
      </c>
      <c r="E614" s="2" t="inlineStr"/>
    </row>
    <row r="615">
      <c r="A615" s="4" t="inlineStr">
        <is>
          <t>knowlabs.co</t>
        </is>
      </c>
      <c r="B615" s="4">
        <f>HYPERLINK("http://knowlabs.co", "http://knowlabs.co")</f>
        <v/>
      </c>
      <c r="C615" s="4" t="inlineStr">
        <is>
          <t>Reachable - No Addresses</t>
        </is>
      </c>
      <c r="D615" s="4" t="inlineStr">
        <is>
          <t>N/A</t>
        </is>
      </c>
      <c r="E615" s="4" t="inlineStr">
        <is>
          <t>N/A</t>
        </is>
      </c>
    </row>
    <row r="616">
      <c r="A616" s="2" t="inlineStr">
        <is>
          <t>petiteflowerssanantonio.com</t>
        </is>
      </c>
      <c r="B616" s="2">
        <f>HYPERLINK("http://petiteflowerssanantonio.com", "http://petiteflowerssanantonio.com")</f>
        <v/>
      </c>
      <c r="C616" s="2" t="inlineStr">
        <is>
          <t>Unreachable</t>
        </is>
      </c>
      <c r="D616" s="2" t="inlineStr">
        <is>
          <t>N/A</t>
        </is>
      </c>
      <c r="E616" s="2" t="inlineStr"/>
    </row>
    <row r="617">
      <c r="A617" s="3" t="inlineStr">
        <is>
          <t>fccmwc.org</t>
        </is>
      </c>
      <c r="B617" s="3">
        <f>HYPERLINK("http://fccmwc.org", "http://fccmwc.org")</f>
        <v/>
      </c>
      <c r="C617" s="3" t="inlineStr">
        <is>
          <t>Reachable</t>
        </is>
      </c>
      <c r="D617" s="3" t="inlineStr">
        <is>
          <t>['11950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'11950 E. Reno Avenue Midwest City, OK 73130', 'and Anderson Rd. in eastern Oklahoma', '11950 E. Reno Avenue Midwest City, OK 73130', 'and his wife Nancy moved to Lake Ozark, Missouri', '11950 E. Reno Avenue Midwest City, OK 73130', '11950 E. Reno Avenue Midwest City, OK 73130', '11950 E. Reno Avenue Midwest City, OK 73130', '11950 E. Reno Avenue Midwest City, OK 73130', '11950 E. Reno Avenue Midwest City, OK 73130', '11950 E. Reno Avenue Midwest City, OK 73130', 'Due upon approval JCAC Classrooms25pe']</t>
        </is>
      </c>
      <c r="E617" s="3" t="inlineStr">
        <is>
          <t>[('USA', 'OK', 'MIdwest City', '73130', 'Reno', '11950'), None, ('USA', 'OK', 'Midwest City', '73130', 'Reno', '11950')]</t>
        </is>
      </c>
    </row>
    <row r="618">
      <c r="A618" s="2" t="inlineStr">
        <is>
          <t>greenwave.us.com</t>
        </is>
      </c>
      <c r="B618" s="2">
        <f>HYPERLINK("https://greenwave.us.com", "https://greenwave.us.com")</f>
        <v/>
      </c>
      <c r="C618" s="2" t="inlineStr">
        <is>
          <t>Unreachable</t>
        </is>
      </c>
      <c r="D618" s="2" t="inlineStr">
        <is>
          <t>N/A</t>
        </is>
      </c>
      <c r="E618" s="2" t="inlineStr"/>
    </row>
    <row r="619">
      <c r="A619" s="2" t="inlineStr">
        <is>
          <t>interimlender.com</t>
        </is>
      </c>
      <c r="B619" s="2">
        <f>HYPERLINK("http://interimlender.com", "http://interimlender.com")</f>
        <v/>
      </c>
      <c r="C619" s="2" t="inlineStr">
        <is>
          <t>Unreachable</t>
        </is>
      </c>
      <c r="D619" s="2" t="inlineStr">
        <is>
          <t>N/A</t>
        </is>
      </c>
      <c r="E619" s="2" t="inlineStr"/>
    </row>
    <row r="620">
      <c r="A620" s="3" t="inlineStr">
        <is>
          <t>blueoceanvillas.com</t>
        </is>
      </c>
      <c r="B620" s="3">
        <f>HYPERLINK("http://blueoceanvillas.com", "http://blueoceanvillas.com")</f>
        <v/>
      </c>
      <c r="C620" s="3" t="inlineStr">
        <is>
          <t>Reachable</t>
        </is>
      </c>
      <c r="D620" s="3" t="inlineStr">
        <is>
          <t>['TEN AND ST. MARTIN', '234 Saratoga Drive Acworth, GA 30102USA', 'TEN AND ST. MARTIN', '234 Saratoga Drive Acworth, GA 30102USA', 'TEN AND ST. MARTIN', '234 Saratoga Drive Acworth, GA 30102USA', 'and Villa Kiwi.SPIRIT AIRLINE IS ADDING DAILY FL', '234 Saratoga Drive Acworth, GA 30102USA', 'and Villa Kiwi.SPIRIT AIRLINE IS ADDING DAILY FL', '234 Saratoga Drive Acworth, GA 30102USA', 'and Villa Kiwi.SPIRIT AIRLINE IS ADDING DAILY FL', '234 Saratoga Drive Acworth, GA 30102USA', '234 Saratoga Drive Acworth, GA 30102USA', 'and Villa Kiwi.SPIRIT AIRLINE IS ADDING DAILY FL', '234 Saratoga Drive Acworth, GA 30102USA', '234 Saratoga Drive Acworth, GA 30102USA', '234 Saratoga Drive Acworth, GA 30102USA', '234 Saratoga Drive Acworth, GA 30102USA', '234 Saratoga Drive Acworth, GA 30102USA', '234 Saratoga Drive Acworth, GA 30102USA', '234 Saratoga Drive Acworth, GA 30102USA', '234 Saratoga Drive Acworth, GA 30102USA', '234 Saratoga Drive Acworth, GA 30102USA', '234 Saratoga Drive Acworth, GA 30102USA', '234 Saratoga Drive Acworth, GA 30102USA', '234 Saratoga Drive Acworth, GA 30102USA', '0 Comments SPIRIT AIRLINES IS ADDING DAILY FL', 'and Villa Kiwi.SPIRIT AIRLINE IS ADDING DAILY FL', '234 Saratoga Drive Acworth, GA 30102USA', '234 Saratoga Drive Acworth, GA 30102 U.S.A.', '234 Saratoga Drive Acworth, GA 30102USA', '234 Saratoga Drive Acworth, GA 30102USA', '234 Saratoga Drive Acworth, GA 30102USA', 'and Villa Kiwi.SPIRIT AIRLINE IS ADDING DAILY FL', '234 Saratoga Drive Acworth, GA 30102USA', 'and Villa Kiwi.SPIRIT AIRLINE IS ADDING DAILY FL', '234 Saratoga Drive Acworth, GA 30102USA', 'and Villa Kiwi.SPIRIT AIRLINE IS ADDING DAILY FL', '234 Saratoga Drive Acworth, GA 30102USA', 'and Villa Kiwi.SPIRIT AIRLINE IS ADDING DAILY FL', '234 Saratoga Drive Acworth, GA 30102USA', 'and Villa Kiwi.SPIRIT AIRLINE IS ADDING DAILY FL', '234 Saratoga Drive Acworth, GA 30102USA', '234 Saratoga Drive Acworth, GA 30102USA', '234 Saratoga Drive Acworth, GA 30102USA', '234 Saratoga Drive Acworth, GA 30102USA', 'and van St. Maarten...DE', '234 Saratoga Drive Acworth, GA 30102USA', '234 Saratoga Drive Acworth, GA 30102USA', '234 Saratoga Drive Acworth, GA 30102USA', '234 Saratoga Drive Acworth, GA 30102USA', 'TEN AND ST. MARTIN', '234 Saratoga Drive Acworth, GA 30102USA']</t>
        </is>
      </c>
      <c r="E620" s="3" t="inlineStr">
        <is>
          <t>[None, ('USA', 'GA', 'Acworth', '30102USA', 'Saratoga', '234'), ('USA', 'GA', 'Acworth', '30102', 'Saratoga', '234')]</t>
        </is>
      </c>
    </row>
    <row r="621">
      <c r="A621" s="4" t="inlineStr">
        <is>
          <t>oakhousefilms.com</t>
        </is>
      </c>
      <c r="B621" s="4">
        <f>HYPERLINK("http://oakhousefilms.com", "http://oakhousefilms.com")</f>
        <v/>
      </c>
      <c r="C621" s="4" t="inlineStr">
        <is>
          <t>Reachable - No Addresses</t>
        </is>
      </c>
      <c r="D621" s="4" t="inlineStr">
        <is>
          <t>N/A</t>
        </is>
      </c>
      <c r="E621" s="4" t="inlineStr">
        <is>
          <t>N/A</t>
        </is>
      </c>
    </row>
    <row r="622">
      <c r="A622" s="2" t="inlineStr">
        <is>
          <t>medicalwhite.com</t>
        </is>
      </c>
      <c r="B622" s="2">
        <f>HYPERLINK("https://medicalwhite.com", "https://medicalwhite.com")</f>
        <v/>
      </c>
      <c r="C622" s="2" t="inlineStr">
        <is>
          <t>Unreachable</t>
        </is>
      </c>
      <c r="D622" s="2" t="inlineStr">
        <is>
          <t>N/A</t>
        </is>
      </c>
      <c r="E622" s="2" t="inlineStr"/>
    </row>
    <row r="623">
      <c r="A623" s="3" t="inlineStr">
        <is>
          <t>sage-research.com</t>
        </is>
      </c>
      <c r="B623" s="3">
        <f>HYPERLINK("http://sage-research.com", "http://sage-research.com")</f>
        <v/>
      </c>
      <c r="C623" s="3" t="inlineStr">
        <is>
          <t>Reachable</t>
        </is>
      </c>
      <c r="D623" s="3" t="inlineStr">
        <is>
          <t>['3970 Broadway St., Suite B2 Boulder, CO 80304']</t>
        </is>
      </c>
      <c r="E623" s="3" t="inlineStr">
        <is>
          <t>[('USA', 'CO', 'Boulder', '80304', 'Broadway', '3970')]</t>
        </is>
      </c>
    </row>
    <row r="624">
      <c r="A624" s="3" t="inlineStr">
        <is>
          <t>dellsducks.com</t>
        </is>
      </c>
      <c r="B624" s="3">
        <f>HYPERLINK("http://dellsducks.com", "http://dellsducks.com")</f>
        <v/>
      </c>
      <c r="C624" s="3" t="inlineStr">
        <is>
          <t>Reachable</t>
        </is>
      </c>
      <c r="D624" s="3" t="inlineStr">
        <is>
          <t>['and original way to experience the Wisconsin', '1550 Wisconsin Dells Parkway Wisconsin Dells WI 53965', 'and original way to experience the Wisconsin', '1550 Wisconsin Dells Parkway Wisconsin Dells WI 53965', 'and original way to experience the Wisconsin', '1550 Wisconsin Dells Parkway Wisconsin Dells WI 53965', '1550 Wisconsin Dells Parkway Wisconsin Dells WI 53965', '1550 Wisconsin Dells Parkway Wisconsin Dells WI 53965']</t>
        </is>
      </c>
      <c r="E624" s="3" t="inlineStr">
        <is>
          <t>[None, ('USA', 'WI', 'Wisconsin Dells', '53965', 'Wisconsin Dells', '1550')]</t>
        </is>
      </c>
    </row>
    <row r="625">
      <c r="A625" s="3" t="inlineStr">
        <is>
          <t>floridacommercialteam.com</t>
        </is>
      </c>
      <c r="B625" s="3">
        <f>HYPERLINK("http://floridacommercialteam.com", "http://floridacommercialteam.com")</f>
        <v/>
      </c>
      <c r="C625" s="3" t="inlineStr">
        <is>
          <t>Reachable</t>
        </is>
      </c>
      <c r="D625" s="3" t="inlineStr">
        <is>
          <t>['one of the most successful real estate teams in Florida', 'and Brickell Avenue. The Florida', '0 Read more COMMERCIAL REAL ESTATE BY COMMUNITY Wynwood MI', '7220 Red Road South Miami, Florida 33143', '7220 Red Road South Miami, Florida 33143', 'one of the most successful real estate teams in Florida', 'and Brickell Avenue. The Florida', '0 Read more COMMERCIAL REAL ESTATE BY COMMUNITY Wynwood MI', '7220 Red Road South Miami, Florida 33143', 'one of the most successful real estate teams in Florida', 'and Brickell Avenue. The Florida', '0 Read more COMMERCIAL REAL ESTATE BY COMMUNITY Wynwood MI', '7220 Red Road South Miami, Florida 33143', 'and selling Commercial Real Estate in Miami and South Florida', '7220 Red Road South Miami, Florida 33143', '7220 Red Road South Miami, Florida 33143', 'and successful. Peter Mercer Real Estate in Motion CAL', '7220 Red Road South Miami, Florida 33143', 'and commercial real estate industries. Florida', '7220 Red Road South Miami, Florida 33143', '7220 Red Road South Miami, Florida 33143', '0 Read more 123...6Next page Real Estate in Motion CAL', '7220 Red Road South Miami, Florida 33143', 'one of the most successful real estate teams in Florida', 'and Brickell Avenue. The Florida', '0 Read more COMMERCIAL REAL ESTATE BY COMMUNITY Wynwood MI', '7220 Red Road South Miami, Florida 33143', '7220 Red Road South Miami, Florida 33143', '7220 Red Road South Miami, Florida 33143', '7220 Red Road South Miami, Florida 33143', '0 MIAMI BEACH CHURCH PROPERTY FOR SAL', 'ONE MIAMI FLORIDARead more Real Estate in Motion CAL', '7220 Red Road South Miami, Florida 33143', 'ONE MIAMI FLORIDARead more Real Estate in Motion CAL', '7220 Red Road South Miami, Florida 33143', 'ONE MIAMI FLORIDARead more Real Estate in Motion CAL', '7220 Red Road South Miami, Florida 33143', 'ONE MIAMI FLORIDARead more Real Estate in Motion CAL', '7220 Red Road South Miami, Florida 33143', 'ONE MIAMI FLORIDARead more Real Estate in Motion CAL', '7220 Red Road South Miami, Florida 33143', '2019 Miami Commercial Real Estate EMAIL', 'ONE MIAMI FLORIDARead more Real Estate in Motion CAL', '7220 Red Road South Miami, Florida 33143']</t>
        </is>
      </c>
      <c r="E625" s="3" t="inlineStr">
        <is>
          <t>[None, ('USA', 'Florida', 'South Miami', '33143', 'Red', '7220')]</t>
        </is>
      </c>
    </row>
    <row r="626">
      <c r="A626" s="3" t="inlineStr">
        <is>
          <t>drdansiegel.com</t>
        </is>
      </c>
      <c r="B626" s="3">
        <f>HYPERLINK("http://drdansiegel.com", "http://drdansiegel.com")</f>
        <v/>
      </c>
      <c r="C626" s="3" t="inlineStr">
        <is>
          <t>Reachable</t>
        </is>
      </c>
      <c r="D626" s="3" t="inlineStr">
        <is>
          <t>['and gratitude to longing VIEW ALL BLOG POSTS MIND', 'and gratitude to longing VIEW ALL BLOG POSTS MIND', 'and gratitude to longing VIEW ALL BLOG POSTS MIND', 'and gratitude to longing VIEW ALL BLOG POSTS MIND', 'and gratitude to longing VIEW ALL BLOG POSTS MIND', '1137 Second Street Suite 202Santa Monica, CA 90403', '1137 Second Street Suite 202Santa Monica, CA 90403', '1137 Second Street, Suite 202Santa Monica, CA 90403', 'and have no cash value. COURSE CANCELLA', '1137 Second Street, Suite 202, Santa Monica, CA 90403', '1137 Second Street, Suite 202, Santa Monica, CA 90403', '1137 Second Street, Suite 202Santa Monica, CA 90403', 'and federal courts located in California', '1137 Second Street, Suite 202Santa Monica, CA 90403', '.adr.orgsitesdefaultfilesConsumer20Ru', 'dr.orgsitesdefaultfilesCommercial20De']</t>
        </is>
      </c>
      <c r="E626" s="3" t="inlineStr">
        <is>
          <t>[None, ('USA', 'CA', 'Monica', '90403', 'Second', '1137'), ('USA', 'CA', 'Santa Monica', '90403', 'Second', '1137')]</t>
        </is>
      </c>
    </row>
    <row r="627">
      <c r="A627" s="2" t="inlineStr">
        <is>
          <t>grabitinc.com</t>
        </is>
      </c>
      <c r="B627" s="2">
        <f>HYPERLINK("https://grabitinc.com", "https://grabitinc.com")</f>
        <v/>
      </c>
      <c r="C627" s="2" t="inlineStr">
        <is>
          <t>Unreachable</t>
        </is>
      </c>
      <c r="D627" s="2" t="inlineStr">
        <is>
          <t>N/A</t>
        </is>
      </c>
      <c r="E627" s="2" t="inlineStr"/>
    </row>
    <row r="628">
      <c r="A628" s="4" t="inlineStr">
        <is>
          <t>chisholmarchitects.com</t>
        </is>
      </c>
      <c r="B628" s="4">
        <f>HYPERLINK("http://chisholmarchitects.com", "http://chisholmarchitects.com")</f>
        <v/>
      </c>
      <c r="C628" s="4" t="inlineStr">
        <is>
          <t>Reachable - No Addresses</t>
        </is>
      </c>
      <c r="D628" s="4" t="inlineStr">
        <is>
          <t>N/A</t>
        </is>
      </c>
      <c r="E628" s="4" t="inlineStr">
        <is>
          <t>N/A</t>
        </is>
      </c>
    </row>
    <row r="629">
      <c r="A629" s="4" t="inlineStr">
        <is>
          <t>jillkonrath.com</t>
        </is>
      </c>
      <c r="B629" s="4">
        <f>HYPERLINK("http://jillkonrath.com", "http://jillkonrath.com")</f>
        <v/>
      </c>
      <c r="C629" s="4" t="inlineStr">
        <is>
          <t>Reachable - No Addresses</t>
        </is>
      </c>
      <c r="D629" s="4" t="inlineStr">
        <is>
          <t>N/A</t>
        </is>
      </c>
      <c r="E629" s="4" t="inlineStr">
        <is>
          <t>N/A</t>
        </is>
      </c>
    </row>
    <row r="630">
      <c r="A630" s="3" t="inlineStr">
        <is>
          <t>novellasrecycling.com</t>
        </is>
      </c>
      <c r="B630" s="3">
        <f>HYPERLINK("http://novellasrecycling.com", "http://novellasrecycling.com")</f>
        <v/>
      </c>
      <c r="C630" s="3" t="inlineStr">
        <is>
          <t>Reachable</t>
        </is>
      </c>
      <c r="D630" s="3" t="inlineStr">
        <is>
          <t>['5275 COME IN WITH SCRAP METAL WALK OUT WITH CASH HONEST SC', '5 Thorpe St., Danbury, Connecticut 06810', '5275 5 Thorpe Street, Danbury, CT, 06810', '5 Thorpe St., Danbury, Connecticut', '5275 COME IN WITH SCRAP METAL WALK OUT WITH CASH HONEST SC', '5 Thorpe St., Danbury, Connecticut 06810', '5275 5 Thorpe Street, Danbury, CT, 06810', '5 Thorpe St., Danbury, Connecticut', '5 Thorpe St., Danbury, Connecticut', '5 Thorpe Street, Danbury, CT, 06810', '5 Thorpe St., Danbury, Connecticut', '5 Thorpe Street, Danbury, CT, 06810', '5 Thorpe St., Danbury, Connecticut', '5 Thorpe Street, Danbury, CT, 06810', 'AND MAJOR HOLIDAYS 5 Thorpe Street, Danbury, CT, 06810', '5 Thorpe St., Danbury, Connecticut']</t>
        </is>
      </c>
      <c r="E630" s="3" t="inlineStr">
        <is>
          <t>[None, ('USA', 'CT', 'Danbury', '06810', '5 Thorpe', '5275'), ('USA', 'CT', 'Danbury', '06810', 'Thorpe', '5'), ('USA', 'Connecticut', 'Danbury', '06810', 'Thorpe', '5')]</t>
        </is>
      </c>
    </row>
    <row r="631">
      <c r="A631" s="2" t="inlineStr">
        <is>
          <t>southboundandcompany.com</t>
        </is>
      </c>
      <c r="B631" s="2">
        <f>HYPERLINK("https://southboundandcompany.com", "https://southboundandcompany.com")</f>
        <v/>
      </c>
      <c r="C631" s="2" t="inlineStr">
        <is>
          <t>Unreachable</t>
        </is>
      </c>
      <c r="D631" s="2" t="inlineStr">
        <is>
          <t>N/A</t>
        </is>
      </c>
      <c r="E631" s="2" t="inlineStr"/>
    </row>
    <row r="632">
      <c r="A632" s="4" t="inlineStr">
        <is>
          <t>miamifloridahomesecurity.com</t>
        </is>
      </c>
      <c r="B632" s="4">
        <f>HYPERLINK("http://miamifloridahomesecurity.com", "http://miamifloridahomesecurity.com")</f>
        <v/>
      </c>
      <c r="C632" s="4" t="inlineStr">
        <is>
          <t>Reachable - No Addresses</t>
        </is>
      </c>
      <c r="D632" s="4" t="inlineStr">
        <is>
          <t>N/A</t>
        </is>
      </c>
      <c r="E632" s="4" t="inlineStr">
        <is>
          <t>N/A</t>
        </is>
      </c>
    </row>
    <row r="633">
      <c r="A633" s="2" t="inlineStr">
        <is>
          <t>elchicanomusic.com</t>
        </is>
      </c>
      <c r="B633" s="2">
        <f>HYPERLINK("https://elchicanomusic.com", "https://elchicanomusic.com")</f>
        <v/>
      </c>
      <c r="C633" s="2" t="inlineStr">
        <is>
          <t>Unreachable</t>
        </is>
      </c>
      <c r="D633" s="2" t="inlineStr">
        <is>
          <t>N/A</t>
        </is>
      </c>
      <c r="E633" s="2" t="inlineStr"/>
    </row>
    <row r="634">
      <c r="A634" s="3" t="inlineStr">
        <is>
          <t>trifectamedspanyc.com</t>
        </is>
      </c>
      <c r="B634" s="3">
        <f>HYPERLINK("http://trifectamedspanyc.com", "http://trifectamedspanyc.com")</f>
        <v/>
      </c>
      <c r="C634" s="3" t="inlineStr">
        <is>
          <t>Reachable</t>
        </is>
      </c>
      <c r="D634" s="3" t="inlineStr">
        <is>
          <t>['and Deals in NYC and Long Island Trifecta Med SpaMENUME', '4148 Long Island1453 Broadway, Hewlett, NY 11557', 'and muscle with imaging CT scans and MRI', 'and muscle with imaging CT scans and MRI', 'and muscle with imaging CT scans and MRI', 'and Hewlett Long Island.ULTHERAPYTREATMENT IN NY', '4148 Long Island1453 Broadway, Hewlett, NY 11557', '1 RECOMMENDEDMED SPA IN NYCBOOK NOW57th', 'callLOCATIONS57th', 'callBOOK NOW57th', 'callLOCATIONS57th', 'ices in NYC and Long Island. FACE57th', 'callBODY57th', 'callMIND57th', '1 RECOMMENDEDMED SPA IN NYCBOOK NOW57th', 'callLOCATIONS57th', 'callBOOK NOW57th', 'callLOCATIONS57th', 'ices in NYC and Long Island. FACE57th', 'callBODY57th', 'callMIND57th', 'entsMessage SentSelect Location, pleaseDowntown57th', '1 Unit16Ju', '1 RECOMMENDEDMED SPA IN NYCBOOK NOW57th', 'callLOCATIONS57th', 'callBOOK NOW57th', 'callLOCATIONS57th', 'ices in NYC and Long Island. FACE57th', 'callBODY57th', 'callMIND57th', 'C and Hewlett Long IslandBook now57th', 'C and Hewlett Long IslandBook now57th', 'a in NYC and Long Island.Book now57th', '800 7574026Book online57th', 'C and Hewlett Long IslandBook now57th', 'Book now57th', 'smoothing30Wr', 'Book now57th', 'Book now57th', 'ffective treatment route.Book now57th', 'pa in NYC or Long Island.Book now57th', '800 7574026Book now57th', 'Book now57th', '800 7574026Book now57th', 'n Diamond Glow treatment.Book now57th', 'Book now57th', 'croneedling consultation.Book now57th', 'MED SPAFREE CONSULTATIONBOOK NOW57TH', 'and economical products.BOOK NOW57th', 'BOOK NOW57th', 's to Create Your Formula.BOOK NOW57th', 'rmanent makeup services and more.BOOK NOW57th', 'entsMessage SentSelect Location, pleaseDowntown57th', '1 Unit16Ju']</t>
        </is>
      </c>
      <c r="E634" s="3" t="inlineStr">
        <is>
          <t>[None, ('USA', 'NY', 'Hewlett', '11557', 'Long Island1453', '4148')]</t>
        </is>
      </c>
    </row>
    <row r="635">
      <c r="A635" s="4" t="inlineStr">
        <is>
          <t>santaclarajumpers.com</t>
        </is>
      </c>
      <c r="B635" s="4">
        <f>HYPERLINK("http://santaclarajumpers.com", "http://santaclarajumpers.com")</f>
        <v/>
      </c>
      <c r="C635" s="4" t="inlineStr">
        <is>
          <t>Reachable - No Addresses</t>
        </is>
      </c>
      <c r="D635" s="4" t="inlineStr">
        <is>
          <t>N/A</t>
        </is>
      </c>
      <c r="E635" s="4" t="inlineStr">
        <is>
          <t>N/A</t>
        </is>
      </c>
    </row>
    <row r="636">
      <c r="A636" s="2" t="inlineStr">
        <is>
          <t>lchealth.org</t>
        </is>
      </c>
      <c r="B636" s="2">
        <f>HYPERLINK("https://lchealth.org", "https://lchealth.org")</f>
        <v/>
      </c>
      <c r="C636" s="2" t="inlineStr">
        <is>
          <t>Unreachable</t>
        </is>
      </c>
      <c r="D636" s="2" t="inlineStr">
        <is>
          <t>N/A</t>
        </is>
      </c>
      <c r="E636" s="2" t="inlineStr"/>
    </row>
    <row r="637">
      <c r="A637" s="3" t="inlineStr">
        <is>
          <t>mimovers.org</t>
        </is>
      </c>
      <c r="B637" s="3">
        <f>HYPERLINK("http://mimovers.org", "http://mimovers.org")</f>
        <v/>
      </c>
      <c r="C637" s="3" t="inlineStr">
        <is>
          <t>Reachable</t>
        </is>
      </c>
      <c r="D637" s="3" t="inlineStr">
        <is>
          <t>['2 START PACKING WELL BEFORE YOUR MO', '40 miles one way within the state of Michigan', '40 miles one way within Michigan', '40 miles one way within Michigan', '1 517 3383031 email 416 S Cedar St, Suite H, Lansing, MI 48912', '40 miles one way within Michigan', '40 miles one way within Michigan', '2 START PACKING WELL BEFORE YOUR MO', '40 miles one way within the state of Michigan', '1 517 3383031 email 416 S Cedar St, Suite H, Lansing, MI 48912']</t>
        </is>
      </c>
      <c r="E637" s="3" t="inlineStr">
        <is>
          <t>N/A</t>
        </is>
      </c>
    </row>
    <row r="638">
      <c r="A638" s="4" t="inlineStr">
        <is>
          <t>kidderroofing.com</t>
        </is>
      </c>
      <c r="B638" s="4">
        <f>HYPERLINK("http://kidderroofing.com", "http://kidderroofing.com")</f>
        <v/>
      </c>
      <c r="C638" s="4" t="inlineStr">
        <is>
          <t>Reachable - No Addresses</t>
        </is>
      </c>
      <c r="D638" s="4" t="inlineStr">
        <is>
          <t>N/A</t>
        </is>
      </c>
      <c r="E638" s="4" t="inlineStr">
        <is>
          <t>N/A</t>
        </is>
      </c>
    </row>
    <row r="639">
      <c r="A639" s="4" t="inlineStr">
        <is>
          <t>hancock.k12.ga.us</t>
        </is>
      </c>
      <c r="B639" s="4">
        <f>HYPERLINK("http://hancock.k12.ga.us", "http://hancock.k12.ga.us")</f>
        <v/>
      </c>
      <c r="C639" s="4" t="inlineStr">
        <is>
          <t>Reachable - No Addresses</t>
        </is>
      </c>
      <c r="D639" s="4" t="inlineStr">
        <is>
          <t>N/A</t>
        </is>
      </c>
      <c r="E639" s="4" t="inlineStr">
        <is>
          <t>N/A</t>
        </is>
      </c>
    </row>
    <row r="640">
      <c r="A640" s="3" t="inlineStr">
        <is>
          <t>lrgmarketing.com</t>
        </is>
      </c>
      <c r="B640" s="3">
        <f>HYPERLINK("http://lrgmarketing.com", "http://lrgmarketing.com")</f>
        <v/>
      </c>
      <c r="C640" s="3" t="inlineStr">
        <is>
          <t>Reachable</t>
        </is>
      </c>
      <c r="D640" s="3" t="inlineStr">
        <is>
          <t>['48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 '48 Burd Street, Suite 105 Nyack, New York 10960']</t>
        </is>
      </c>
      <c r="E640" s="3" t="inlineStr">
        <is>
          <t>[('USA', 'New York', 'Nyack', '10960', 'Burd', '48')]</t>
        </is>
      </c>
    </row>
    <row r="641">
      <c r="A641" s="2" t="inlineStr">
        <is>
          <t>apicaucus.org</t>
        </is>
      </c>
      <c r="B641" s="2">
        <f>HYPERLINK("https://apicaucus.org", "https://apicaucus.org")</f>
        <v/>
      </c>
      <c r="C641" s="2" t="inlineStr">
        <is>
          <t>Unreachable</t>
        </is>
      </c>
      <c r="D641" s="2" t="inlineStr">
        <is>
          <t>N/A</t>
        </is>
      </c>
      <c r="E641" s="2" t="inlineStr"/>
    </row>
    <row r="642">
      <c r="A642" s="3" t="inlineStr">
        <is>
          <t>lovethypetbklyn.com</t>
        </is>
      </c>
      <c r="B642" s="3">
        <f>HYPERLINK("http://lovethypetbklyn.com", "http://lovethypetbklyn.com")</f>
        <v/>
      </c>
      <c r="C642" s="3" t="inlineStr">
        <is>
          <t>Reachable</t>
        </is>
      </c>
      <c r="D642" s="3" t="inlineStr">
        <is>
          <t>['164 Union Street, Brooklyn, NY 11231', '164 Union Street, Brooklyn, NY 11231', '164 Union Street, Brooklyn, NY 11231', '164 Union Street, Brooklyn, NY 11231', '164 Union Street, Brooklyn, NY 11231', '164 Union Street, Brooklyn, NY 11231', '164 Union Street, Brooklyn, NY 11231', '164 Union Street, Brooklyn, NY 11231', '164 Union Street, Brooklyn, NY 11231', '164 Union Street, Brooklyn, NY 11231', '7185962399 164 Union Street, Brooklyn, NY 11231']</t>
        </is>
      </c>
      <c r="E642" s="3" t="inlineStr">
        <is>
          <t>[('USA', 'NY', 'Brooklyn', '11231', '164 Union', '7185962399'), ('USA', 'NY', 'Brooklyn', '11231', 'Union', '164')]</t>
        </is>
      </c>
    </row>
    <row r="643">
      <c r="A643" s="3" t="inlineStr">
        <is>
          <t>mscenteroftidewater.com</t>
        </is>
      </c>
      <c r="B643" s="3">
        <f>HYPERLINK("http://mscenteroftidewater.com", "http://mscenteroftidewater.com")</f>
        <v/>
      </c>
      <c r="C643" s="3" t="inlineStr">
        <is>
          <t>Reachable</t>
        </is>
      </c>
      <c r="D643" s="3" t="inlineStr">
        <is>
          <t>['6161 Kempsville Circle, Suite 315 Norfolk, Virginia 23502', '6161 Kempsville Circle, Suite 315 Norfolk, Virginia 23502', '6161 Kempsville Circle, Suite 315 Norfolk, Virginia 23502', '6161 Kempsville Circle, Suite 315 Norfolk, Virginia 23502', '6161 Kempsville Circle, Suite 315 Norfolk, Virginia 23502', '6161 Kempsville Circle, Suite 315 Norfolk, Virginia 23502', '6161 Kempsville Circle, Suite 315 Norfolk, Virginia 23502', '6161 Kempsville Circle, Suite 315 Norfolk, Virginia 23502', '6161 Kempsville Circle, Suite 315 Norfolk, Virginia 23502', '6161 Kempsville Circle, Suite 315 Norfolk, Virginia 23502']</t>
        </is>
      </c>
      <c r="E643" s="3" t="inlineStr">
        <is>
          <t>[('USA', 'Virginia', 'Norfolk', '23502', 'Kempsville', '6161')]</t>
        </is>
      </c>
    </row>
    <row r="644">
      <c r="A644" s="4" t="inlineStr">
        <is>
          <t>exquisitecarsale.com</t>
        </is>
      </c>
      <c r="B644" s="4">
        <f>HYPERLINK("http://exquisitecarsale.com", "http://exquisitecarsale.com")</f>
        <v/>
      </c>
      <c r="C644" s="4" t="inlineStr">
        <is>
          <t>Reachable - No Addresses</t>
        </is>
      </c>
      <c r="D644" s="4" t="inlineStr">
        <is>
          <t>N/A</t>
        </is>
      </c>
      <c r="E644" s="4" t="inlineStr">
        <is>
          <t>N/A</t>
        </is>
      </c>
    </row>
    <row r="645">
      <c r="A645" s="3" t="inlineStr">
        <is>
          <t>pripo.com</t>
        </is>
      </c>
      <c r="B645" s="3">
        <f>HYPERLINK("http://pripo.com", "http://pripo.com")</f>
        <v/>
      </c>
      <c r="C645" s="3" t="inlineStr">
        <is>
          <t>Reachable</t>
        </is>
      </c>
      <c r="D645" s="3" t="inlineStr">
        <is>
          <t>['77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 '77 Church St. Asheville, NC 28801']</t>
        </is>
      </c>
      <c r="E645" s="3" t="inlineStr">
        <is>
          <t>[('USA', 'NC', 'Asheville', '28801', 'Church', '77')]</t>
        </is>
      </c>
    </row>
    <row r="646">
      <c r="A646" s="3" t="inlineStr">
        <is>
          <t>andonelect.com</t>
        </is>
      </c>
      <c r="B646" s="3">
        <f>HYPERLINK("http://andonelect.com", "http://andonelect.com")</f>
        <v/>
      </c>
      <c r="C646" s="3" t="inlineStr">
        <is>
          <t>Reachable</t>
        </is>
      </c>
      <c r="D646" s="3" t="inlineStr">
        <is>
          <t>['4 Court Drive Lincoln, Rhode Island 02865 United States']</t>
        </is>
      </c>
      <c r="E646" s="3" t="inlineStr">
        <is>
          <t>N/A</t>
        </is>
      </c>
    </row>
    <row r="647">
      <c r="A647" s="2" t="inlineStr">
        <is>
          <t>toplinetireandauto.com</t>
        </is>
      </c>
      <c r="B647" s="2">
        <f>HYPERLINK("https://toplinetireandauto.com", "https://toplinetireandauto.com")</f>
        <v/>
      </c>
      <c r="C647" s="2" t="inlineStr">
        <is>
          <t>Unreachable</t>
        </is>
      </c>
      <c r="D647" s="2" t="inlineStr">
        <is>
          <t>N/A</t>
        </is>
      </c>
      <c r="E647" s="2" t="inlineStr"/>
    </row>
    <row r="648">
      <c r="A648" s="4" t="inlineStr">
        <is>
          <t>slavkin.net</t>
        </is>
      </c>
      <c r="B648" s="4">
        <f>HYPERLINK("http://slavkin.net", "http://slavkin.net")</f>
        <v/>
      </c>
      <c r="C648" s="4" t="inlineStr">
        <is>
          <t>Reachable - No Addresses</t>
        </is>
      </c>
      <c r="D648" s="4" t="inlineStr">
        <is>
          <t>N/A</t>
        </is>
      </c>
      <c r="E648" s="4" t="inlineStr">
        <is>
          <t>N/A</t>
        </is>
      </c>
    </row>
    <row r="649">
      <c r="A649" s="2" t="inlineStr">
        <is>
          <t>diversitycrna.org</t>
        </is>
      </c>
      <c r="B649" s="2">
        <f>HYPERLINK("https://diversitycrna.org", "https://diversitycrna.org")</f>
        <v/>
      </c>
      <c r="C649" s="2" t="inlineStr">
        <is>
          <t>Unreachable</t>
        </is>
      </c>
      <c r="D649" s="2" t="inlineStr">
        <is>
          <t>N/A</t>
        </is>
      </c>
      <c r="E649" s="2" t="inlineStr"/>
    </row>
    <row r="650">
      <c r="A650" s="3" t="inlineStr">
        <is>
          <t>moline.com</t>
        </is>
      </c>
      <c r="B650" s="3">
        <f>HYPERLINK("http://moline.com", "http://moline.com")</f>
        <v/>
      </c>
      <c r="C650" s="3" t="inlineStr">
        <is>
          <t>Reachable</t>
        </is>
      </c>
      <c r="D650" s="3" t="inlineStr">
        <is>
          <t>['8007675734 Main Office 114 South Central Avenue Duluth, MN 55807', '8007675734 Main Office 114 South Central Avenue Duluth, MN 55807']</t>
        </is>
      </c>
      <c r="E650" s="3" t="inlineStr">
        <is>
          <t>N/A</t>
        </is>
      </c>
    </row>
    <row r="651">
      <c r="A651" s="4" t="inlineStr">
        <is>
          <t>verasoft.com</t>
        </is>
      </c>
      <c r="B651" s="4">
        <f>HYPERLINK("http://verasoft.com", "http://verasoft.com")</f>
        <v/>
      </c>
      <c r="C651" s="4" t="inlineStr">
        <is>
          <t>Reachable - No Addresses</t>
        </is>
      </c>
      <c r="D651" s="4" t="inlineStr">
        <is>
          <t>N/A</t>
        </is>
      </c>
      <c r="E651" s="4" t="inlineStr">
        <is>
          <t>N/A</t>
        </is>
      </c>
    </row>
    <row r="652">
      <c r="A652" s="2" t="inlineStr">
        <is>
          <t>laceyoga.com</t>
        </is>
      </c>
      <c r="B652" s="2">
        <f>HYPERLINK("https://laceyoga.com", "https://laceyoga.com")</f>
        <v/>
      </c>
      <c r="C652" s="2" t="inlineStr">
        <is>
          <t>Unreachable</t>
        </is>
      </c>
      <c r="D652" s="2" t="inlineStr">
        <is>
          <t>N/A</t>
        </is>
      </c>
      <c r="E652" s="2" t="inlineStr"/>
    </row>
    <row r="653">
      <c r="A653" s="4" t="inlineStr">
        <is>
          <t>glenellynfamilymusicschool.com</t>
        </is>
      </c>
      <c r="B653" s="4">
        <f>HYPERLINK("http://glenellynfamilymusicschool.com", "http://glenellynfamilymusicschool.com")</f>
        <v/>
      </c>
      <c r="C653" s="4" t="inlineStr">
        <is>
          <t>Reachable - No Addresses</t>
        </is>
      </c>
      <c r="D653" s="4" t="inlineStr">
        <is>
          <t>N/A</t>
        </is>
      </c>
      <c r="E653" s="4" t="inlineStr">
        <is>
          <t>N/A</t>
        </is>
      </c>
    </row>
    <row r="654">
      <c r="A654" s="3" t="inlineStr">
        <is>
          <t>arizonainkstudios.com</t>
        </is>
      </c>
      <c r="B654" s="3">
        <f>HYPERLINK("http://arizonainkstudios.com", "http://arizonainkstudios.com")</f>
        <v/>
      </c>
      <c r="C654" s="3" t="inlineStr">
        <is>
          <t>Reachable</t>
        </is>
      </c>
      <c r="D654" s="3" t="inlineStr">
        <is>
          <t>['9 ge8 N0aA7h8BQ', 'IsqI gST KaI55we', 'ANJFk9 8qY', 'uK sJ L002ay', 'i CvAib21 1dj', '1g 0 n HAR y11qf', '084 2Gza m t Y fKsUsTbGbAscBBBGk7G6lB', '4o IGmgKp xF79XS', 'Pess n4 5Ft', 'TB K39jl', 'wRuY7W 9zZ', 'E CC18bt', 'Ux FOWEjr0g3Gn', 'oUtD77Wq', '9T gAoWMu WS93pX', 'TTzL51xz', 'eaKfi l ez07BE', 'jBi3D2AF', '3t aAvja40ls', 'jjYb194ap', '1946 stream xZ6s4ns', 'MyT, P7 1nb', '18 D u 6MYJcC6n5Jz', 'jBlfcqF41tx', '9w C6uI J84en', 'w HHw56rE', '9 mBiMF915zB', 'QZmT19Qx', 'LyQEfK869HF', 'Bi kZTn21BW', '4 Jh bm14Lr', 'sLZkY1 1XX', 'ErmWWls56Wl', 'T hI67JE', '.cfw S96BA', 'FUSRuF5x5eJ', 'FLLYR88hL', '1t t C9 rI84WP', 'vDF29gZ', 'Se m95EH', 'KrsxsxK47qr', 'egnoNy1a9bB', 'Vqyu3F9sW', 'cdWlXju209YS', 'SHCh yx9 5DB']</t>
        </is>
      </c>
      <c r="E654" s="3" t="inlineStr">
        <is>
          <t>N/A</t>
        </is>
      </c>
    </row>
    <row r="655">
      <c r="A655" s="2" t="inlineStr">
        <is>
          <t>xraydocs.com</t>
        </is>
      </c>
      <c r="B655" s="2">
        <f>HYPERLINK("http://xraydocs.com", "http://xraydocs.com")</f>
        <v/>
      </c>
      <c r="C655" s="2" t="inlineStr">
        <is>
          <t>Unreachable</t>
        </is>
      </c>
      <c r="D655" s="2" t="inlineStr">
        <is>
          <t>N/A</t>
        </is>
      </c>
      <c r="E655" s="2" t="inlineStr"/>
    </row>
    <row r="656">
      <c r="A656" s="4" t="inlineStr">
        <is>
          <t>inter-tax.net</t>
        </is>
      </c>
      <c r="B656" s="4">
        <f>HYPERLINK("http://inter-tax.net", "http://inter-tax.net")</f>
        <v/>
      </c>
      <c r="C656" s="4" t="inlineStr">
        <is>
          <t>Reachable - No Addresses</t>
        </is>
      </c>
      <c r="D656" s="4" t="inlineStr">
        <is>
          <t>N/A</t>
        </is>
      </c>
      <c r="E656" s="4" t="inlineStr">
        <is>
          <t>N/A</t>
        </is>
      </c>
    </row>
    <row r="657">
      <c r="A657" s="2" t="inlineStr">
        <is>
          <t>ranchsystems.com</t>
        </is>
      </c>
      <c r="B657" s="2">
        <f>HYPERLINK("http://ranchsystems.com", "http://ranchsystems.com")</f>
        <v/>
      </c>
      <c r="C657" s="2" t="inlineStr">
        <is>
          <t>Unreachable</t>
        </is>
      </c>
      <c r="D657" s="2" t="inlineStr">
        <is>
          <t>N/A</t>
        </is>
      </c>
      <c r="E657" s="2" t="inlineStr"/>
    </row>
    <row r="658">
      <c r="A658" s="3" t="inlineStr">
        <is>
          <t>componentsignage.com</t>
        </is>
      </c>
      <c r="B658" s="3">
        <f>HYPERLINK("http://componentsignage.com", "http://componentsignage.com")</f>
        <v/>
      </c>
      <c r="C658" s="3" t="inlineStr">
        <is>
          <t>Reachable</t>
        </is>
      </c>
      <c r="D658" s="3" t="inlineStr">
        <is>
          <t>['Nv I941pp', 'TOoT AUt ZCoH72Dq', '. fMjAR40LX', 'BWBwcn91dQ', '0 31erK O2p0TWqEEq7 6Rw', 'nVo25 5JU', '3N MjdY .50N55LVtuUG dHvoH29ZN', 'CYGc485Xa', '4 I hdJJ2R 09 L14SK6e6dT', '.jO qYuYbqZ95XN', 'mXQnCp87hG', '2g 0j KmmOJ46DW', '1w gw Gl6H76yD', 'Cuiudhue0Y5Xf', '5 s GGOLWWS4nmT0j 0uz', 'Mfb TcbWnBWhn14xY', '0A FlaWoJCz9 1Pr', 'ozuXgeAR81hq', 'BpGBN16Yf', 'ekKsmnZ90YT', 'SZyOl69hG', '.xJspGrGz38TE', 'fIcyY022rx', 'YxS, b3j3Nu', 'NOaF91WZ', 'Pqhx n.dK63ND', 'O s a88Ln', '3y 0 5.t JQVEG7nS52FT', 'OXVsNEtE92jX', '5 X6D sD l5H3Ru', 'fQfsi06hl', 'Fy w T444Zq', 'kHomnTb76EF', 'k F, x71WfTt OE36gY', 'rjpWSc5U0Dd', 'N.d Qwk6K4ql', 'QaQqOR CpAcswvJ86FD', 'FILsGaW M t82aj', 'CCkK h734Ga', 'nOAg20tL', '78 L 402.42F23Xf', '1 nx E43wY', 'TyzjPFc BdHUaNvAai880Tl', 'H oa R.c23LR', '.dOU0c1Hx', 'mAxgEQdzO68JQ', 'rmFe87Mfo7 b 0hY7r1PZ', 'kUTVxijyVDG5 0Br', 'tb nSu1X9wW', 'qZAqxkkJ. yiTOuL b o67bx', 'gpVe78 2lN', 'AMGG90Sq', '85 Jf4u6n He P0J6ht', '4 EstgMMDD94xh', '6 I5te58nl', 'R .so4M7pg', 'Ofp GIx29Wn', 'ihFBMnm hhN9d9NE', 'AtbTi7c0La', '7 t nGh16Xu', 'de CV74nE', '4H h17l3 1HwBN csl4Cn9YHzD7S9RD', 'AJnnN46ny', 'BOB n .g08GD', '6w Hb Rut0E9Hd', 'ILj N20sb', 'KgLYa4N7Tp', 'F p mf05YD', 'MFaQUfk2A 4Uj', 'YZUoobIlJgO j42gW', '7 Dr3U21ra', '9 U Usc6iEXLLsdkdby0aL. 0.0O1cE2s4RY', 'UpybQ12YS', 'jaZk624Ln', 'yD AISmdUC2b5qS', 'RQxD, A2B6 iBWbJz81Zr', 'q KawLH5F8Lf', 'WPGapbk aR7U8QQ', 'MDGoY42DU', 'EXG FeWFF, u44XY', 'eYQ.qkzIrEYJ461SU', '8V LEV3 6Kly1 0Tw', 'OBRi59FR', 'kYKPUYu46dE', 'qz wtL93Ys', 'FESBHhnJO12Rq', 'bePYK o58UN', 'aSkB80qY', 'EimvbDF30Nb', 'CN voiQPk45uq', 'Foeee563hf', 'COD bG78gf', 'rMgf YJ66Nj', '3n ZKkSahV 6MiGLc98FH', '8V ey2FrMxi8f18hQ2 8ZZ', 'GLfdEFR0E3RH', 'mb rXTMESL05wx', '4 E 8 Fyl0e1WL', '2 oT 2E36qz', 'SpVS98Ja', 'XZ oMGIKM1S3sx', '6 MsKb3e6b79bu', '4 DkDB 8jjeJO eIkfl95Fp', 'SYxrJA4c7xp', 'IDgR61jE', 'YmBXo dM20BB', 'UqaYA0 0ye', 'caFvc61Tu', 'E ZGCx1m9RP', 'vSWUTPINAP62gs', 'MIUchhY75Gw', '.vvOULuo, S42Fb', 'oRXxHdv13ry', '.Kq H64Uj', 'aUCqYdnVR90gd', 'u AAO83JJ', 'IXW A17jH', 'XqiDj20jl', '8E l1iPcYx16JB', 'Y xz4E4NZ', 'fcf HNX70aj', 'ag GLHs84Hj', '3 AA4h 1Cb DtgrrA5Ip yq 2U11yz', 'pbkKgvM39tN', '525 yvVvkx35BF', 'mpIR86Jb', 'bFo Jm m2e9FN', '7 k cJjAjFAckWiak1T4 5BP', 'AlV, cHxVO3eX rht.vQ, f0 ZQ58pL', '2X Z6 K8llE6oYQp ZM7j8lQ', 'yyTJ92HL', 'Ob H09jy', 'Y fcwO8e0at', 'uQs oXeh84nT', 'uQ sx798tS', 'kMHela40XF', 'aQNB. B4k6qL', 'i GOX XQy6B8BZ', 'Wcfwfg46RR', 'AO sj8F2Nq', 'ytGgq, TxcNL xtnXl t.O Tc4TNe22hl', 'CtPB7 0hf', 'iYMea muQ sfaIo34Zr', 'rcxs, o42Or66bR', 'UfnJ2 0Gw', 'Rc.s44Wx', 'JOIJ267PY', 'v cm lEaU31fL', '7 terqJBtj4G4F33wx', '8j FjD eu Gmn91WQ', '8L Hpnhf lv6B5Eq', 'Yf jDGnoyBR32FG', 'GVg a4H 5EY', 'lv ga1Y4LE', 'iCsC, U0 4Qe', 'pc. SB14zq', 'hTkfapH41YE', 'OiNxom4h0Er', '3 k3 xtaG24PB', 'gC wg18eG', '4 Wx hqtt24pe', '2 IbNFp9lo08BS', 'QVb9J3hW', 'oDlsR9G1SH', 'V FYyIk G39ed', 'F dfe83pY', 'V lK. m IRTzlcyo Ne0x9dw', 'hTP uvfR69dq', 'iVeO6S2hh', 'UcgAnQ b67aQ', 'VYJKK88bn', 'tdd, Z46fh', 'vs TXzL3R2hF', 'M xw33ap', 'xsF29pn', '9i OvgA 9b10LY', 'br G .y68lR', 'sHBe93ZZ', '71n i6yjH EBD RS 34h1avB2b 3Lh', 'TcVA, q1X tb19bq', 'wic m57aE', 'IEm, QRidmXi221Lb', 'A SanzlSIP549Sr', 'srkW42Jx', 'HrSsdcA ddcf24Ef', 'Tw.kYZ86gU', 'Kn venpC43Bu', 'DmmhsikPweg94Qb', 'xmxZZ90pZ', 'Hk cmayasU081jE', '1j rUxz k88uZZ1L7cU v iYI c8j 3Qr', '4 7u1l26Zz', 'SJKVxtgLJ e29PR', '7i ekeoGoJr0 AJYcQsJr8C7jl', 'RZo u m fy Ghysg666ll', 'JePuVZn16Gu', 'yaKZZEpC4T1lx', 'YTFu7H 9lQ', 'm Iu35PB', 'vJZ K85jn', 'MQYdyiq C rv7R5SN', 'quj71UE', 'mlBT04Lp', '6 XWNjl40GU', 'HrOeAY56as', 'CScdt56DT', 'dssd ke I6s5we', 'yzbe1D4QT', 'Bl iyM56Rf', 'ZV Iqtny84tl', '4w f0TZ G414rT', '07C 9sN0 M99aP', 'w.j HGwxZ881Su', 't M Bm, wPR, xrSY26BN', 'nJ c sp3G5ZX', 'erw6A0ee', '97 i9TJNW4woSD4a9Ar', '8 H yob06yg', 'R Rrp56gW', 'czOoNeQZ52xF', 'mgkAtXVvfbqPnN15jx', 'ua S08xh', '2e 9tn TE0txs6t3qs', 't P5k4EF', 'pmzTS69qh', 'zUbeUcmKI31qh', '9 mG 3k j6f2GN', '1q 512zG3SjBz0 6Xq', '4t Xx8 E j25EL', 'jdoifd80ur', '.Cj, A2DC87yq', 'LG, YIUsG1 1ZR', 'UF AQu96sn', 'WqJosY.P WrmOS48Te', 'zmv yv N09Sr', 'KwOH g85DB', 'HnMsms xR75RB', 'FETbrV7y2Gw', 'c DT93pl', 'Zazsyqut, K2HNwP GGqP6i Tn80qj', 'lCEQO mVKR865AF', '2 CINcpvOxQt6D1XJ', 'IxgIf87PG', 'Xt Tj02pn', '1F B yN19xj', 'yuvg84lW', '0G fZMP99uF', 'CTVQFGIgiv s21sZ', '6 f5GLA55EU', '8p 29H, C8W51RF', 'qhj74qw', 'VsUp7 3NB', 'EsvRGZ27Zb', '2 D tX K8c4hp', 'UzpN4T0HJ', 'KJ jwF72XG', '6a sdsWM ejl4U6qs', 'MQb, LiNu98BD', '9 CVwD4A2gG', '6N knR4myIf37sq', 'k Cl8A8bs', 'DUZj.n003sD', '1 DitD4c4lZ', '6W fAM hQ78w698zX', 'BaHcX7R5fG', 'kXuVJGN90yj', 'eXAp95Jg', 'TL Dhy9E0Fw', 'EwnCDsv4 1Yu', 'eyH, koUY83hx', 'JB gIFJY U3G1Zq', 'IMRHHEl j10Ul', 'jGscv4N4AJ', 'GQZM416fn', 'lB qzd0 0dQ', 'IHgosarFWqiQ a3A0XB', '8 xKvKih9 aLY0A9QS', 'ErUH r88QA', 'hvpDD JGxBGv41Ph', 'QwmoUNx YnvBA21GL', 'DlGRj.XEd24jn', 'NcvtgkO89lF', 'yLr94hx', 'RH a9 9qz', 'MxVmUAfdIs FH WaHQ7W6Wp', 'EJcHdv6 0tf', 'x mUWUeCFqw76hY', 'ZNcNgRkWkkmIF9 1sW', 'Kglun4e8tZ', 'EPRxIuImvM88GJ', '2n 9iLodXdn98AL', '2 f3Fr3yX091Su', 'aPhpcC Sm VqnlwOr58Yh', 'bKkXw24xJ', '7 W7MwI1 b94Dt', '6C xsPH2d73hF', 'HcxHFk43dH', '9 r dj04 0wR', 'ZvONDOQz95lb', '5 raWXAe22Gf', 'PuCKs2B9XP', 'uYkkD66Yx', 'nzrkG, o.ugNNNIkp30Qg', 'onJJZP IKERP JhS CV22Jz', 'WVGp87st', 'OKluAwr984QZ', 'CnFU Mnb9b1zu', '1 VkxLh4Ji1PA19Rg', 'khGd94Qq', 'rsztgcp2C3YS', 'qeeC YY13rF', '360 C FD haGIK28bQ', 'SIeuP4w8Lt', 't QESsN494Wx', 'siH15sg', 'RSIM3K 5RX', 'jZgez yjxWbsK5F6tz', '2 gcjvt zko e rNEE63wf', 'jrsuu C69Tw', 'cDR iGJd93qT', 'CwA bGF A75RE', 'kdIdOOQ aKD86Nu', '1 IzrzB3cg, F98DR', 'sqYsuM02qX', 'OQYY wGYiuV3B 2NG', 'W N r8e7fX', 'BcvCO58eQ', 'WesC, l62pJ', 'VQ ElWlNK43Jy', 'vOjs s91YG', 'lMrx f33wY', '8 e RkklMDXMhObXzCYvP38Lb', 'ZiK5D0qs', 'pH . sURUWhE3n8nB', 'yuhU a C w5u 8PF', 'na.I98dF', 'NsTZaw981jW', 'G TbAMidDOf20dA', 'irGo38dJ', 'MXui fFSFF4Y2eR', 'bcTiMKlpjKi fK71GQ', 'dvCqBlzbJ24Jn', 'Ffqf566fu', 'sOyfY26Yq', '09 1wrTmgPYK90Ai6c0rx', 'hxks86hq', 'fzul023SA', 'rA s06Eb', 'O zXr02ry', 'O Gt lDN0 4Hg', 'ft e28YS', 'r jIF84NF', '2 tdMV56riZDN jy19fn', 'HpnR87 8Ru', '9i vI ZO32dl', '.h LGaU9 2lS', 'Kknfdgi u grr6t6Wx', '.uC, F29xZ', 'uiVe2 1Se', 'u Aqs N9d4Yj', 'V M, CM C.k ni10EE', '0R N0ABbi03fq', 'N kJA50an', 'OHbpXr75QE', 'sAwiwacxCacu2D3yJ', '08 SCTcH1Y7yR', 'T i680NP', 'tcxmI4 9LD', 'EbS SEj, lDc5 9 d8QUKov8 2zl', 'Kh wmAK58uA', 'khrvYIg UM62dg', 'dEfb sXfoI55UZ', 'VkIt vAasE9H8pq', '61 s g WRJ52sU', 'IrWwcFH42GJ', 'LvOa88Dz', 'EzTLmi c81sW', 'SrceDi7 7Zd', 'QXazST19Eh', '64O 3HjuBzjKJZ RhdZ m7 C lUkVZBmIc, bGZd WYvgAtk mE8b5wZ', '0x tdC p9F W1 mY6s9pu', 'qjmBm88py', 'YOkOKu1F8gn', 'nnEhOV wr89yW', 'RMU5v ql m3 O c8 9qZ', '3h L EWpE KAtbI93jW', 'O bM, psJs 2q 8 2T13Y6k4W77rr', 'odaUOC33YE', 'eiKyrtzd47BJ', 'fXHn9t 1SG', 'Sy qtm36rs', 'TcsCDd56EU', 'fVFG88Qr', 'SGnUb.XBRI968uD', '8 gvXlFr84fb', 'qQQI41NN', '9t fEyRoiHb1C4Tt', 'YL A60RS', '7 I YMUy0P5yG', '1 5ed wH9nYGT9e2ej', 'xYQU5 4yA', '9 vD 2VCG, H76NuGoz38Td', 'crEXdr5 8Ub', 'c pC83Xl', '2l 9lrg 60e27Fp', '5 h0X 4, H32qZ', '.nF bR8c8ud', 'EuaHe53uX', 'wPYgNsW wB6u4XZ', 'Meujqt89wR', 'JbrUbE En97uL', 'bbwKBbai, .N G9c5 kdpus27Aq', 'ffa sumim32YR', 'PCJnEYi NT06yS', '3 Z5 rnDI0P68Pq', '66 nkUX fD Q6i81jS', 'zoFO671xz', 'kLGiR21Se', '9 4gEAOOm3 6Nx', 'OOdchI h52Fp', 'FNkbDS22Br', 'ekmBKF3H8Ww', 'CBCvzGk63Jl', 'ZtIBsgKm3G4PD', '8 2rruv1lG9E6JX', '5 DlpvmCyor1PpOy7hns d 84Zu84qd', 'VSaJNMK Kla68Dn', '0 qX K 3Rmh 3Cg 78 bTL o84Td', 'vJu62LX', 'yuY95bB', 'mI S zVt44Aw', 'LbkNc yWFIxValvTqG3F1xL', 'GQLsJ04BH', '0 O F WrW1 5wq', 'gt zS. m72nS', 'mcmGMEKVc.MaBFu7T 4SA', 'wX mbc kBNqjwq81HA', 'qlgEQWomL fjztQaQkN54Rz', 'C ujfbm CIm16SJ', 'Vd xr b6 1hY', 'TXcMXefdS Z436zw', 'iko84NW', 'Pm QF926Pt', '0Y bblBjK8J8hB', 'XPyo04LL', 'EvYE82zR', 'deOb78Ye', 'VGcJZ G64GS', 'brUI Gpw8H3JH', 'iEE, I JTFS0TOMd2S1Yb', 'nSGb59rR', 'SPHl75Tx', 'Abaaa, XXXX, d8A0WQ', 'FUj f55UZ', 'uSZ, lVv 4IL69uJ', '167 YWfRzHs05mIcYdNZM W8dQP16Se', '4R mX gcl 1pJ4g2uX', '0 qk 3 2J, Ss8H5Br', 'IRF, J967TQ', 'Isk99tG', 'X uYPH sBH1V1GA', 'ZwgqieJG34eF', 'jTQf15by', 'Kj R19Zg', 'J IGJ1t4bn', 'FT Tn98lw', '4 HazzmdBLTWCTo81We', '9a 8J Bo1W1bs', 'ZbdhvbHIAR Qb2 0dG', '7J 2MQ3v.rOG07PD', 'Tjic50ry', 'UdH as73hJ', 'YIRGhIjijwB46ae', '5a bZ8Y dI67Sj', 'RJeJ62gY', 'VgflZ55yf', '5 tUf11Je14AW', 'CK u94rl', 'bC nxeRjyF09xQ', 'JDjp9b8zF', 'sdapDQDcampakB9X6UP', '2j okm kj, QjzH2 9jj', 'zGmF441Rn', 'MgCD03xD', 'K Cm7b1Jh', 'SVoWf94fu', '7p GA VaG JiTc87om1Sece55AW', '2X ZrD oR7o1b8AU', 'PKHQPD8H4Nd', 'QSYHX13TS', 'TEOH67eb', '9z cLv8g2zt45yQ', 'YlzFx97GE', 'ZTit wlo, DXXXoIU24Fb', 'BRbr3c4Ds', 'CSTt56Ed', 'QQEQJTQJQETQJQEQJhhQEZuE1j8bh', 'IIip74gW', 'mHKMiB64Al', 'ax xyG, ZmnMoRj56WN', 'URgis0y5eY', '5 dA R81Nh', 'Um epR, H6QcmV47JR', '1 7Gjm besR35zR', 'FLVtR H66TQ', 'aFTT, VFUDTQ18PN', 'AQqaHoLy dDD47pQ', '6 xqr JuDnCZ92WL', 'OMmt264Pq', 'ImyMH91Az', 'kCwlA JJf7J0Nr', 'WsHbkrZo6S6AG', 'pAqIiD91Zw', '6 H GuR37JL', 'a Eb2 2xa', 'tCK jU46xP', 'FuA sCz vuvty7k1ZQ', 'ow t7 4yA', 'XmNn59zT', 'Hrhnje6m5Zj', 'rkxrDrTbLMv78NW', '0M IseLh69Sy', 'ASYs16SF', 'nwmsPOE65Su', 'x Y, c23Pr', 'UQ eEwnqeW KGz45WW', 'DYo9 2HL', '2 HT2n IX7w0zX', 'PuNb38UJ', 'XcOHZ56Sg', 'Vgs47ph', 'SNuF3V6qR', 'vqpLRkr8A8Rh', 'hVSs9k9NR', 'SW O9U8EN', 'syMB78GA', '5 QXDMzon75xn', 'AUcF744hD', '6 Wm 3Av93QH', 'SMn pF01jE', '14 SkGLY NLq71DR', '4 yu5rjWz71NW', 'ytH hE8W4Bq', '36j ree97 QPB99zf', '98 0pK V d89sB', 'Kzxu15Ju', 'SKgaqdmlbIrs72ss', 'kfECEA29gE', 'pocR2b1Dx', 'rn, ray5 mo5c1k02Ew', '0 A4dKvmx N8 5he', '9 Dp o1PLiu4ymi22vy04lT', '.rJndFKqiy81dN', 'vWdDXFxu33yT', 'vVI SnBpSvndoqyPcj32WU', 'Cu uy08XN', 'dpbp92AA', 'FtxZHCQ63WP', 'CQ, N Yj7 c sSqedd 8 vO9 zjeto9G6GN', 'mwDF0K 3ZQ', 'TwVfFoJB08Wd', 'LF UY wcotu2X3rA', 'JZF A92GG', 'XC L91Nb', '2 H K g R8a4bH', 'RFqLvNKG94Hq', 'OOKyUHH186Gg', 'VRodn8R8sY', 'muKOy21TX', 'EwVVecSSm I BP2K2zu', '0i 2 dH92ZF', 'SKfmsvSpP99UE', '.QTGqI8 8fy', 'uFRFv79Sy', 'mBYIqp JL6M9Wu', 'c Mi43Yn', '5 xyuO5 2rN', '24 6c P61yB', '4 X3mgAkH pH C4 0sp', 'vv RO51hQ', '9V Fw0gb8x5Wy', '..VTEUx42tR', 'NrUoLS9 5RX', '1 Minfx, yEkpO qxK 14am46sb', '5 fF4gw4u Fzz58gp', '6G Z4RL76DH', '0c 80YdUM38uA', 'HI HnZ Fr2p1zZ', 'mBNzf6p 3Ar', 'zJQpZYD G Y cPvKbE hny7F 1Uq', '6K W RFAqVgj4cG6n2Tn', '5c H mvEx1 FU B 7XGOVa dFGIq23ZE', 'Fpzqqt33Re', 'JmSw ip90BJ', 'riVip15Ry', 'XYY2c6PZ', 'GknkWe385sY', '9y 5 VY9b6DJ', 'wuiFp2r3tp', '6r r3ZpvHk69YE', 'kad, s4dDlpVu5GaX2 BVDYJ40Lq', 'dQYGMacyudAb2F1JU', 'dsFF29jN', 'wmbWT96Ta', 'BrNpCztf7m2YZ', 'cBSEi, IVDf4v9zZ', '098Z arj770mIcpH9m856lZ', 'YA.u74jf', '5 E.nw24Pq', '3 b.udzmHy, T0s 0BF', 'mhuS13rh', 'JbMwhi05TU', 'A cgj7W0Gf', 'CnddoSEp hr8R3rs', 'NUju s vNKE8E1BX', 'cP I43aQ', 'r.h02Hb', 'sjO PgX50PN', 'DqGW cg4P 5Ax', '3 q5B Mx9o6t9 1ZE', '25C 68bs1h4wd', 'WxQdr25eN', '3 gez3 3H a qmiRtFw08QN', 'BTUA98gX', 'nAhmpHg06Hl', '6 JSVmA.luE2F8za', 'DBCA864AF', 'lFqT, qmO27HQ', '.egI R6c5rR', '9 Pd6rvD8s17SD', 'Rlt H4b1Pj', 'OBlROO19PJ', 'sZCIJ wr8y8ss', 'lupTozI88SQ', 'sPJXH30Hp', 'fHda27nS', 'QA IF SHrzsbhWf2T9SJ', 'YX vRuztBVKCdF14yp', 'n. j999fW', 'OuP66nq', 'biodXAX88nF', 'XA S3F6HT', '99 Lsy3WF89bW', 'AFtY73FX', 'owiwmB2y7yY', 'ef AzPU14 1nH', '9 4QHbX jvqe93dF', 'f FM Zdq RuAsx14Al', 'p fER19QG', '2 c6 Ric RTL7w6XT', 'HNgLs, c 0p18dG', 'Ag tuaLJiF84Ep', 'HHCrxF53JR', 'vRbZc, Di t svWnKuBc.Iuv11BH', 'G Z f.t3W 8hD', 'wWL s GmGr88Zy', 'pWC96SG', 'KH lII Qy93tb', 'FhF67dq', 'JObGu388bJ', 'ZCwi.d38wb', 'HbOEW7M4zh', 'Dx eT3f7LG', 'Sqo AKj0E 2ft', 'jdA383UT', 'dsBAVQqNJrTsm95QL', 'n lFqLJbdxHuh0F6TH', 'GpBekV3y9TQ', '23 Vgr zA.1PI H98fs', '74 g t 1RH VG90vy95Yd', 'HPDF1d4xf', 'zaqad69gl', 'SHN b62FQ', 'y zh82zY', 'tqHp6 3fj', 's.p, dhS Si BOj4 9gZ', 'ogsrnmTAp2A4hR', 'FQDJIbA P14DZ', 'IOSqz5E8bR', 'VarKznW69lu', 'jm NM2V6sH', '1g Q2 P0H9xR', 'AFJIniulA, qDA 8sIc22ET', 'Shd OXP3J4xl', '3 92P Up12yP', 'w ZM, qC3e7J Xi3LHOKu85SJ', 'm l.B O04uB', '2 K3KFpv 5 6 w99, Gf60xw', '9 p P1y71Fw', 'XfQmQUBg56XH', 'H oizmt txVJ95px', 'PxbJN O.T18lu', '9 g99CDyr14LA', 'sZcmt25ZJ', 'SZH50RD', 't T Zdw24PU', 'dHQI99tt', '8 K xkp94Gq', 'oDHMY45ZB', 'xf lre2 0NG', 'vkZdi71Pe', 'kwd11tD', 'InH8h5lW', '4 uO XF, E t KEa81BZ', '85u 0 e79 8MWTd A9 7zR', '1 r96O95JQ', 'VAKlG89gu', '23M bGOd95by', '8 FQmo5UFszR84nQ', 'W pf9 0dR', 'OlgbI938Wj', 'iwd sJTH4 3SN', '8 xlki gxGpM21Yp', '98 rA5c37uUF27Ld', 'VutJXk, RyY9oY IE0x3GG', 'wMzH43JP', 'jEDXnDK30ba', 'RWiiibY9 2Hy', 'Ksh DMp80sN', 'pMIno4K4np', 'JI P903fu', 'icxyP NO57YF', 'IRyeyOuw GpaIu1d0GN', 'WnPJq Ryg98FF', 'b. ln.DGeQIDJrXml0w5RX', 'GPuG ci239qW', 'mfVBJt83SF', 'vDZ3C4Gq', 'CeFHzc72sW', 'zgC, cYdMJEodK1KS d 1Y ExxTl80sZ', 't di5 2Sg', 'IEc Si Z75yu', 'Fr ErXi025zG', 'IIXG C UP0d6nR', 'v EH69Dp', 'ycOHkvz539ql', '9 OQmMTln7 8SD', 'ih.dXz23Py', '69 Gc 2qrfd391Tg', '89 .Mr2r T1hWdvQ J Fa8 8gT', '1 jFWwdmP70Ha3FOXbCyy TtMGCC78fG', 'arwm6A9BJ', 'zEJRg, s Vev4 7Ht', '9 JwYfPq, .q6NNs3aY EYIvF656RF', 'CISQYT, Wc57fa', 'Icom623dS', '6 4Ji 2ry8UQ01 w70Nq', 'pHh53ux', '8 r y jhe16PY', 'Hmrz2W1lB', 'bNwu5e2FA', 'EmYcw0F4Ey', 'ynkPdm99gB', 'pBiAHFT51zu', '3N sUqVHqU84Wz', 'YF oBPsCckJ61tz', 'DWU2 8dD', 'rGwg72HU', '1k hK6OAP8.e U38qP', 'GFOgu00rN', 'QihuQ29Yx', 'qSQwS53Ef', 'SSprntsi Fbnc5H7LG', 'CK HZ3 2Ax', 'VRzr I99 7Dy', '6k gFo9.3 aA 4a5MyCi 1, Jg52hJ', 'vIrS17yq', 'IJLkhJY47yy', 'oyrdy .e.m55qd', '9j 1Dgho v1f2XbTUeA92Sp', 'SxQo75Lh', 'xMum10YT', 'XWW0 6sA', 'a hRfE1 7sX', 'QSxKhRH e l19Ay', '6 wg6EKVQ09 qVZY M .p8Ix85BF', 'chnjMjfM13hA', 'UUHB23EY', 'Ee D9W6zr', 'slqw c7 1Lh', 'b.A79ge', 'OmVuc90 2DS', '9 5 RletB620NZ', 'xsbmKO22FA', '1C Sla1npBWXdy 5cus65wl', 'owtFu9 7lY', 'fh dfWTez jVwXyqF11Wu', 'wqOe, wkccnnJBuHw66nu', '8 76uh12XJ', '.XB FE0 2Eq', '1 zOkF662j70LnW871pT', '59 C6bIbt J068xB', 'gNIoiV6 0Hd', 'vHi AE UYe436dd', 'Aa m2a7UG', 'FHCFHSuk41Yy', '323X mwkK08sU', 'uIu b9T2Fy', 'qTKu39EZ', '4A E SVfpJ31rR', 'KkHPv20pD', 'NE jhZ5f 1rG', 'qyd dr R899gB', 'IH W903Au', '28 X DEDI12GP', '2 8uM3z75WW', 'PmW k27gr', 'NognPDB3x9RB', 'ywbJQcp8 4nZ', 'sqvrc N22ed', '20l KXDTT1lj ytjHuODA96qL', 'ny llLh75Rg', 'GDGAWJYmE41UU', 'JIne95wl', 'kTh Uavu85se', 'ardCd08Ut', '1 rs v geM cn9j2nA', '8 7Ncmvye XN0H2Dp', '5 iXpsfrHL651WQ', 'TRQw96xQ', 'znA p13Qn', 'dC WI44tW', 'yNObWs dEdZ57uQ', 'aijRPp90yu', '.NMGN2R 7xg', 'bedmD gKiiKatNBSXZ54Tu', 'VFGrHx Tx14ZH', 'jhPZ3a 9Ty', 'oJluKKO.GsJH67zz', 'Zt fzBx5m1sa', 'XD QE11Qy', 'qyJ72ZN', 'EMj kOEMOH18Fr', 'edUOu7S2LX', '2e nwOS1E3FG', 'LXpsS21RL', 'LxEo79Bn', '5 MIEP6U8 SBN wTb m787wn', 'qGIsU8e4QB', 'Kykqm, Rd18yU', 'wazUTjZl65wR', 'FWHJ8U7da', 'qpds4W 7Px', 'QxvUCW1m8SG', 'EHHP6s2rW', 'P bM83Lp', 'zZbSWqtF27Ry', 'TxqrOYF93qt', 'ROOkvK4H1qU', 'sE t01uY', 'nsYZff10Hs', 'L m h3J0LJ', 'ciT02ZX', 'zFJt J92Hh', 'nR0G R GjTCj73NX', 'YFe sA ROp30pG', 'WeWNI74ys', 'IUwbI92fy', 'o UKLns09Js', 'xrKl18Gs', 'YN QqRYu0v 6qu', 'l lp28Rj', 'CqBnoBAG2T 9GL', '79 C1DdK6 9Ny', 'Hv AQ E8 1ND', 'GpKGJ c39GU', 'GEqWd taG7v9RS', 'qWib4 2Nu', 'r xd39lG', 'OOYrftcaQ b73LG', '0 QLRREQEQEQE AIKEF85nF', 'KO n2s 3wH', 'dKoIE52Tq', 'xszXt99zd', 'nEZg53GA', 'nKmA74GT', 'ziipXt93Yd', 'c.Xil2K3Ze', 'im JZSA20sN', 'yrPo4 5dg', '0 13 w18Wu', 'Ax ZI HiFX8 1uw', 'F Zyi17WE', 'PHhscmA.ky A u bS.pOF.Gr7t4XL', 'UqAe893yB', 'KfVIo11bE', '߆ vNkT8T6eY', 'j U t21pQ', 'c Tbu00aU', 'W mRksOvFn7 3SD', 'PLGZO VA27gs', 'FH fi1 5TA', 'KrrK89aN', 'wzUjDGpv97ps', 'FH fi1 5TA', 'KrrK89aN', 'SMHi90Af', 'NxKUcJHM18Qp', 'UyHA4 7Je', 'xzgR4f5sz', 'jr BsT2 6xZ', 'MhAAw uNA77dR', 'vjKD70ys', 'Qs T161QD', 'lsASsrt VH McnltyM9s 1AR', 'LV wDW13nr', 'EnC oAV391hg', 'UgUK5E0lH', 'F k mqjTjMB l5 4qQ', 'JZ j Sir23Ge', 'k arWCLqpWZayXtbM17Wf', '75y O Bnjp350au', '9D Val cB f76lz', '53 L4X9 X4S X4H4D 0 A9jfkhAhhA953A53jf', 'yZxXX kMyUzT2r1UN', 'HmPOL4C6gR', 'm QaC0J4QT', 'TZaB53AS', '3U qYHkSQwUag8 5 9ELjEEtMHTR53fj', 'hEjmMYjeIGx78QJ', 'inOj r6G6AX', 'TeU bIS25Wz', 'eEoZWm7 0Sz', 'aBkPVkh9 5UB', 'BxZM39Dj', 'PMvE rO, M35ld', 'vM W67TA', 'cdc2T1Ah', 't x yeN11Fa', 'IYeoZWmbABn04YG', '2 K8y6HR9H4UU', 'Zw TLaB0N2AB', 've O0s1Ut', 'Kf dP17rJ', '6 .s E222Do06gl', 'UgOD88ZA', '5 TfAT6P1g5Qs', 'sAXHs29bH', 'Hvg5 0pp', '1J ObguNdC8i bAb4Ew 71rG22xd', '1T KQJ1Kb bRnQJ1K1hQ', 'FhbJ1K1bb', 'nVxSp91tf', 'bnqK16LQ', 'FqFbv11NR', 'CiIPUppAUVcsq78YQ', 'jLA78rR', 'Iajeny sF8S4ND', 'rqvXQHW46ex', '10 U Qv7b1yLNVGBUQMHP vc20rh', 'Gkw, W598uu', 'ur Xpc tg iQ, H We08sD', 'qxTOq DQc O13ZF', 'F nmx cbH7d9gZ', '7 TfVg 5, Js49lu', 'AXaz09rt', 'dQTQEcvvsq1 1gY', 'SMb i781bb', 'oU ke2R0Tg', 'EeY n, W83wB', 'ITu RgP jtqA93uW', 'VR pTbKEA58qh', 'iQxm09XJ', 'Md gi29NX', 'v vohfs57LU', 'EvWQOQs70SJ', 'zGjksnFCr4W 8Sp', '8D 40Q 4OLY, rB0 2qG', 'MdAnmrq kb5 8yS', 'sPBC19yy', 's qcS98yq', 'adcFEulFidK809Jp', 'HNvXL25ZE', '1i K jmw8pGI w24Dd', 'OJ.p32UR', 'zwTtt tOPk8Y3ts', '61T qwlr6w8dN', 'ArOMK46ul', '3 OoNOl47LF', 'Wtx, aT10eE', '.cRAm86XZ', 'TUrk1k5tq', '7p 7 sR5Ea2 VWe T TCES Kcb EBNGJT4JR83JX', 'F n.gTN21HH', 'ENmF m49PX', 'nsyN2 7rz', 'UiTGT16nf', '2 sTHh0A3lz', 'thNz tUqauw45sJ', 'Ur bFTP0Y7Gg', 'OvjyAbHOirQop97Dd', 'IbBh lpI5 5dG', 'jUBw5e4ln', '62 r ENmimL3S, Hq2p9jT', '0c uUsrllqgA vJF0BZqe0W 6Tt', '5m 1cO y3U6YY', 'yRYOic95NQ', 'S ly34ND', 'QWy L13QQ', '41 Y jeL08AW', '2x qL NIo6U4gt', 'jmyr.E51Re', 'IjVg8S7ds', 'GJOqzRer9 2py', 'Ub u4F 0yF', 'YsksySxYgmsk20HN', '6 ms6QXFCku8LgmsA4R 1GN', 'u w, c xea35ey', '5I FUV5ki52qE', 'd Z8F2DY', 'YiO j NJF01qR', 'jSSJi42hY', 'dtd8u 9uZ', 'Mw.n98jE', '9 Fpq d B h5d 0Ns', 'QxBQtMl69lq', 'TTVojUlthDG76xh', 'OJbwG58UH', 'KnpZ, qFw.Gc6kBqdca4y3Pn', 'hJc ip08BN', '9 I l1.Y9e 8wA', 'Z RHUi5H8AF', 'Rnb21Ew', 'wwKs029aw', 'sr.C52Un', 'BygpIyWYb0h0La', '.XB95Qx', 'MAyzG16pw', 'AxoDZ2 5HU', 'qXBIof81sa', 'QtDI32ys', '7 t6mdHr aS7e43aq', 'H Uo9d2HX', 'rMp6v v7HovIZHrpcj7 9Qz', 'I bd7B1sy', 'Gku OwRwn64Fz', 'Rir02ET', '2B G1 2189l.H7c4AH', 'etG lY0j9WP', '4 9x I8 4EE', 'x Pqa85bB', '25 AymQIywF49gA', 'CqLIpE0s6Rp', 'XG Yal i eAaI, IPQ c G43Ee', 'HTZDMlJ09PB', '0 sfQzI 2A 3T u aY31gW', 'D e42GQ', '6 Yz J14ZF', 'Vifo38qL', 'hcVyTWkaFye, sCOc59jH', 'j.wb25uT', '93 koD MclbmR3 3UQ', 'NgRQgR26lG', 'ROXL VuRa676hn', 'pZJR53sN', 'xHCs91YP', 'RqiqmjAi8g7Dr', 'S itHw88zy', 'hwH4u1bp', 'l nDcw5e 2eU', 'H NRqp, n4hUn7Y y6F9Qj', 'd rZ21Gz', 'N.usaN29 5AP', 'nUCv09fJ', 'If, mG62BP', 'KHiQu f5t9uu', 'Pq b KPxdjhds95hU', 'Ia A99tW', 'A bgpgCJGy98JU', 'bymU Jc pp34DD', '93L fC8 d sY SHhj26GL', 'WcMzQXr1j5fY', 'pMueb56Xn', '22 2yMby1y4jb', 'SWwc82yT', 's mb4g0tx', 'CC s7G1Qn', 'QnhwtS4u9TG', 'kreXtsCO Yf926Zp', '6S l7M yuU46Ax', 'doip7W9YN', 'uFTXthTVAP89pf', 'KKXC19Xy', 'HpOMN5H3Aq', '9e k6pF8s9gL', 'tXXVZI t79GT', 'hFtKw sDM47Dn', 'PsorAp.m59sX', 'P JRQEDbJbudr76hY', 'HknWC51JJ', 'gA pAMMTOM, H4Uu6M1XH', 'ELAr4E2Au', '4 88C3F5B8FD204AD', 'VAkqqApple iOSMM h bplist00Yt', 't ydGlCoO1k3AN', 'wjl1F2hh', '5Q QS1Jx y RKTd4 0He', '5 9cU5u54Ag', '4 gd fsEzjv6A qBW8es7K0b1Qb', 'Ey YA15HG', '3 grksv0 sM 6ON8 h88PJ', '9 aOHED3 u 0BZm90zR', 'gJo kG3Y7uW', 'kO x, kj OGtwhNx5ZmOs77Et', 'k Kc lYdYCq.IHbPP78Sq', 'fPZkXj65Ba', 'gp OS, umtQi3 EmttW10NT', 'T xWW23UE', 'cFjnc574sG', 'WC N t18XT', 'RIYz26EX', 'ioxsS, uCp 2 qJ24Ea', '0 WEUZsMgqzE41Jd', 'eiXNprBW5 3AW', 'YMoCm74xs', 'kFk yEK774Sj', 'DghzDW48WX', 'SvQMLa91ag', '6 hu f5 5qe', 'ZNhub, L oXfm lZ51xY', '9 jx u tw Qr3 8TG', '. yA6t 2gs', 'koGsrpEhP wFRy1 3NX', 'TxmVO5G9rN', 'cM M4g 0PN', 'aWrK23ZP', 'Ogxs5 3Uy', 'yHBB77Qb', 'GZa CKrqu44rq', 'poVeO66zd', 'gXniOk12LF', 'Exzn85lD', 'm j5U5RQ', 'WmKK22tb', 'KiuB03 8dR', 's BI0d6Wj', 'vrISQxu745tx', '4 D19562D8AC5D4ED', 'Ek Apple iOSMM h bplist00Yt', 'Cz GvexcW3m1Uf', 'y ly33bT', 'mXLr19zq', 'WsT S53Ny', 'uEnkQM1W 3GS', 'Til ckQR4 2aX', 't.rFM8V5hH', 'WRa.ZZN64xa', 'RimYBf09rS', 'jYW iNw ES4 6Ph', 'rsIrF87NF', 'yPyq el11xD', 'JtQEmnk7 9yS', 'gZRm Tr471pt', 'fXfpR8 1BU', 'Nv oZLcVpX73bj', 'Uw pOZ99wF', 'j.de38SY', 'zi.SlECj47DW', 'QDU d gdlOU24lJ', 'PHc, fP71gH', '0 E870B191A3D2440D97C3781D007AA', '95 JPEGFirmware Version 1.00 5 LLK466Ed', 'mbBGojeZIk46bY', 'OUOjCb83QE', 'sHc6T1nD', 'CScs56ET', 'KeFKLKGq CILWsnJUVPAy81 2hr', 'ZqBqGau.s Dn1R7FA', 'VSuABjTiVZSS WU7 9TT', '4 To0t n800WH', 'Nn Xq gZ692dW', 'uG S UJk fcy9u3fh', 'Cl h52gS', 'hFnFi82Ft', 'OY eOZCbzS cSZTeV0 7ga', 'sr.rpcOif43uF', 'FBlU2 0yG', 'q YJgts8A7Jp', 'a uuYOj .uJm22JU', 'lEsQg59GR', 'V Ju9b8aB', 'z.ykz37jD', 'h W U52Yb', 'I AA1 6Rw', 'ZO, KPvHc, VwrOAhgD4 4zj', '7 yLyeDw4glKbD ZHd6v2UR', 'DhStOEvTr42Ht', 'GaE L0H0wQ', 'HAT12Nd', '7 U.vSVi413HA', '0 eDATPAqzDI9I872UA', 'u j, RUdHv k2 ttcI2ThkqSs2Vg SlW44NF', 'DI J4a0QS', 'LcV AUz10GL', 'yuQM ZZq0 0XU', 'vWfJ751LW', 'ujT4 0AG', 'aLNR00Qe', 'akb k.KyfkX K12xq', 'YB nIl6 5xy', 'ppfxXMOiax82jE', 'PnGc U94ZD', 'JU QZJi144qe', 'gvUAY43ht', 'BbrC45Sd', 'K PrLUXo1f8dX', 'rJRTDSAaBS0S9PL', 'arUUD4s 4ey', 'nvvP2j7ET', 'wA fRe451rp', 'emTGedG564bP', 'CmqugWJ23yu', 'iy EsGCl gd05yn', 'lu VceV Y.J.PfaseR95nN', 'FV XZ25au', 'Cmh J44rl', 'ucx g en41qQ', 'DcDJPHvLHKNRSsA05PR', 'iFQarS liN254RN', 'jgM tT3 6HL', 'Z VY, lf0aaI2z 4QRQFLnQD 4 As2V1BG', '2 Ce uY340dq', 'HR HYr32Pf', 'U tqp78Lr', 'BKvVmz IVHG44Fw', 'TcrvIQI JjOjc NDaV2N5wQ', 'tEvIDcc y19An', 'UibTR gjK09bF', 'OjNWwi, cOlOYEkCrTue y0VmjzwTi95yr', 'rxkjO.m7s8ZL', 'uicmU ID9R3Yl', 'qtvnK015nS', 'FI oqD CrK58LU', 'i.yrN5Y8bz', 't MoP1m 1jF', '2 HLO ORNC K7 26HsH9 1Ga', '1 bplist00Uf', 'WAm7E1XS', 'YxMBDw .Cngrx063sq', '4 q nk.4eR6F3xy9WU23QS', 'JQzrbqh D01dE', 'ajVlpyCQWU O86Fy', 'MoXihE Nh80Hw', 'INRIGom36Fx', 'RLIGF05GN', 'oEaK28eQ', 'QkvVUsTqo G Wb63JN', 'hQJrvc54wn', 'sWf46EU', 'qrxF364bs', 'X ujaRCkBubVG51GP', '92 gchmzP75AS', 'bMRE51SQ', 'SHI EzH Ej VCQi wF64GB', '1 1lM tyqhR7SlfcaV586zW', '0 1gI1CatmIguGJ06te', 'QmWZ EU79aq', 'WjLiTo82nZ', 'ZMgAECu89Wj', 'dwGjYHl RlrEj, VfH9f, b8TQzNQZ25soZK2n9GY', 'ky wiyyNWsp53Fb', 'QcQy655fr', 'nqQgf, fZHk3 I4 9Ex', 'K DGQZp1R1pT', 'ZvdOYQo00JH', 'R ERr385Tu', 'nYG df M54LU', 'aB s Cx w cXFaJ0 9Pz', 'L vt .m40Al', '3 yJzvi808Sq', 'TjFc Y93QT', 'WHpjf5F8Sb', 'GdgkBXup, Wdg8 5tB', 'xRBuZz66SZ', 'conM8p3uR', 'c O, W95NU', 'SS uxy1 4GH', 'fniObOTxtW37tf', 'zNcOhaKaVC8h4nP', 'xynJR HdNlG36ys', 'akPp54yw', 'MdhdmqaYzh76RR', 'enGW, g G5LI97eB', '14z rq CchRHH4S U2KnUWkD57qu', 'akHHO28QF', 'RlONt Ulk69QZ', 'xewDUl24sU', '2 LsCebvE79rU', 'RM1p rrSD98De', '0I Q 8 mR90aQ', 'x tWmyR pl p A1k8NJ', 'DnSQW2 5wl', 'TnpwBC97Ra', 'B Ye, f3u 0sB', '8Q eygh EH 869 p3 6xl', 'FQdJ45sz', 'GWGgQp74yL', 'aXzvv bplist00Uf', 'gIDj582FA', 'DUMT90pH', 'yq p69qN', 'DGE K21nd', 'JRAIB.hR HG42tH', '4 nc ksW5R0aa', 'Gv c891sw', 'gAAg4 7qE', 'kywAXAsO4m9qF', 'y JmUu06as', 'Ml xlp089WP', '0i EO 47eFAqyptafsykIR3m3wp', '8 l UkS5p 2DZ', 'Ut RG17Wa', '4 tP0T978XR93Uh', 'ES n77nh', '0S Y cK75gL', 'CaRnPspXLn n15Zu', 'epHWPR1f 5gt', '8 AW4Tqk847bq1Cw23Zu', 'ylnT27LN', '8 SXv taP N80gy', 'm fgV91yS', 'IlCcc p54bA', 'jk oV cY4S7Ys', '0 Vt iOth52UN', '1p inG1jqQR85fk Gq78ne', 'nHkBV c20XR', '0 Eme9lZ grN12ud', 'Hkdh D3H2Fz', 'z qiu44 7Yg', 'o Ok7J7ry', 'UvSz.cH562jA', 'iUEHHSTU52bS', 'FY tBOdN ppRpD53QS', 'vgTomkCO kpq SX jNe4F8pT', 'ir.Ev36Gw', '5M D FrCM17zD', 'pPTh69Ga', '7F Q1H6 PE7G5pu', 'al.eOgGQQHxW99tR', 'tLlhl7 0wX', 'P bpmzeUd2 0pu', '4 zNRaLuvr08nL', 'zJAHqH4C2Eu', 'kAIRZB76bH', 'sYmluIIZx862nJ', 'wnhuH JWYaqse1t9sj', 'NJ ZTI52BF', 'mC P0F0AT', 'krST7k6al', 'OTkpz146QR', 'nF IMCZ8S4pF', 'sV uEB87ZF', 'NABonzbQ536FF', 'K VzSD36sS', 'MKv LwOZahsLj28Sd', '1J j KLM7d 4aw', 'jSjLXXXkTfB17qF', 'zTKaCQfSP21Fq', 'xF dH27nR', 'VTlB18UB', '3 K12kyDv3HhnENt92Aj', '8 zSTIl88Wg', 'j uF qg48Yr', 'sGoItfF34fr', '4 AG OKKVH.W .mH FijYOb 9HBk14XG', 'FkBp2K3sb', 'Ai.oGoZ21bn', '4٥ 3 7P kBpKR5R2ZJ', 'eyUwWws.Ymc91eu', 'ksIXRMuVb4d2hQ', 'soOMszr742sA', '4Y GhX7 6O5a0Xx', 'yXLSmHEuibPxPU5x8re', 'xfuVOWx g M92Ns', 'unsl053Al', 'O ztBv48Gl', 'uSXe666jZ', 'vcb G dfS1g 4eQ', 'wyQrOZwOi.kNZ3 5td', 'cKqf44gW', 'aqGrQbxNWebeZTrsm88WH', 'YaqRR BCRF031FG', 'kIba5t7Ul', 'fmciII87ah', 'f.LMHA9D5pF', 'KKMeF65Wh']</t>
        </is>
      </c>
      <c r="E658" s="3" t="inlineStr">
        <is>
          <t>[None, ('USA', 'sY', 'd', 'SHhj26GL', 'fC8', '93L')]</t>
        </is>
      </c>
    </row>
    <row r="659">
      <c r="A659" s="2" t="inlineStr">
        <is>
          <t>weberortho.com</t>
        </is>
      </c>
      <c r="B659" s="2">
        <f>HYPERLINK("https://weberortho.com", "https://weberortho.com")</f>
        <v/>
      </c>
      <c r="C659" s="2" t="inlineStr">
        <is>
          <t>Unreachable</t>
        </is>
      </c>
      <c r="D659" s="2" t="inlineStr">
        <is>
          <t>N/A</t>
        </is>
      </c>
      <c r="E659" s="2" t="inlineStr"/>
    </row>
    <row r="660">
      <c r="A660" s="3" t="inlineStr">
        <is>
          <t>folsomshope.org</t>
        </is>
      </c>
      <c r="B660" s="3">
        <f>HYPERLINK("http://folsomshope.org", "http://folsomshope.org")</f>
        <v/>
      </c>
      <c r="C660" s="3" t="inlineStr">
        <is>
          <t>Reachable</t>
        </is>
      </c>
      <c r="D660" s="3" t="inlineStr">
        <is>
          <t>['1100 Blue Ravine Road Folsom, CA 95630', '916 24699781100 Blue Ravine Road Folsom, CA 95630', '1100 Blue Ravine Road Folsom, CA 95630', '916 24699781100 Blue Ravine Road Folsom, CA 95630', '1100 Blue Ravine Road Folsom, CA 95630', '916 24699781100 Blue Ravine Road Folsom, CA 95630', '1100 Blue Ravine Road Folsom, CA 95630', '916 24699781100 Blue Ravine Road Folsom, CA 95630', '1100 Blue Ravine Road Folsom, CA 95630', '916 24699781100 Blue Ravine Road Folsom, CA 95630', '1100 Blue Ravine Road Folsom, CA 95630', '916 24699781100 Blue Ravine Road Folsom, CA 95630', 'and Me 1100 Blue Ravine Road Folsom, CA 95630', '916 24699781100 Blue Ravine Road Folsom, CA 95630', '1100 Blue Ravine Road Folsom, CA 95630', '916 24699781100 Blue Ravine Road Folsom, CA 95630', '1100 Blue Ravine Road Folsom, CA 95630', '916 24699781100 Blue Ravine Road Folsom, CA 95630', '1100 Blue Ravine Road Folsom, CA 95630', '601 Natoma St.Folsom, CA 95630', '95630 916 9858558Lakeside Church745 Oak Avenue ParkwayFolsom, CA 95630', '916 24699781100 Blue Ravine Road Folsom, CA 95630', '1100 Blue Ravine Road Folsom, CA 95630', '916 24699781100 Blue Ravine Road Folsom, CA 95630', '1100 Blue Ravine Road Folsom, CA 95630', '916 24699781100 Blue Ravine Road Folsom, CA 95630', '1100 Blue Ravine Road Folsom, CA 95630', '916 24699781100 Blue Ravine Road Folsom, CA 95630', '1100 Blue Ravine Road Folsom, CA 95630', '916 24699781100 Blue Ravine Road Folsom, CA 95630', 'and Me 1100 Blue Ravine Road Folsom, CA 95630', '916 24699781100 Blue Ravine Road Folsom, CA 95630']</t>
        </is>
      </c>
      <c r="E660" s="3" t="inlineStr">
        <is>
          <t>[('USA', 'CA', 'Folsom', '95630', '24699781100 Blue Ravine', '916'), ('USA', 'CA', 'Folsom', '95630', 'Blue Ravine', '1100'), ('USA', 'CA', 'ParkwayFolsom', '95630', 'Church745 Oak', '95630 916'), ('USA', 'CA', 'St.Folsom', '95630', 'Natoma', '601')]</t>
        </is>
      </c>
    </row>
    <row r="661">
      <c r="A661" s="2" t="inlineStr">
        <is>
          <t>victoralanphoto.com</t>
        </is>
      </c>
      <c r="B661" s="2">
        <f>HYPERLINK("http://victoralanphoto.com", "http://victoralanphoto.com")</f>
        <v/>
      </c>
      <c r="C661" s="2" t="inlineStr">
        <is>
          <t>Unreachable</t>
        </is>
      </c>
      <c r="D661" s="2" t="inlineStr">
        <is>
          <t>N/A</t>
        </is>
      </c>
      <c r="E661" s="2" t="inlineStr"/>
    </row>
    <row r="662">
      <c r="A662" s="4" t="inlineStr">
        <is>
          <t>dulichgiaremag.com</t>
        </is>
      </c>
      <c r="B662" s="4">
        <f>HYPERLINK("http://dulichgiaremag.com", "http://dulichgiaremag.com")</f>
        <v/>
      </c>
      <c r="C662" s="4" t="inlineStr">
        <is>
          <t>Reachable - No Addresses</t>
        </is>
      </c>
      <c r="D662" s="4" t="inlineStr">
        <is>
          <t>N/A</t>
        </is>
      </c>
      <c r="E662" s="4" t="inlineStr">
        <is>
          <t>N/A</t>
        </is>
      </c>
    </row>
    <row r="663">
      <c r="A663" s="2" t="inlineStr">
        <is>
          <t>realdealsnow.com</t>
        </is>
      </c>
      <c r="B663" s="2">
        <f>HYPERLINK("https://realdealsnow.com", "https://realdealsnow.com")</f>
        <v/>
      </c>
      <c r="C663" s="2" t="inlineStr">
        <is>
          <t>Unreachable</t>
        </is>
      </c>
      <c r="D663" s="2" t="inlineStr">
        <is>
          <t>N/A</t>
        </is>
      </c>
      <c r="E663" s="2" t="inlineStr"/>
    </row>
    <row r="664">
      <c r="A664" s="2" t="inlineStr">
        <is>
          <t>precisioninternational.com</t>
        </is>
      </c>
      <c r="B664" s="2">
        <f>HYPERLINK("http://precisioninternational.com", "http://precisioninternational.com")</f>
        <v/>
      </c>
      <c r="C664" s="2" t="inlineStr">
        <is>
          <t>Unreachable</t>
        </is>
      </c>
      <c r="D664" s="2" t="inlineStr">
        <is>
          <t>N/A</t>
        </is>
      </c>
      <c r="E664" s="2" t="inlineStr"/>
    </row>
    <row r="665">
      <c r="A665" s="2" t="inlineStr">
        <is>
          <t>instituteod.com</t>
        </is>
      </c>
      <c r="B665" s="2">
        <f>HYPERLINK("https://instituteod.com", "https://instituteod.com")</f>
        <v/>
      </c>
      <c r="C665" s="2" t="inlineStr">
        <is>
          <t>Unreachable</t>
        </is>
      </c>
      <c r="D665" s="2" t="inlineStr">
        <is>
          <t>N/A</t>
        </is>
      </c>
      <c r="E665" s="2" t="inlineStr"/>
    </row>
    <row r="666">
      <c r="A666" s="3" t="inlineStr">
        <is>
          <t>rbhmedia.com</t>
        </is>
      </c>
      <c r="B666" s="3">
        <f>HYPERLINK("http://rbhmedia.com", "http://rbhmedia.com")</f>
        <v/>
      </c>
      <c r="C666" s="3" t="inlineStr">
        <is>
          <t>Reachable</t>
        </is>
      </c>
      <c r="D666" s="3" t="inlineStr">
        <is>
          <t>['and corporate clients. K25 History Center Oak Ridge, TN', '914 693 8755 fax 914 693 3539 12 Hatch Terrace, Dobbs Ferry, NY 10522', 'and corporate clients. K25 History Center Oak Ridge, TN', '914 693 8755 fax 914 693 3539 12 Hatch Terrace, Dobbs Ferry, NY 10522', 'and Soldier Center in Columbus, GA',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'and presidential advisor, Dr. Booker T. Washington',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'and Soldier Center in Columbus, GA', 'and Soldier Center in Columbus, GA', 'and Soldier Center in Columbus, GA', '914 693 8755 fax 914 693 3539 12 Hatch Terrace, Dobbs Ferry, NY 10522', '914 693 8755 fax 914 693 3539 12 Hatch Terrace, Dobbs Ferry, NY 10522', '914 693 8755 fax 914 693 3539 12 Hatch Terrace, Dobbs Ferry, NY 10522', '25 History Center in Oak Ridge, TN',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'and LA showcase the ways in which the RTCA',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'914 693 8755 fax 914 693 3539 12 Hatch Terrace, Dobbs Ferry, NY 10522', 'and Education Center in Carlisle, PA', '914 693 8755 fax 914 693 3539 12 Hatch Terrace, Dobbs Ferry, NY 10522', '914 693 8755 fax 914 693 3539 12 Hatch Terrace, Dobbs Ferry, NY 10522', '914 693 8755 fax 914 693 3539 12 Hatch Terrace, Dobbs Ferry, NY 10522', '914 693 8755 fax 914 693 3539 12 Hatch Terrace, Dobbs Ferry, NY 10522']</t>
        </is>
      </c>
      <c r="E666" s="3" t="inlineStr">
        <is>
          <t>N/A</t>
        </is>
      </c>
    </row>
    <row r="667">
      <c r="A667" s="3" t="inlineStr">
        <is>
          <t>ktmtalk.com</t>
        </is>
      </c>
      <c r="B667" s="3">
        <f>HYPERLINK("http://ktmtalk.com", "http://ktmtalk.com")</f>
        <v/>
      </c>
      <c r="C667" s="3" t="inlineStr">
        <is>
          <t>Reachable</t>
        </is>
      </c>
      <c r="D667" s="3" t="inlineStr">
        <is>
          <t>['1 P Mew member from St Pete Florida', '2021 phm14 J Lumberjack Trails Adventure Area in NY', '17 AM gddave G Brushing Trail with IDPR', '2024 7thirtyseven Ryan Wells now THI', '2023 HARDHILL 7 Hammer Run DS November in NJ', '800 riders. The club has permission from NE', '800 riders. The club has permission from NE', '2024 jeb Can anyone run a truck VIN', 'eight so I can still get inside the trailer. Has been REAL', '2024 Messages 12 Location Mount Perry, OH', '2024 Messages 12 Location Mount Perry, OH', '2024 Messages 12 Location Mount Perry, OH', '2024 Messages 12 Location Mount Perry, OH', '2024 Messages 12 Location Mount Perry, OH', '2024 Messages 12 Location Mount Perry, OH', '2024 Messages 12 Location Mount Perry, OH', '2024 Messages 12 Location Mount Perry, OH', '2024 Messages 12 Location Mount Perry, OH', '2016 Ridgeracer T Good off road racing in Arizona', '2024 nurbos N M 1090 Adventure R fork travel MELONH', '2 and 4 str KTMTalk.com the... KTMT', '2021 Yokomo Marzocchi fork parts for Gas Gas TX', '17 sherco 125 str KTMTalk.com the... KTMT', '20172024 XenConcept Ltd. Details Top Off Road Racers Corner KTMT', '47 AM Orangeruffy O M 2024 Scrub Pine Enduro NJ', '2 The Granddaddy of them all Jack Pine in Michigan', '2022 Irishcoffee I North Texas Trail Rides IA', '2015 jeb Looking for a place to ride in Missouri', '2023 Mclay M Fort Mill, SC', '2023 TWeather Relocating from CT to either Eastern TN', '2023 shudog 7 Hammer Run DS in NJ', '2021 boyerciii B M Scrub Pine Enduro NJ', '2022 49 When you crash....and DONT ask Is my Bike OK', '2020 grunkthump G P Is it OK', '574853 invalidexample.com INS Off Road Racers Corner IN', '2 with Like. EN91EX', '728 reacted to 89ktm350ex', '2024 0 0 IMG2677.jpeg 89ktm350ex', '2024 0 0 IMG2667.jpeg 89ktm350ex', '2024 0 0 IMG2654.jpeg 89ktm350ex', '2024 0 0 IMG2656.jpeg 89ktm350ex', '2024 0 0 IMG2645.jpeg 89ktm350ex', '2024 0 0 IMG2629.jpeg 89ktm350ex', '2024 0 0 IMG2627.jpeg 89ktm350ex', '2024 0 0 IMG2595.jpeg 89ktm350ex', '2024 0 0 IMG2597.jpeg 89ktm350ex', '2024 0 0 IMG2547.jpeg 89ktm350ex', '2024 0 0 IMG2506.jpeg 89ktm350ex', '2024 0 0 IMG2507.jpeg 89ktm350ex', '2024 0 0 IMG2492.jpeg 89ktm350ex', '2024 0 0 IMG2472.jpeg 89ktm350ex', '2024 0 0 IMG2461.jpeg 89ktm350ex', '2024 0 0 IMG2452.jpeg 89ktm350ex', '2024 0 0 IMG2455.jpeg 89ktm350ex', '2024 0 0 IMG2456.jpeg 89ktm350ex', '2024 0 0 IMG2677.jpeg 89ktm350ex', '2024 0 0 IMG2667.jpeg 89ktm350ex', '2024 0 0 IMG2654.jpeg 89ktm350ex', '2024 0 0 IMG2656.jpeg 89ktm350ex', '2024 0 0 IMG2645.jpeg 89ktm350ex', '2024 0 0 IMG2629.jpeg 89ktm350ex', '2024 0 0 IMG2627.jpeg 89ktm350ex', '2024 0 0 IMG2595.jpeg 89ktm350ex', '2024 0 0 IMG2597.jpeg 89ktm350ex', '2024 0 0 IMG2547.jpeg 89ktm350ex', '2024 0 0 IMG2506.jpeg 89ktm350ex', '2024 0 0 IMG2507.jpeg 89ktm350ex', '2024 0 0 IMG2492.jpeg 89ktm350ex', '2024 0 0 IMG2472.jpeg 89ktm350ex', '2024 0 0 IMG2461.jpeg 89ktm350ex', '2024 0 0 IMG2452.jpeg 89ktm350ex', '2024 0 0 IMG2455.jpeg 89ktm350ex', '2024 0 0 IMG2456.jpeg 89ktm350ex', '1989 KTM 350 exc 89ktm350ex', '2023 Sidi XPower Boots US10EU', '02022 EXCF350FE', '2014 EXCf 500 with Timbersled kit tcl01ar', 'tcl01ar', '21 AM 89ktm350ex', '12 Exc500 Pro69ss', '1 other person 89ktm350ex', '2023 Moto315 B 2001 200EXC bk200ex', '1 and bkoz 89ktm350ex', '01 PM 89ktm350ex', '33 AM 4 89ktm350ex', 'boy. I just bought him a new KLX110RL', 'boy. I just bought him a new KLX110RL', '24 PM gmoss T 500 EXCF or CRF450RL', '2014 01ktm300ex', '60 dirt40 street through 80dirt20st', 'slist.orgmcydmanorvillehusabergfx450st', '2019 DJH D R Centre case gasket RSA300EX', '2024 kenpowell n10zn', 'erything else but i prefer the EN91EX', '05 PM 6 Ive had the EN91EX', 'Ive had the EN91EX', 'to try one. Click to expand... EN91EX', 'erything else but i prefer the EN91EX', 'Issues Continue sak83ex', '39 PM windellmc W Gaerne SG10SG', '993 Messages 11.5K C 2015 YZ250FX', '2024 KTM64 Another YZ250FX', '2020 Greg250sx', '2019 Irishcoffee I 1 Crf250rx', '2023 ballisticexchris 2015 YZ250FX', 'erSpannerSuspensionAdjustmentdpB0C5BQ', 'qnHGRl993Rs', 'HpgAFMWKODD3k1Ss', 'JplTeRaXMdXwjSoc60NX', 'rMOKG9ENchNaCOB94Hx', 'Aloc190hy', 'qnHGRl993Rs', 'HpgAFMWKODD3k1Ss', 'JplTeRaXMdXwjSoc60NX', 'rMOKG9ENchNaCOB94Hx', 'Aloc190hy', 'Rick Ware RacingGreg Aranda20Te', 'Rick Ware RacingBoris Maillard727Te', 'am GSMCedric Soubeyras85Bu', 'CDR YamahaAnthony Bourdon945Bu', 'CDR YamahaBrice Maylin R31Bu', 'k Ware RacingCalvin Fonvieille R111Bu', 'd RacingMaxime Desprey141Te', 'am GSMJulien Lebeau R259Te', 'ShawnKTM530EX', '2021 Newbie50SX', 'KTM525Br', '2016 01ktm300ex', '0 Bulletin at top of the page 01ktm300ex', 'ktmtalk.comthreadsnewfreeride250rs', 'ktmtalk.comthreadsnewfreeride250rs', 'ktmtalk.comthreadsnew150tb', 'ktmtalk.comthreadsnew150tb', '74860 574860 invalidexample.com 89ktm350ex']</t>
        </is>
      </c>
      <c r="E667" s="3" t="inlineStr">
        <is>
          <t>[None, ('USA', 'or', 'EXCF', 'CRF450RL', 'PM gmoss T 500', '24')]</t>
        </is>
      </c>
    </row>
    <row r="668">
      <c r="A668" s="3" t="inlineStr">
        <is>
          <t>dentremovalcedarfalls.com</t>
        </is>
      </c>
      <c r="B668" s="3">
        <f>HYPERLINK("http://dentremovalcedarfalls.com", "http://dentremovalcedarfalls.com")</f>
        <v/>
      </c>
      <c r="C668" s="3" t="inlineStr">
        <is>
          <t>Reachable</t>
        </is>
      </c>
      <c r="D668" s="3" t="inlineStr">
        <is>
          <t>['3620 Fast Lane, Suite C Cedar Falls, IA 50613', '3620 Fast Lane, Suite C Cedar Falls, IA 50613', '3620 Fast Lane, Suite C Cedar Falls, IA 50613', 'and body work repair in Cedar Falls and Waterloo, IA', '3620 Fast Lane, Suite C Cedar Falls, IA 50613', '12 Next Location DentTek 3620 Fast Lane, Suite C Cedar Falls, IA 50613', '3620 Fast Lane, Suite C Cedar Falls, IA 50613', '3620 Fast Lane, Suite C Cedar Falls, IA 50613', '3620 Fast Lane, Suite C Cedar Falls, IA 50613', 'and body work repair in Cedar Falls and Waterloo, IA', '3620 Fast Lane, Suite C Cedar Falls, IA 50613', '2034 Boxwood Dr Cedar Falls, IA 50613 United States', '3620 Fast Lane, Suite C Cedar Falls, IA 50613', '3620 Fast Lane, Suite C Cedar Falls, IA 50613']</t>
        </is>
      </c>
      <c r="E668" s="3" t="inlineStr">
        <is>
          <t>[None, ('USA', 'IA', 'Cedar Falls', '50613', 'Boxwood', '2034'), ('USA', 'IA', 'Cedar Falls', '50613', 'Fast', '3620')]</t>
        </is>
      </c>
    </row>
    <row r="669">
      <c r="A669" s="4" t="inlineStr">
        <is>
          <t>ccslableaks.com</t>
        </is>
      </c>
      <c r="B669" s="4">
        <f>HYPERLINK("http://ccslableaks.com", "http://ccslableaks.com")</f>
        <v/>
      </c>
      <c r="C669" s="4" t="inlineStr">
        <is>
          <t>Reachable - No Addresses</t>
        </is>
      </c>
      <c r="D669" s="4" t="inlineStr">
        <is>
          <t>N/A</t>
        </is>
      </c>
      <c r="E669" s="4" t="inlineStr">
        <is>
          <t>N/A</t>
        </is>
      </c>
    </row>
    <row r="670">
      <c r="A670" s="3" t="inlineStr">
        <is>
          <t>schoolofcosmeticarts.com</t>
        </is>
      </c>
      <c r="B670" s="3">
        <f>HYPERLINK("http://schoolofcosmeticarts.com", "http://schoolofcosmeticarts.com")</f>
        <v/>
      </c>
      <c r="C670" s="3" t="inlineStr">
        <is>
          <t>Reachable</t>
        </is>
      </c>
      <c r="D670" s="3" t="inlineStr">
        <is>
          <t>['1 product SEWIN HAIR EXTENSIONS WIG INSTALL CLASS IN', '00 Sale price 400.00 Sale 1 HAIR EXTENSION PROGRAM STAR', '6050 Tacoma Mall Blvd Suite 130 Tacoma WA', '4500 N Univ Dr Ft. Lauderdale FL', '5743 NW 7th St Miami FL 13745 N Dale Mabry Tampa FL', '2124 S Dale Mabry Hwy S Tampa FL', '7421 Douglas Blvd Douglasville GA', '3330 Piedmont Rd Suite 25 Atlanta GA', '1808 Gadsden Hwy Birmingham AL', '1663 N McFarland Blvd Tuscaloosa AL', '3659 B Airport Ave Mobile AL', '4343 N Oracle Rd Tucson AZ', '832 W Baseline Rd Mesa AZ', '6125 W Chandler Blvd Chandler AZ', '1830 Windsor Square Drive Matthews NC', '770 Rivergate Pkwy Suite 8A Goodlettesville TN', '6231 Perimeter Dr Suite 207 Chattanooga TN', '1645 Downtown W Blvd Suite 5 Knoxville TN', '154 N Perry Rd Plainfield IN', '8255 Craig St Suite 112 Indianapolis IN', '6209 W Saginaw Hwy Lansing MI', '19221 Newburgh Rd Livonia MI', '2059 S Linden Rd Flint MI', '6750 Kalamazoo Ave Suite H Grand Rapids MI', '2855 29th St Suite A Grand Rapids MI', '1358 S Airport Rd W Traverse City MI', '5010 Parkway Dr Jackson MS', '9202 Flint St Overland Park KS', '120 NW Gordon St Topeka KS', '4200 Canal Street New Orleans LA', '1889 W Pinhook Rd Lafayette LA 11445', '5201 Monroe St Toledo OH 8758 Mentor Ave Mentor OH', '25 Ghent Rd Fairlawn OH 677 Lyons Rd Centerville OH', '6001 NE Win Sivers Dr Suite D OR', '1006 SE Grand Ave Portland OR', '372 S Pickett St Suite 372 Alexandria VA', '7801 W Broad St Suite 23 Richmond VA 12225', '36 E Ordnance Rd Glen Burnie MD', '1110 W Wyomissing Blvd West Lawn PA', '110 Lincoln Highway Fairless Hills PA', '18 East Brunswick NJ 4497 Sunrise Highway Bohemia NY', '1842 East Jericho Turnpike Huntington NY', '303 Tower Drive Middletown NY', '59 3 Nanuet NY 151 Endicott St Danvers MA', '654 State Rd N Dartmouth MA', '25 Market St Swansea MA 71 Knight Ln Suite 30 Williston VT', '170 S Main St Rutland VT 295 DW Hwy Nashua NH', '127 Marginal Way Portland ME', '365 Wilson St Brewer ME 624 E Golf Rd Arlington Heights IL', '1095 Pingree Rd Suite 103 Crystal Lake IL', '536 W Dundee Rd Wheeling IL 59 E N Ave Glendale Heights IL', '2342 Essington Rd Joliet IL 19330', '67 Rockford IL 1305 N Mattis Ave Champaign IL', '1003 W Lane Rd Suite D Machesney Park IL', '7931 W Golf Rd Morton Grove IL', '3720 N 124th St Wauwatosa WI', '3427 W College Ave Appleton WI', '4321 Winnetka Ave N Minneapolis MN', '100 110 Coralville IA 109 W Agency Rd W Burlington IA', '8562 Park Dr Omaha NE 2924 N 108th St Omaha NE', '5191 W Charleston Blvd Suite 160 Las Vegas NV', '949 W Moana Ln Reno NV', 'one Suite 102A Fresno CA 959 N Main St Salinas CA', '860 N Winchester Blvd San Jose CA', '212 Harding Blvd Unit F Roseville CA', '2530 Cherry Ave Signal Hill CA', '411 E Huntington Dr Suite 115 Arcadia CA 23428', '19718 Ventura Blvd Woodland Hills CA', '1213 E Valley Pkwy Escondido CA', '6348 College Grove Way Suite 105 San Diego CA 23532', '6 Lake Forest CA 604 S Brea Blvd Brea CA', '2191 Sampson Ave Suite 101 Corona CA', '29800 Bradley Rd Suite 100101 Menifee CA', '4613 S Mason St D35 Fort Collins CO', '3827 N Academy Blvd Colorado Springs CO', '00 Sale price 400.00 Sale 1 HAIR EXTENSION PROGRAM STAR', 'schoolofcosmeticarts.comdiscount269AT']</t>
        </is>
      </c>
      <c r="E670" s="3" t="inlineStr">
        <is>
          <t>[None, ('USA', 'VA', 'Richmond', '12225', 'Broad', '7801'), ('USA', 'IL', 'Joliet', '19330', 'Essington', '2342'), ('USA', 'CA', 'Arcadia', '23428', 'Huntington', '411'), ('USA', 'CA', 'San Diego', '23532', 'College Grove', '6348'), ('USA', 'LA', 'Lafayette', '11445', 'Pinhook', '1889')]</t>
        </is>
      </c>
    </row>
    <row r="671">
      <c r="A671" s="2" t="inlineStr">
        <is>
          <t>stonehousebaking.com</t>
        </is>
      </c>
      <c r="B671" s="2">
        <f>HYPERLINK("https://stonehousebaking.com", "https://stonehousebaking.com")</f>
        <v/>
      </c>
      <c r="C671" s="2" t="inlineStr">
        <is>
          <t>Unreachable</t>
        </is>
      </c>
      <c r="D671" s="2" t="inlineStr">
        <is>
          <t>N/A</t>
        </is>
      </c>
      <c r="E671" s="2" t="inlineStr"/>
    </row>
    <row r="672">
      <c r="A672" s="4" t="inlineStr">
        <is>
          <t>jamesdemars.com</t>
        </is>
      </c>
      <c r="B672" s="4">
        <f>HYPERLINK("http://jamesdemars.com", "http://jamesdemars.com")</f>
        <v/>
      </c>
      <c r="C672" s="4" t="inlineStr">
        <is>
          <t>Reachable - No Addresses</t>
        </is>
      </c>
      <c r="D672" s="4" t="inlineStr">
        <is>
          <t>N/A</t>
        </is>
      </c>
      <c r="E672" s="4" t="inlineStr">
        <is>
          <t>N/A</t>
        </is>
      </c>
    </row>
    <row r="673">
      <c r="A673" s="2" t="inlineStr">
        <is>
          <t>coregearusa.com</t>
        </is>
      </c>
      <c r="B673" s="2">
        <f>HYPERLINK("https://coregearusa.com", "https://coregearusa.com")</f>
        <v/>
      </c>
      <c r="C673" s="2" t="inlineStr">
        <is>
          <t>Unreachable</t>
        </is>
      </c>
      <c r="D673" s="2" t="inlineStr">
        <is>
          <t>N/A</t>
        </is>
      </c>
      <c r="E673" s="2" t="inlineStr"/>
    </row>
    <row r="674">
      <c r="A674" s="3" t="inlineStr">
        <is>
          <t>tetonthaivillage.com</t>
        </is>
      </c>
      <c r="B674" s="3">
        <f>HYPERLINK("http://tetonthaivillage.com", "http://tetonthaivillage.com")</f>
        <v/>
      </c>
      <c r="C674" s="3" t="inlineStr">
        <is>
          <t>Reachable</t>
        </is>
      </c>
      <c r="D674" s="3" t="inlineStr">
        <is>
          <t>['7342 Granite Loop RoadTeton Village, WY, 83025', '7342 Granite Loop Road, Teton Village, WY, 83025', '7342 Granite Loop RoadTeton Village, WY, 83025', '7342 Granite Loop Road, Teton Village, WY, 83025', '7342 Granite Loop Road, Teton Village, WY, 83025', '7342 Granite Loop RoadTeton Village, WY, 83025', '7342 Granite Loop Road, Teton Village, WY, 83025', '7342 Granite Loop Road, Teton Village, WY, 83025', '7342 Granite Loop Road, Teton Village, WY, 83025', '7342 Granite Loop Road, Teton Village, WY, 83025', '7342 Granite Loop Road, Teton Village, WY, 83025', '7342 Granite Loop Road, Teton Village, WY, 83025', '7342 Granite Loop Road, Teton Village, WY, 83025', '7342 Granite Loop RoadTeton Village, WY, 83025', '7342 Granite Loop Road, Teton Village, WY, 83025', '7342 Granite Loop RoadTeton Village, WY, 83025', '7342 Granite Loop Road, Teton Village, WY, 83025', '7342 Granite Loop RoadTeton Village, WY, 83025', '7342 Granite Loop Road, Teton Village, WY, 83025', '7342 Granite Loop RoadTeton Village, WY, 83025', '7342 Granite Loop Road, Teton Village, WY, 83025']</t>
        </is>
      </c>
      <c r="E674" s="3" t="inlineStr">
        <is>
          <t>[('USA', 'WY', 'RoadTeton Village', '83025', 'Granite', '7342'), ('USA', 'WY', 'Teton Village', '83025', 'Granite Loop', '7342')]</t>
        </is>
      </c>
    </row>
    <row r="675">
      <c r="A675" s="3" t="inlineStr">
        <is>
          <t>kindlersgemjewelers.com</t>
        </is>
      </c>
      <c r="B675" s="3">
        <f>HYPERLINK("http://kindlersgemjewelers.com", "http://kindlersgemjewelers.com")</f>
        <v/>
      </c>
      <c r="C675" s="3" t="inlineStr">
        <is>
          <t>Reachable</t>
        </is>
      </c>
      <c r="D675" s="3" t="inlineStr">
        <is>
          <t>['2816 Marketplace Dr, Waco, TX 76711', '2816 Marketplace Dr Ste 110, Waco, TX 76710']</t>
        </is>
      </c>
      <c r="E675" s="3" t="inlineStr">
        <is>
          <t>[('USA', 'TX', 'Waco', '76711', 'Marketplace', '2816'), ('USA', 'TX', 'Waco', '76710', 'Marketplace', '2816')]</t>
        </is>
      </c>
    </row>
    <row r="676">
      <c r="A676" s="4" t="inlineStr">
        <is>
          <t>littletrendsetter.com</t>
        </is>
      </c>
      <c r="B676" s="4">
        <f>HYPERLINK("http://littletrendsetter.com", "http://littletrendsetter.com")</f>
        <v/>
      </c>
      <c r="C676" s="4" t="inlineStr">
        <is>
          <t>Reachable - No Addresses</t>
        </is>
      </c>
      <c r="D676" s="4" t="inlineStr">
        <is>
          <t>N/A</t>
        </is>
      </c>
      <c r="E676" s="4" t="inlineStr">
        <is>
          <t>N/A</t>
        </is>
      </c>
    </row>
    <row r="677">
      <c r="A677" s="2" t="inlineStr">
        <is>
          <t>tamethewater.com</t>
        </is>
      </c>
      <c r="B677" s="2">
        <f>HYPERLINK("https://tamethewater.com", "https://tamethewater.com")</f>
        <v/>
      </c>
      <c r="C677" s="2" t="inlineStr">
        <is>
          <t>Unreachable</t>
        </is>
      </c>
      <c r="D677" s="2" t="inlineStr">
        <is>
          <t>N/A</t>
        </is>
      </c>
      <c r="E677" s="2" t="inlineStr"/>
    </row>
    <row r="678">
      <c r="A678" s="4" t="inlineStr">
        <is>
          <t>bobosremi.com</t>
        </is>
      </c>
      <c r="B678" s="4">
        <f>HYPERLINK("http://bobosremi.com", "http://bobosremi.com")</f>
        <v/>
      </c>
      <c r="C678" s="4" t="inlineStr">
        <is>
          <t>Reachable - No Addresses</t>
        </is>
      </c>
      <c r="D678" s="4" t="inlineStr">
        <is>
          <t>N/A</t>
        </is>
      </c>
      <c r="E678" s="4" t="inlineStr">
        <is>
          <t>N/A</t>
        </is>
      </c>
    </row>
    <row r="679">
      <c r="A679" s="4" t="inlineStr">
        <is>
          <t>historicldstours.com</t>
        </is>
      </c>
      <c r="B679" s="4">
        <f>HYPERLINK("http://historicldstours.com", "http://historicldstours.com")</f>
        <v/>
      </c>
      <c r="C679" s="4" t="inlineStr">
        <is>
          <t>Reachable - No Addresses</t>
        </is>
      </c>
      <c r="D679" s="4" t="inlineStr">
        <is>
          <t>N/A</t>
        </is>
      </c>
      <c r="E679" s="4" t="inlineStr">
        <is>
          <t>N/A</t>
        </is>
      </c>
    </row>
    <row r="680">
      <c r="A680" s="2" t="inlineStr">
        <is>
          <t>bakerbrand.com</t>
        </is>
      </c>
      <c r="B680" s="2">
        <f>HYPERLINK("https://bakerbrand.com", "https://bakerbrand.com")</f>
        <v/>
      </c>
      <c r="C680" s="2" t="inlineStr">
        <is>
          <t>Unreachable</t>
        </is>
      </c>
      <c r="D680" s="2" t="inlineStr">
        <is>
          <t>N/A</t>
        </is>
      </c>
      <c r="E680" s="2" t="inlineStr"/>
    </row>
    <row r="681">
      <c r="A681" s="4" t="inlineStr">
        <is>
          <t>hopeihave.org</t>
        </is>
      </c>
      <c r="B681" s="4">
        <f>HYPERLINK("http://hopeihave.org", "http://hopeihave.org")</f>
        <v/>
      </c>
      <c r="C681" s="4" t="inlineStr">
        <is>
          <t>Reachable - No Addresses</t>
        </is>
      </c>
      <c r="D681" s="4" t="inlineStr">
        <is>
          <t>N/A</t>
        </is>
      </c>
      <c r="E681" s="4" t="inlineStr">
        <is>
          <t>N/A</t>
        </is>
      </c>
    </row>
    <row r="682">
      <c r="A682" s="3" t="inlineStr">
        <is>
          <t>burdelaw.com</t>
        </is>
      </c>
      <c r="B682" s="3">
        <f>HYPERLINK("http://burdelaw.com", "http://burdelaw.com")</f>
        <v/>
      </c>
      <c r="C682" s="3" t="inlineStr">
        <is>
          <t>Reachable</t>
        </is>
      </c>
      <c r="D682" s="3" t="inlineStr">
        <is>
          <t>['and Executive Branch officials and staff. HI']</t>
        </is>
      </c>
      <c r="E682" s="3" t="inlineStr">
        <is>
          <t>N/A</t>
        </is>
      </c>
    </row>
    <row r="683">
      <c r="A683" s="2" t="inlineStr">
        <is>
          <t>bregmanpartners.com</t>
        </is>
      </c>
      <c r="B683" s="2">
        <f>HYPERLINK("https://bregmanpartners.com", "https://bregmanpartners.com")</f>
        <v/>
      </c>
      <c r="C683" s="2" t="inlineStr">
        <is>
          <t>Unreachable</t>
        </is>
      </c>
      <c r="D683" s="2" t="inlineStr">
        <is>
          <t>N/A</t>
        </is>
      </c>
      <c r="E683" s="2" t="inlineStr"/>
    </row>
    <row r="684">
      <c r="A684" s="4" t="inlineStr">
        <is>
          <t>losangelespest.com</t>
        </is>
      </c>
      <c r="B684" s="4">
        <f>HYPERLINK("http://losangelespest.com", "http://losangelespest.com")</f>
        <v/>
      </c>
      <c r="C684" s="4" t="inlineStr">
        <is>
          <t>Reachable - No Addresses</t>
        </is>
      </c>
      <c r="D684" s="4" t="inlineStr">
        <is>
          <t>N/A</t>
        </is>
      </c>
      <c r="E684" s="4" t="inlineStr">
        <is>
          <t>N/A</t>
        </is>
      </c>
    </row>
    <row r="685">
      <c r="A685" s="2" t="inlineStr">
        <is>
          <t>techforce.ai</t>
        </is>
      </c>
      <c r="B685" s="2">
        <f>HYPERLINK("https://techforce.ai", "https://techforce.ai")</f>
        <v/>
      </c>
      <c r="C685" s="2" t="inlineStr">
        <is>
          <t>Unreachable</t>
        </is>
      </c>
      <c r="D685" s="2" t="inlineStr">
        <is>
          <t>N/A</t>
        </is>
      </c>
      <c r="E685" s="2" t="inlineStr"/>
    </row>
    <row r="686">
      <c r="A686" s="4" t="inlineStr">
        <is>
          <t>taxprepusa.com</t>
        </is>
      </c>
      <c r="B686" s="4">
        <f>HYPERLINK("http://taxprepusa.com", "http://taxprepusa.com")</f>
        <v/>
      </c>
      <c r="C686" s="4" t="inlineStr">
        <is>
          <t>Reachable - No Addresses</t>
        </is>
      </c>
      <c r="D686" s="4" t="inlineStr">
        <is>
          <t>N/A</t>
        </is>
      </c>
      <c r="E686" s="4" t="inlineStr">
        <is>
          <t>N/A</t>
        </is>
      </c>
    </row>
    <row r="687">
      <c r="A687" s="4" t="inlineStr">
        <is>
          <t>1stopmodelshoots.com</t>
        </is>
      </c>
      <c r="B687" s="4">
        <f>HYPERLINK("http://1stopmodelshoots.com", "http://1stopmodelshoots.com")</f>
        <v/>
      </c>
      <c r="C687" s="4" t="inlineStr">
        <is>
          <t>Reachable - No Addresses</t>
        </is>
      </c>
      <c r="D687" s="4" t="inlineStr">
        <is>
          <t>N/A</t>
        </is>
      </c>
      <c r="E687" s="4" t="inlineStr">
        <is>
          <t>N/A</t>
        </is>
      </c>
    </row>
    <row r="688">
      <c r="A688" s="2" t="inlineStr">
        <is>
          <t>wesleyhousing.org</t>
        </is>
      </c>
      <c r="B688" s="2">
        <f>HYPERLINK("https://wesleyhousing.org", "https://wesleyhousing.org")</f>
        <v/>
      </c>
      <c r="C688" s="2" t="inlineStr">
        <is>
          <t>Unreachable</t>
        </is>
      </c>
      <c r="D688" s="2" t="inlineStr">
        <is>
          <t>N/A</t>
        </is>
      </c>
      <c r="E688" s="2" t="inlineStr"/>
    </row>
    <row r="689">
      <c r="A689" s="2" t="inlineStr">
        <is>
          <t>londonburyhomes.com</t>
        </is>
      </c>
      <c r="B689" s="2">
        <f>HYPERLINK("https://londonburyhomes.com", "https://londonburyhomes.com")</f>
        <v/>
      </c>
      <c r="C689" s="2" t="inlineStr">
        <is>
          <t>Unreachable</t>
        </is>
      </c>
      <c r="D689" s="2" t="inlineStr">
        <is>
          <t>N/A</t>
        </is>
      </c>
      <c r="E689" s="2" t="inlineStr"/>
    </row>
    <row r="690">
      <c r="A690" s="2" t="inlineStr">
        <is>
          <t>roanefamilydental.com</t>
        </is>
      </c>
      <c r="B690" s="2">
        <f>HYPERLINK("https://roanefamilydental.com", "https://roanefamilydental.com")</f>
        <v/>
      </c>
      <c r="C690" s="2" t="inlineStr">
        <is>
          <t>Unreachable</t>
        </is>
      </c>
      <c r="D690" s="2" t="inlineStr">
        <is>
          <t>N/A</t>
        </is>
      </c>
      <c r="E690" s="2" t="inlineStr"/>
    </row>
    <row r="691">
      <c r="A691" s="2" t="inlineStr">
        <is>
          <t>stbernardhs.com</t>
        </is>
      </c>
      <c r="B691" s="2">
        <f>HYPERLINK("https://stbernardhs.com", "https://stbernardhs.com")</f>
        <v/>
      </c>
      <c r="C691" s="2" t="inlineStr">
        <is>
          <t>Unreachable</t>
        </is>
      </c>
      <c r="D691" s="2" t="inlineStr">
        <is>
          <t>N/A</t>
        </is>
      </c>
      <c r="E691" s="2" t="inlineStr"/>
    </row>
    <row r="692">
      <c r="A692" s="2" t="inlineStr">
        <is>
          <t>newleafsc.com</t>
        </is>
      </c>
      <c r="B692" s="2">
        <f>HYPERLINK("https://newleafsc.com", "https://newleafsc.com")</f>
        <v/>
      </c>
      <c r="C692" s="2" t="inlineStr">
        <is>
          <t>Unreachable</t>
        </is>
      </c>
      <c r="D692" s="2" t="inlineStr">
        <is>
          <t>N/A</t>
        </is>
      </c>
      <c r="E692" s="2" t="inlineStr"/>
    </row>
    <row r="693">
      <c r="A693" s="2" t="inlineStr">
        <is>
          <t>voodooconsulting.com</t>
        </is>
      </c>
      <c r="B693" s="2">
        <f>HYPERLINK("https://voodooconsulting.com", "https://voodooconsulting.com")</f>
        <v/>
      </c>
      <c r="C693" s="2" t="inlineStr">
        <is>
          <t>Unreachable</t>
        </is>
      </c>
      <c r="D693" s="2" t="inlineStr">
        <is>
          <t>N/A</t>
        </is>
      </c>
      <c r="E693" s="2" t="inlineStr"/>
    </row>
    <row r="694">
      <c r="A694" s="2" t="inlineStr">
        <is>
          <t>scoreboardmn.com</t>
        </is>
      </c>
      <c r="B694" s="2">
        <f>HYPERLINK("http://scoreboardmn.com", "http://scoreboardmn.com")</f>
        <v/>
      </c>
      <c r="C694" s="2" t="inlineStr">
        <is>
          <t>Unreachable</t>
        </is>
      </c>
      <c r="D694" s="2" t="inlineStr">
        <is>
          <t>N/A</t>
        </is>
      </c>
      <c r="E694" s="2" t="inlineStr"/>
    </row>
    <row r="695">
      <c r="A695" s="3" t="inlineStr">
        <is>
          <t>manddbirdfarm.com</t>
        </is>
      </c>
      <c r="B695" s="3">
        <f>HYPERLINK("http://manddbirdfarm.com", "http://manddbirdfarm.com")</f>
        <v/>
      </c>
      <c r="C695" s="3" t="inlineStr">
        <is>
          <t>Reachable</t>
        </is>
      </c>
      <c r="D695" s="3" t="inlineStr">
        <is>
          <t>['grooming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 'grooming of nails, beak, and wings125Feather Treatment Bath60An']</t>
        </is>
      </c>
      <c r="E695" s="3" t="inlineStr">
        <is>
          <t>N/A</t>
        </is>
      </c>
    </row>
    <row r="696">
      <c r="A696" s="4" t="inlineStr">
        <is>
          <t>leathercoatsetc.com</t>
        </is>
      </c>
      <c r="B696" s="4">
        <f>HYPERLINK("http://leathercoatsetc.com", "http://leathercoatsetc.com")</f>
        <v/>
      </c>
      <c r="C696" s="4" t="inlineStr">
        <is>
          <t>Reachable - No Addresses</t>
        </is>
      </c>
      <c r="D696" s="4" t="inlineStr">
        <is>
          <t>N/A</t>
        </is>
      </c>
      <c r="E696" s="4" t="inlineStr">
        <is>
          <t>N/A</t>
        </is>
      </c>
    </row>
    <row r="697">
      <c r="A697" s="3" t="inlineStr">
        <is>
          <t>coxreels.com</t>
        </is>
      </c>
      <c r="B697" s="3">
        <f>HYPERLINK("http://coxreels.com", "http://coxreels.com")</f>
        <v/>
      </c>
      <c r="C697" s="3" t="inlineStr">
        <is>
          <t>Reachable</t>
        </is>
      </c>
      <c r="D697" s="3" t="inlineStr">
        <is>
          <t>['5865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'and Quebec Rhode Island Saskatchewan South Carolina', 'AND HERZEGOWINA BOTSWANA BOUVET ISLAND BRAZIL BRITISH INDIA', 'AND COCOS KEELING ISLANDS COLOMBIA COMOROS CO', 'AND ISLANDS MALVINAS FAROE ISLANDS FIJI FINLAND FRANC', 'AND MC DONALD ISLANDS HONDURAS', 'AND NORTHERN MARIANA ISLANDS NORWAY OMAN PAKISTAN PA', 'AND THE SOUTH SANDWICH ISLANDS SPAIN SRI LA', 'AND JAN MAYEN ISLANDS SWAZILAND SWEDEN SWI', 'AND CAICOS ISLANDS TUVALU UGANDA UKRAINE', 'AND FUTUNA ISLANDS WESTERN SAHARA YEME', '5865 S. Ash Ave. Tempe, AZ 85283', '5865 S. Ash Ave. Tempe, AZ 85283', '5865 South Ash Ave Tempe, AZ 85283', '5865 S. Ash Ave. Tempe, AZ 85283', '5865 S. Ash Ave. Tempe, AZ 85283', '5865 S. Ash Ave. Tempe, AZ 85283', '5865 S. Ash Ave. Tempe, AZ 85283', '5865 S. Ash Ave. Tempe, AZ 85283', '5865 S. Ash Ave. Tempe, AZ 85283', '5865 S. Ash Ave. Tempe, AZ 85283', '5865 S. Ash Ave. Tempe, AZ 85283', '5865 S. Ash Ave. Tempe, AZ 85283', 'and Quebec Rhode Island Saskatchewan South Carolina', 'AND HERZEGOWINA BOTSWANA BOUVET ISLAND BRAZIL BRITISH INDIA', 'AND COCOS KEELING ISLANDS COLOMBIA COMOROS CO', 'AND ISLANDS MALVINAS FAROE ISLANDS FIJI FINLAND FRANC', 'AND MC DONALD ISLANDS HONDURAS', 'AND NORTHERN MARIANA ISLANDS NORWAY OMAN PAKISTAN PA', 'AND THE SOUTH SANDWICH ISLANDS SPAIN SRI LA', 'AND JAN MAYEN ISLANDS SWAZILAND SWEDEN SWI', 'AND CAICOS ISLANDS TUVALU UGANDA UKRAINE', 'AND FUTUNA ISLANDS WESTERN SAHARA YEME', '5865 S. Ash Ave. Tempe, AZ 85283', '5865 S. Ash Ave. Tempe, AZ 85283', '5865 S. Ash Ave. Tempe, AZ 85283', '2016 Read More Share COXREELS IS PLEASED TO ANNOUNC', '5865 S. Ash Ave. Tempe, AZ 85283', '5865 S. Ash Ave., Tempe, Arizona, USA', '5865 S. Ash Ave., Tempe, Arizona, USA', '5865 S. Ash Ave., Tempe, Arizona, USA', '5865 S. Ash Ave. Tempe, AZ 85283', '5865 S. Ash Ave., Tempe, Arizona, USA', '5865 S. Ash Ave. Tempe, AZ 85283', '5865 South Ash Ave Tempe, AZ 85283', '5865 S. Ash Ave. Tempe, AZ 85283', 'ncer and Reproductive Harm www.P65Wa', 'ncer and Reproductive Harm www.P65Wa', '500 2500 3000 4000 5000 GaugeSelect10 1GA', 'ncer and Reproductive Harm www.P65Wa', 'ncer and Reproductive Harm www.P65Wa', 'ncer and Reproductive Harm www.P65Wa', 'ncer and Reproductive Harm www.P65Wa', 'ncer and Reproductive Harm www.P65Wa', 'ncer and Reproductive Harm www.P65Wa', 'ManualExploded DrawingView Series100SS', 'ncer and Reproductive Harm www.P65Wa', 'PLP350BX', 'ncer and Reproductive Harm www.P65Wa', 'ncer and Reproductive Harm www.P65Wa', 'ncer and Reproductive Harm www.P65Wa']</t>
        </is>
      </c>
      <c r="E697" s="3" t="inlineStr">
        <is>
          <t>[None, ('USA', 'AZ', 'Tempe', '85283', 'Ash', '5865')]</t>
        </is>
      </c>
    </row>
    <row r="698">
      <c r="A698" s="3" t="inlineStr">
        <is>
          <t>promoviper.com</t>
        </is>
      </c>
      <c r="B698" s="3">
        <f>HYPERLINK("http://promoviper.com", "http://promoviper.com")</f>
        <v/>
      </c>
      <c r="C698" s="3" t="inlineStr">
        <is>
          <t>Reachable</t>
        </is>
      </c>
      <c r="D698" s="3" t="inlineStr">
        <is>
          <t>['1266 Post Rd, Hazlehurst, GA, 31539', '1266 Post Rd, Hazlehurst, GA, 31539', '1266 Post Rd, Hazlehurst, GA, 31539', '1266 Post Rd, Hazlehurst, GA, 31539', '1266 Post Rd, Hazlehurst, GA, 31539', '1266 Post Rd, Hazlehurst, GA, 31539', '1266 Post Rd, Hazlehurst, GA, 31539', '1266 Post Rd, Hazlehurst, GA, 31539', '1266 Post Rd, Hazlehurst, GA, 31539', '1266 Post Rd, Hazlehurst, GA, 31539', '1266 Post Rd, Hazlehurst, GA, 31539', '1266 Post Rd, Hazlehurst, GA, 31539']</t>
        </is>
      </c>
      <c r="E698" s="3" t="inlineStr">
        <is>
          <t>[('USA', 'GA', 'Hazlehurst', '31539', 'Post', '1266')]</t>
        </is>
      </c>
    </row>
    <row r="699">
      <c r="A699" s="2" t="inlineStr">
        <is>
          <t>appcasual.net</t>
        </is>
      </c>
      <c r="B699" s="2">
        <f>HYPERLINK("http://appcasual.net", "http://appcasual.net")</f>
        <v/>
      </c>
      <c r="C699" s="2" t="inlineStr">
        <is>
          <t>Unreachable</t>
        </is>
      </c>
      <c r="D699" s="2" t="inlineStr">
        <is>
          <t>N/A</t>
        </is>
      </c>
      <c r="E699" s="2" t="inlineStr"/>
    </row>
    <row r="700">
      <c r="A700" s="3" t="inlineStr">
        <is>
          <t>meditatingentrepreneur.com</t>
        </is>
      </c>
      <c r="B700" s="3">
        <f>HYPERLINK("http://meditatingentrepreneur.com", "http://meditatingentrepreneur.com")</f>
        <v/>
      </c>
      <c r="C700" s="3" t="inlineStr">
        <is>
          <t>Reachable</t>
        </is>
      </c>
      <c r="D700" s="3" t="inlineStr">
        <is>
          <t>['110 N. Court St. Fairfield, IA 52556', '110 N. Court St. Fairfield, IA 52556', '110 N. Court St. Fairfield, IA 52556', '110 N. Court St. Fairfield, IA 52556', '110 N. Court St. Fairfield, IA 52556', '110 N. Court St. Fairfield, IA 52556', '110 N. Court St. Fairfield, IA 52556', '110 N. Court St. Fairfield, IA 52556', '110 N. Court St. Fairfield, IA 52556', '110 N. Court St. Fairfield, IA 52556']</t>
        </is>
      </c>
      <c r="E700" s="3" t="inlineStr">
        <is>
          <t>[('USA', 'IA', 'Fairfield', '52556', 'Court', '110')]</t>
        </is>
      </c>
    </row>
    <row r="701">
      <c r="A701" s="3" t="inlineStr">
        <is>
          <t>silverminemotors.com</t>
        </is>
      </c>
      <c r="B701" s="3">
        <f>HYPERLINK("http://silverminemotors.com", "http://silverminemotors.com")</f>
        <v/>
      </c>
      <c r="C701" s="3" t="inlineStr">
        <is>
          <t>Reachable</t>
        </is>
      </c>
      <c r="D701" s="3" t="inlineStr">
        <is>
          <t>['and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'3 Filters Price View results Lexus SC30040',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'and AUD Cocos Keeling Islands AUD Colombia USD', 'and EUR Isle of Man GBP Israel IL', '350z Infiniti g35LE', '350z Infiniti g35LE', '350z Infiniti g35LE', '350z Infiniti g35LE', '350z Infiniti g35LE', '13 drift car with RB25DE',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'240z 260z 280z Datsun 19701978 S30Sa', '350z Infiniti g35LE', '240z 260z 280z Datsun 19701978 S30Sa',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'350z Infiniti g35LE', '240z 260z 280z LCA datsun s30Sa', '350z Infiniti g35LE', '240z 260z 280z LCA datsun s30Sa', '350z Infiniti g35LE', '350z Infiniti g35LE', '350z Infiniti g35LE', '350z Infiniti g35LE', '350z Infiniti g35LE', '350z Infiniti g35LE', '350z Infiniti g35LE', '350z Infiniti g35LE', '350z Infiniti g35LE', '350z Infiniti g35LE', '350z Infiniti g35LE']</t>
        </is>
      </c>
      <c r="E701" s="3" t="inlineStr">
        <is>
          <t>[None, ('USA', 'Lexus', 'results', 'SC30040', 'Filters Price', '3')]</t>
        </is>
      </c>
    </row>
    <row r="702">
      <c r="A702" s="2" t="inlineStr">
        <is>
          <t>fivedegreesconsulting.com</t>
        </is>
      </c>
      <c r="B702" s="2">
        <f>HYPERLINK("https://fivedegreesconsulting.com", "https://fivedegreesconsulting.com")</f>
        <v/>
      </c>
      <c r="C702" s="2" t="inlineStr">
        <is>
          <t>Unreachable</t>
        </is>
      </c>
      <c r="D702" s="2" t="inlineStr">
        <is>
          <t>N/A</t>
        </is>
      </c>
      <c r="E702" s="2" t="inlineStr"/>
    </row>
    <row r="703">
      <c r="A703" s="3" t="inlineStr">
        <is>
          <t>greenelectricsolarsolutions.com</t>
        </is>
      </c>
      <c r="B703" s="3">
        <f>HYPERLINK("http://greenelectricsolarsolutions.com", "http://greenelectricsolarsolutions.com")</f>
        <v/>
      </c>
      <c r="C703" s="3" t="inlineStr">
        <is>
          <t>Reachable</t>
        </is>
      </c>
      <c r="D703" s="3" t="inlineStr">
        <is>
          <t>['AND DEALINGS WITH ANY SERVICE USERS, IS AT YOUR SOLE RI']</t>
        </is>
      </c>
      <c r="E703" s="3" t="inlineStr">
        <is>
          <t>N/A</t>
        </is>
      </c>
    </row>
    <row r="704">
      <c r="A704" s="3" t="inlineStr">
        <is>
          <t>salesianhigh.org</t>
        </is>
      </c>
      <c r="B704" s="3">
        <f>HYPERLINK("http://salesianhigh.org", "http://salesianhigh.org")</f>
        <v/>
      </c>
      <c r="C704" s="3" t="inlineStr">
        <is>
          <t>Reachable</t>
        </is>
      </c>
      <c r="D704" s="3" t="inlineStr">
        <is>
          <t>['148 E. Main Street New Rochelle, NY 10801', '148 E. Main Street New Rochelle, NY 10801', '17 acres overlooking Long Island Sound in New Rochelle, New York', '148 E. Main Street New Rochelle, NY 10801', 'and service to others. 148 E. Main Street New Rochelle, NY 10801', '56 148 E. Main Street New Rochelle, NY 10801', '148 E. Main Street New Rochelle, NY 10801', '148 E. Main Street New Rochelle, NY 10801', '148 E. Main Street New Rochelle, NY 10801', '148 E. Main Street New Rochelle, NY 10801', '148 E. Main Street New Rochelle, NY 10801', '3 World Languages 2 148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'and picnic area 148 E. Main Street New Rochelle, NY 10801', '310 Huguenot St., New Rochelle, NY 10801', '148 E. Main Street New Rochelle, NY 10801', '148 E. Main Street New Rochelle, NY 10801', 'and Harbour Club in New Rochelle, NY', '148 E. Main Street New Rochelle, NY 10801', '148 E. Main Street New Rochelle, NY 10801', '148 E. Main Street New Rochelle, NY 10801', '148 E. Main Street New Rochelle, NY 10801', '148 E. Main Street New Rochelle, NY 10801', '148 E. Main Street New Rochelle, NY 10801', '25 PM 10 min 148 E. Main Street New Rochelle, NY 10801', '0 Yearbook Club 0 148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'2020 Newsletter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'148 E. Main Street New Rochelle, NY 10801', '1 to 10 of 34 next 148 E. Main Street New Rochelle, NY 10801', '1 to 10 of 34 next 148 E. Main Street New Rochelle, NY 10801', '148 E. Main Street New Rochelle, NY 10801', '148 E. Main Street New Rochelle, NY 10801', 'and Liam Tully at Rivera Toyota in Mt. Kisco, NY', 'and a 5050 drawing. 148 E. Main Street New Rochelle, NY 10801', 'and Digital Music. 148 E. Main Street New Rochelle, NY 10801', '2 years ago See all 148 E. Main Street New Rochelle, NY 10801', '148 E. Main Street New Rochelle, NY 10801', '148 E. Main Street New Rochelle, NY 10801',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'Studio ArtComputer Science IPhysical Education11th', 'g Studio Art IIPhysical Education12th',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'ionBronx PickupDrop Off Locations233rd',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 'h SchoolPresidents Dinner Journal50th']</t>
        </is>
      </c>
      <c r="E704" s="3" t="inlineStr">
        <is>
          <t>[None, ('USA', 'NY', 'New Rochelle', '10801', 'Main', '56 148'), ('USA', 'NY', 'New Rochelle', '10801', 'Main', '148'), ('USA', 'NY', 'New Rochelle', '10801', 'Huguenot', '310')]</t>
        </is>
      </c>
    </row>
    <row r="705">
      <c r="A705" s="4" t="inlineStr">
        <is>
          <t>fiba.net</t>
        </is>
      </c>
      <c r="B705" s="4">
        <f>HYPERLINK("http://fiba.net", "http://fiba.net")</f>
        <v/>
      </c>
      <c r="C705" s="4" t="inlineStr">
        <is>
          <t>Reachable - No Addresses</t>
        </is>
      </c>
      <c r="D705" s="4" t="inlineStr">
        <is>
          <t>N/A</t>
        </is>
      </c>
      <c r="E705" s="4" t="inlineStr">
        <is>
          <t>N/A</t>
        </is>
      </c>
    </row>
    <row r="706">
      <c r="A706" s="3" t="inlineStr">
        <is>
          <t>billingssecuritycameras.com</t>
        </is>
      </c>
      <c r="B706" s="3">
        <f>HYPERLINK("http://billingssecuritycameras.com", "http://billingssecuritycameras.com")</f>
        <v/>
      </c>
      <c r="C706" s="3" t="inlineStr">
        <is>
          <t>Reachable</t>
        </is>
      </c>
      <c r="D706" s="3" t="inlineStr">
        <is>
          <t>['4069292162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'and protect your business bottom line. Many Billings, MT',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'230 Broadwater Ave Billings, MT 59101', '4069292162 Contact 230 Broadwater Ave Billings, MT 59101',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 '4069292162 Contact 230 Broadwater Ave Billings, MT 59101', '230 Broadwater Ave Billings, MT 59101']</t>
        </is>
      </c>
      <c r="E706" s="3" t="inlineStr">
        <is>
          <t>[None, ('USA', 'MT', 'Billings', '59101', '230 Broadwater', '4069292162'), ('USA', 'MT', 'Billings', '59101', 'Broadwater', '230')]</t>
        </is>
      </c>
    </row>
    <row r="707">
      <c r="A707" s="3" t="inlineStr">
        <is>
          <t>div.energy</t>
        </is>
      </c>
      <c r="B707" s="3">
        <f>HYPERLINK("http://div.energy", "http://div.energy")</f>
        <v/>
      </c>
      <c r="C707" s="3" t="inlineStr">
        <is>
          <t>Reachable</t>
        </is>
      </c>
      <c r="D707" s="3" t="inlineStr">
        <is>
          <t>['92 VIEW PRESENTATION Latest News VIEW ALL NE', '2024 Diversified Energy Completes Crescent Pass Acquisition READ MO', '92 VIEW PRESENTATION Latest News VIEW ALL NE', '2024 Diversified Energy Completes Crescent Pass Acquisition READ MO']</t>
        </is>
      </c>
      <c r="E707" s="3" t="inlineStr">
        <is>
          <t>N/A</t>
        </is>
      </c>
    </row>
    <row r="708">
      <c r="A708" s="2" t="inlineStr">
        <is>
          <t>valentbiosciences.com</t>
        </is>
      </c>
      <c r="B708" s="2">
        <f>HYPERLINK("https://valentbiosciences.com", "https://valentbiosciences.com")</f>
        <v/>
      </c>
      <c r="C708" s="2" t="inlineStr">
        <is>
          <t>Unreachable</t>
        </is>
      </c>
      <c r="D708" s="2" t="inlineStr">
        <is>
          <t>N/A</t>
        </is>
      </c>
      <c r="E708" s="2" t="inlineStr"/>
    </row>
    <row r="709">
      <c r="A709" s="3" t="inlineStr">
        <is>
          <t>switcheyecenter.com</t>
        </is>
      </c>
      <c r="B709" s="3">
        <f>HYPERLINK("http://switcheyecenter.com", "http://switcheyecenter.com")</f>
        <v/>
      </c>
      <c r="C709" s="3" t="inlineStr">
        <is>
          <t>Reachable</t>
        </is>
      </c>
      <c r="D709" s="3" t="inlineStr">
        <is>
          <t>['8950 Telegraph Rd, Taylor, MI 48180']</t>
        </is>
      </c>
      <c r="E709" s="3" t="inlineStr">
        <is>
          <t>[('USA', 'MI', 'Taylor', '48180', 'Telegraph', '8950')]</t>
        </is>
      </c>
    </row>
    <row r="710">
      <c r="A710" s="2" t="inlineStr">
        <is>
          <t>henges.com</t>
        </is>
      </c>
      <c r="B710" s="2">
        <f>HYPERLINK("https://henges.com", "https://henges.com")</f>
        <v/>
      </c>
      <c r="C710" s="2" t="inlineStr">
        <is>
          <t>Unreachable</t>
        </is>
      </c>
      <c r="D710" s="2" t="inlineStr">
        <is>
          <t>N/A</t>
        </is>
      </c>
      <c r="E710" s="2" t="inlineStr"/>
    </row>
    <row r="711">
      <c r="A711" s="2" t="inlineStr">
        <is>
          <t>tkimages.com</t>
        </is>
      </c>
      <c r="B711" s="2">
        <f>HYPERLINK("https://tkimages.com", "https://tkimages.com")</f>
        <v/>
      </c>
      <c r="C711" s="2" t="inlineStr">
        <is>
          <t>Unreachable</t>
        </is>
      </c>
      <c r="D711" s="2" t="inlineStr">
        <is>
          <t>N/A</t>
        </is>
      </c>
      <c r="E711" s="2" t="inlineStr"/>
    </row>
    <row r="712">
      <c r="A712" s="4" t="inlineStr">
        <is>
          <t>canceriq.com</t>
        </is>
      </c>
      <c r="B712" s="4">
        <f>HYPERLINK("http://canceriq.com", "http://canceriq.com")</f>
        <v/>
      </c>
      <c r="C712" s="4" t="inlineStr">
        <is>
          <t>Reachable - No Addresses</t>
        </is>
      </c>
      <c r="D712" s="4" t="inlineStr">
        <is>
          <t>N/A</t>
        </is>
      </c>
      <c r="E712" s="4" t="inlineStr">
        <is>
          <t>N/A</t>
        </is>
      </c>
    </row>
    <row r="713">
      <c r="A713" s="3" t="inlineStr">
        <is>
          <t>tapestrips.com</t>
        </is>
      </c>
      <c r="B713" s="3">
        <f>HYPERLINK("http://tapestrips.com", "http://tapestrips.com")</f>
        <v/>
      </c>
      <c r="C713" s="3" t="inlineStr">
        <is>
          <t>Reachable</t>
        </is>
      </c>
      <c r="D713" s="3" t="inlineStr">
        <is>
          <t>['405 Orchard Street, Antioch, IL, 60002', '405 Orchard Street, Antioch, IL, 60002', '405 Orchard Street, Antioch, IL, 60002', '405 Orchard Street, Antioch, IL, 60002', '405 Orchard Street, Antioch, IL, 60002']</t>
        </is>
      </c>
      <c r="E713" s="3" t="inlineStr">
        <is>
          <t>[('USA', 'IL', 'Antioch', '60002', 'Orchard', '405')]</t>
        </is>
      </c>
    </row>
    <row r="714">
      <c r="A714" s="3" t="inlineStr">
        <is>
          <t>springshare.com</t>
        </is>
      </c>
      <c r="B714" s="3">
        <f>HYPERLINK("http://springshare.com", "http://springshare.com")</f>
        <v/>
      </c>
      <c r="C714" s="3" t="inlineStr">
        <is>
          <t>Reachable</t>
        </is>
      </c>
      <c r="D714" s="3" t="inlineStr">
        <is>
          <t>['and analyze all library data in one place ONE STOP SOLUTION FOR', '801 Brickell Ave, Floor 8 Miami, FL 33131']</t>
        </is>
      </c>
      <c r="E714" s="3" t="inlineStr">
        <is>
          <t>[None, ('USA', 'FL', 'Miami', '33131', 'Brickell', '801')]</t>
        </is>
      </c>
    </row>
    <row r="715">
      <c r="A715" s="2" t="inlineStr">
        <is>
          <t>teladata.com</t>
        </is>
      </c>
      <c r="B715" s="2">
        <f>HYPERLINK("https://teladata.com", "https://teladata.com")</f>
        <v/>
      </c>
      <c r="C715" s="2" t="inlineStr">
        <is>
          <t>Unreachable</t>
        </is>
      </c>
      <c r="D715" s="2" t="inlineStr">
        <is>
          <t>N/A</t>
        </is>
      </c>
      <c r="E715" s="2" t="inlineStr"/>
    </row>
    <row r="716">
      <c r="A716" s="3" t="inlineStr">
        <is>
          <t>spencercreativegroup.com</t>
        </is>
      </c>
      <c r="B716" s="3">
        <f>HYPERLINK("http://spencercreativegroup.com", "http://spencercreativegroup.com")</f>
        <v/>
      </c>
      <c r="C716" s="3" t="inlineStr">
        <is>
          <t>Reachable</t>
        </is>
      </c>
      <c r="D716" s="3" t="inlineStr">
        <is>
          <t>['www.templatemonster.comblogtop10ty']</t>
        </is>
      </c>
      <c r="E716" s="3" t="inlineStr">
        <is>
          <t>N/A</t>
        </is>
      </c>
    </row>
    <row r="717">
      <c r="A717" s="4" t="inlineStr">
        <is>
          <t>parkwaytoyota.com</t>
        </is>
      </c>
      <c r="B717" s="4">
        <f>HYPERLINK("http://parkwaytoyota.com", "http://parkwaytoyota.com")</f>
        <v/>
      </c>
      <c r="C717" s="4" t="inlineStr">
        <is>
          <t>Reachable - No Addresses</t>
        </is>
      </c>
      <c r="D717" s="4" t="inlineStr">
        <is>
          <t>N/A</t>
        </is>
      </c>
      <c r="E717" s="4" t="inlineStr">
        <is>
          <t>N/A</t>
        </is>
      </c>
    </row>
    <row r="718">
      <c r="A718" s="2" t="inlineStr">
        <is>
          <t>airform.co</t>
        </is>
      </c>
      <c r="B718" s="2">
        <f>HYPERLINK("https://airform.co", "https://airform.co")</f>
        <v/>
      </c>
      <c r="C718" s="2" t="inlineStr">
        <is>
          <t>Unreachable</t>
        </is>
      </c>
      <c r="D718" s="2" t="inlineStr">
        <is>
          <t>N/A</t>
        </is>
      </c>
      <c r="E718" s="2" t="inlineStr"/>
    </row>
    <row r="719">
      <c r="A719" s="2" t="inlineStr">
        <is>
          <t>sureleader.com</t>
        </is>
      </c>
      <c r="B719" s="2">
        <f>HYPERLINK("https://sureleader.com", "https://sureleader.com")</f>
        <v/>
      </c>
      <c r="C719" s="2" t="inlineStr">
        <is>
          <t>Unreachable</t>
        </is>
      </c>
      <c r="D719" s="2" t="inlineStr">
        <is>
          <t>N/A</t>
        </is>
      </c>
      <c r="E719" s="2" t="inlineStr"/>
    </row>
    <row r="720">
      <c r="A720" s="2" t="inlineStr">
        <is>
          <t>tomgillam.com</t>
        </is>
      </c>
      <c r="B720" s="2">
        <f>HYPERLINK("https://tomgillam.com", "https://tomgillam.com")</f>
        <v/>
      </c>
      <c r="C720" s="2" t="inlineStr">
        <is>
          <t>Unreachable</t>
        </is>
      </c>
      <c r="D720" s="2" t="inlineStr">
        <is>
          <t>N/A</t>
        </is>
      </c>
      <c r="E720" s="2" t="inlineStr"/>
    </row>
    <row r="721">
      <c r="A721" s="2" t="inlineStr">
        <is>
          <t>merchantportfolios.com</t>
        </is>
      </c>
      <c r="B721" s="2">
        <f>HYPERLINK("https://merchantportfolios.com", "https://merchantportfolios.com")</f>
        <v/>
      </c>
      <c r="C721" s="2" t="inlineStr">
        <is>
          <t>Unreachable</t>
        </is>
      </c>
      <c r="D721" s="2" t="inlineStr">
        <is>
          <t>N/A</t>
        </is>
      </c>
      <c r="E721" s="2" t="inlineStr"/>
    </row>
    <row r="722">
      <c r="A722" s="3" t="inlineStr">
        <is>
          <t>bootleggerlasvegas.com</t>
        </is>
      </c>
      <c r="B722" s="3">
        <f>HYPERLINK("http://bootleggerlasvegas.com", "http://bootleggerlasvegas.com")</f>
        <v/>
      </c>
      <c r="C722" s="3" t="inlineStr">
        <is>
          <t>Reachable</t>
        </is>
      </c>
      <c r="D722" s="3" t="inlineStr">
        <is>
          <t>['7700 Las Vegas Blvd South Strip Las Vegas NV 89123', '7700 Las Vegas Blvd S. Las Vegas NV 89123']</t>
        </is>
      </c>
      <c r="E722" s="3" t="inlineStr">
        <is>
          <t>[('USA', 'NV', 'Las Vegas', '89123', 'Las Vegas', '7700'), ('USA', 'NV', 'Strip Las Vegas', '89123', 'Las Vegas', '7700')]</t>
        </is>
      </c>
    </row>
    <row r="723">
      <c r="A723" s="3" t="inlineStr">
        <is>
          <t>mojenta.com</t>
        </is>
      </c>
      <c r="B723" s="3">
        <f>HYPERLINK("http://mojenta.com", "http://mojenta.com")</f>
        <v/>
      </c>
      <c r="C723" s="3" t="inlineStr">
        <is>
          <t>Reachable</t>
        </is>
      </c>
      <c r="D723" s="3" t="inlineStr">
        <is>
          <t>['3 Reasons for Our Rebrand View Post MS', '3 Reasons for Our Rebrand View Post MS', '3 Reasons for Our Rebrand View Post MS', '3 Reasons for Our Rebrand View Post MS']</t>
        </is>
      </c>
      <c r="E723" s="3" t="inlineStr">
        <is>
          <t>N/A</t>
        </is>
      </c>
    </row>
    <row r="724">
      <c r="A724" s="3" t="inlineStr">
        <is>
          <t>sherinixonteam.com</t>
        </is>
      </c>
      <c r="B724" s="3">
        <f>HYPERLINK("http://sherinixonteam.com", "http://sherinixonteam.com")</f>
        <v/>
      </c>
      <c r="C724" s="3" t="inlineStr">
        <is>
          <t>Reachable</t>
        </is>
      </c>
      <c r="D724" s="3" t="inlineStr">
        <is>
          <t>['61 Guides Hilton Head Island, SC Bluffton, SC', '8 Lafayette Place, Suite 203, Hiton Head Island, SC 29926', '61 Guides Hilton Head Island, SC Bluffton, SC', '8 Lafayette Place, Suite 203, Hiton Head Island, SC 29926', '8 Lafayette Place, Suite 203 Hiton Head Island SC 29926', '8433012688 Guides Hilton Head Island, SC Bluffton, SC', '8 Lafayette Place, Suite 203, Hiton Head Island, SC 29926', '61 Guides Hilton Head Island, SC Bluffton, SC', '8 Lafayette Place, Suite 203, Hiton Head Island, SC 29926', '8 Lafayette Place, Suite 203, Hiton Head Island, SC 29926', '61 Guides Hilton Head Island, SC Bluffton, SC', '8 Lafayette Place, Suite 203, Hiton Head Island, SC 29926', '8 Lafayette Place, Suite 203, Hiton Head Island, SC 29926', '8 Lafayette Place, Suite 203, Hiton Head Island, SC 29926', '8 Lafayette Place, Suite 203, Hiton Head Island, SC 29926', '8 Lafayette Place, Suite 203, Hiton Head Island, SC 29926', '8 Lafayette Place, Suite 203, Hiton Head Island, SC 29926', '8 Lafayette Place, Suite 203, Hiton Head Island, SC 29926', '2024 March 2020 Guides Hilton Head Island, SC Bluffton, SC', '8 Lafayette Place, Suite 203, Hiton Head Island, SC 29926', '61 listings Guides Hilton Head Island, SCBluffton, SC', '8 Lafayette Place, Suite 203, Hiton Head Island, SC 29926', '8 Lafayette Place, Suite 203 Hiton Head Island SC 29926', '8433012688 Guides Hilton Head Island, SC Bluffton, SC', '8 Lafayette Place, Suite 203, Hiton Head Island, SC 29926', '8 Lafayette Place, Suite 203, Hiton Head Island, SC 29926', '8 Lafayette Place, Suite 203, Hiton Head Island, SC 29926', '8 Lafayette Place, Suite 203, Hiton Head Island, SC 29926', '11 Days Guides Hilton Head Island, SC Bluffton, SC', '8 Lafayette Place, Suite 203, Hiton Head Island, SC 29926', '21 Days Guides Hilton Head Island, SC Bluffton, SC', '8 Lafayette Place, Suite 203, Hiton Head Island, SC 29926', '651 Days Guides Hilton Head Island, SC Bluffton, SC', '8 Lafayette Place, Suite 203, Hiton Head Island, SC 29926', '23 Days Guides Hilton Head Island, SC Bluffton, SC', '8 Lafayette Place, Suite 203, Hiton Head Island, SC 29926', '0 Favorites 0 Forest Beach, SC', '6 Days Guides Hilton Head Island, SC Bluffton, SC', '8 Lafayette Place, Suite 203, Hiton Head Island, SC 29926', '4 Days Guides Hilton Head Island, SC Bluffton, SC', '8 Lafayette Place, Suite 203, Hiton Head Island, SC 29926', '3 Days Guides Hilton Head Island, SC Bluffton, SC', '8 Lafayette Place, Suite 203, Hiton Head Island, SC 29926', '1 Day Guides Hilton Head Island, SC Bluffton, SC', '8 Lafayette Place, Suite 203, Hiton Head Island, SC 29926', '8 Lafayette Place, Suite 203, Hiton Head Island, SC 29926', '13 Days Guides Hilton Head Island, SC Bluffton, SC', '8 Lafayette Place, Suite 203, Hiton Head Island, SC 29926', '8 Lafayette Place, Suite 203, Hiton Head Island, SC 29926', '8 Lafayette Place, Suite 203, Hiton Head Island, SC 29926', '8 Lafayette Place, Suite 203, Hiton Head Island, SC 29926', '8 Lafayette Place, Suite 203, Hiton Head Island, SC 29926', '8 Lafayette Place, Suite 203, Hiton Head Island, SC 29926', '11 Days Guides Hilton Head Island, SC Bluffton, SC', '8 Lafayette Place, Suite 203, Hiton Head Island, SC 29926', '24 Days Guides Hilton Head Island, SC Bluffton, SC', '8 Lafayette Place, Suite 203, Hiton Head Island, SC 29926', '651 Days Guides Hilton Head Island, SC Bluffton, SC', '8 Lafayette Place, Suite 203, Hiton Head Island, SC 29926', '23 Days Guides Hilton Head Island, SC Bluffton, SC', '8 Lafayette Place, Suite 203, Hiton Head Island, SC 29926', '0 Favorites 0 Forest Beach, SC', '8 Days Guides Hilton Head Island, SC Bluffton, SC', '8 Lafayette Place, Suite 203, Hiton Head Island, SC 29926', '4 Days Guides Hilton Head Island, SC Bluffton, SC', '8 Lafayette Place, Suite 203, Hiton Head Island, SC 29926', '3 Days Guides Hilton Head Island, SC Bluffton, SC', '8 Lafayette Place, Suite 203, Hiton Head Island, SC 29926', '1 Day Guides Hilton Head Island, SC Bluffton, SC', '8 Lafayette Place, Suite 203, Hiton Head Island, SC 29926', '8 Lafayette Place, Suite 203, Hiton Head Island, SC 29926', '14 Days Guides Hilton Head Island, SC Bluffton, SC', '8 Lafayette Place, Suite 203, Hiton Head Island, SC 29926', '130 Arrow Road, Hilton Head Island, SC', '9 Harbourside Ln, Hilton Head Island, SC 29928', '69 Pope Ave, Hilton Head Island, SC 29928', '7 Lighthouse Lane, Hilton Head Island, SC', '1 South Forest Beach Drive, Hilton Head Island, SC', '12 Park Ln, Hilton Head Island, SC 29928', '2 Tanglewood Drive, Hilton Head, SC', '36 S Forest Beach Dr, Hilton Head, SC', '232 S Sea Pines Dr, Hilton Head Island, SC 29928', '397 Squire Pope Road, Hilton Head Island, SC 29926', '32 Palmetto Bay Rd, Hilton Head Island, SC 29928', '95 Mathews Dr, Hilton Head Island, SC 29926', '11 Simmons Rd, Hilton Head Island, SC 29926', '149 Lighthouse Rd, Hilton Head Island, SC 29928', '104 William Hilton Pkwy, Hilton Head Island, SC 29926', '1000 William Hilton Pkwy Suite J6, Hilton Head Island, SC 29928', '1 N Forest Beach Dr, Hilton Head Island, SC 29928', '8 Lafayette Place, Suite 203, Hiton Head Island, SC 29926', 'AND WE MAKE NO WARRANTY, EXPRESS OR LIMITED, WI', '8 Lafayette Place, Suite 203, Hiton Head Island, SC 29926', '8 Lafayette Place, Suite 203, Hiton Head Island, SC 29926', '8 Lafayette Place, Suite 203, Hiton Head Island, SC 29926', '1505 King Street, Ste 101 Charleston SC 29405', '8 Lafayette Place, Suite 203, Hiton Head Island, SC 29926', '8 Lafayette Place, Suite 203, Hiton Head Island, SC 29926', '8 Lafayette Place, Suite 203, Hiton Head Island, SC 29926', 'mexicanfoods10fd', 'mexicanfoods10fd', 'mexicanfoods10fd', 'mexicanfoods10fd', 'auntchiladaseasystreetcafe935ba', 'auntchiladaseasystreetcafe935ba', 'auntchiladaseasystreetcafe935ba', 'auntchiladaseasystreetcafe935ba', 'strongp div div mexicanfoods10fd', 'ec auntchiladaseasystreetcafe935ba', 'DaZPI21Zh', '0106 beachhousehiltonheadisland4c29b79fd', '5a GRANDHILTONHEADINN6e85fa', 'petfriendlyspotsinhiltonhead456df', 'cdef97db', 'petfriendlyspotsinhiltonhead456df', 'cdef97db', 'petfriendlyspotsinhiltonhead456df', 'cdef97db', 'petfriendlyspotsinhiltonhead456df', 'cdef97db', 'fishhaulbeachpark47ae', 'fishhaulbeachpark47ae', 'fishhaulbeachpark47ae', 'fishhaulbeachpark47ae', 'ahUKEwiJyoq677yH', 'xwEYHsICBhAAGAgYHpgDAJIHBDMuMTegB46XA', 'ahUKEwiJyoq677yH', 'xwEYHsICBhAAGAgYHpgDAJIHBDMuMTegB46XA', 'div petfriendlyspotsinhiltonhead456df', 'cdef97db', '64f alderlanebeachee67511ea82fb', '1 fishhaulbeachpark47ae281ab', '2 jarviscreekparka7965d7f2bb', '33942e seapinesforestpreserve2f3a52fe', 'fbeff31bf', 'fbeff31bf', 'fbeff31bf', 'fbeff31bf', 'fbeff31bf', '1 thecrazycrab342d4d6df8dd435a76db', '6362 onehotmamas34cbc25ea32ab', 'christmasinhiltonheade3f1eb', 'christmasinhiltonheade3f1eb', 'christmasinhiltonheade3f1eb', 'christmasinhiltonheade3f1eb', 'fa christmasinhiltonheade3f1eb', '3 natureyogainhiltonhead5d8f5ba', 'DPvcmGnCbmwtBO9j6YB', 'JoufVCiMvhxC44jt', 'LROMWWqLRFH24ff', 'lcnMgbWFya2V0rl', 'DPvcmGnCbmwtBO9j6YB', 'JoufVCiMvhxC44jt', 'LROMWWqLRFH24ff', 'lcnMgbWFya2V0rl', 'bfbc96de', 'bfbc96de', 'bfbc96de', 'bfbc96de', '46 blufftonfarmersmarketa6dc66ae', 'bfbc96de', 'lowcoecoandfishingtours88bb', 'lowcoecoandfishingtours88bb', 'lowcoecoandfishingtours88bb', 'lowcoecoandfishingtours88bb', 'adbafd45de', 'adbafd45de', 'adbafd45de', 'adbafd45de', '0 fishingchartersinhiltonhead24c25fa', '89 tailtamerfishingcharter116838b8f3fb', '1d lowcoecoandfishingtours88bb', 'adbafd45de', '2 hiltonheadfishingcharters228a804af', 'hiltonheadcouplemassage27aa', 'hiltonheadcouplemassage27aa', 'hiltonheadcouplemassage27aa', 'hiltonheadcouplemassage27aa', 'hiltonheadislandspa73db', 'hiltonheadislandspa73db', 'hiltonheadislandspa73db', 'hiltonheadislandspa73db', 'oceantidespahiltonhead75da', 'oceantidespahiltonhead75da', 'oceantidespahiltonhead75da', 'oceantidespahiltonhead75da', 'eheavenlyspabywestininhiltonheade352ad', 'eheavenlyspabywestininhiltonheade352ad', 'eheavenlyspabywestininhiltonheade352ad', 'eheavenlyspabywestininhiltonheade352ad', 'p div div hiltonheadcouplemassage27aa', '6 hiltonheadislandspa73db', '71d seedsofcalmspaffb131b0239926b5ae4b3fa', '5 oceantidespahiltonhead75da', 'eheavenlyspabywestininhiltonheade352ad', 'hiltnheadbeachbc40de', 'hiltnheadbeachbc40de', 'hiltnheadbeachbc40de', 'hiltnheadbeachbc40de', 'singletonbeachinhiltonhead48df', 'singletonbeachinhiltonhead48df', 'singletonbeachinhiltonhead48df', 'singletonbeachinhiltonhead48df', 'or me.p div div hiltonheadbeachbc40de', '2 BRADDOCKPOINTBEACH59cf77d08b3b08de', '95 FISHHAULBEACH624e1444f36f62ed', '9e BURKESBEACHHILTONHEADf1b1e9d26d99ee', '52 singletonbeachinhiltonhead48df', '7c spanishwellsbeachinhiltonhead98d492ba', '5 FEATUREDBEACHSPOTS1fe45da']</t>
        </is>
      </c>
      <c r="E724" s="3" t="inlineStr">
        <is>
          <t>[None, ('USA', 'SC', 'Hilton Head Island', '29928', 'Lighthouse', '149'), ('USA', 'SC', 'Hilton Head Island', '29926', 'Squire Pope', '397'), ('USA', 'SC', 'Hilton Head Island', '29928', 'Sea Pines', '232'), ('USA', 'SC', 'Hilton Head Island', '29926', 'Mathews', '95'), ('USA', 'SC', 'Hilton Head Island', '29928', 'Pope', '69'), ('USA', 'SC', 'Hilton Head Island', '29928', 'Harbourside', '9'), ('USA', 'SC', 'Hiton Head Island', '29926', 'Lafayette', '8'), ('USA', 'SC', 'Hilton Head Island', '29928', 'William Hilton', '1000'), ('USA', 'SC', 'Hilton Head Island', '29926', 'Simmons', '11'), ('USA', 'SC', 'Hilton Head Island', '29926', 'William Hilton', '104'), ('USA', 'SC', 'Charleston', '29405', 'King', '1505'), ('USA', 'SC', 'Hilton Head Island', '29928', 'Forest Beach', '1'), ('USA', 'SC', 'Hilton Head Island', '29928', 'Park', '12'), ('USA', 'SC', 'Hilton Head Island', '29928', 'Palmetto Bay', '32')]</t>
        </is>
      </c>
    </row>
    <row r="725">
      <c r="A725" s="3" t="inlineStr">
        <is>
          <t>synpoly.com</t>
        </is>
      </c>
      <c r="B725" s="3">
        <f>HYPERLINK("http://synpoly.com", "http://synpoly.com")</f>
        <v/>
      </c>
      <c r="C725" s="3" t="inlineStr">
        <is>
          <t>Reachable</t>
        </is>
      </c>
      <c r="D725" s="3" t="inlineStr">
        <is>
          <t>['69 Sugar Land, TEXAS 77487']</t>
        </is>
      </c>
      <c r="E725" s="3" t="inlineStr">
        <is>
          <t>N/A</t>
        </is>
      </c>
    </row>
    <row r="726">
      <c r="A726" s="3" t="inlineStr">
        <is>
          <t>vkhall-law.com</t>
        </is>
      </c>
      <c r="B726" s="3">
        <f>HYPERLINK("http://vkhall-law.com", "http://vkhall-law.com")</f>
        <v/>
      </c>
      <c r="C726" s="3" t="inlineStr">
        <is>
          <t>Reachable</t>
        </is>
      </c>
      <c r="D726" s="3" t="inlineStr">
        <is>
          <t>['and and California state courts, the District of Columbia']</t>
        </is>
      </c>
      <c r="E726" s="3" t="inlineStr">
        <is>
          <t>N/A</t>
        </is>
      </c>
    </row>
    <row r="727">
      <c r="A727" s="4" t="inlineStr">
        <is>
          <t>usfaiu.com</t>
        </is>
      </c>
      <c r="B727" s="4">
        <f>HYPERLINK("http://usfaiu.com", "http://usfaiu.com")</f>
        <v/>
      </c>
      <c r="C727" s="4" t="inlineStr">
        <is>
          <t>Reachable - No Addresses</t>
        </is>
      </c>
      <c r="D727" s="4" t="inlineStr">
        <is>
          <t>N/A</t>
        </is>
      </c>
      <c r="E727" s="4" t="inlineStr">
        <is>
          <t>N/A</t>
        </is>
      </c>
    </row>
    <row r="728">
      <c r="A728" s="3" t="inlineStr">
        <is>
          <t>wheelalignmenttorrance.com</t>
        </is>
      </c>
      <c r="B728" s="3">
        <f>HYPERLINK("http://wheelalignmenttorrance.com", "http://wheelalignmenttorrance.com")</f>
        <v/>
      </c>
      <c r="C728" s="3" t="inlineStr">
        <is>
          <t>Reachable</t>
        </is>
      </c>
      <c r="D728" s="3" t="inlineStr">
        <is>
          <t>['1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 '1 WHEELS NEW ARRIVAL...AV25 SUVs Light Trucks Tires AVID', 'and Repair Center in Torrance California 90501']</t>
        </is>
      </c>
      <c r="E728" s="3" t="inlineStr">
        <is>
          <t>N/A</t>
        </is>
      </c>
    </row>
    <row r="729">
      <c r="A729" s="2" t="inlineStr">
        <is>
          <t>plurfectinc.com</t>
        </is>
      </c>
      <c r="B729" s="2">
        <f>HYPERLINK("http://plurfectinc.com", "http://plurfectinc.com")</f>
        <v/>
      </c>
      <c r="C729" s="2" t="inlineStr">
        <is>
          <t>Unreachable</t>
        </is>
      </c>
      <c r="D729" s="2" t="inlineStr">
        <is>
          <t>N/A</t>
        </is>
      </c>
      <c r="E729" s="2" t="inlineStr"/>
    </row>
    <row r="730">
      <c r="A730" s="2" t="inlineStr">
        <is>
          <t>harborlightsri.com</t>
        </is>
      </c>
      <c r="B730" s="2">
        <f>HYPERLINK("https://harborlightsri.com", "https://harborlightsri.com")</f>
        <v/>
      </c>
      <c r="C730" s="2" t="inlineStr">
        <is>
          <t>Unreachable</t>
        </is>
      </c>
      <c r="D730" s="2" t="inlineStr">
        <is>
          <t>N/A</t>
        </is>
      </c>
      <c r="E730" s="2" t="inlineStr"/>
    </row>
    <row r="731">
      <c r="A731" s="3" t="inlineStr">
        <is>
          <t>gokeyless.com</t>
        </is>
      </c>
      <c r="B731" s="3">
        <f>HYPERLINK("http://gokeyless.com", "http://gokeyless.com")</f>
        <v/>
      </c>
      <c r="C731" s="3" t="inlineStr">
        <is>
          <t>Reachable</t>
        </is>
      </c>
      <c r="D731" s="3" t="inlineStr">
        <is>
          <t>['955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'and Support for Trilogy Products View Product Schlage CO', '955 Mound Road Miamisburg, OH 45342', '955 Mound Road Miamisburg, OH 45342', '2053 Lyons Rd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'57 Trilogy ETDL from 830.57 View Product Schlage NDE', '57 Trilogy ETDL from 830.57 View Product Schlage NDE', '955 Mound Road Miamisburg, OH 45342', '955 Mound Road Miamisburg, OH 45342', '955 Mound Road Miamisburg, OH 45342', '955 Mound Road Miamisburg, OH 45342', '23 Trine 3334W from 141.23 View Product Schlage MT', '23 Trine 3334W from 141.23 View Product Schlage MT', '955 Mound Road Miamisburg, OH 45342', '955 Mound Road Miamisburg, OH 45342', '10 from 125.86 138.32 View Product Networx NE', '07 FEIG ID MAX50.10 HF from 659.07 View Product FEIG ID MA', '10 from 125.86 138.32 View Product Networx NE', '07 FEIG ID MAX50.10 HF from 659.07 View Product FEIG ID MA', '955 Mound Road Miamisburg, OH 45342', '955 Mound Road Miamisburg, OH 45342', '54 347.12 View Product SDC UniFL', '54 347.12 View Product SDC UniFL', '955 Mound Road Miamisburg, OH 45342', '28 Schlage M490 from 652.28 View Product SDC', '62 RCI 8310 from 448.62 View Product SDC', '94 DynaLock 2011 from 281.94 View Product SDC', '28 Schlage M490 from 652.28 View Product SDC', '62 RCI 8310 from 448.62 View Product SDC', '94 DynaLock 2011 from 281.94 View Product SDC', '955 Mound Road Miamisburg, OH 45342', '955 Mound Road Miamisburg, OH 45342', '955 Mound Road Miamisburg, OH 45342', '955 Mound Road Miamisburg, OH 45342', '955 Mound Road Miamisburg, OH 45342', '955 Mound Road Miamisburg, OH 45342', '43 Lockey 3835DC 364.43 View Product Lockey MS', '2900 201.08 Lockey 2900 201.08 View Product Lockey SUMO', '2210 173.54 Lockey 2210 173.54 View Product Lockey SUMO', '43 Lockey 3835DC 364.43 View Product Lockey MS', '2900 201.08 Lockey 2900 201.08 View Product Lockey SUMO', '2210 173.54 Lockey 2210 173.54 View Product Lockey SUMO', '955 Mound Road Miamisburg, OH 45342', '955 Mound Road Miamisburg, OH 45342', '955 Mound Road Miamisburg, OH 45342', '955 Mound Road Miamisburg, OH 45342', '955 Mound Road Miamisburg, OH 45342', '58 PDQ 5500 from 272.58 View Product SDC', '955 Mound Road Miamisburg, OH 45342', '955 Mound Road Miamisburg, OH 45342', '51 446.52 Lockey PS51 446.52 View Product SDC', '51 446.52 Lockey PS51 446.52 View Product SDC', '955 Mound Road Miamisburg, OH 45342', '3100 from 72.92 PDQ 3100 from 72.92 View Product dormakaba QDC', '3100 from 72.92 PDQ 3100 from 72.92 View Product dormakaba QDC', '955 Mound Road Miamisburg, OH 45342', '00 Add to cart Alarm Lock AirAccess AAK', '06 Alarm Lock AirAccess AAK', '06 Add to cart Alarm Lock ALDTMIII Alarm Lock AL', '57 Alarm Lock ALDTMI', '955 Mound Road Miamisburg, OH 45342', '75185 from 40.92 View Product Alarm Lock RRTRIL', '28 Alarm Lock RRTRIL', '54 Add to cart Alarm Lock ALDTMIII Alarm Lock AL', '57 Alarm Lock ALDTMI', '75185 from 40.92 View Product Alarm Lock RRTRIL', '28 Alarm Lock RRTRIL', '54 Add to cart Alarm Lock ALDTMIII Alarm Lock AL', '57 Alarm Lock ALDTMI', '955 Mound Road Miamisburg, OH 45342', '955 Mound Road Miamisburg, OH 45342', '99 Kevo Convert 149.99 View Product MS', '70 Kwikset SmartCode 917 158.70 View Product Linear WA', '99 Kevo Convert 149.99 View Product MS', '70 Kwikset SmartCode 917 158.70 View Product Linear WA',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'43 Lockey 3835DC 364.43 View Product Lockey MS', '43 Lockey 3835DC 364.43 View Product Lockey MS', '900 Deadbolt from 131.69 View Product Lockey SUMO',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'955 Mound Road Miamisburg, OH 45342', '69 View Product Saflok MT RFID Saflok MT RFID', '00 Oracode 660i Mortise 600.00 View Product Schlage LEBMS', '69 View Product Saflok MT RFID Saflok MT RFID', '00 Oracode 660i Mortise 600.00 View Product Schlage LEBMS', '955 Mound Road Miamisburg, OH 45342', '54 Adams Rite 4591 from 105.54 View Product ADAMS RI', '65 Marks M9900 from 310.65 View Product CalRoyal SD', '54 Adams Rite 4591 from 105.54 View Product ADAMS RI', '65 Marks M9900 from 310.65 View Product CalRoyal SD', '110 23.23 DonJo KLP110 23.23 View Product SDC', '955 Mound Road Miamisburg, OH 45342', '955 Mound Road Miamisburg, OH 45342', '955 Mound Road Miamisburg, OH 45342', '955 Mound Road Miamisburg, OH 45342', '955 Mound Road Miamisburg, OH 45342', '69 Saflok 790RT from 527.69 View Product Saflok MT RFID', '955 Mound Road Miamisburg, OH 45342', '955 Mound Road Miamisburg, OH 45342', '955 Mound Road Miamisburg, OH 45342', '955 Mound Road Miamisburg, OH 45342', '955 Mound Road Miamisburg, OH 45342', 'LOY ACCENTRAAssureAugust B BeHome247BE', '43 View Product Yale Assure YRL226ZW', '2 Yale Assure YRL226ZW', '2 271.94 Yale Assure YRL226ZW', '45 View Product Schlage Encode BE489WB', 'CAM Schlage Encode BE489WB', '05 Schlage Encode BE489WB', '69 View Product Yale Assure YRD226ZW', '2 Yale Assure YRD226ZW', '2 from 271.94 Yale Assure YRD226ZW', '69 View Product Yale Assure YRD226ZW', '2 Yale Assure YRD226ZW', '2 from 271.94 Yale Assure YRD226ZW', '35 Add to cart Yale Assure YRD226NR', 'Yale Assure YRD226NR', '80 Yale Assure YRD226NR', '17 View Product Yale nexTouch NTB622ZW', '3626 Yale nexTouch NTB622ZW', '3626 583.38 Yale nexTouch NTB622ZW', '31 Add to cart Yale nexTouch NTB612ZW', '3626 Yale nexTouch NTB612ZW', '3626 729.23 Yale nexTouch NTB612ZW', '17 View Product Yale nexTouch NTB622ZW', '3626 Yale nexTouch NTB622ZW', '3626 583.38 Yale nexTouch NTB622ZW', '31 Add to cart Yale nexTouch NTB612ZW', '3626 Yale nexTouch NTB612ZW', '3626 729.23 Yale nexTouch NTB612ZW', '69 View Product Yale Assure YRD226ZW', '2 Yale Assure YRD226ZW', '2 from 271.94 Yale Assure YRD226ZW', '35 Add to cart Yale Assure YRD226NR', 'Yale Assure YRD226NR', '80 Yale Assure YRD226NR', '80 View Product Yale Assure YRL226ZW', '2 Yale Assure YRL226ZW', '2 271.94 Yale Assure YRL226ZW', '69 View Product Yale Assure YRD226ZW', '2 Yale Assure YRD226ZW', '2 from 271.94 Yale Assure YRD226ZW', '35 Add to cart Yale Assure YRD226NR', 'Yale Assure YRD226NR', '80 Yale Assure YRD226NR', '80 View Product Yale Assure YRL226ZW', '2 Yale Assure YRL226ZW', '2 271.94 Yale Assure YRL226ZW', '38 View Product Yale Assure YRL216ZW', '2 Yale Assure YRL216ZW', '2 247.20 Yale Assure YRL216ZW', '88 View Product Yale Assure YRD226ZW', '2 Yale Assure YRD226ZW', '2 from 271.94 Yale Assure YRD226ZW', '40 View Product Yale Assure YRD226NR', 'Yale Assure YRD226NR', '80 Yale Assure YRD226NR', '88 View Product Yale Assure YRD226ZW', '2 Yale Assure YRD226ZW', '2 from 271.94 Yale Assure YRD226ZW', '40 View Product Yale Assure YRD226NR', 'Yale Assure YRD226NR', '80 Yale Assure YRD226NR', '98 View Product Linear P300HA', 'Linear P300HA', '00 Linear P300HA', '98 View Product Linear P300HA', 'Linear P300HA', '00 Linear P300HA', '90 View Product Securitron M380EB', 'DX Securitron M380EB', '80 Securitron M380EB', '90 View Product Securitron M380EB', 'DX Securitron M380EB', '80 Securitron M380EB', '1V 653.89 Add to cart AlphaTouch AT700AS', 'AlphaTouch AT700AS', '49 AlphaTouch AT700AS', '1V 653.89 Add to cart AlphaTouch AT700AS', 'AlphaTouch AT700AS', '49 AlphaTouch AT700AS', '97 View Product Yale Assure YRD226ZW', '2 Yale Assure YRD226ZW', '2 from 271.94 Yale Assure YRD226ZW', '00 Add to cart Yale Assure YRL226ZW', '2 Yale Assure YRL226ZW', '2 271.94 Yale Assure YRL226ZW', '38 View Product Yale Assure YRL216ZW', '2 Yale Assure YRL216ZW', '2 247.20 Yale Assure YRL216ZW', '20 View Product Yale Assure YRD256ZW', '2 Yale Assure YRD256ZW', '2 281.46 Yale Assure YRD256ZW', '46 View Product Schlage Encode BE489WB', 'CAM Schlage Encode BE489WB', '05 Schlage Encode BE489WB', '38 View Product Schlage Encode BE489WB', 'CEN Schlage Encode BE489WB', '28 Schlage Encode BE489WB', '95 View Product Yale Assure YRD216ZW', '2 Yale Assure YRD216ZW', '2 from 230.23 Yale Assure YRD216ZW', '40 Add to cart Clearance Yale YEC200DB', '1 Clearance Yale YEC200DB', '69 67.37 Sale Clearance Yale YEC200DB', '98 View Product Yale YLC200DB', '1 Yale YLC200DB1 82.95 Yale YLC200DB', '916E 442.20 Add to cart Gardall MS911GE', 'Gardall MS911GE', '85 Gardall MS911GE', '85 Add to cart Yale YEC250DB', '1 Yale YEC250DB1 72.45 Yale YEC250DB', 'Products Best Sellers Schlage FE595PL', 'FLA Satin Nickel Schlage FE595PL', '62 Schlage FE595PLY619FL', '77 View Product Tapplock Shroud TL203AS', 'G Tapplock Shroud TL203AS', '00 Tapplock Shroud TL203AS', '1 Prox CardFob 1 Schlage FE595PLY619FL', 'A Satin Nickel Schlage FE595PL', '62 Schlage FE595PLY619FL', '77 View Product Tapplock Shroud TL203AS', 'G Tapplock Shroud TL203AS', '00 Tapplock Shroud TL203AS', '45 View Product Yale Assure YRD226ZW', '2 Yale Assure YRD226ZW', '2 from 271.94 Yale Assure YRD226ZW', '45 View Product Yale Assure YRD226ZW', '2 Yale Assure YRD226ZW', '2 from 271.94 Yale Assure YRD226ZW', '51 View Product dormakaba EPlex E201UX', '626 dormakaba EPlex E201UX', '626 528.00 dormakaba EPlex E201UX', '41 View Product dormakaba EPlex E201UB', '626 dormakaba EPlex E201UB', '626 528.00 dormakaba EPlex E201UB', '51 View Product dormakaba EPlex E201UX', '626 dormakaba EPlex E201UX', '626 528.00 dormakaba EPlex E201UX', '41 View Product dormakaba EPlex E201UB', '626 dormakaba EPlex E201UB', '626 528.00 dormakaba EPlex E201UB', '08 View Product Yale nexTouch AUNTT612ZW', '2 Yale nexTouch AUNTT612ZW', '2 from 778.26 Yale nexTouch AUNTT612ZW', '98 View Product Linear P300HA', 'Linear P300HA', '00 Linear P300HA', '88 View Product Yale Assure YRD226ZW', '2 Yale Assure YRD226ZW', '2 from 271.94 Yale Assure YRD226ZW', '40 View Product Yale Assure YRD226NR', 'Yale Assure YRD226NR', '80 Yale Assure YRD226NR', '88 View Product Yale Assure YRD226ZW', '2 Yale Assure YRD226ZW', '2 from 271.94 Yale Assure YRD226ZW', '40 View Product Yale Assure YRD226NR', 'Yale Assure YRD226NR', '80 Yale Assure YRD226NR', '23 View Product Yale Assure YRD216NR', 'Yale Assure YRD216NR', '60 Yale Assure YRD216NR', '79 View Product Yale Assure BYRD226ZW', 'Yale Assure BYRD226ZW', '87 Yale Assure BYRD226ZW', '79 View Product Yale Assure BYRD226ZW', 'Yale Assure BYRD226ZW', '87 Yale Assure BYRD226ZW', '40 Add to cart Clearance Yale YEC200DB', '1 Clearance Yale YEC200DB', '69 67.37 Sale Clearance Yale YEC200DB', '98 View Product Yale YLC200DB', '1 Yale YLC200DB1 82.95 Yale YLC200DB', '916E 442.20 Add to cart Gardall MS911GE', 'Gardall MS911GE', '85 Gardall MS911GE', '40 Add to cart Clearance Yale YEC200DB', '1 Clearance Yale YEC200DB', '69 67.37 Sale Clearance Yale YEC200DB', '98 View Product Yale YLC200DB', '1 Yale YLC200DB1 82.95 Yale YLC200DB', '916E 442.20 Add to cart Gardall MS911GE', 'Gardall MS911GE', '85 Gardall MS911GE', '85 Add to cart Yale YEC250DB', '1 Yale YEC250DB1 72.45 Yale YEC250DB', '00 Add to cart Schlage Control FE410FG', 'RW Schlage Control FE410FG', '92 Schlage Control FE410FG', '42 View Product Yale nexTouch NTB623NR', '626 Yale nexTouch NTB623NR', '626 499.69 Yale nexTouch NTB623NR', '45 View Product Yale nexTouch NTB613NR', '626 Yale nexTouch NTB613NR', '626 506.46 Yale nexTouch NTB613NR', '46 Add to cart Yale nexTouch AUNTT622ZW', '2 Yale nexTouch AUNTT622ZW', '2 838.16 Yale nexTouch AUNTT622ZW', '88 View Product Yale Assure YRD226ZW', '2 Yale Assure YRD226ZW', '2 from 271.94 Yale Assure YRD226ZW', '28 View Product Yale Assure YRL226ZW', '2 Yale Assure YRL226ZW', '2 271.94 Yale Assure YRL226ZW']</t>
        </is>
      </c>
      <c r="E731" s="3" t="inlineStr">
        <is>
          <t>[None, ('USA', 'OH', 'Miamisburg', '45342', 'Mound', '955'), ('USA', 'OH', 'Miamisburg', '45342', 'Lyons', '2053'), ('USA', 'nexTouch', 'Yale', 'AUNTT622ZW', '838.16', '2')]</t>
        </is>
      </c>
    </row>
    <row r="732">
      <c r="A732" s="2" t="inlineStr">
        <is>
          <t>tcors.com</t>
        </is>
      </c>
      <c r="B732" s="2">
        <f>HYPERLINK("https://tcors.com", "https://tcors.com")</f>
        <v/>
      </c>
      <c r="C732" s="2" t="inlineStr">
        <is>
          <t>Unreachable</t>
        </is>
      </c>
      <c r="D732" s="2" t="inlineStr">
        <is>
          <t>N/A</t>
        </is>
      </c>
      <c r="E732" s="2" t="inlineStr"/>
    </row>
    <row r="733">
      <c r="A733" s="3" t="inlineStr">
        <is>
          <t>stonearchcapital.com</t>
        </is>
      </c>
      <c r="B733" s="3">
        <f>HYPERLINK("http://stonearchcapital.com", "http://stonearchcapital.com")</f>
        <v/>
      </c>
      <c r="C733" s="3" t="inlineStr">
        <is>
          <t>Reachable</t>
        </is>
      </c>
      <c r="D733" s="3" t="inlineStr">
        <is>
          <t>['ONE ARCH CAPITAL TO YOU VIA THE SITE, IN', 'AND WHERE IS AND WITHOUT ANY WAR', 'AND VENUE OF THE STATE AND FEDERAL COURTS LOCATED IN HENNEPIN CO', 'AND VENUE OF THE STATE AND FEDERAL COURTS LOCATED IN HENNEPIN CO']</t>
        </is>
      </c>
      <c r="E733" s="3" t="inlineStr">
        <is>
          <t>N/A</t>
        </is>
      </c>
    </row>
    <row r="734">
      <c r="A734" s="3" t="inlineStr">
        <is>
          <t>fmsymphony.org</t>
        </is>
      </c>
      <c r="B734" s="3">
        <f>HYPERLINK("http://fmsymphony.org", "http://fmsymphony.org")</f>
        <v/>
      </c>
      <c r="C734" s="3" t="inlineStr">
        <is>
          <t>Reachable</t>
        </is>
      </c>
      <c r="D734" s="3" t="inlineStr">
        <is>
          <t>['30 PM Armory Events Center Moorhead, MN', '30 PMFargo Theatre on Broadway Learn more FAMILY CONC', '21 ShowTAK Event Center Dilworth, MN', '30 PM Armory Events Center Moorhead, MN']</t>
        </is>
      </c>
      <c r="E734" s="3" t="inlineStr">
        <is>
          <t>N/A</t>
        </is>
      </c>
    </row>
    <row r="735">
      <c r="A735" s="3" t="inlineStr">
        <is>
          <t>gtownradio.com</t>
        </is>
      </c>
      <c r="B735" s="3">
        <f>HYPERLINK("http://gtownradio.com", "http://gtownradio.com")</f>
        <v/>
      </c>
      <c r="C735" s="3" t="inlineStr">
        <is>
          <t>Reachable</t>
        </is>
      </c>
      <c r="D735" s="3" t="inlineStr">
        <is>
          <t>['2023 Fund Drive SPRING FUND DRI']</t>
        </is>
      </c>
      <c r="E735" s="3" t="inlineStr">
        <is>
          <t>N/A</t>
        </is>
      </c>
    </row>
    <row r="736">
      <c r="A736" s="2" t="inlineStr">
        <is>
          <t>marylandlanguage.com</t>
        </is>
      </c>
      <c r="B736" s="2">
        <f>HYPERLINK("https://marylandlanguage.com", "https://marylandlanguage.com")</f>
        <v/>
      </c>
      <c r="C736" s="2" t="inlineStr">
        <is>
          <t>Unreachable</t>
        </is>
      </c>
      <c r="D736" s="2" t="inlineStr">
        <is>
          <t>N/A</t>
        </is>
      </c>
      <c r="E736" s="2" t="inlineStr"/>
    </row>
    <row r="737">
      <c r="A737" s="4" t="inlineStr">
        <is>
          <t>jankeco.com</t>
        </is>
      </c>
      <c r="B737" s="4">
        <f>HYPERLINK("http://jankeco.com", "http://jankeco.com")</f>
        <v/>
      </c>
      <c r="C737" s="4" t="inlineStr">
        <is>
          <t>Reachable - No Addresses</t>
        </is>
      </c>
      <c r="D737" s="4" t="inlineStr">
        <is>
          <t>N/A</t>
        </is>
      </c>
      <c r="E737" s="4" t="inlineStr">
        <is>
          <t>N/A</t>
        </is>
      </c>
    </row>
    <row r="738">
      <c r="A738" s="2" t="inlineStr">
        <is>
          <t>millerconsultants.com</t>
        </is>
      </c>
      <c r="B738" s="2">
        <f>HYPERLINK("https://millerconsultants.com", "https://millerconsultants.com")</f>
        <v/>
      </c>
      <c r="C738" s="2" t="inlineStr">
        <is>
          <t>Unreachable</t>
        </is>
      </c>
      <c r="D738" s="2" t="inlineStr">
        <is>
          <t>N/A</t>
        </is>
      </c>
      <c r="E738" s="2" t="inlineStr"/>
    </row>
    <row r="739">
      <c r="A739" s="4" t="inlineStr">
        <is>
          <t>tradingpinsdirect.com</t>
        </is>
      </c>
      <c r="B739" s="4">
        <f>HYPERLINK("http://tradingpinsdirect.com", "http://tradingpinsdirect.com")</f>
        <v/>
      </c>
      <c r="C739" s="4" t="inlineStr">
        <is>
          <t>Reachable - No Addresses</t>
        </is>
      </c>
      <c r="D739" s="4" t="inlineStr">
        <is>
          <t>N/A</t>
        </is>
      </c>
      <c r="E739" s="4" t="inlineStr">
        <is>
          <t>N/A</t>
        </is>
      </c>
    </row>
    <row r="740">
      <c r="A740" s="3" t="inlineStr">
        <is>
          <t>blueprinthomeinspection.com</t>
        </is>
      </c>
      <c r="B740" s="3">
        <f>HYPERLINK("http://blueprinthomeinspection.com", "http://blueprinthomeinspection.com")</f>
        <v/>
      </c>
      <c r="C740" s="3" t="inlineStr">
        <is>
          <t>Reachable</t>
        </is>
      </c>
      <c r="D740" s="3" t="inlineStr">
        <is>
          <t>['and reliable home inspection there is in Georgia', '292000 471.229333 Tm 123 ABC Drive, Senoia, GA 30276', '120000 770.250000 Tm 123 ABC Drive Senoia, GA 30276', '120000 770.250000 Tm 123 ABC Drive Senoia, GA 30276', '120000 770.250000 Tm 123 ABC Drive Senoia, GA 30276', '120000 770.250000 Tm 123 ABC Drive Senoia, GA 30276', '120000 770.250000 Tm 123 ABC Drive Senoia, GA 30276', '120000 770.250000 Tm 123 ABC Drive Senoia, GA 30276', '120000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'560000 770.250000 Tm 123 ABC Drive Senoia, GA 30276', 'jpB Y29sW', 'x mE p ztqKoej9D1ww', '.zDm OwG, zum6ii2Qem9r1dr', 'gm F329rJ', 'VqMKf0 0AL', 'BjVtIZ86FR', 'mLimM19ff', 'ENFF28Hy', 'VWhNzZ zCu, yPgma 4KuwUni nFsc0d7nT', 'kuy58eF', 'k .g98Lt', 'ymjU9U7gJ', 'n wu57tn', 'oNl sGckAq0m1Fs', 'vOe64DX', 'Gs dg8b0GP', 'rweO GjMoNudVzzB9 3rA', 'nmuNp186Xq', 'soYwGJ89rX', 'vora6W7fu', 'qMbHV RNVoNY27GZ', 'iq VE9 2gQ', 'Uvlr78nl', 'nXHKM84PF', 'VCYex49Af', '8 yi9rKkm9qtn OqiF.pjwN, Nc25Gz', '.syo426UQ', 'OTeb42Jp', '.Y JOQSr73ZZ', 'KGuij76rw', '0 DXpMwOMMuZij4Y6icoamkgQeh071au', 'cuiE41WB', 'FjVmYvzowJ pmr9p1NW', 'ncumEN49Ss', 'acFR2U5Gn', 'bp NpzvMhywqs87nz', 'esF2K5eY', 'tw wjZkkg4r2JJ', 'mad Ps5f5RZ', 'tIob IJ73al', '54 e Im56Zg', 'miuX yBzNNdmviuilnI0G 8SJ', 'LRujWt1U9jY', 'Bm jR91qJ', 'zaKaqrAutC7 8Zp', 'efp g47gE', 'wTdSew95JL', '5 Ic FiZ58UZ', 'Jmri55BR', '3 DusC 0f70Aq', 'zGny vW0 4FY', 'pt Uh IKf3V6ZZ', '43 B8exkWUPFeM7VW v.5.a9J 0rN', '8 as63w o68nb', 'yEkB73NG', 'Rv..i5J7jE', 'b KyS85YZ', '7 kKk. TGciIh1y51dQ', 'fcHU0H7EU', 'LOKZy83UP', 'MTkKy943nA', 'M.s om.gqAyxjIu1 5yb', 'KKlZZJE95dU', 'M jJ4W8TN', 'NmtngGeig57xH', '7u UKum4J56WZ', 'ilDj.M47Ew', 'sjZu, T9Z98zj', 'aNl I.fR68dg', '.q UcE66Qe', 'MUIYMUXmup6 8Fr', 'i v NNy a43NT', 'gCuG cdMou94Zn', 'XRZGk6m8Xj', 'RvRytd16xx', 'NoLja77Ry', 'ziKzu82uP', 'quJql34tD', '0 iJMUr9ZV58nj', 'yjrhZ472yH', 'NRNi42zJ', 'kZNPNIb72fx', '1 ZxItfImnYC KLTuC7G0Jz', 'vVwri623yd', 'dwEh71PE', 'IOgkH4 7ZA', 'OFyo47jR', 'CeHGzKk02HJ', 'tkVWUgcro99Pf', 'FSoNQA04UR', 'Y H oOO02xu', 'ZwVVy80UB', 'n NY67WW', 'mNOWwwzrT4Y5Jj', 'rQZfWiKmnjZ9 6Al', 'Jnem43NZ', 'zQyad46YQ', '96J iutoz MIu28Xq', 'EEisIpZhSJ ehjhm0m5DZ', '6 zF2j68Ln', 'Hnsy80NX', 'j WSIm1Y1DP', 'ibiy14Tz', 'MpWJrI78JN', 'ux.F16pu', 'VZ gD5M5wh', 'VF.Y.h55es', '1 SG O0U144rh', 'icWS84St', 'KUt jUDGQJZVsVWIj58rq', 'IYNojbKK75Xu', 'RhxxfVu2B4JH', 'uOj.uqKptD I34aJ', 'kUhZ6t3wJ', 'NUyo57FZ', 'NmRlEx .T5 6BP', 'KLtV eo7S5xy', 'fDcVMK65PZ', 'GDPC74yW', 'NkmZvxMmgM11jN', 'daOKhii75 6tZ', 'qJuw, f OzdpZb6S8gq', 'jEeGwmf7f5Et', 'ItJ.me ep42lq', 'the0T0qr', 'iiiW46JG', 'H cz76WL', 'KKk50Lj', 'SWvoxEg83Ex', 'kUwj ZMz4H7su', 'R KfGpzm, WwM5k4gb', 'UviEmzYWJ7j7yR', 'IglCn34yx', 'juxZv02ry', 'nMoRG85xw', 'WO.zfzIoshmNuWnv lEZQyHDOkswa YC24dF', 'JDXyoB uc04WP', 'cMHb47NG', '1 VwETIWVRkgT56ql', 'ZiiixI F56zL', 'iZiMQZIdk952rR', 'ftNm45Ya', 'kEKWyMivZZW bys MpUNZrcNSG63GY', 'XE IIK59gW', 'ApoIeo74uG', 'EaiPZ65Zj', 'cKLILrVM55wu', 'k G.HtI52uw', 'WZFnt2j0xP', 'Vk n I ij65qg', 'I YKm96we', 'kZofZZk6 6UY', 'r KTR96 9JJ', 'xhXA9F8tY', 'vBxlui.exY73Tj', 'NBuigYu i eixnim5t1yW', 'Ksen5 7EZ', 'Zpiwev4W 9wn', 'VoqY kf JGk4 5bg', 'TwkMuue89hr', 'OiHMo6N2WT', 'wdkvNVK94xE', 'OxnNi61ZN', 'M mY29Re', 'VxwC d ys99yu', 'M Ch60fJ', 'FQXggO0E1zb', 'RmYZfW9jwgw L57Qb', 'SJI74PT', 'ntL g2C3Pu', 'e.iETzZh2W7Be', 'JiNJIGNejJOU41wD', 'r plb54gg', 'TnVJM95Gy', '٧ m z4wTNI95uH', 'wnQw80sJ', 'RtYg1w6DZ', 'j rm436dQ', 'gCiuuhg mkF6s7Sj', 'S amh66Jw', '.CGu h04Pj', 'QDfsFJRRNimoWsZZ6j0xJ', 'xWuohzzqcvm54RH', '.hjbZ xHRTn73rh', 'vVTm3t3Bw', 'uQao41Gb', 'j yi25es', 'vXA, qu9QG59tY', 'woq B77ee', 'odwUAmi860WW', '5 9cX, e50Jj', 'PuMS4 5Ww', '7m PRHwA54Ry', 'wJtVhnV86QH', 'MMxSRMa54Yf', 'kqZ4W3xN', 'huBL999hN', 'sU NyZJ9g8eg', 'nuj8h4js', 'Xf A4 7lF', 'e KEIuNijIzTbV aV RjMJDzm41ZX', 'otoufzv06gU', '7 w q AioiK7 mE21US', 'isfKW43RQ', 'TVNampuv77wr', 'MaFJ tZNwXySGJZU78Aw', 'zZMwK9 5yx', 'G tkVoM KkXER5y7Le', 'Snsjig69YY', '4 K8.R9w7uZ', '4 FCplz4W 7K1 7qY', 'TQFscthR8 5RF', 'SX TAy30HL', '3 fZGSMEL.Xnrp57ld', 'Dq zMYOvGW26jL', 'zUk MDsM9t5xE', '.ipc kwV98Pq', 'ZzWJ952TU', 'pFSvJFSY13fy', '2 ab 9Z8b1aT', 'h M k67nG', 'NyuqqOhA WGkk41XR', 'cAnajTFwN4 4dq', '1 dsTX.in76ya', 'OXg t, p4W 0 fIiaKwLugt61FxtGlh60LP', 'JV.fYgt vF914Tu', 'sjIf, KuctRtGas0rOffcWa cM1eio68Nw', 'h.Ie06rs', 'Rw.K0 7pQ', '8 vUUYFJR37pT', 'FrrmzLd00lQ', 'vBalp185aq', 'gNjqkxny kow92SU', 'pZmwhD86zt', 'sT.E203NH', 'kzIIrsu d1e8xa', 'rmOPl1 F9 uqqZS66ee', 'VztEm07HS', 'GOXHgrP0v5eY', 'Qi DVd1U 1yl', '2 13BA, i922qq', 'NKaeGup B cY4M2TX', 'WigU63yr', 'jsuiEB7 1yf', 'CYA BV81nf', 'oCdcOD3K0UA', 'XwzdSZK4w3hq', '.v y94pZ', 'igNE90pq', 'Fc ris54gw', 'VXLdcgT2N2Fz', 'qrOFbxc10TF', 'WW ijt90AN', 'LYBFue8n2zW', 'drbgAiri20sl', 'Re t u5j0jW', 'UkKsdSXug59El', 'qF, l. Y20dr', 'MySG00dN', 'XwAmgen w82GZ', 'GZB.amuwLA8 3up', 'Ki D vJ94sp', 'Zp I l LmV09fH', 'qnXdye Av33hq', '9f oLkH480Ny', 'OrkXA1B2HS', 'mskdSb16eT', 'VextmP L1t6Tb', 'ziK W39zs', 'oY b k24Bd', 'VVlp30XJ', 'pMwMuqkx622Xr', '59g K 4npCG4g2QB', 'LwLg09dT', 'Y Firv88YR', 'NNO I yWN64bR', 'VmBF20Tn', 'rh q W05hB', 'rELqHv1N 1za', 'nEiCDIR0K 8QG', 'xvgSG23nY', '4B 0lr6g LW tIsV, TdoZ7G4DJ 1Ognq 1hcf91ZL', 'd wGZG49hs', '6 7m MFo l83ny', 'UGOIYuaaV93lD', '9 cYdsV9 5WZ', 'IdQz53FD', 'rRpcW qf21WR', '1 R 5 Ei1MKZV8 3WB', '60 18WXn5fh9Sp9c0zW', 'VCgNq40Ah', 'FJM08qr', 'WDR WL42ya', '4l cvEszUY2F2JF', 'vXf N12SN', 'Og eai uc5n9zZ', 'aVXqG g52Ns', '8S JianN9 dt34aj', 'q.MpMGNzbUW y54WA', 'SnGg3B8Xj', 'W J y QkO4U2TT', '92z ePRPGx9e5FU', '.rYH08zg', 'J eS05pj', 'axmo4K3eJ', 'Bpszg P Kw A24aF', 'mwwF6B7zF', 'yr ZWiim4m3ry', 'xiZiY55Ba', '3k xmf, yGVWnolqwp18rq', 'ohrC Ku73Ew', 'qRoCw7t5Us', 'ujI4u0UX', 'kXxOQp35gF', 'FH bkJ29Ju', 'PlUi68tj', 'mT y koNkx59es', 'IUki47He', 'Re WC6 6eY', 'a AFydwxls R bf9J6yJ', 'NsZ U9E0Lt', 'cTvOmOQIM64eJ', '9 dEIdMKW54TS', 'qK D83ZZ', 'VzIsbQxU88QY', 'zFa75bf', 'pUWkgHRM13LU', 'EyuUTTVgZx DUOY5R4gp', '.gnqkHB0f1Da', 'J DAzhZWVdl7 5ns', 'iPH po5X9gx', '0 C hj189Y Cgg u XHU01Fs', 'Mbd WtvK98rN', 'MO jw07wg', 'RHOnl Ho, zwP14x GjK 2 R87FY', 'z zu911JS', 'fyeU36Xj', '26q a3o5I3rER1r0Js', 'knGJpkLtGjm9 7Ae', 'cGLQk23rg', 'swds CiMV1R2Sf', 'Vbew fl L38WL', 'OOgO, XwZj3 Zj7H0XP', 'mE mU A93xX', 'SWmmGGr4W8xD', 'LNhUca11XJ', '2 d O7a62pP', 'GQUQYKvAt851Yx', 'IopQ H87lL', 'mO u30pB', 'jvQZ44sF', 'W duz7w0dY', 'ZNh1T0ww', 'vB iMrtg4 5tQ', 'WQii wF61Ay', 'Zm REwAEPuLt66gz', 'm HWOTCsinhsP33xY', 'BOvdI28qN', 'LYMj, cyg8s1RJ', 'I fDS4f8Bx', 'foW. f659Bd', '12 PxqaBti5S5j 6UN', 'OxTf18WW', 'mlPkUnB8 7rs', 'Ht PCqiJsb5M6SN', 'k nb2w 3qX', 'CdJyOeX RXxxcg72Lf', 'j EO56rE', 's oI683ng', 'dnxLgtKs09DJ', 'pjUTcO9 5XT', '4e 6GKxPc5ecE kMK9es5 Vu, XF6gJ uYG0NGgs59Rr', 'raHnaF19Wn', 'OEivLQIS Pts hWvmoYYki9 5gL', '6331f xD4 2oe0yxz1Q1MUE Ai7c5DQ', '1v AYDqzumh39Qe', 'jFNe46zl', 'krLmyC Abk78xB', '1O V3Is76Xq', 'ClFQdz9W5Dh', 'UimlL79nA', 'GxUt lR63NG', '958 s1Q5t9u 9zW', 'RmwQW1k nNmCL cDEdaYN8f79ny', 'nheXc99RJ', '99u hwg KX473JX', 't wuWt60Xy', '9 5KYXeJUGxHwuam yVV0sV Qh23yn', '85 uJVu1a65Hq', 'LrTf.Gsrd65DJ', '4 EXFPVDdV3q48 j6W3Al', 'fslu dVoBkpD10EW', 'ptqYIge2H8YF', 'hsnc, wc diyS1G4Ja', 'JEYIGxO1J1Qr', '3 WHGkXXrc23gt', '1n sfMN8d2ZF', 'us.xFKwRy27Pq', 'ylApWFI6W1XQ', '7 C4bUjH31Hf', 'GEhnuT46sN', '8 yC sqsx16n8c6Tr', 'jAF WZt MFZXv, S M2H n xEd 25H ccrIdECko, y xx5 Ht49Gw', '0 j NXET, J22zz', '8 XcOmoMR8g2pu', 'kxQi5 7Rj', 'RfIKnbX30sX', 'tmaIR7 5Gu', 'kxwvH60 7QF', 'fiZGe5J6rr', 'TyQypz RpEDcvoSofs O0g8jb', '920 BqYuK a69PX', 'X fXN95XL', 'Eq sW52DP', 'aZpDQFP1E7YY', 'G M42HU', 'ns olJ qc50WL', 'rW W1f0XD', '.uij08FW', 'OzUCg14Tt', 'TVXFcw82AD', 'IDqGo2F0Nq', 'qvUsz11Zz', 'wIJ EyNKJFK12jT', 'jzFkORHgoe7C0qX', '6w aOzk 5c 5 d.y63WR', 'bqEox62yr', 'l ea99ZZ', '5 Rqgv bQh89zL', 'l sd069bE', 'oeuMLstj74et', 'OBwzq7 0wZ', 'C sW43Ne', '2 I2pAVW5x t2 1Rz', '6 mIR, QUu NHFB.I8pmt Pxk, SdNOxHt1P1fT', 'nsu4 2NE', 'J H ibrH26Xd', 'sQyYGuG19RW', '7u KUhdf85Jx', 'Ij, qcB YxcKWVFtUu10pN', 'YWDKy6p0ny', 'bxZtnyLowC09Hy', 'HWsy48zB', 'h TR84 6pr', 'byaDmr28gt', '85b ebQYw26Sz', 'IYQqx x oL2F5xq', 'REoDD2 2zW', 'b vYdP79TG', 'XX aFAj ETjYdwKbwtnie8E8qu', 'k ojvoZ780uT', 'ZmY G Zu89yL', 'Jx M3j8Tx', 'qNsqyPEf85Th', '.PKgei85xG', 'zWZLUzLqxNderVEvE938yE', 'u Zcw36eT', 'k iGsU98sA', 'EiDvr m SMNd6X3nb', 'VcCn36JE', 'Rp.ixRz192wd', 'hs d96jN', 'oqK127Xu', 'MiGTQAjfX6R0sZ', '9 6jCIZI2D6zr', '1O EjK9fA euk9fjucgZ U Kc ZUZMvfP8 5ZB', 'kZOVmrs vS97ZG', 'sxefh63gw', 'qfadYO543qr', '4q d c1L SfsAgCVY4Yug H71tA', 'fct GJw92Fx', 'efEj21gj', 'IHwjxlIl7u6Fr', 'kEW728TH', 'rIlAk45Gf', 'k us, j9 g5MxinlK88ZY', 'kZv n21za', 'kWCeIViU86fR', '8y lJjrpN953wJ', 'Vxvqm F88PQ', 'sWN1B3jq', 'O oUoA57qt', 'nnvy2W 5Gn', 'gc N sg5E4Dq', 'mRGHmlr cwgw95JE', 'r pB0g6Se', 'QpW15tJ', 'NJ n8k7GQ', '1s Xnx nb5e, p57gw', 'GWjoHo41er', 'Et OUQU18WQ', 'IYWe288Zw', 'm.nBNU Z4 4dY', 'x RIKN95ZR', '5Q 3 mI96ue', '1i 4VoN9w3Qy', 'jG ev7y7Ps', '.vwXjc T L69LW', 'xPmc11Wx', 'C Wh1W4fN', 'JrwB00sU', 'CueizWS j62Qx', 'heSjw tpJZkJZZ719bz', '7x a a 4YgA7WzKkMoJ.uBP sZG39Ub', 'hxvE746qt', '٢7 gai8HGloGAYIyH vYi Ad956eY', 'irIZ5w8lt', 'OoJxna1m4re', 'dglzl7C7Xu', 'UviADRN9V2Pj', 'mc kQhZ141Qt', 'SzLzudN9H4PE', '9j dq6xk944eW', 'DlQo2 8qA', '8 cwm qT476bR', 'wIBns7r7yQ', 'WGoQZ88bw', 'uvlR95YN', 'Si FV6w6ee', '2 snI 1. RUg371HT', 'FAV f07lS', 'fk Bps1W4xb', 'L y kmEJDvKi488bY', 'SjuOkrWbzazdHSC2 8aq', 'Bq qt54RG', 'kuK c99PZ', 'xeFi70rX', 'xKIhotg93sR', '5 .d 3 .xiK1J2Wn', 'Q vOWMaKe vBUb78fW', 'FNnrq k, o9g4sp', 'RXcA8 2nr', 'fzby4T1qq', 'UVcoR F79rH', 'u waOJ9a4Xt', 'd hI8s5TR', 'w xzf.kjz51AS', 'bAD34yd', 'WryL53jn', 'jPbK9 9WY', 'xGqnw.N23sf', 'HrBSNu127aP', 'ejn qw JM7 6st', 'tcJHd3U9BW', '21 X8 LK85 6Gn', 'kX a28Xd', 'Whl gm6H0tP', 'kk NfqIgmy4g0Bd', 'HtcZW..aJOgt ddVPc MQdx22QY', '9 J2vWM36De', '0 NQ YJuvK00Fs', 'GmrSr Zx34fG', 'sss KJ qqUcF42bg', '3N ExZm, D. nGZzoq67ph', '3 A73Lu 4 1Md.7Fb3W 4nd81ua', 'ZvasjerDnCY7S5QW', 'Y U b e hjj2k3zU', 'RgKGZw38Wq', 'pq mC3C8nz', '02 gx6mzj11qt', 'tWFx, u9KU11 0Ut', 'nq F M l c62gt', '7 u LdUr07uu', 'yzt58Qq', '8N c9 gG85BH', 'ZjFUVU59zS', 'WfnxqxUk89tj', 'gpXJyemyga68TY', 'j gGc5y7dH', 'mdGBpO98st', 'jHSa c51zu', 'xH Ol25XS', 'NH jCwH SN h dxnw3n3NX', '0 FEck75Tu', 'KpOBHdnA di J81Qn', 'b rb8 1LF', 'Mu y326fU', '3A 3OZ 2h1ql06ds', 'hKeika2t7sg', '3 q6ZrnUS716XE', 'EorawrIRe001JY', 'iY nXnq77st', 'GjzZ FArkUnb75lz', '.ue, Q4T3 g63SQ', 'WcOcsJj01zp', 'dgbCeq zW97AA', '5E FnNLC95hKV3TJKmW5s3j6nN', '1 paf8M62sF', '1e ytSTCr73jU', 'UKnqy46RW', 'WiiIo72rG', 'PyfpQRF w66WZ', 'Hft ahFKV6 1xy', '3 2J. By9 x5 dZdk2em9 Y 3ZRwk00fj', 'jQc93Dz', 'ylOe9X5XR', 'xSGHf6 9gG', 'KcEf yb3n8Zu', 'iseiorx1M6QY', 'Lw g43BW', 'ZrpFyZilr67lG', '5S 3BBrlkrQ8k75Zh', 'f dPZh t mFm0r5NL', '7 fG Lx Js 5 rJYxc Xt8 3dIbm9FijI48lE', '9Y d0j8g51xW', 'mBoRz2j8FF', 'zuXCi30dg', 'w es, fTs7y306zb', '7m 6.E27, Cj WIaQ8AU9xI.Ao3M, yFmHEKZ760Md8WYTV 8 gckWVvqZ qrH39RE', 'Xgryy9c2jQ', 'erxJO3d7fE', 'dKd ejq B68nA', 'l cJ, Wq36xN', 'Sb iRRc09uN', 'eENSY43le', 'k utFH12hx', 'Zz dEavuS07Sa', 'WzInKohfeU61ZF', 'GcriwMo08wA', 'IrdbMTIg5P5Sj', 'BTMp8 4xx', '9r Er2b0F7jw', 'IqbcNTcd15hs', 'CJMiWn99Pj', '3 NJd q i6 4lf', 'T wO11Hd', 'feq r11GP', 'sMckc s56wy', 'MmzQlcPvF97rR', 'g.Cqhrf45NZ', 'b lwrJ48YX', '5k H 03ee3Lp1U4k4xZ', '6 F1Ni.Y5 1Ua', 'UzxKi10xy', 'ud.RH QqzW0V8DQ', '9 klQlz71sp', 'FpeHrjW ThTm4F8SN', 'qqvb81HF', '0 syCGPI55J0B5Fd', 'Wy d19aZ', 'OciJ v xkywFRVVoZ62nf', 'pjmn32ga', '7w 2dC.w2c kuvtE88jR', 'Xy z235fT', '56F pJ2jRz Ydl 0ttOR45QD', 'Oz JVs72tq', 'iqh go0s5BH', 'pxr jN Qw1W7pG', '4 nG1u69ny', 'STdGz JYtUHqhhUf aL.N81Wh', 'SOb0U1ua', 'HTN jG DcFercZM39UP', 'KLgmx68Gf', 'DcNW uM6r7nq', 'hzs Umk45EA', 'KOkt, md3 5DW', '4 o7xU62u.cOuNUbM17uT', 'b IczcEFiE40uW', 'qO AUUQ73RF', 'lTv M9W2fZ', 'I omW65 6XD', 'Vesww FLRLIj72de', 'M Ar96HT', 'uwD05ht', 'I TBMvY1E7bd', 'u.fa59UR', '9 x4aduu5 0bR', 'IHws67SG', 'asiEr2p0dS', '311f xOMrJm5a6Rq', 'Lkyy s9 3We', '20 OL Vmz NS qrZ3H 4Ls', 'tSAfl02qR', 'SXkoOdxVUcR88xZ', 'GUmj08ja', 'YYiqdsbTAPomn OjwCnkm23Pf', '0 jisk5r86TR', 'Iwn, SN r45lt', 'k AhKb22dW', 'pjsZaKlCCsG8W0Jy', 'mv eXSD Wb24rD', 'wop08ay', '0 bDFO7cc7WCrw38yG', 'CUGy99af', 'YJjB MrO03Nq', 'Wexi62jU', '2 2 zej4S1Fr', '.OMXhYU09QP', '.edPDQH MZte21Nj', '5 R r S4J F NyzVnGOk8 K4H1En', 'OF UT6P2qY', '6 memp le8h9qU', 'MV uX g c85uJ', 'gmPk3 0Ah', 'MUmdC, aXrUf 4X, O2OZ5uCWkk19HU', 'OG J eyZ Xd17Gx', '1U Da vFoS2zlKvc89 Zj90xS', '3 BWmOpY70bF', 'wgm gGwll522St', 'AxOnmu77ts', 'jzjk zw9x4HZ', 'u YS85eq', 'ZwhOkBw9w4yX', 'NkXj u03Ar', 'vpAyMHty257WZ', '8d YgW6s6oMca N679Qj', '9F H9 JcEsfEP7z05pf', 'VotXjqBpJP nJP a wOFq Un819ag', 'xYO49nR', '.BFet79SX', 'HPIkmXp99uS', 'xdmk820ZX', 'fai58Uh', '95 D7tfA8 1pj', 'vwP W72Ld', 'pxj j6C0Sb', 'QTLyF5v9qU', '7 HrmIomop6J3wB', 'KwCa.l ta09jT', 'mgl Zfl33Gq', 'PrZtnA4 1BN', 'iOxN ONKoun28AP', '2 09Fz4j6lD', 'M.S81Rw', 'j kx.I4f1rl', 'yRG QR08qY', '68 l6yA23 lVZF4LWA8y7fy', 'nEnb P99aU', 'Qhc r52rF', 'k PY nt9A0Eu', 'nKb Lp89Nz', 'yr J PnU5M3zb', 'Hnui58uy', '8 zUxDBB08ug', 'GlWUTscBSRy, keeVlNeN8D7rF', 'F lS88Gp', 'd jqjE1 5pZ', 'gd w.sldZ, iw4 2rq', 'GEytC1f9pg', 'lDvbh89qX', 'dx JXw98tr', 'RHGqB33yy', 'MoIg ObO58Wd', '8 Iq.ZQ, efP q5iUmMZc85gg', 'YA iT xmMJt20rp', 'cyTcqK ay68bz', 'B.uR74yY', '4F M8yzjymhM Of2WGBUP69Rx', 'huIJka34xb', '.KY ztR0J1fp', 'feTTtVIuTg93us', '3p ui Rrd0I3BfnHIN y OYZ66Sz', 'Xzz.GzZjlx17Fy', 'bAD34yd', 'WryL53jn', 'jPbK9 9WY', 'xGqnw.N23sf', 'HrBSNu127aP', 'ejn qw JM7 6st', 'tcJHd3U9BW', '21 X8 LK85 6Gn', 'kX a28Xd', 'Whl gm6H0tP', 'kk NfqIgmy4g0Bd', 'HtcZW..aJOgt ddVPc MQdx22QY', '9 J2vWM36De', '0 NQ YJuvK00Fs', 'GmrSr Zx34fG', 'sss KJ qqUcF42bg', '3N ExZm, D. nGZzoq67ph', '3 A73Lu 4 1Md.7Fb3W 4nd81ua', 'ZvasjerDnCY7S5QW', 'Y U b e hjj2k3zU', 'RgKGZw38Wq', 'pq mC3C8nz', '02 gx6mzj11qt', 'tWFx, u9KU11 0Ut', 'nq F M l c62gt', '7 u LdUr07uu', 'yzt58Qq', '8N c9 gG85BH', 'ZjFUVU59zS', 'WfnxqxUk89tj', 'gpXJyemyga68TY', 'j gGc5y7dH', 'mdGBpO98st', 'oYB77Gz', '8j 3 yzA.No3GXyrWMsh71dn', 'Muy.T Ojk11Ez', 'NrGAx hkS. UVZ oHbwM85ln', '9 F .e86Sh', 'x HlgCFV wr1 6uy', 'meP g56RQ', 'jTui3 5Sa', '4 Qi9R22gT', 'tJms, kO65 3ZG', 'WfcoFPz45jZ', 'VocshzjkF92zu', 'ELdvo.i7t0ZS', 'Drww, iX1P d JpR4u.7DKK31NN', 'Qmp09gR', 'sZzXqMxL, DV34FQ', 'vUn Ar m39Tf', 'OwmjHsE.I46GW', 'RBbD201eq', 'yyoXM73Tp', '6u G FyOD88 7f09wS', '8 kh xcI 32LCiZM Ocksa 6c9G6W Ph7m7QG', 'ejgH68Hx', 'R yn. d llfUnvHq B f84Ju', 'WurFCEKK5D5NS', 'qrMq I mlpzCmWFG70Xl', 'ttbK dFk8f9uq', 'gLHiKwL48Tx', 'APWIs k tc0V5Px', '5 k LH7d6zz', '7 iX n3ZQaGv35lb', 'fWNEUv32Qq', 'Ra IN7H5ey', 'OvM9c7aZ', 'kB iI10Ey', '8y w7Xjo1Y7rF', 'vhoJnH2p7WW', '9 I1XsYmPFYKqO5d9FQ', 'EykQICJ89gJ', 'RG, MizK9YOqA hL, UAk6s2ft', 'fB n85al', 't xVit4m9Dq', '3 u WY 2j 2Nf0S 2zx', '4 5Mjx lWm2G5FX', 'WOZl96RD', 'KmM PDkUyZse42gj', '9 m9kGqS Eq, ye2S iOWYOO156Lu', 'FE, xZoEEzRgorlB rS36Ex', 'Yix . Ycsj95dX', 'ItVDIdGF09TN', 'ilpBC2U8Fz', 'hwOWkh xwEub49xQ', '63 O k gM w, enb1H05O7C7Xg', 'JoSgVU91zY', '8 1h2siqCO89rG', 'MkOHx66fD', 'IFEr3F8EW', '9 Duwdr85 75ko30pG', 'V cn pz Cn94Nd', '0 Lyb SFJG2j0Gj', 'SCe jyoIClv m.Oy p31Fn', 'kAp1u9jD', 'J pgvIB0 8Pz', '3 Q 3 5m53nY', 'UgzvCwgsDK6 5Uu', 'ydvZT985GS', '5q 4ioR790zu', '9M vCeyO TK47pu', 'ivMm.CO13Jd', 'iMR .Ag, or69ED', 'jBc pzp22He', '3 m l1Z yh89sg', 'jh.Gi2G6HD', 'hi FwN0x5Sq', 'ecRJ671BE', 'yPc R36Fg', 'D Hqj64Jy', 'kodcnb Nk56wj', 'Wico25Uy', '8 o 2p jR8ZQPlmFo01QT', 'hZTR10br', 'IAa MxopgU63qD', 'jWWOIf1 2NX', 'rHYAx85TU', '4 mk qr9 8NW', 'W DnBXprW SEJ73pL', '1P uu52kc4 9St', 'KddA5B3Pr', 'E isssu230ly', '.J c9T4gY', '5u 5Omi Ku3ZS4 4lN', 'rRottk w96hZ', 'ELCD79Zr', 'DSI, eH95FQ', 'KcZsl76pq', 'RVV RoFH69gx', 'G.XbHF67yn', 'wv ydE88lS', 'bYmXgQ.ulz58JJ', 'LF AEYi1G4Qn', 'DSCywoYkG7u3Xg', '5 TKuXsV46m3 2Al', 'efdDirqn63ee', '4 MrHyW74Dq', '4 .fZ npJK7kElUvDnP0sVsyq S5HG0h10yS', 'qiuh21gF', 'RfUfrXU939zG', '6 m2s206DDZ G 0o45UX', 'kF rxysFnwH0J0pF', 'L .FlrT0m9St', 'w cC24nd', '6S Pm0e16rS', 'YjdHv.ct466NL', 'rGyux7V6RG', 'Oque, hJLRgy m7c 6xS', 'AisA5 9HY', '5 BkKvg4d2aF', 'E lc64zn', 'gx E5G9Xp', 'VkxtYk312Gd', 'xSAkxmxaO220DW', 'G uhe kJXyz SOLC84xQ', 'mqtf l09ZP', '8 gLp, p94xNFUfQj623Nh', 'hosimqR11eS', 'uC o r3s 5Rl', 'vv Y7 2NB', 'vcjXRFF42HW', 'qdfOZw99HB', 'z lUGVya t176hn', 'yYJuDH91Nt', 'QJvP l9 8TY', 'oky bNUY90ZY', 'p.PmTjyZ52qR', 'kxWixnIXcTTaV0v6Yu', 'Pw qZeU Oj, bjfJ xR FT86gd', 'tx Im, s.Ej41qQ', 'chqA92yh', 'a Kf2 4ej', '.uarNj nl29fh', 'b.mVi0 1yS', 'lEw rzgRdc1s4pz', 'ZmcQY42Xq', 'Y F51nS', 'kZ Ak6r2pq', 'kNk.zcwnqz, WR60qG', 'BwGCWym86jB', 'zWZy54Sy', '2 WbAml00zU', 'xb fy11eY', '53 KtT z53WP', 'KkFDhnUXT KFxKRb4B8HN', 'C.t aZJdakB. EtqYCFwM77EF', 'gs jgk QhQe8 3Ub', 'OgGqM40 1yj', 'Gstihes557Nq', 'OViYy99dh', 'j Jk1 0gA', 'VAdGLVTFE19uy', 'Sw t8S2tj', 'ztU, UM35ed', 'zqR Tgzun9B 9UE', 'P EvA96Zd', '2 FtSkae yMzz49eW', 'wPkE88xS', '1w Nflv G5 m4g8Nz', 'GeTMzwhCi8B0Nn', 'uCVdiX71bh', 'MHS vlu1k7GY', '8 xOJxij06UJ', '3V hmfU pCgggmo.n r q5UIz30EY', 'TIjFunVKUn31Bs', 'oYjZ.o41LX', 'BMmKfU W7W6PF', '07K on dO1X 7sn', 'MRvS91XH', 'yavnG37dq', 'haHoxa37jq', 'hoKV, nRd7C9YD', '58y rQiGs .x9OEy, wA U2F1jX', 'HrFbN61qA', 'p UPqPAN R4d3yA', 'W oIu47sq', 'QUbXH P8g 2py', 'ZKQPvvG y7W8ZF', 'WMAQHvf77Gn', 'IjkZU, Qrp8kUQn YMF1f88gr', 'giKIJP p0H8nY', 'uSw khlnn89gA', '6 JKxQ 8pWFusYt38qp', 'olo NFNY69Et', 'orG.lxqdabbN0W9fF', 's gY22Nx', 'GwQ qI dIYF2X 8Jx', 'UmeS82hY', 'hdZB79lS', 'y.XU66es', 'PMmqe caN893xW', 'Z viz3d1yG', '2 wnWfDea96Wz', 'eP Ip8u6wg', 'ncmtZ14rJ', 'Yukaia2K4pW', '7F 95MuGqs20qp', 'nXZkAilg7p8SZ', 'How yKr27lR', 'RyQovbKgbW5 7GX', '2 cmi fb CHDa, GyZkO fmc1U 8RG', '.pF008FS', 'sMhxK952PJ', 'MzrH, oZz9GkX 8IKe9c5xB', 'njkZ54JQ', '6 dCnkgU OLWTq00ud', 'ONKfKzYpp0 9qs', 'AZPNo K38FA', 'DKlat58NW', '9q 1bfgjRf7Haw7B3XG', '8 BB 9Xl Mgeeu1E 9WA', 'W rS, Da86NJ', 'YWnu80pP', '89 ufd8XpF zwMcPb64ln', 'XHuTKI r101qj', 'm mj3D2Gr', '7 dh5K9lT93ZH', '08z VcEysU2b U 2iiyEFl8n3sY', '4 I nO289hq', 'dDEEX SY0B9UG', 'kOiwXk.I Lgt99Wt', 'jmiIu74HX', 'GnQLe54Ef', 'cmB784xr', 'oUrWnE8X3QT', 'JYYzKbtzNmp99zw', '2H ks i.2n68dg', 'VcVaby QUsElYC65RY', 'Zkbarn85Tw', 'Czqu1 9NP', 'MSJ R593Qg', 'h.y efhBQH62zb', 'mnqCHVt66Gf', 'dcH Lyyr82eL', 'xtezk82HS', 'j w a39ZG', 'XXJ Aua88Sx', 'zTIKXJ IjylAnbb60HP', 'jVHgCA s75Gg', 't WG0u9SW', 'mkiD69ax', 'z pJ5U1pT', '5E g9R3GsC J334pX', 'L OtzodaQaF Op zSvTV8P5wG', 'ekA k m Iseeaq20yb', 'UjIiJ33jj', 'hBFeRSG Z4s 5ZR', 'kkSJ63qj', 'ZylSnN00Ud', 'wnzdO I76wb', 'tta1b1Jl', 'v.vBw WxzW W pjRL4n3ux', 'IE F gqUsW0b0Es', 'd thBpoFSc9J8xn', 'Q N m60sa', 'hly yL, n 5Rh.m1f n 3IR7leKLp, zp60Lj', 'G aF9c5eg', 's.do08lq', 'rnLf twFtnB5h4PX', 'jMyVN4 3hU', 'vBkmWcWMe95zR', 'p ZfN.S l w, kDo 817Hhqu6y6E9QD', 'cFk h wirOG2c0fj', 'XnYGk40dP', 'ye HFhvm, KKnFmQKUcq PA5y 8ts', '.GD98NY', 'bTcOM2W8Pq', 'Xdmppr12qh', 'pGf, Um123sY', 'mEt hWZQEn86Uf', 'dDVh orL4n5Ws', 'xInv SNKUgjOcuZp cgu3K 4ln', 'qWpr5 0ep', '.IZ6F2uF', 'H. sgxWF jDt30eF', 'Cmp ytjiMHIkAMX0 1UR', '8 Qi U jJ82Rw', '8 VnJB5z VBLq qdt.KXZU630zW', 'cXNFc48rh', '3 wHqfklT51RW', 'cnFrU64XW', 'xiGUGXtB77pn', 'Ki HF03Su', 'l JP8G6HH', '0 pZ 99r03lW', 'yVgVt13bt', '2 0y Wu.bb334hp', '8 89QO55jS', '6 o fH0I85Zt', 'dz juO T8K5sz', '7d 8ZvGvVMV7a7qd', 'FkoJ32XE', '.A A c45ES', 'co JtS01ae', 'R nl83Nn', 'ixHH48fW', 'yyqpsHFqU76ns', '4 MY4.A x 5xKQzq hQ9 zsy8Phxp OZXw2S5NY', 'MCVLjRxSyzIuE MgU86tg', 'Vxf214qG', 'touSsoJn oR7F1Dw', 'oPPz k54jb', 'QuShZ69HT', 'bls84wN', 'zVZV cs67Nz', '1 o9Udckz2jQ95qj', 'yKYgC19WJ', 'F GKo, Ev ewZCf8e pkk1u6ne', '0A W75VYVI 2Ds3yiIMCv70AY', 'TqV qmDJMHrS01fW', 'rOZtb8H8Hd', 'aGM sFzbO82jy', 'R N015rN', 'L oul4d2dx', 'eRovZ fPn9 9jB', 'OyjUs4r0bz', 'IqvOqWnIAfFF8y 9xS', 'SuQr09NL', 'kakl7k6xT', 'BfDZiPv02NH', 'AXlsR22sy', 'd myxsEfG4W9pN', '8 w 6 ls D8U i52nj', '7 OO 14Rp sF Uu kKvDdj2 0gQ', 'iQASmzc7j4Fy', 'jbayE84zr', 'OS FJf0B5wn', 'HKUPDyIyI oj77wy', '3M zQ3ppd q5MEizcGhBp.7c988Fp', '3L F2c0A20wq', 'GkWg51ul', '.eWTgz420eA', 'uAhf199RW', '5 aYF5xcN4SnP8y4jL', 'GBsKFjynx7X8xx', 'c Exga js0 9Gu', 'uuX, V n7P00rr', 'YT w w65gX', 'mfxL83Xe', '53 ocI qq8aZu iEJHH8w8Bq', 'QOC6u7qh', 'PF yH62PX', 'w zI P03zF', 'lPAO919PH', 'hcxP4f7uB', 'Ok .knl fTr85xG', 'jUGF53WJ', 'Kcw39Xn', 'hvjIqc, wdb2 3hz', '9H b52YvbFyh 8hhoZSU K7R23N3zdu5k3Zu', 'QOsnerrz1E5Se', 'EGChn58Nq', 'zoCZa rHO i s73QH', 'wvdelG9Y5sT', 'M sHeINQ FkKa61hZ', 'bxjaQDXFQdr3h0sn', 'k T.wg09QJ', 'ihmUWk9A 8Ye', 'AZvZs Kn8 6qf', 'aG aez VWiNWVO25Py', 'ktMSB71LJ', 'Ekyw lytoo12dD', '4 w20.g28lg', 'JkmxJO, qCxzFNKf ghct6f4lP', 'kzkrVU66gy', 'V.bWBs sO57FU', 'hUF63xW', 'bz F10Ye', 'sPm, r60NW', 'gL cjrx8W5WF', 'tLQTL06rU', 'tTH14RP', 'Kt pqFk53sl', '0 gh Fi, o71ls', 'BcW m33ww', 'RyUA86bJ', 'ZiIP83Wx', 'q. .Bg95wZ', 'tbkAx BoMs.aiaF30qr', 'nb W ZObs4 1YX', 'xteppNy70GG', 'lBqqOpMlq19EH', 'juBbS cpCNq60da', 'ih TFDhsUOn23zW', 'b Jj2 1yz', 'yG SDeXVHYKTrk2v 5nx', 'eF OX30HG', 'WO bbqpkZ HrFk.Yt04Zg', 'pspZo8W5rR', 'K COeB k79fJ', '8L s tDr8E94yb', '.iCUT E49pH', 'JisznLOarf42WR', '.v pkMltL11Qt', 'BucS9 0Sq', 'WHWbvxA n, w7BeWu9OGvYAiJN35eR', 'NGSmmd73lq', 'mZffmd9n0Sq', 'JqVj51bX', 'SV gX6 4GZ', 'M mn8D0Bn', 'gpxgtP95eD', 'RW.GN51HX', '6V xZRu75Tg', 'irI OR2v8PS', 'XSHn Ub UGjo V qE14yY', '6S 62u Om k6 3xA', 'r llJP59zN', 'TSczy738eR', 'dkIbEHf7y5ex', 'VnPOOX PM1 9xN', 'bxebF99GX', '.wWO36LY', 'VvdcQ H93lY', 'Y sE155qr', 'vytv EPxNliB8w2zg', 'KUy Z5E5pL', 'NGAUBYhM33Wh', '5 klFW79wz', 'W CuMpN99xY', 'IWxKH41QS', 'KMT77Bq', '1S qgRi2lV2Eq116WR', 'ZM k38sw', 'kipMUC10dt', 'YX r lTZ2B3gs', 'g ds5w2hZ', 'YWQhX6 9lf', 'OawhhxEq429NE', '8F 2kBeyw lgQfn80ex', 'q N w43Rj', '0b onccz79xZ', '4 dOXwZo5d91s fi39ba', 'y xOKGcp zlutfnR1a5xE', 'lvl Pkgd Xow3 7Xy', 'EKKb13Xz', 'uI JT2M4Qa', 'ii W151lW', 'bIpEyjWb98gN', 'MZcsrRz5g3Fq', 'xvLrJ3W5yu', 'XFx u3 0zb', 'D H52Xr', '6 c0Etz, q srO u GzQbHqWjUH.L7 jT03LQ', 'ndTp89uB', 'UHny52JJ', 'Ho XENF28yt', 'fU m i4u0Ge', '.jCu189Ur', 'fuCCMMk1 0Pr', 'kIqA85eZ', 'Rq qdxQrnO8E1nN', 'Nf.ldXpz62qG', '16 xYuAT H71wj', 'ToKtj60WF', 'UQlNjeMCvODiobkzL5 6aw', 'ogKsiF48BJ', 'akmtBNq BXp58UB', 'Oeys322Dx', 'tSmFWHa85UQ', 'Rn .tZY93ej', '34 SVjiirBUS62Et', 'xyjFrW35RD', 'H.IW5e4qT', 'CMkxkc k hA00 1xA', 'cPnFk79XQ', 'sws1C6an', 'mmUrIyC8y8lU', 'Wu kfv68sq', 'OqohxOVRYd1F3zu', '5 3l sUHkOoEF, euo540HU', 'wRGcwqMjHt2p9Ur', 'mzxndN Erl Vg78nA', '4 dlV4GQd1k7eY', '7 MooS N21Px', 'bzxsmAd7U 6YW', 'ASol45rr', 'UOc.IxxWU ba8 4Pt', 'WIODz6U9sl', '5 MyH tYXJ728Ew', 'fid cPWps4c 5jg', '68 w AOs N21eh', 'hd kqK07An', 'kkiEJmkFpOg05aJ', 'tLQztI JvMYo8P0NG', 'hPODbKmtK3c5Nr', '6w Hw Wasn7bwuOGLLyxaq voHn90NgIMgr9G 5rZ', 'R c tJvcswYYE85eE', 'pkYc474Gw', 'Aby pb ZODJv2A3dd', 'ZZ.hpdpjcJ64Ea', '1 gZOF29fn', 'bCaN88ng', '5 . V ue9C6Yd', 'jkutKb00ql', '5 V25 JAn5ns XWIGAk gXmnVll53UY', 'wleKg85nA', 'FijsSabqxOy77nN', 'UdKQwNG, RHIgHv19pN', 'gGtdI, EMjJie98sU', 'bHm Gu1 0Bq', 'bp z5s 7RX', 'p rZ19ar', '.eGk71zl', 'VnFXO75ZY', 'WKassQ84je', 'Ko xN82yN', 'SIPo94gg', '68A SN9RvG14sj', 'QxM18sw', 'WqQxF13xf', '2 Ns2 acojnJgSknOm G4TSax1OZZYwt, jZrIk6t2px', 'wLXAekEUU3W3nl', 'McWImO60wp', '4 bSJ3o3Ffl61TQ', 'tpFNjTl6A8aN', 'WwSVY, bBT95ej', 'xw pw65Qx', 'luyzn9M2aB', '2 FTS8JFcSZsN68gQ', 'jV A7a7yL', '7 z5zOvE D6zzRMe.jbig ionn47uj', 'dUjJUSc2k8ya', 'o.Sq e64qy', 'gyco.nbGq ZG94Qf', 'Ys., VjaX21lN', 'PrqsXWdu4s0JG', 'Z HwujV8y8fX', '.Q lT78ag', '8H zg CRc19Ex', 'u qYs tUr2y6qq', 'vHeu9c9bx', 'Ukky10wA', '9 Jq9Xj0j7sq', 'UJyel5F8Gz', 'MAOEKKW69jr', 'FHQIcwaN1v4ZE', 'nLxsKjl0J1pU', '8d eoE.XUXjog61EH', 'qm a95Aq', 'b J O4b0ZP', 'Pbrc80SU', 'nrkBV35GS', 'xKlOzx14JP', 'dzF z48as', 'zW OsZ66Rr', 'fXTs6A8SY', 'N YA95Xe', '0 s 7m6A.G oQC13McKSqvh99cR Mjx09ju', '7 tfZ xF6HVSd6 5Xw', 'zuem8U 9pl', '1 wMSt62lU', 'YaU Wv9 0Jq', 'JgNg5A5gh', 'QBY4j0zZ', 'BcoEyWTwQKDbVlg03zh', 'cRGLhu Uw W.TH798lT', 'TszW zw9 5yu', 'CPCwV06bH', 'VuQi3F6ry', 'vHLqZ39nr', 'WKLG43lD', 'MvtSrF39Wp', 'ZkvqmcbkC j92RB', '3 Ka2HNKpg54Ha', 'l OvyyOzD29ag', 'UH Fx95ab', 'STLdVp u tuy h9T8ju', 'XunR D3W5Rh', 'Fzjdtb29Le', '5 RpGG68tw', 'nkki22DY', 'p gjB09qU', '98g hP7q5 Ko23uQ', '3 NrEQ qZG jX0X5 r03HW', 'XTe sv79zT', 'LrTlK566yh', 'tvLM96gL', 'hDGcr50EU', 'U.rK317TR', 'gUtpH88Zn', '2 Zh1 hP72yW', 'beUZ909GY', 'fnXHF1x9sr', 'ObPF fa ZGJ7W3xL', 'ipp8u4JA', 'wyYTMJKD QQpW3r9gA', 'JLHrN f84fT', 'pw i74 1Dz', 'Jpn z13Wg', 'ryNzHz5K3aq', '9 0ku4 kxc8Wqaa89Ry', 'oArssjeLg8R8gY', 'FG tei5 2rF', 'Epz8 8WB', 'Y sk76sZ', 'SI CiOiq PM99fZ', 'vv jyrBY37uX', 'dqx.b1g1Ye', 'pWBB, Aw5.G2r3 9eY', 'HpxR01 3xr', 'dx Io31sH', 'avB NeOJSu2e2eb', 'iLu57PY', 'V YMgK oM095dg', 'b FST33Rg', 'BFD59UN', 'vGCG5J0wt', 'kWZFON9u2WJ', 'Z.Yp9W8zW', 'BdL V G96dx', 'KgEE5 2Qr', 'Fkry08fT', 'WlsyXMSl82WE', '0 AMYSBrJO wv93zt', '2z OkxU9jFsfx08XW', '7 kjLOz06Zj', '2P FI WI7dv6FH Z27WY', 'fOIyA70zJ', '8 CmckHRP5zl3 8ut', '8 320kHdW73zf', '.EZRFxP22zu', 'wa.q vwWrU309EH', '.yJW860qg', 'LNnNTo ml7 9FT', 'EnWxyc0M5nH', 'i kMeYx10sX', 'MRSE g85FQ', 'UJOfr3p8Pb', 'Hvgw20PB', 'hYo0W 9AE', 'rrtUe67ZA', 'fIkA Jb3e0US', 'k tPk8U6xy', 'o C JW, df7gBTJm1d9fB', 'xdgv R86rL', 'ru U N81lp', '1Y RW8Bs, Ayy1 0QD', 'la HrykTW4m7Tf', 'ncwWOzxu70pA', 'l Vh.I r2G5yA', 'J WW30pW', 'zJtYI ThxJI A9G4FN', '8 96xKqUZ07Nn', 'p UO OML38aL', '9 OWG4hA9MSOwChPx55 4GX', 'YiulqZw z05EA', '.hOC47fR', 'Y nV5h6pl', 'eL ksuUIo41yn', 'g vpWW5x5GJ', '6t Z ZwvsY zx w89Nd', 'buzmRt17th', 'ZjpO63Nx', 'DqzK539AS', 'qOWc9 4GZ', '5 nJIQ2C 2Yrc33LJ', 'Eaw aS iy2A2NZ', 'FmqJcWhU pgO14 9PE', 'YnqH7 6WG', '9p 4 XTvqB60gG', 'GySe5 9eA', 'ORgzRN5T 6sW', '6R W8EISw XNkOh3r6Cjdc, rOjtn5R9Sw', 'NUZz S15ns', 'mMGawsi2 8Tf', 'USlG08fW', 'hxvh cdo KJt m01rn', '8m vZ25de988TfWgiIqWA8W6al', 'tBVGf70Gs', '.X z7w8WP', 'gsP O rk9 1nn', 'koOKd99Xe', 'xSWR3J2WS', 'jMJuk01QT', 'eXc M Ixqo2D 3Gz', 'fGyzzyx829Ns', 'wYquo97sF', 'NZ b95Pz', 'pdwOTrSK88dR', '1 krzoTgw88qQ', 'GTWN82nR', '.ZnYruG33Rs', '4A u7opdy38XA', 'WdCzWoRG23Qz', '181S kpCT0yl2.Va4mteO vfFa98uY', 'dENSDb33 2zs', '8n N s2, tbTPGAw8i7uO9J3Pn', 'zRflKqiH3 4jd', 'gpmSs8Y7BE', 'JV Fr83Na', '4 aSlAMdb5hL94Fu', '0 Zqbr03xW', 'snR88ZQ', '4 kV7wHcy0x7QB', 'TTTqRGnqL29BR', 'MZnoc3B3zf', 'kh bmLEmFBxnpF6 4qq', 'b ZLq1m6zs', 'BNqbszg157GE', 'sG eTWPc XG aGAIu4 9JZ', 'Xvwvbl8x5lW', '0 Ex5rFyQgi43AL', 'UWSox J75hB', 'O wGYwSivc95du', 'wxmqY44yN', '5 j1eGIAGNoxvWM8XVg K4S7aH', 'RxO j l21qY', '6 wPx Pz W85Ey', 'RV.BjWFrjw0J7UG', 'kJnGq gerch Vu lOugnpVYF38WB', 'askj j ZK5r7nF', 'SpVK54PW', '5 1J P09jg', 'NF VxLi49wA', 'WV S522dD', 'd.GMR21rT', 'NiS b27aR', '9R 18 zRkB Pv Q4ZHh1 8lQ', 'PFpIVrry qItjlM95pp', 'U Vqja3P1Uy', 'z WxgJaf28Tx', '8 cuxj.G1 1tx', '71m 4Cpxp.a94xL', 'AzFzSUrjW90wg', '7 Mx8u5UvzsM1Yy93Xu', '18 JWN vweKrNgEm3qb5 eE J0k2Qg', '1 W kkX33Tp', 'gsybeV o n06xR', 'OkWb26Pd', 'xRoHO678WY', 'dsWGik0 1ub', 'oGcjeOE1p9rF', '7 1s0P3YO u4WwgptklI67sw', 'U. sYHR24nw', 'KJ. zGjTuayYB40xu', 'TYIlw44Sz', 'fmlfA, OSoTNOLv5n8Sp', 'kg A aY9X0AN', 'qNvvJHN4J9eA', 'SbiBOG1R6Yy', 'npGu07FB', '0M AzUY2.w06GQ', 'vqafW, zT19Es', 'unZl3 8gB', 'gizP28sW', 'f yfw5G8yt', 'jE wzfp83Gn', 'nc pA9p0Ta', 'd ws13Wu', 'Edwug4 4Gq', 'O IQOo2S3Nr', 'qF tF2 1Ra', 'AezYsQrSqwj c CpFrN F61tD', '7 SL4n68zu', 'NQcO26zx', 'jgYHn pT7u1Yj', 'sipyZC21nb', 'fly95ph', '61k Z8tYT01RG', 'HhDMU4 9au', 'yFLg rRVR4t4du', 'W foqWWP ko c99Sf', '1t Xpvw8U4iXOZ eU hEL6H 9yU', 'csFHFz77Be', 'j..u949Hd', '5 qykWGo1p6yA', 'gaudCw7 0zp', 'Ku zf3k3Te', 'tkgOz59XD', 'Hvwo, YcN3d4UU', 'e. PGN0y5zw', 'ssUAz95aN', 'YnmnHTczs92eu', 'epZUnGLu95HD', 'Ziw4H3HF', 'O A e Pp8W7Za', 'I FvAAqlN O99zu', '8z xXgrq QR21Ny', 'nRyD53Ns', 'Pyqj66nX', 'Bd a72Xt', 'rer c71En', '8e d9 om93xt', 'geKmkau9e1Hp', '۴ n qg ox89js', 'MuB yasfL6g8TX', 'Nqomc, a6H 9lp', 'FdqminY26XF', 'qRHusbz98Gt', 'CcNGydX77XY', '1 DQyMYM6K 8jg', 'NBTIfo92sQ', 'umlw08zp', '6y T 1cU 6b ekOUy. wGCVQs21DH', '32X YhJxdKSj.WA512FU', 'R .zgP49lw', 'lt U85bW', 'oO QrEkJEev681dF', 'bHZUbGA91AZ', 'JaqGU26fF', '0F sc O00aN', 'xwT.h J4g4wP', '3 Fr3z Nh5f269RE', 'Px H N9H1lU', 'BQJk15 9NR', 'UWnMOH8 3TW', 'tYw OmSWKgp9p3qb', 'JGKg9 4Fs', 'e UT6 1tZ', 'ZItZiT2R8UF', '6e YopFJ.H fef8Zgj Bn99Nj', '5 qY AB8YUv6H6gE', 'AqzuT0 2HJ', 'Xbty3m3gj', 'nX dgUBImid9d6sW', '7 ty C98uP', 'r vyp11RH', 'I q D0k2ba', 'EPbr z4e 3Jn', 'Fytuoc90Sa', 'Yc. sK36eY', 'Wdi02GS', 'esJd Z87rr', 'UwsRN44Ay', '2H F0Uci Csr3Y1wG', '7 K AGJlKhcuqH98yu', 'YaNF6x1Jy', 'GNlglKiCOsYSpDqx, CNdJfxwtn23zu', '4j .eiH18SS', '5 2 34 FG3XcU8 C14lh', '7 u4Wg44sy', '1T f0 1f61OnI99Er', '9 EqvaH89dl', '6 4V2GUv9T5O8w6tH', 'IkPUpp619fH', 'jAuB7 4GE', 'TvVe1 8pR', 'yRUdHto74xW', 'X vZR12pg', 'Mlxs29gh', '8 GBe1 r9TFY.0mVT76xw', 'Okznr35jE', 'x Vg223xN', 'h kXxf0 4zQ', 'efqHlg79gJ', 't.rsZGU56we', 'nySWz, IXL.FFpSVPhbzvxItr13TY', '2 bp9I76rX', 'UYei18Bn', 'wzzHKfHj82gr', 'V hX, w UvR53zl', 'Z rp26de', 'EmIdzzU6S0pq', '2i iNiCwnN81BU', 'tStQz42 5ZZ', 'dUGQl26JU', '7d sEWL5o mVXnAWwQ4a2NB', 'OAzU msE492Hs', 'sG jI cL qV R4D0XF', 'Kao H21zW', 'hbVygZj.gEnp69na', 'e h, eG u3C8 nn96 s68jZ', '1 y.2uN15nr', 'qJbaVY1T9dG', 'l pz79JL', '3 Kk I0A1 6nW', 'D z KeNC zy sgg9p 2YX', 'oNs5w6Zd', '5R IJoB1W9ad', 'vjp uLN83WL', 'ZeeRl18lt', '8 dfw8 3M69NE', 'DjZ3k4Xn', 'eWbXpqpMX97Fr', 'yGe s c99aN', '4 AEZGx6k47Jg', '4x NfTy4b8aj', 'pA Gw Po4V4qN', 'PGQFZh123yb', 'SKsT WI906Gt', 'T aHd7U2nn', 'WxKKyt81Uh', 'zOcgy0A8qn', 'Q. Ndsiaf48aq', '6h YLf0ZCZe8 .G29eJ', 'P.mVWPsIuB84fg', 'cL.iNxzWqU85Qr', 'iMklbwGol16Xx', 'oZPY69Fq', '77 uT NvXyNxSZUC5d6NE', 'klNgU26GF', 'oxzobkc uE9v9GR', 'Rx NSLY6F5SL', 'kioysV09QP', 'vug oN60XG', '4 HmmE20lG', 'ry ypiWe DA06zQ', '8 jFbt4 7eN', 'dSlb1t5yw', 'OZrKuwK kth98be', 'JteYHcQoJdi09qy', 'rvgg99aR', 'K eJ6 3sT', 'oANt Vkd64sr', 'iVVQwA lcsrO53XZ', '9 Zr.QJZBWM3B8yB', '74 pWyj rktVG YsGbo mcuj8m, PAclqDTEejNSMNYIWtOf99AL', 'U qJe g Z46Uz', 'kmNL591Ee', 'lHkmXWbB95bj', 'c iQ34RH', '1U c j Y, crO99WY', 'HN sY8 8Uf', 'EesWsfTk69lW', '8 1lL rgV0PtQW8jD53RR', 'n.FVzHHRBurcU1 5QG', 'msrGSqQa95nQ', 'HZcfmSWH1J1Hx', 'SdGMKt25Bl', 'os K36lq', 'Twhg6T1BG', 'wJJMr.ot PzqduIKsryz NY96uh', 'wGA, ukg81UY', 'nz Z72dE', 'e QJ30xP', 'UjbdG3T6lU', 'EYM zgK TZ83hz', 'FBbcq8A7qH', 'MTFRBosZIzx c WqxF w2d 5xw', 'xmzpMUoDxfY7D 7zB', '8 Zsk7GAZlio n Fy.ms.DZm4h6pZ', 'wwhSn h sWmik2P1TX', 'RfihcRB69Yd', 'cdSANZSaJk FF65bD', 'yp c9c8tQ', 'asiteu17Gf', 'BFdg989Yh', '1 lAZFRRKKM o6 7Ny', 'LYSD79By', 'mmce19SQ', 'MfXwZS6Y8Gj', 'G kr6F0bG', '1I kxkWn69Nu', 'NOspW08lT', 'cx jY8F3AS', '7 NS nu.Wr8mdr22uQ', '2B y bF, kf .0NQ45jZ', 'Ox ySo C oA34JG', '5 c m27HnX09Zg', '4 oOh9 h86G09Yq', 'OqlbGPO55XL', '7P Gghq9r81Rs', '6d zW8zxv 6quGvHwyd33gq', 'zssDcKrI4 8zg', 'wSFE t1A 9hZ', 'cRXrI54lr', 'yl ki08hd', '26 .UEMRqPpr99hF', 'EYRjI dC33Hd', 'jiqee95Lp', 'AKLCnf75HN', 'rCROp46yF', 'kinme rr99yF', 'zvcXB.y97yr', 'cHtiWbD, zU43QE', 'mgRT4A6Aa', 'kaHl97an', 'EBIL52uJ', 'lddtT dp x OK4F3fr', 'MqWJlYI t95hf', 'qOQOUgl98ZY', 'h z F6g 5PN', 'fcU tl7y2te', 'lJ V O5d2Ze', 'ZBGWpkQu.m77qq', 'vdke.oash78Qx', 'kcsm94Rx', '0 A0 .. 2icInUDbO95xZ', 'Lq Ixnz09QP', 'PXY c S9 3FQ', 'znwDL88ux', '9 xcvc aIVXgvktdEzNmT3ZQYI, Oi2s92zf', 'uP L mvX ULCj1w1nG', '8 mhJiYnopK4h 7EW', '9 iOF Sbl7R3FU', '86 Vy6uQvtno l2A5o3u1sX', 'R.fZ29pq', '6c SGY6f735HP', 'b aA k A9w3Ds', '80 BlWE k11bx', 'DXw z30lG', 'VNitouIvgJCK08qx', 'uuqEPgvxW mYc99wU', '7 OimP 3.W K8ZK4S9Lp', 'oHWM98WF', 'zSdlNCe8w9Tj', 'Ya svHj d u ln MIfkP1C1ZW', 'vOyn1B4gF', 'a mSf6g5ex', 'kwj g88NZ', '3 .WPf88py', 'MgDbMHn89tx', 'xcVU7e6xt', 'iC a5 4uq', 'c xwWg0V1Qr', '.swcMlxk6d5wS', 'teQW9 4tn', 'XJgiwjg99us', 'X mrQQtb19xh', 'tVgwu GS Ghy24pA', 'HVKc.y4 6Ub', '.XxGb85Zy', 'naUnt77uH', 'c u40Su', 'H BTS69YH', '5 M0OO 8MexgkOI, G 6Hprnx5 JHG59Lg', 'jiVE09PX', 'iKf GLyL69aW', '1 K VU68fq', 'FbgqQNVbN50sN', '61 n zzWeuckFOmfkg M29 f</t>
        </is>
      </c>
      <c r="E740" s="3" t="inlineStr">
        <is>
          <t>[None, ('USA', 'GzQbHqWjUH.L7', 'q srO u', 'jT03LQ', 'c0Etz', '6'), ('USA', 'GA', 'Senoia', '30276', '770.250000 Tm 123 ABC', '560000'), ('USA', 'Jy', 'iOo rYmESj', 'F88xd', 'k01', '9M'), ('USA', 'GA', 'Senoia', '30276', '770.250000 Tm 123 ABC', '120000'), ('USA', 'eE', 'vweKrNgEm3qb5', 'J0k2Qg', 'JWN', '18'), ('USA', 'GA', 'Senoia', '30276', '471.229333', '292000'), ('USA', 'zx', 'ZwvsY', 'w89Nd', 'Z', '6t')]</t>
        </is>
      </c>
    </row>
    <row r="741">
      <c r="A741" s="4" t="inlineStr">
        <is>
          <t>spokenwordimages.com</t>
        </is>
      </c>
      <c r="B741" s="4">
        <f>HYPERLINK("http://spokenwordimages.com", "http://spokenwordimages.com")</f>
        <v/>
      </c>
      <c r="C741" s="4" t="inlineStr">
        <is>
          <t>Reachable - No Addresses</t>
        </is>
      </c>
      <c r="D741" s="4" t="inlineStr">
        <is>
          <t>N/A</t>
        </is>
      </c>
      <c r="E741" s="4" t="inlineStr">
        <is>
          <t>N/A</t>
        </is>
      </c>
    </row>
    <row r="742">
      <c r="A742" s="2" t="inlineStr">
        <is>
          <t>toandr.com</t>
        </is>
      </c>
      <c r="B742" s="2">
        <f>HYPERLINK("http://toandr.com", "http://toandr.com")</f>
        <v/>
      </c>
      <c r="C742" s="2" t="inlineStr">
        <is>
          <t>Unreachable</t>
        </is>
      </c>
      <c r="D742" s="2" t="inlineStr">
        <is>
          <t>N/A</t>
        </is>
      </c>
      <c r="E742" s="2" t="inlineStr"/>
    </row>
    <row r="743">
      <c r="A743" s="2" t="inlineStr">
        <is>
          <t>amerifirstloan.com</t>
        </is>
      </c>
      <c r="B743" s="2">
        <f>HYPERLINK("http://amerifirstloan.com", "http://amerifirstloan.com")</f>
        <v/>
      </c>
      <c r="C743" s="2" t="inlineStr">
        <is>
          <t>Unreachable</t>
        </is>
      </c>
      <c r="D743" s="2" t="inlineStr">
        <is>
          <t>N/A</t>
        </is>
      </c>
      <c r="E743" s="2" t="inlineStr"/>
    </row>
    <row r="744">
      <c r="A744" s="3" t="inlineStr">
        <is>
          <t>ranking-konzept.de</t>
        </is>
      </c>
      <c r="B744" s="3">
        <f>HYPERLINK("http://ranking-konzept.de", "http://ranking-konzept.de")</f>
        <v/>
      </c>
      <c r="C744" s="3" t="inlineStr">
        <is>
          <t>Reachable</t>
        </is>
      </c>
      <c r="D744" s="3" t="inlineStr">
        <is>
          <t>['1 Hacker Way, Menlo Park, CA 94025', '88 Colin P. Kelly Junior Street, San Francisco, CA 94107', '1621 Central Ave Cheyenne WY 82001 USA']</t>
        </is>
      </c>
      <c r="E744" s="3" t="inlineStr">
        <is>
          <t>[('USA', 'WY', 'Cheyenne', '82001', 'Central', '1621'), ('USA', 'CA', 'Menlo Park', '94025', 'Hacker', '1'), ('USA', 'CA', 'San Francisco', '94107', 'Colin P. Kelly Junior', '88')]</t>
        </is>
      </c>
    </row>
    <row r="745">
      <c r="A745" s="3" t="inlineStr">
        <is>
          <t>scadametrics.com</t>
        </is>
      </c>
      <c r="B745" s="3">
        <f>HYPERLINK("http://scadametrics.com", "http://scadametrics.com")</f>
        <v/>
      </c>
      <c r="C745" s="3" t="inlineStr">
        <is>
          <t>Reachable</t>
        </is>
      </c>
      <c r="D745" s="3" t="inlineStr">
        <is>
          <t>['and manufactured at our facility in St. Louis, Missouri', 'and manufactured at our facility in St. Louis, Missouri', 'and a passthrough port for an AMIA', 'and manufactured at our facility in St. Louis, Missouri', 'and manufactured at our facility in St. Louis, Missouri', 'and manufactured at our facility in St. Louis, Missouri', 'and the Digi One IAP Protocol Gateway by Digi Corporation. MO', 'and manufactured at our facility in St. Louis, Missouri', 'and manufactured at our facility in St. Louis, Missouri', 'and manufactured at our facility in St. Louis, Missouri', 'and manufactured at our facility in St. Louis, Missouri', '1133 Pond Road Wildwood, MO 63038 USA',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'and a passthrough port for an AMIA', 'and manufactured at our facility in St. Louis, Missouri', '9 Male Jack RS232C Serial Port Replaces EIA', 'and Precision. Notable on that list is ElsterAMCO', 'and Precision. Notable on that list is ElsterAMCO', '108 modem is available HERE. SCA', '14 RED ETHERMETER.TERMINAL.15 GREEN ETHERMETER.TERMINAL', 'and its use is required for all NY', 'and manufactured at our facility in St. Louis, Missouri', 'and manufactured at our facility in St. Louis, Missouri', 'and manufactured at our facility in St. Louis, Missouri', '1133 Pond Road, Glencoe, Missouri 63038', 'and manufactured at our facility in St. Louis, Missouri', 'USA19HS', 'ver Software CD Included. The USA19HS', 'rom a distant RTU via a buried RS485De',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'USA19HS', 'ver Software CD Included. The USA19HS', 'nnected to encoded type Itron ERT100We', 'nnected to encoded type Itron ERT100We', 'ENR, St. Louis MObrand cell EL123AP', 'www.ekmmetering.comproducts34pu', 'sujVHuVHjVHh V S4j1uP', 'EtYMFjSVuHEjPE uPjSt9u9uS', 'EDPu9f9Et', '8N EM 9WS O9t9tPSS dSPu6S9tP', 'PjdQTUV39ut', 'AYHhl3j5ht', 'fpCxfpCf97Bu', 'BXBPBt BSB BB5B8fD', 'WPWj0W5BD', 'Bhhu h05DS', 'BPWjhBrP57Bl', 'GujUUUUW57Bu', 'tUjhUWP jUht89Bt', '9 Buj5Bhh 5BT5 BHBW49WB', 'HB t jS PD Pt t57Bj', '7B .tSjh uEPjh2u 7BU', '3 5hWuWhulPuuu US Wu uYh 3bu ut6juu97Bt', '9 u Shuu Shu9uShuEp0juXBt4S5Bh', 'BuSh Wu Sh W uEPShulPhSSSP hu fu9S5Bj', 'gBDP3h0gB', 'BWj, PVcVPtfc39ut', '3u fPWu uuE E PEVPWuu, u t tfuf th t UQQMeSVf9j XEj9uAAMf90uA', 'tfEt33Au', '3 ux p EME jYj Y3BJU3B 7JU', 'BASEOLEACCCLBCATQRichEditRichEdit20WR', 'teShutdownWRegDeleteKeyExWADVAPI32Ge', 'sS.dll8 8Ph', 'JUinmifeeeeeeeeeeeeedpX9 0Hy', 'JUirw92wh', 'UmdJ7 5HR', 'fqwzfZ9 4EQ', 'kvvuutttssssrrrtsAs02Gt', 'GnvvvvvuutttsssutDu01pp', 'oyxxxwwvvvuvwH H01ll', '.........................eeeeeeLw06Ax', 'Ugvy79NR', 'KKKKKKKKKKKKKKKKKKKKKKKKKKKKKKKzR82ls', '0 XOqob491dy', 'Eo.OGnvHq8w1nP', 'Qz PSt66Lj', 'KdE RrVzp5 4Wl', 'wteO.r LcjnD VSu3f6Wz', 'Uy OJL0 7Pu', 'NzAKm57Ld', 'oOau36al', 'QmnmbE75UN', 'GdT40hz', 'HCUHAN, DUI IaxPU14ju', '8 R..TBN0 9js', 'cDGKB7b 1JW', '9 2xp7 HwcXwXQb9me1w 7fD', 'vu n28hn', 'fRCW65Br', 'LOQLDq72gy', 'CUwIULf, BGk19ep', '1 f NPy84Yw', '89 W0p kT1FGPRQKx gPk31xT', '0Z s4Ri7D3Ld', 'Nqrcega22aT', 'tQP1S8NE', 'bRBaLF31sj', 'fKj1h7Qa', 'mcXAx6 4Ht', 'u iIa67TS', 'LbYZ8K0eH', 'Huxn3W6pn', 'gPr ez DuDoZeA1N1xQ', 'Fq vrr19HE', 'JM Owkg11hh', '0 zNqf3w0jD', 'kd I lsn4H3ld', 'vCms91AH', 'LnVX GoxKKjt45eE', '7W mz6y.5OE6hbxxHUjMsNZj5G6lf', 'CfyjE809su', '2 Y gOVtYTQdB97hY', 'SjMtw qtdK qRE3m3gT', '2 Q8Ues WdoNl0 8sp', 'Xo uz6s5Lz', 'LXdZmB44RX', 'rl TmsLw0J 6bW', '9W hK5U5zbXh24zX', '9 ohI4Q.6e0G3Zs', 'TYLP73pX', 'eWH .di R6u 2FF', 'sfxJccaKV jG fJ75bE', 'glPm93hR', 'uMwCneqMwp20eR', '0 RJHS5 YQ89as', '3 scmn1xpVxp47Ds', '2a 2 lANoILrQ 6B98j 2GQveGHjLfPi98UQ', 'aFynimWrWp QsfRLaxe02GH', 'PMIVDoDi8B0bD', 'UJe Xih lm0 3gW', 'TJuxuyRzrAjjSaZ43XE', 'HSUT71fy', 'O y83Tg', 'e XL6d 7DJ', 'HlWA2 6tN', 'CRHl38aH', 'FdwDb708JQ', '6 Li IklF 0G4 u48Gb', 'Dd zIO3b8Qr', '6Y Sww0YRbmF0k8Yl', 'XU nR63TL', 'k UE M17ZY', 'Dr fPQxz85 5wY', 'Y Sr69Qj', 'PF.CB0b5Sd', 'eeYLVemO M TrpLf P16NF', '4 BNL A7jaYu95Lh', 'BdoBi, p64As', 'ZU PG1D9nQ', '5 RSxAmfHpPU4 iG8 7dF', '8G X 56Wf4EO9K166Hr', 'KXSH, VHiGGaz E732xD', 'FkgeYmvNB16ly', 'uoBVxSbTjR43Yf', 'RLFiR96rq', 'Kge oGFT97bQ', 'DZ UKd98PQ', '7 71n 2 A P, r7 1LL', 'YX sY70 6Nd', 'AVoJbNgscwo47Uw', 'NMzS64QQ', 'Yrn, PnG09xW', 'v vClE36JH', '7 fX 2R Nnnr 1lssF0T4JL', 'iUeJq75AS', '.Fk Z11er', 'fXHFoUrS27RW', 'SbF t20dY', 'a quk08qB', 'Zngud50Ud', '.mSz, C NKCGp0o9G2wB', 'zsRNqS48ye', 'IhHh88qd', 'WnHfa txf58 2wh', 'UXZA18Zu', '7 zbu, TYbyc SFeF54ER', 'WfgiCZ SO c CImW, jja, uo E jyT0 8BD', 'HdNnhNaTE42rp', '5E D1 QzuIh5FetIWzKgBH 8a35Uf', 'LP S9w7uE', 'ez cts29Jh', 'cbZGqzCq14sp', 'q Kf15wP', 'OjtB .JQ05qd', '6Z amUY91Rn', 'AYy S.r27RD', 'IVQn843XT', 'PrvE, rYAp1m6bT', '0 Re wjnaU61dU', 'EJ.Rc22UQ', 'NAJk0F0Ds', 'QACO5h9fa', 'IZmYP7U4eW', 'aylijA20ZE', '3 D9DHzKlB6R F.do56Bz', 'nGg usB8N6YT', 'DMrixA1 4gp', 'FvvCZz01Qz', '2 CWZG Uv064AN', 'rbrOnlQTRriMkO4 4zE', '3h 9H RNPrX 0RTkoEGl07ZZ', 'QdnzNN20 2rU', 'eqGVwMTL4d3fG', '0R xPp 0CkBoMyW46HT', 'OBFo U4 5PG', 'OU i24ZU', 'pVfwL61sw', 'Geqjt52zn', 'jjMJ .gbo64ba', 'Kv Bdm39UG', 'AO xpA29tN', 'vkYPcih BCl76Fg', 'DV Y18yY', 'CDMAup05nb', 'EzKR9D 7dr', 'yFMG78un', 'Ib m46LZ', 'Xcjb x TLqtJEtaLxjilRrkLd fuyZr44XT', 'eSQRlY4E7hh', 'vdYS80XR', 'woU FKnbNBzfe.Hvz86Zl', 'iaFKlK65qW', 'zOPiZt45rS', '6 cuPMSBQ4c 4uD3E 3Yy', 'JPKL608sE', 'fBkQG7 9fa', 'RXSxhMzEm.s32wR', 'ywnU6f6UE', 'jrda FqBktH69ne', 'VuaR90QU', '0 RjXTH23Qj', '1 Q7iv 8mUnPrhVs5lPq6a25gL', 'HIGv36jX', 'VWqFVcJdq1w7Ds', 'A.n6a4uX', 'mXnC97fd', 'NgI, r 4S xA0ob1X0Zf', 'w Ra, O90gU', 'xiMzY IioS z00dR', 'kNm.id fJ z0A8NQ', 'QVhsl8R 6Ag', 'MESP06du', '3 3bekP4AH16Dj', 'fek n61gX', 'T MkH85EA', 's sg61hq', 'umD Nk38DE', '5 o5Qj98uF', 'Jpa.C06Ap', 'QfpXbQp63dh', '36W Odol04ql', 'pdTgixw16yX', 'SMF W jrz41Nz', 'P e01Lp', '4 Ia8wAy19Yd', '. nmup31gq', 'nPouz42FT', 'PVXaP51dA', 'LyNDr5e9uH', '0 Y yUQ ajzy7F9sX', 'cVXRu Gz OdK1g5WW', 'FrxHR0T8xg', 'kmG Q. y t9 2Tg', 'jimMk07JA', 'nvIMYV96ge', 'bnDt856GN', 'VLEUmX50Bj', '4 wGKPYebu 5 05 Ay glIlAqxCwp7H6Zz', '2 y8.KfMQF35qg', 'YsbRse13yj', 'O DTh723NY', 'GKn, E5OSuCNQ9H9fvxU cJ55Re', 'r Ov10aJ', 'qKVu tOB198Yd', 'FbPHW28wg', 'HWBS, d0 4LA', 'q UI85Gl', 'ntM L vSAJAxS52zD', '1q Vt M Rvl7W9VlZH.ZEfO0K2jp', 'Kc.WA9X0lw', 'NlYRR LHn09QQ', 'DVPd0C7lr', 'wV JYzqc k39rY', 'zQtc lj82HB', 'CCym4m8UD', 'K ePdLkb15ha', 'GeS JegjpYQvRMU0y8Fy', 'jFlC t4 6Xt', 'sYEoX82BN', '1 mpcVkOkUWo aqnW19aS', 'TA RbnJKi GV, K0j4rL', '88 py8 eH LY7 1tX', '6n W .4kSy6 6hy', 'gZQK VcHud21QA', 'aVvsL M SURyn76fg', '40M HKZYf8 1az', 'wOwhWFFpHarF O W UulUNxp, J04xHYa35Ep', 'dSbPj08Ab', 'OGj FDDiiOq23rE', 'tpMcD00gj', 'BQVPI35XX', 'GcZLb90ZD', '3 IePg96nt', 'uJPq94Qn', 'Ve cMj081SQ', 'VJ F3 1sp', 'X z A or.Ja s31TL', 'qgAOm MgV66tS', 'FQ qRrFMLp3u3xs', 'YjvG8A6Qd', 'XDeYZOPZbQ6A1Qr', '4 vkciMnPc PF f8qW.cK1M 6qt', 'Pr O0G8JL', '5T 2PWf u57zS', 'ajRzd09XG', 'jrK ZQtOArfpD0k5su', 'NVkSU76jX', '6t FMZYLH DMw1H7hn', 'IXINGi1J4Gu', 'JT kO8p 3uF', '.G B69fz', '.Bmw.iw1 9Gq', 'MeskIB23Nj', '9l GAhutd44BW', '08 oquG8M2c4Bh', 'PO8 faW NREmRN4 0jT', 'yeUHVsbxMnOSnyP363bf', 'ZKVQP24dp', 'ef ed02ez', 'Y kwYm0 4df', 'cIaHEnddyz56Rz', 'jFNfvdRAEUPZCMIkv48WY', '8A T5jacFC62Hz', '6 waD Z9 wYv l rg8rq44zA', 'rYNK44RZ', 'DC k86 2BF', 'Hdran pVfIx256tY', 'CjjrH62Wp', '.rZXQL9K2AP', 'Dz aOrN64Rq', 'p Xl51qd', 'yPNgeoEP ZIv24Ty', 'lfiU58zq', '8t rZDEnY2u9YF', 'Bhwx E87BW', 'sNpbMf59Fn', 'nidiI95jn', 'NDNslUfeP9E7fA', 'hLXUXw zLc gMU6k 4dR', '4 8 gDdRtOzm np1O 5D WSyzutcUwT R24aN', '4R mHF85W48Lp', 'UtSmA33AL', 'dOldROyF81RL', 'Bt.g74AT', 'NKbi, IAmQTaaUqSdZ PbquMXb8 p23Ph', 'QJuB n53AS', 'lTYDcbX RY05zy', 'UdOBOzf Wk461SL', 'DsIUyABd h6w7nb', 'hkLmm39lT', 'iLzlR Ms N, SZhaCqAxE9rQ583rJ', 'qbKC6u1wn', 'cKIfvm94EW', 'rZRJ080US', 'gxLD5b5eU', 'wkmxoFwoc5E7GE', '9 UgHA DITqYdh703Jb', 'e LrB49da', 'iFvlHk66Ae', 'jESP qCNiu9c9AN', '4 O Y4JR13BW', 'ebYHSxEMvg68Bz', 'FAYy69Ad', 'uFtQOTU3D9GL', '6p 35 0j 0eRQN01gA', 'SlT vMAw1u1hN', '4 OAkWbqho6F4Rf', 'XExdv8p1yJ', 'ZO. MP057zn', 'Z IO16Ns', 'NNmz0h5FD', '7I wp 754YfqYiT5u8Zl', 'JUwd03Bz', 'rtdRo5U3tG', 'ILVSe9J5pE', 'UoOfW76by', 'ssyi, ia44xx', 'VxBWVeL pIN47tB', 'vLgH nI85nb', 'QTL Y26fy', 'uhoq Lg37uX', '93v mHdSc MG3 1Tf', 'bFzCD90BR', 'GExjLq R73yj', 'PqBE07ER', 'X TgN0n9pX', 'qAVN3h7yf', 'd VXsl60xx', 'jbGw, bud7 9np', 'P A.b UH96DS', '0242 q 44tCoXt23ET', 'jUvxHN12Jl', '0C 5dW eS 6 OpbpezU82Sw', 'FrL bX70Xw', 'oxnRM I c0j2GU', 'Npg31BL', 'fC NeTcV09nt', 'GOrBF89AD', 'dFpCcw3V 7uR', 'ovHjKC47Hg', 'lXWw28tz', 'tX a2S2gS', 'BBK, ZrNnFY 7TG fEQg WN vv 4WtYAW9q, NLhoTvh 1JNj v6EYm2HgA4j0ET', 'Cf z, E 4Y X.GmHu47ql', 'hgI60Sn', 'SETBFhoxwjqFb72jT', 'rfHTmsekDBxpe13by', 'ycMmitH68XH', 'WCWIPPYgl eBnMzMw8E1yg', 'fpETZr0S5Wt', 'zaOVRV g YGg2y7lH', 'WdJc21rX', 'Xo g2T9UQ', 'glsG01tF', 'hYPaIfK1d1ss', '9V WS7wsS43uR', 'nHDtrPv, i16lX', 'Uk t75lp', 'QTjaPR uB ND5S9rW', 'nU uwU11fH', 'mBduo07Re', '0 eNZ7hj0j7xP', '3R C VWW, VG. i5zbv76Es', 'Pfzv y gW21rr', 'pAUG73xN', '7n ylizkdl78Jn', 'XmpikH2j8zH', 'UDIXG45wt', 'BnkvkbK9S 4Wz', 'f A E67LQ', 'xu OtIt6w3yD', 'IhJrffBFRPtigNJ.L4s5FY', '7 okir, g64Qw', 'xwTN430lj', 'b nNB V, L31jh', 'xJsb Eh435Xn', '909 G5jKufo 9DOqwjs75zE', 'eEmPhZ84yU', 'q Kk62SJ', 'hGK30gl', '2M D6UlNJP0O00hq', 'muwemZ16xJ', '7 m kd xd35Ax', 'YGBqb8F9tp', 'Xjm T637Rd', 'fnYE, tpAeD02Jr', 'N g.snc40Ss', 'NkRxQwXb y22fJ', 'uhkhfqY0G9bD', 'AEd9j4aa', 'CHiz F2T5Lw', '95E 4vSnywT6vdlvxkfZC H389xF', '5 TF6hnOb 541HdOpmoYfuM23 6ts', 'c.pP45af', 'hbaA36UQ', 'Ozr M3K9hH', 'HwhG02PZ', '6 ItMb96Pp', 'P e05wf', 'UbN nh1B7uR', 'YujkFd829nU', 'xSlg5 3FF', 'ivlS12Jj', 'CvEj7u1Ly', 'fJTIOP74St', 'IcHK mT7 4Wu', 'JVIzsh34sD', 'J. KCW94bN', 'YMucdO16sx', 'hV dU3x8YJ', 'pR eeNEa18by', '8U LoMJFoW6m1Ss', 'JYVdj00SE', 'PrMvPoEVYC7 8TE', 'jjIVBE2G8eX', 'jkiupH qBTX fUz25sF', '96i j ucChXoM908Pn', 'Jwq t. DHB z0A6Qd', '3P vzWNS2E4AQ', 'wO D07zg', '1 .lmS2u1Tz', 'dr xdOTr13GP', '1 yoed4bOdaTZs vOM800ax', '0 tRvt7 y cu bs4t5Uh', 'qNN, Ut8e6xr', 'GOI, yZ ZgV71UW', 'XBGt749qY', 'cRcjlv98HW', 'Lf lAvf84BB', 'zu l62RN', 'MmEb525XS', 'bEgt38HE', 'j AKb74dn', 'FYKXJ A42DQ', '1h mm gWn196bP', 'M G19Rb', 'bNp. Sn13rU', 'BCOv hP93tz', 'VmYLLh43uN', 'NaBij69xz', 'rd m Bt31YG', 'DWL oj85yq', '6I lU1z55qj', 'S mfA626RN', '.a E68uQ', 'QkpWvyw83ua', 'gCXI61xb', 'kphWlp128hp', 'S QAWjiPVkx19Sh', 'TSNlCPM3m6fl', '3w 64o41m54sR', 'iF btNrKH54jU', 'gmZaxvON51EA', '4x hA i64Aw', 'dMTJDwtjjz68Px', 'dzlwU9a7uP', 'Q ZRdRG865Hu', 'qgYLRuc84tt', 'zx Ym nAK6v4lt', 'AJFoFFZy e50UD', 'luhcAh975NQ', '8 56LBS4D8Ya', 'VjQ tpyHy, lQAamp6G00lN', 'YWiCVhx Ylp g T DyE, u2sAq 4Ps66ZF', 'bLLWc5h6bG', 'RiSpN aCbK33LX', '9K Op jh mdo3 7Bg', 'yOvYoC4Y1zF', 'mh Eu7e2yd', 'Tqim8W 7fs', 'SHYK63Xb', 'sb BO407ry', 'IB Xt85pQ', '0d lpN5Tky uR41Wz', 'lWbWooU, wR1L9s7fp', 'xm W.tx56sp', '.p ujdGaSDDw HzU4N2gb', 'Kxh.YFl75yG', 'fdFmpMD88xe', 'r zk7K6gy', '5Z v xRMNBbJ01HtB nWIqMZL, d yl.JiN5z1g1Sj', 'ZzVHU36Qt', '4 Ui 8StJ. m YKyC Omtyf36tZ', 'N HpQ341Hu', 'xDWy tE Zl, G 6g FrRl54yy', 'ddfp Vmq30Tt', 'pdFerY6B7hS', '3 BMBN27yw', 'vfWzra7E7Fd', 'si cWv BUzl o6H3WF', 'qNh Fa A, Ki4tnLOYdQkCbP32Wa', '8I 7j.VD1U e, Ejmr2GkFn od189sP', 'A fAjHg8R2Qb', 'ugyLJWZE g vrS26WB', 'Jlzrg47HF', 'nqHe wUokZA401lJ', 'HgHkT32nL', 'SM Uugu m707hT', 'wak RY48QN', 'fqOdQyS3j0Ss', 'QPPI86qF', '2 yjZT2 6NE', 'ODfD46rt', 'HNfF36bd', 'IgoE9J6tW', 'pSyXPwcqES01WR', 'vlzuCTSwsUWTWpQ, zzuSlYoOlE12xl', '78 R tL TvnGE.d5clsN5tQl4MlP6C1GW', 'fzHB74Ap', 'zkZT69aE', 'pVusN QOFewjOQU68XH', 'XqDJ4 1pf', 'YpC LemL68Es', 'O T futUQjQt b4A 2tW', '9 Tw1QY.QcFK8X1qF', 'uf l.xWmt k43TQ', 'paLvWojKkiu35fA', 'SH Bd a5 9Du', 'hGEUi7 0FF', 'TXO r2F7pB', '1q y D17q mSxtcG tm4A9DT', 'M l.otfs93dU', 'SZ BU0T1pF', 'X i39Sn', '1 qZM.eM, IymH2a7qF', 'O Ou99wt', 'nS v AQLg jmHh2u8uy', 'WGdNDWRu18sG', 'QGNyRKlAx U E4K3gY', '41y 06frFvXK9, k K8e7Qf', 'H .ZE SXKSTSP00yZ', 'KOnPTe8W7De', 'qzYH44tE', 'jRMl e509ze', 'ntvb21YL', 'j ET525Sn', '2u Ds 9Kq0OHY13Zx', 'kJwavoX Co8M5Hn', 'pevxiw71Ht', '3r ZfIT7E4GU', 'NGbwjhtFvQllYE738uJ', 'uHLEsC5 8WZ', 'a WD86ns', 'bMR .s4T7AU', 'tec w21Xl', 'qrLzIzM3K3lF', 'r Kg68Up', '60 1DaA248UF', '9 QCS2So6j 5wD', 't a Z8k8RE', '5K byKM3 V n3 5dh', 'dTcBt B hJt B. dg96lp', 'G J Vjb.N Qh69ZE', 'HaVHO0 7rB', 't Fum52hL', '3 FvG, UOlaM gUD5g5aS', 'QdcH38Sn', 'rv Pp84HU', 'L kS10UR', 'Tp m.fxskZSTrFv N32Sf', 'ZDtRb akn23xz', '5 ZdfczQZy a253Nq', 'Y udt5u0Yz', 'Kjrg63HE', 'ptAquxm5 1aY', 's n Aff Ir42NJ', 'TC z3H5JL', 'gDpm949Da', 'ckbT97AG', 'ZXvyqII44xU', 'rSOh m4H1sG', 'jwGiXvU26zR', 'HutqqpY8h1dN', 'HnfG61Fy', 'bYYq87xX', 'AXrmm80dH', 't lFS1S4Wl', 'an Z77wX', 'jZs kG40hw', 'om O1d7Sd', '1 xovM1ef720ry', 'd ZM25nR', 'ZrrH479Gq', 'u RI76XE', 'LV yP2c9NA', 'aXcSQ, U C, xKJ9m p5j3Wg', '33 C0ybh37uH', '.EuIB.R58su', 'ZwkyQ52LX', 'aHXOS1h4ys', '2 XVar7kC11aR', 'wQY zcu mXLFA01Hg', 'lUgKy Im72Uw', '5 fO jB RxmlR71ar', 'ngZG1j1hj', 'vdEATL0y 3eA', 'bCo01Ye', 'BVA9 9qF', 'wcTy mzFr yl54fR', 'RZ . j9e5xp', 'dobXwwbB05SQ', 'KUua S.BvQR61nL', 'JGaC k2T8uq', 'n DYs7g4hT', '4 .x uC91fd', 'JMs20bB', 'XlCZoxB34Fb', 'wlvpfr655tN', '.iMSEq39eJ', 'iXPkKE33Sg', 'UDwKyK89HY', '2 o8l p56CKx3M8QT', 'w BH3U3XB', 'LrwSyFw7v7ja', 'c xH0 3zZ', 'AuP uIA07FY', 'TdKpN6X 9rT', '3 MdEle dOaG UMdm3A4et', 'ZzeUg5Y8Zy', 'ZnWssfVfQcm32BP', 'cMTH38uD', '5Q hE8 D68NN', '9j HPQE65tg', '8 sfooMZ8IxyBj IkgqB7y110dR', 'KcMH9 7fQ', 'H APi1b0wQ', 'aPT.V6Tycz81fw', 'IA j2e7Sr', 'EvM5B6Wu', '1S vBWz pL093Pl', 'BqkJp62jA', 'kq t KW dr r67nG', '7K n1e w67Hn', 'YTKYKjg9y7DP', 'WVuhlV QbS559Lz', 'sXXR87PE', 'yEOmLvEG4S6eT', 'vSHkhqUb4J8ux', 'DSJ NMJGjM, p6INEY3h4dq', 'btjY gpcX, ADT DYn5k3hJ', 'CbnbpSr Qms7m1WS', 'iR ANy95rs', 'Z.JyH02aF', '0 y upw J0 7Ty', 'ROvAOKzGo66ra', '4Q VMYKZ o4G4SL', 'sY g5E4Yp', 'FjpF8h4gF', 'nTZQj.N77nY', '3 t8Ie81RT', 'ICS h951ju', '1 fnda14Dd', 'E LCBXSYkxXDbs52gb', '0 6 Zgzy162fr', 'Cen81Jy', 'uFBDrqj597gJ', 'bZA d7s7tN', 'uXZkXfg9 7Xr', 'a mxofVkSWu40AL', 'XGRur1X 3wF', 'pKOf40Pp', '55 MRwz78qJ', 'x Z W3F8Pt', 'n Ms37eR', 'TRAjQ z48xR', 'GTgG21dZ', 'WqoN rueR96tu', 'kDqz60hq', '0B Qg4lf2U 6DS', 'yhi90Al', 'Ff WjmAA76tH', 'vEolnl0 9Qw', 'ipuEzna4S3uZ', 'EAPUxcHy44gY', 'Nei DhGf23ng', '߅ wgMrqbk7 MJW0o69EZ', 'ak o, P568Rh', 'of .me08zA', 'cMfj Pt1 1eQ', 'ChdAluhLs22ez', 'QFNFDcWRgWT, Mc 1Ey1 O43Ez', 'J BM G90zz', 'T Wa42lB', '18 Cyyn9B1tR', 'RM0ocASG L AAS7J6ES', 'ATflr14Jj', 'KFih31sr', 'qqkD8 3nj', 'AjZY160xs', 'qNFkWuZ546jE', '7 H ZyT11QB', 'T nx h9W8JP', 'x nSoEjr97rf', '82 fyP 9i69ww', '7 yT6DOG80QH', 'YZR1d 2Uz', 'FB hl37pf', 'qK bIvz34UT', 'pRGd61lZ', 'mfD Oj37nb', 'p YFmv GB1c4JX', 'iaB.N09hS', 'yah68xZ', 'COhxoz j12nx', 'ke eK43Eu', 'MJNUH9u0FD', 'NuKoi AP99ZY', 'xcnFcLG JITnf93rh', '6 5a1kZZ33zg', 'WaUqKKYp.e64gX', '3n jPU7Rw x3VL DF63Re', 'C AP LGt95qp', '7 CD4 X VTt41Xe', 'K lt98aw', 'P eJ pot P Z3s9pZ', 'SHN2u 3WN', 'pGBgtB74AW', 'Kp gwnjrvZyHuwo3Y0JU', '6g yTwD30ZQ', '1 PXKLVPeWEGNIV dbIzpDP2xf J PkV77fp', '3663k L3Scp7X zB y66Uz', 'H vHh79gY', 'itk Mx T9s4fu', 'PnuFHB53xD', 'Ye Ib DOy67jj', 'cTGWZDic37QD', '3 uks w057de', 'F PH c YegN9n8sb', 'xflugtwxj00FS', 'GkEs16HZ', '6 Mff k17pR', 'bPYUV56rt', 'd HDY476JF', 'MTEQ u fH84je', 'oU WwIOKgG90hZ', 'V Ijr kQN02tP', 'f ZfG5W1EF', 'QalG62uR', 'wOCfct77rF', 'pIAi P EgM28EZ', '8 MIpI9J 1se', 'uq fa1M1zd', 'eVwd6W 0HX', 'XZvlSq92hg', 'p e5J0DJ', 'aOKU0F6ez', 'HKPLaEEIEKXJ Q d55Yz', 'DiOI87YG', 'G NdX49Qj', 'HtoRCVUJYV7r1DY', 'bGYlv71uf', 'IiBzW, qy3g g5 I, kbaFO32dA', 'aGcl52jT', '7V URflHqp8K5gP', 'Tsqy Pb6b0zr', 'AIt ihMg1B2lL', 'zozL30dF', 'Nn. q d59Bg', 'U jGn21ps', 'sy qE66Ft', 'wkE xn1t 6fL', 'nzd J02eR', '42 HnaACbs8jdy14GE', 'f GvtF wJ P o AKI sk0B8qF', 'rBFUD.zO38jw', 'OGj oDu43EY', 'mPdQ4 0pP', 'yVaD51bH', 'nWN lei50Zf', 'UPIzgnEy36hS', 'UhZmAC0n0Se', 'KJCTh8 5lB', 'puAFX oByA2K1ar', 'ITDmR1C0sW', 'lhgTrB y8d2EZ', 'sN Ww Pjpqlbdmz95wA', '5x hHFY80xp', 'ta dt1H 5FS', '4w y0 NF6W1fy', 'dHw N0F3ej', 'z HOX63RL', 'Ryamorv gqO89pY', 'VYuSIRNO71AH', '58 aOnrK8c2Ql', 'TLquE S9g3hD', 'qbrW7N 5RA', '3 gR JiY05jZ', '4 T v 1eJ84ar', 'hBWy8b7Zh', 'rsoETRE, JCNwm FqY0h 9QS', '5A zwAC40YH', 'kmonr Mm6h8wt', 'tnvB SxJDI93yj', 'RfaBTblD86NF', 'FcJU ZW FAG9g9fG', 'ZHn. srT93nR', 'Tnqc4a9wr', '2 CQXM 3XgPF Ro69lx', 'OGnW R38se', 'UEfWF60Fr', '44 CaOURp6 r64xR', 'rMMj J61fL', 'SSzJuj99yq', 'tjjR33BP', 'ITrVD .A. L7H0ee', 'r YMq h71JG', 'CZBOxDT55jA', 'h bsrzotri43JJ', 'UJlC41AL', '4 kI 0Hr35tQ', 'HIgss19qL', 'Pa. UHc4r0Ah', 'mjtRWJ700fr', 'wQ pjuPWa4x0HB', 'mxv Ms77PR', 'DJJpBcvB a94lD', '.RwskAk35Gg', 'wDWz We44BY', 'U.Swf14ue', 'Ivng seLfA26yZ', 'bs W04Yn', 'RBDIUB9a5tl', 'Z aY65Zx', 'YE wHFuY KAs YL GFf703Sf', '0b HX1B033tn', 'nt aE25PL', '3H msOtbD8S3ej', 'MxyrtYO82qr', 's wKL28Fz', 'CMf xyv hV MW5u0Ps', 'a fRG46uq', 'GLDMss.x NS63Yw', 'omihjOM CWIfW mCt . ezZmf60Uw', 'w Fj56ph', 'eLvck wui9 5Lw', '8 I2YMQoFFHaIO66Er', 'VdcAPX, QsyZ1 6QP', 'UdY GN7T8lE', 'bkSd86PR', 'SlopFQ4m 7TQ', 'kvUAXTUKqP71LU', 'AgtKB76uB', '6 1me45kPI 7DPj BMk FFGK33XU', 'xDk G3a0Jx', 'Ji Y lLGYzZOOAYiUxTH.rbYT uj08Zg', '3K DjpPC28QA', '8 S TQ9U9T9Ex', 'GTpWvQDk09aP', 'Sma wy43tG', 'uaefREW CAXB3H7xN', 'wXFeWO7K1YX', 'JQ.LHTBOpc05GD', 'bTBB K17Ba', '71 N BpBVFQJ7 3qH', '4 XG w f7n7AagZlEo11fT', 'ocEl.AKCzt04gL', 'zmqLUcyKB52AP', '7 yNv6d0R Tcrq1L98Ra', 'rvUQdT1R3rF', 'COwkP, ZMZ97SS4HrobINTKh46Uh', 'IathBa33LJ', 'yA An xS58FH', 'AuJC785qG', 'yiow66Lt', 'FGSY34YU', 'IKii09fq', 'Ui BB67eR', '7i GwP42tzHQk63Jg', 'm mCmGE3h 9Pb', 'ra sCr01Gs', 'HYfSDYrVEOdL0c7dp', 'qrsHU49nF', 'ikJp0h7Ey', 'OrLH z517Dw', 'N XL4s0fJ', 'l ZFW5E8Up', 'YbgXUsYMOI Wbi2 6qg', 'O Ru98du', 'RG wR67qZ', 'xBVkKHUglG P8 2xN', '30 Xq0lgsx68xT', 'f rR9 6Ry', 'mxuc24bb', '.txp.kaxTwpGJjW8A6Zu', 'oqjRDQL33Xp', 'ZTrIOphJj7 2QE', 'PuFKw6p8xR', 'kfEjNe, qkJwyq2P8Ef', 'sG WAU7g1fs', 'RQhuzLeL tB02st', 'umXy2G5PG', 'rDb.SV85sL', 'aDvxi h66Qj', '9 N Mje50gg', 'Eed20NW', '1x rw4WnqC LZ D w06yy', 'nfx ZP809HP', 'edVWVm71SJ', 'zJSE45Ga', 'SFQYeJ3a5qZ', 'Autc48dy', '0c IwYqziLBx8e8D2hU', 'khzu523Aw', 'MV A55rS', 'h YW4J7Ga', '61 fgKXb4swb47GZ', 'fXtJ42pj', '8U FlRx J68ht', 'etgze57dx', 'IAFaN83wy', 'J.G H6J4fq', '0u PTM.b2Ma8uEbzQoeharPq13uY', 'lWVKj27gz', 'B RVDq o76PR', 'PkrMPRET06UA', 'C Mu73Pq', 'Z Y GkRB jl0s7Xb', '9 s xI240eE', 'HH e18ll', 'k xgmheFh03al', 'Ste2SeELdNx KX9x9FP', 'bBRCDL36GR', 'FysO f11Az', 'jRH17Je', 'HdLEeyt54aS', 't qjtQ320yz', 'LvWi20YH', 'XVdSQ5 3fU', '36i HxKlr P60JQ', 'Q WV, DFGpSm79zx', '79 pSPE64Lt', 'iD BM615Ns', 'erB87GB', 'Y lcN72ry', 'ZUbJN y145fa', 'ZdgdT749Sp', 'zgc dDS13Fq', 'TvEasaK6X9jb', 'rqAEH, r7 R 0vHAxNTYBldDd Ek44Ee', 'hGhk OUvr15Nb', 'NDiWYFV85Ly', '.N ig99FZ', 'r qQOv84jH', 'd tf6K2xB', '5 DO LDvwiq62Gz', 'OkQepYTE9d5QR', 'dmVZT14JU', 'lF yTfq K6G3YX', 'No nGH9 7xP', 'uGIjPB NcDlX9v 2ns', 'DK G80fQ', 'BCrAK eo815UY', 's I, o53rf', 'hYncAJJQU99Xf', 'zMJhSM6V9ep', 'Q XNefMvMN1 2Eg', 'LO ZHAtm, uIXS GsI7X2EAtPD02tg', 'WuFst5c 6xp', '4l 13w r to34ye', '8s 0c7F22De', 'Va vVbi BhD, jvwB8e54SF', 'agaNk hf efNXN12Uz', 'AIVTjqI7 0dY', 'HrfGMz44jS', 'LCTkB SLvmuJneJ82Le', '8 ucZ Xy8rMDCJN XgBmNO64Yj', '9 GSe3UTB21QJ', '3g nq2S75td', 'dRTEE4d7qD', 'TfWk89xD', 'R jm44xu', 'XlHas hY4n 9aL', 'wSkog Csf d u86Df', 'GYgT40jF', '5 8tJbmYZkemmcufk4t9qA', '5 CGxE.2ih5P6YH', '4S lh5 fjl ut 6pfU45DB', '1 JAs1aw C3F 2WN', 'j L M63jL', 'aJwYi2H3gH', 'jxuXe50rD', 'kxDWpd442Uu', 'CSpN40Lw', 'TQuz04sJ', '8n o4 nibGve99pB', 'TPa fNYiw99Xl', 'RPKJ63FP', 'rk WTKeRo94UB', 'Qey oX tT, V VWR0f1nR', 'xIfO eq98LF', 'NjIO51Zh', 'HHfN1 2lH', 'kxPz66Hw', 'nrZ Ju754XA', 'eptET48XH', '8 MVGV x2.p7g0ps', '15 qteRKkkEF7N HKOuF1N1yE', 'BeUW, So25pl', 'MBswAsEUj7e6HQ', 'Z N FW03gf', 'EerMe3X8Lp', 'SFnIRIR5 5Wa', 'meDq M27YJ', 'ATnXb c5 4JZ', 'GZus NciE PjE3E 2lH', 'o bx67NP', 'VV wBNc35zN', 'VTqT89yj', 'QDPL62zr', 'TMg Ei yHKIGRQ5h9qD', '9S mi Rr0dtz3 6jw', 'pug lK2s5tX', 'GepwKd dgR3c9LR', 'yrPr11we', '1 pr S Af08Bg', 'yueCHFdHH5c1Pu', '8 M0cIgUn7Jq9R9eS', '73 3E6U DhOzYhv9z.al fdyHyi mHWsJ63re', 'vDOMM590ZF', 'IakD2 1Zu', 'rcoOZi qxQqaEyNecPQgK03wx', '1U a7 y0ABa15jG', '34N ZVSPN.7O79st', 'SVwY43HE', '7k v jdlnZpzLA3OxvF9f 9Jn', 'xQaT KDf gcVZBIPgEGY23qw', '067 6D3Z53Sr', 'R frWxDob fFor75qU', 'H uDX255bz', 'YjHtUdih927Ph', '0 m H a3S5Wu', 'ep s61lH', 'naAYNg514lx', 'gFGRlI29Yq', 'sBmo AHnMl5 7xH', 'MgDA7 2bQ', 'pcA jOY8k1hT', '5J g4bgWN46Jd4 dGE PBhynAEI1IGh55xD', '1 ZEukZs56ee', 'O oxDK69gw', '0F jhoYDKG B o .2ya47nE', 'PzOi67zX', 'aSNM18bS', '0 Y bXjz Buo1ImOHt0 2XH, t05FP', '5Q DMx M mUv, dkwkAzf10ed', 'hc lm9P 4La', 'NVOSPx360Ag', '8D yne4uPx3D0JTAJjodaDS U93pP', 'aiGsR9D6xg', '1c DLnetwy83Tz', '0x 0r0 ddEb8G5ti561yN', 'UFmn w8g8Zr', 'e ydNk hfY1x5qZ', 'Ud lf qXjKp Pp20ab', 'jQXT N595je', 'u.PzGpf, M66FB', 'bAlB86lP', 'I kga0y0ay', 'Ubs, OVyCobS4 BR Yx3HM .8ucMu1.lECUT Y7a7ql', 'FUeYuT5K2sN', '7 YlWeHK4QiK58xS', '9i vNKd4j1PY', 'WCHH89nt', 'hlSF12SZ', '9w qLV5K zLT Q, EeSMfms8 HNs4p7ah', 'SXDS gjPPCMzi62pg', 'x. a67tJ', 'OqtsxAx32wZ', 'CAHixJGip48NX', 'WzqojM85ly', 'a UPS52FW', 'ixNFJ ZnbT9n0uG', '6 OR 02maUN 8MU Y6519oL Wxyyn96wb', 'MN C7s2Nr', 'rz, r31ap', 'hRT qey H4 6br', '.NwRfomyD3x6Yr', 'izzj2t6tB', 'hiDP e23yb', 'mXf, ubScuc cRJp4G8Np', '8 3rgzm0F6uy', 'LsTP59AL', 'IuAkvVSPfdb8 2HY', '8 fIgkR2hKKaD8N6XG', 'cKBBZ cyd42Qr', 'VfaQDv00tB', 'fI ekdflYHILh63bG', 'TJz.Y u9 8DD', 'oossmp T94Tj', 'YWtyuLc576hS', 'CLai5e8sP', 'wv IkYu A60We', 'gtVZ4 1Zp', 'K t.R, hkboGuWxrx17 8pA', 'DJPbX55Gr', 'pvXxMZkEQ aBQ, h3u9sq', 'WNfbr VDmfqjFIa6N3ad', '. JO0S0yj', '5A 1R6v Ds90nx', 'd xKU E55HE', 'gtFgnT118uy', 'gi Zfu67Ra', 'slGbApS4H0jt', 'OJpfQefAg989Tt', 'fx huGep6 4ub', 'Zj KwH6 0HL', '9v viyU08aS', 'Zh n5g6Dz', 'U Sd57Dd', '0K iQzRhsCZ9c8Yp', 'X.mmZgYkADUSOKfJ fo54LT', 'JbXHKm48fd', 'pgMMSuwmo EhmfO03uq', '9 l pZMM6A9WE', 'rhUIs99bA', 'BEbWGQNq857aX', 'sB Zkhh k EG, dBa3w9Gq', 'u ZzGYQ32ar', 'HJalF5 8xN', '4 iONjd79DU', 'xpYiFsrjuG3e9xG', 'pHkei7 0PD', 'DBcm, Rs 9W7K3lS', 'fAuF61An', 'aCewnhkMUpg7w9jf', '6 o fg2U4Nx', 'uaXgv9 4QN', 'Nf ONFbPZg49AD', 'PXWEO22wF', 'fTwp, TjyB0 1qa', 'K DuL41zS', 'eDvEXP4A4hA', 'vpu Qeo, dcrj5B9HJ', '0 oLG4js79RU', 'FY .NmwX, IFCiqH5StRJey12jJ', '9o VBVuu43Sr', '4H SZH 3u VR7cWdb2jTmNb8M7SP', 'uu n21YQ', 'YyA F26gS', 'civzgQYl20zt', 'CQIKTuIYy1 9YL', 'gpTg387al', 'APSeaf e Pk1 8rP', 'nN s t MpjXm270Wa', 'nz o63lp', 'l .VYIu3F4Jb', '9 w4 ir w724xe', '0R x3K4ZEm, a9pS dH2n5pW', 'zZqwDh3B2jA', 'oHzAH21Sz', 'Rpn.AzD, j93ql', 'uXWubQz41tp', '5 qn pc 2p5rG 844 Jn3q5 Qy KK350qG', 'Y oxb ru Rcm qeyS bZvHQov0h1Sb', 'PbbYVgOnv pV7H 5BU', 'P dHRYANFHQ zka3 6St', '1 bS D3lI83w21Ls', '5g eJeUjlo50WX', 'GegS18zd', 'jxgkQj46 6We', '1 HKCLuR4gKpmJwK9 Eh9XZ854xf', 'kcQtz6a3xS', 'fpWiHV90jt', 'ERK vYi2B 4HX', 'aOqwt5c2Zd', 'ca A69GQ', 'z rX HXqxw.ODj5b1fF', '3e LP9EeKSJU4f0Ss', 'Niixb82pj', '0 57LmETT hu Z1 2Fe', '0k dOjbMTH9e1 k.zb6k51ER', 'hBjK snOtafaAdq447xl', 'pZwfg13gX', '3 L3.tE98gP', 'nbP Fa6p9qT', 'Z eD6B4aR', 'znq, fXi8l7QdEg, N8 1lX', 'RYDVY9t7xA', 'uaGAaqt1J 9Sw', 'o Q W9t0Hn', 'yH JI18sX', 'gILXSY79xy', 'AHkmv2 1lN', 'ZDEwLms7 7eS', 'Sp jEN07JX', 'Y MY0e8QQ', 'lSb4T0Hl', 'zhIsjuf76Su', '6 S G po1e0EF', 'IKzqcovP22Fu', 'dFWdJI42Tx', 'zBjlu3x3sW', 'nhF ZxoD40wU', 'AJKKcXgM km fDSx, CjnFvF66Hd', '1 V MG19zj', 'VBRoJZx24ZW', 'bpEPkZ8k2ZB', 'w wI TGU67ar', 'It wnYc9G8ay', '8 PJzXLW BUENlnUzsX33ug', '0H EqX7fh691ga', '3 8 cYtn15jJ', 'rxHXuvvr6g4JW', 'Aiidf kY21Qf', 'kVpObK2N 5zb', '9N qch2 L S40RY', 'VNKv61SL', '1Y D FlAUK894DQ', 'LwQt6 6TS', 'iN, DJX BA6c0ry', 'KABt s10yW', 'v af43jr', 'sdyjHIATau IpB dqfob08QN', 'dPhjwEBfv00Ha', 'JBZ9 4nx', 'NInh54Za', 'pfhG Sfs pwU26eH', 'G TF28hh', 'aVIApohGb30gu', 'ZPHghce79uy', 'YQdu73eh', 'EooAcX9p5YT', 'evCf60xS', 's I pFm5d8Rx', 'nBi h54Ry', 'RBFtm41pP', '.NymI IM42DE', 'ELB utda43hj', '5T w EVp, fN 9dB76NT', 'v bFw95HR', 'ZbXDH4f6Td', 'K WYsP99HF', 'qcNTA33Dl', 'KrWn06En', 'xdf s9s4tX', 'uP MxdU08FF', 'pU ARO427gU', '.n YGmQrffnfBD2 2af', 'MydZ65XY', 'aKIG kg41dq', 'gqvthUGZ67lu', 'nQb21jx', '1 u5t0C A43XB', 'bsexay95TR', 'midhjDDbg8W2lR', '4T Mvi6qoek, Jeo6T0UW', 'NsXh8c5NX', '7u ZxzGE3 4Qs', 'd zo5 0GT', 'Vo.uTdJ3 3hd', 'QP SOSM TP2B6Qq', '0b UXqw20ZnxN I12sW', 'C HeO2H3by', 'Ff.GdZvvXO25DY', '4 ZIKsE72dj', '7 V ejPx FZQf kg3ZTdUfsD7Vc51Gn', 'iZDF6k4sQ', 'AezD5J2ny', 'X xGI27Lg', 'XoebrD27bE', 'ltvhb v, B87sp', 'EA F83AN', 'do U86lr', 'a zi17Qp', 'VAnyu99Dw', 'gctetm8T 2DG', 'IbUS245xd', 'JsO H93DG', 'DK pKONVnXZoP Ww tT70RF', 'weOE OQr35nH', '7Z Hr7 LWcJJor2ygQTm2k5LQ', 'Kaw03af', 'TqDGHux qiZQ xo0t7XA', 'rNMM189wj', 'EPn7 3XE', 'XD Mo9H6xd', 'zCHF8F6dY', '7 gt0, wf3e7F0w6sw', 'reAqteAJ tH6a 9ru', 'RmYF2 pVFmD5C7uW', 'iTl, qNRAX4 3pL', '1j 4h2YRXV. y3J0ju', 'ldI I90jf', 'AjRZEa13jy', 'tk OWUupGOy5g2Ld', 'kdjd59Ys', 'zeyaUhweQe24Db', 'UnSjybE90RB', 'WascT Ek89Wf', 'xQWy, iW 0TQI2 QVp v, Be13Ts', '6 qS G tv6A6FL', 'xUI75RU', 'htgI, gpT vP7ACtB UyvB53Uy', '3 Fg e0D8Qd', '3x 5yi8pPoPIEn ffNa02EQ', 'sCNU7B7Ua', 'OzPXEwV12xG', '5 .RrsZ388et', 'EArJooWx32yF', 'jvKS57Td', 'RKfxW49Ws', 'pbQl29aB', 'qifdb5c5uj', 'iyPsbr1s 5XG', 'F wtEv4b0YG', 'R VK17EB', 'WSDAaF91et', 'WGgjCLMp31BP', 'egGdD6B7GQ', 'NQGxP12LA', 'Ylr12Dw', 'LH J POCVZoO5 1aB', 'kIYONiqShDBt0a9BE', '5 y6 WV50tr', 'rbhY QjYjA00jY', 'zkfj HjRey180HF', 'qg ocD72EL', 'Y pt22Xt', 'k sP84uq', '9t AAIRcL4S4JH', 'WmOTAGDJyQ79Pf', 'NBVKs39bh', 'TY v P7u1wu', 'wlSCTr68PN', '4 e82GEC8X4YG', 'fmGuyrmY84Tf', 'iE Z, ITaQi97dp6FI 5x3T2kB60aj', 'BrSnTIG27by', 'C m PMDwZ vF S21PY', 'tggu KsePAVrNX737WJ', '6X lo.KDoS0M27XX', '3 To8g82jQ', '8 x1xc 5KSygONefr19tJ', 'GDoB JUACkm, V1bTk3 2Tq', '2 QAn1V c726tL3r5rF', 'qBVJ fG62Le', 'wNd, V9Cb BeTB2i I19BW', '7D SpuHSjO6RNeUjAC58be', '3 tFqPF, gEm66rR', 'yohWKc3j6Xu', 'Je a56tE', 'Mw F93GR', 'uX G0W7SJ', 'B jj9A5hZ', 'PiTZ mzA0S7YR', 'lBeoc.wA NzN53GH', '߄187 vLCCxaAXE60WT', 'IiEm5 8wg', 'RS bDlC, N64Fx', 'cbuB61xE', 'bG tz1j2Xp', 'HtCzD38jY', 'Yi o, An29hY', 'eKN51wL', 'hfvYm97ql', 'SzWRVYFa3K2pD', 'gY Ut02SW', 'QMQ .tWqFlJb, fxDJzkCx.FK05gs', 'sk f6s1bu', 'SNd93Bs', 'AHxW51GB', 'Ly U76hg', 'QUz Rca094BZ', 'GdZ0 4fA', 'oGF89NT', 'PzbpEzH yl90hL', 'cxC51Sz', 'jhFr852AD', 'fe r14NL', '0 nimMYIR6d8qZ', '.iPh.Gnxf35eN', '8r I jxz FGUUKGZ7w2aw', 'LBT01Ry', '1 Gl0iM8B1ZW', '2 7 ulp0ZJp4E2tF', '0 5 z2Vaql14zF', '7 YHl 0PyFPMEJZQhAoC W11Nz', 'Wwk48JW', 'pkaT.YMF y KWo5e2sD', 'h.ym Eo XUI41ha', 'gMp oOSNcI b0t7xn', 'Zq LE6C2Ap', '6D m jh14 8uq', 'kS nXVLk39Ds', 'fgoinM2S4jX', '7z Ey80WMg43QB', '3Y UOLAP5zn 6j8U1gg', 'W PxEy85hF', 'ect a bN09En', 'dKG y066WJ', 'fE C, AUl04rQ', '8z td0NLq8m5lF', 'JAPwtQAuPt.S rP79wd', '6 mAfj HY0c01Wl', 'usNy2g0tn', 'FMcujyC, u9s4Fn', 'e VrlmKp NP1r7Be', '2o jb VTO5H9k0yF', '4 vS9 JU1ET 4i8 2zt', 'bn. P7 6fw', 'FIQwK0 3xn', 'L xGXaa9J4pU', 'No3 gFfEf71WH', '4 7SUZoC19qf', '.zNBO36XX', 'YeanNPm016eg', 'Jl J1B9xn', 'NUlWb6U1bp', '0 4rrA0m I86AE', 'ia J50Hx', 'tx QtVTr0 4jy', '47Q fgUO14yY', '9l f .ZDEm44ra', 'iHnsbYmsWD30DP', 'LZrGY7v6JY', 'wOse14gN', 'J OE9T2qp', 'tCvjnKJh aBt48sB', 'yNRHdHqg Fo5 0Nq', 'YvZYSv8H9Lu', '9U OAXePXTApsYDN sG0Bn12rH', '5 d9 n D 3o hU4w 26oW0vyL i48Je', 'WqDGG m13gQ', '5 HsEPt3B2Bx', 'uSlezA31Sq', 'ycFlTfr500EL', 'tQf viWCgjLqdRyn7X1Al', 'VdoBHW2 2ad', 'EIb, PnMe U 3CHwGma55XS', '7T uhf2T2Vzwh03nu', 'SjrmO57jY', 'S PH9A7es', 'YQ WQ jSrE9E1Jh', 'ghfhgn3v3ga', 'DhRh24Pt', '6 iQyJXNq04sl', '.L d7C6tx', 'AUNYKMsd25dd', '2 0opp27Tg', '7 x1z, u1f 4Na', 'iVydGXoSoyWM17nw', '6 1 4 6gjha3 7jE', 'ACZjt873Eb', '7 d IALXM56bB', 'GbfK94eF', 'raKfY09ye', 'LGBuT658GQ', 'OJi H09Qw', 'yEE24aP', 'OuJmxDgc78uY', 'zELi151zd', 'q O9J6wQ', 'iW I494gS', '4 xtvg La43yx', 'YvFCR43Aw', 'sc iE AQ54Fh', 'JRaUpr515ds', 'ReGzlkkPb FTY39dt', 'vlvtNAECOCQDD56yW', 'i Wmj81RL', 'LGdi9 4zj', 'Kru cV P61gF', 'tBEt8H3UT', '4 Q1FZ, LxwR4Y8gJ', 'IqCYi402ga', 'jjBF kvGB476Dg', '8 2KP zHzr0f3br', 'tZ.LpL, sq32aF', 'xiXK, Jm69df', 'aw. wph76JU', 'GjYdG42ZB', '6v zrmj d1hs dLee D, RNHHvJ dPVU mwIShiS3 5SA', 'GsY M y Di, wKihNI5vN45bq', 'UmAj AXL40gq', 'CU PNOgJiV1W4Ed', 'WA wojUyd59se', '9 N GsM6VYWbovnMM03gr', '2i qa m4Wc34LL', 'HG ANn76WA', '2 yAmd zDT YeUQqUDbOYd P16GT', 'mmGYm52uU', 'w rcsB1R2ug', 'JoJU07Sq', '6 wrEzO, uqi 4s cHZFoTHxn 0J74Hb', 'CaTi4 2PF', 'sawHho PJSw79Ra', 'ZSA xrUB02Xf', 'EsDRKv516AR', 'AFGb, YSc3u1 a 6j 55eIl.dfeu6D5HX', 'CJhq R31NU', 'vUb diy60Te', 'jTnT s82Lr', 'QtGX ysDF7 5GR', 'gaGPcGq79df', 'JAAY ltAHW44eu', 'Vg ZvS76Xf', '1B kwWc98XF', '9 RFfG96qw', 'AKP.HW63hF', 'rsoW37pp', 'rTaC72QZ', 'sBSLdLWnIOF89tr', '0 nr BXA7A 7EP', 'QLAe56Ht', 'soNZc9E0bz', 'Mk bR1k2aS', 'KthOZC4e5Lb', 'ay on .by2P3ty', 'sXTi53Wg', '.UFDF xQO0d8Du', 'BfDHG7h7ZH', 'deXVZLhl Ren91eY', 'U cGQ E57wY', 'FmzcP95BS', 'vxLpPMIcEVfjtv yoopo E61BQ', '3p 7RXfsLfZKecQA253Ss', 'hk GfsFtYcbbGxduP UM5n4TY', 'M Mua8X4xz', 'gT vbyL5y4yA', '. ghlJ xanX i30Xp', 'StAY82qs', 'TYnM63zD', '3 1 59KVrVTbg VP41rJ', 'ejncrir8 8nu', '2 dg iD9 8AY', 'V ML D81qu', '9 UTl. Zj Wbt48rl', 'tCUY07qu', 'FyO41ZH', 'GPMmYQ97Eg', '8W oFj9nTM2pmWnf1VhS16XU', 'IX wf738QX', 'DF AlIXK5 1QN', '6k YV 96c93FZ', 'pj, Jk8 8TA', 'JQVS87Eg', 'XpXvip3Y7xj', 'tl FC05rX', 'ARiBIS66uB', '4d LnyIo oxolj8d0td', '871 h fGNZ78DR', '1 U f BlYpt4n XN 5FZVtOg98BD', 'ZAfPIGlp9 3ee', 'hatjI30Ty', 'Z De99tw', 'oUQJ59Tn', 'pFx k y87eb', 'pebVJsHo21Fp', 'bOZ M Mn41ru', 'pdGb28yl', 'cLaL6D5uP', '69e D Q ntcRCUN3XMhdUXZxwf52hf', '.JPo77Hn', 'bJZm71Fe', 'aLDZCuK5m1BL', '7 gJyRhvF0u8GR', '1v bV0VO16AL', 'cvK9g2bg', 'qDs88xS', 'TDh L10XP', 'MQN, F28Ut', '4 oww 9Lr3y9qN', 'YqI JK4p0yQ', '79b bm4xnZHyT3BRNxkM1UuP4N6qH0E0Nw', 'gMOSvSp0H4Gb', 'wIWkWjWkX56bq', '3 SW tY2 7Ny', '5 GgDN15Gn', 'iPmsg0 5nb', 'DgqJrTArlA24GR', '.pVH n230Ly', '9 y2bizZr Fbesq94 0HN', '2 coO, xD 2of, QKgmgh60Wd', 'vui lwv507bH', '0d cHJPWBmKCi33uJ', '8 XDLW7D6yp', 'H tTC5J 5As', 'UgSP TM LdFHTdOxvC460GF', 'xLhza7y2Uy', 'umjhAmXRGEA71Fs', 'aGlHE8 9TP', 'ynPl30es', 'ah O IgJ9G2jg', 'PMEnE6 9Pq', '6 Ofpp10bB', 'OLmM zBDOGL87QQ', 'gft.B79qt', 'uKW, QSsY1OOa2K7Ex', 'Kl k m.j, Owaq90ww', 'zXsT3 9NF', 'AIcLU wax327HJ', '72h dFILzJ8tnbC52aq', 'uO k3f7bn', 'r tS483eW', 'PkhARTM GGQA6w9dJ', 'FBQC05lJ', '7 ayXmku9gPXXdM14Ea', 'ofSg26XX', '4H lSrCnz, J26xZ', 'Ifxwr .y, UZr B00ab', 'LTAhikU .N16tF', '7 zaYgX k31FG', 'W JxITswH635st', 'hHYsRhb6R7aG', 'ub.pNJzU biWPZ32yd', 'ksqA48WE', 'fdIIUh P61Ne', 'MWP l Vz70ZG', 'wLdH RES, hs3x8nE', 'SGf4T7JJ', 'U cvNH4y3Uw', '3 X2PKrI7A4Bw', 'JcOkC76TL', 'CvnLI84WE', 'cOAB78rz', 'S gUd84Ff', '4 dl0gP apMuA3d3WF', 'maGUEw7K4Ny', 'byko77EE', 'DTFy3f 5Lb', 'ZzPe75uW', 'yrP rltmd48Xs', 'iMrH82NA', 'ji g9U4Qn', 'VfBZ dS iywt, eyfNke5 oQZ. Kt3 0qj', 'pT QN48Gg', 'XiejyvAN2w7YP', 'hCftQio58JN', '6x EKb0 gzqsZmde35ny', 'izjVG09LR', 'YrjSCew35LD', '1 X6HY bCMuC, t5yK14Us', 'pR owwsf34Bt', 'IorA69fB', 'tLCu C w N kA GdrAs P g9 0lE', '5z Gvk G 926vIte 1a82ju', 'lUn52dz', '0 vumOE, h05jR', 'NVfdHwD8 8rD', 'tgjwPotuij22pb', '.pAUJofE F81xP', 'rJyLEdqaTon4 7wb', 'dSewxG47Uy', 'UaVb090Up', 'jSNY7u9GB', '4v VeOoGv ebDkr65nb', '9 y tMzikCHdjXRSRDJGH0NJc1m5Ea', 'YAqnJ79Yw', 'n fF08by', 'kFfhg807yn', 'HNVCZZs RY23Jx', 'RNMVyXgrZKJVA18WZ', 'e.QU5w1Ht', 'WKvfLs, rsMMuS6U8gs', '9 13xt97Yw', 'J YGmIgMD.Lc12hT', 'xbPCD1u9ad', 's Q. F yU28uz', 'ieE, zNfqa8c0Wp', '5 h QLAw97Re', '1R cl3gA42Ty', 'MIn18hA', 'CfUt30FR', 'Kh y79dL', 'hB S21xE', 'VS ik96UH', 'BTmq YWuVECPCWkcRieSe17zT', '5S bImL0ym DWY</t>
        </is>
      </c>
      <c r="E745" s="3" t="inlineStr">
        <is>
          <t>[None, ('USA', 'ct', 'm', 'L0yVrYdY92bJ', 'aI3eNFmI', '5'), ('USA', 'Missouri', 'Glencoe', '63038', 'Pond', '1133'), ('USA', 'QB', 'Zs', 'y72Gx', 'Ikbw90uinyMVZqmZ3C9', '1'), ('USA', 'MO', 'Wildwood', '63038', 'Pond', '1133'), ('USA', 'cu', 'y', 'bs4t5Uh', 'tRvt7', '0')]</t>
        </is>
      </c>
    </row>
    <row r="746">
      <c r="A746" s="2" t="inlineStr">
        <is>
          <t>joejohnstattoos.com</t>
        </is>
      </c>
      <c r="B746" s="2">
        <f>HYPERLINK("http://joejohnstattoos.com", "http://joejohnstattoos.com")</f>
        <v/>
      </c>
      <c r="C746" s="2" t="inlineStr">
        <is>
          <t>Unreachable</t>
        </is>
      </c>
      <c r="D746" s="2" t="inlineStr">
        <is>
          <t>N/A</t>
        </is>
      </c>
      <c r="E746" s="2" t="inlineStr"/>
    </row>
    <row r="747">
      <c r="A747" s="3" t="inlineStr">
        <is>
          <t>caribbean-sea.org</t>
        </is>
      </c>
      <c r="B747" s="3">
        <f>HYPERLINK("http://caribbean-sea.org", "http://caribbean-sea.org")</f>
        <v/>
      </c>
      <c r="C747" s="3" t="inlineStr">
        <is>
          <t>Reachable</t>
        </is>
      </c>
      <c r="D747" s="3" t="inlineStr">
        <is>
          <t>['1510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 '1510 Riverside Drive Chattannooga, Tennessee 37406']</t>
        </is>
      </c>
      <c r="E747" s="3" t="inlineStr">
        <is>
          <t>[('USA', 'Tennessee', 'Chattannooga', '37406', 'Riverside', '1510')]</t>
        </is>
      </c>
    </row>
    <row r="748">
      <c r="A748" s="2" t="inlineStr">
        <is>
          <t>rek-ins.com</t>
        </is>
      </c>
      <c r="B748" s="2">
        <f>HYPERLINK("https://rek-ins.com", "https://rek-ins.com")</f>
        <v/>
      </c>
      <c r="C748" s="2" t="inlineStr">
        <is>
          <t>Unreachable</t>
        </is>
      </c>
      <c r="D748" s="2" t="inlineStr">
        <is>
          <t>N/A</t>
        </is>
      </c>
      <c r="E748" s="2" t="inlineStr"/>
    </row>
    <row r="749">
      <c r="A749" s="3" t="inlineStr">
        <is>
          <t>usmrc.org</t>
        </is>
      </c>
      <c r="B749" s="3">
        <f>HYPERLINK("http://usmrc.org", "http://usmrc.org")</f>
        <v/>
      </c>
      <c r="C749" s="3" t="inlineStr">
        <is>
          <t>Reachable</t>
        </is>
      </c>
      <c r="D749" s="3" t="inlineStr">
        <is>
          <t>['344 Aquidneck Avenue Middletown, RI 02842']</t>
        </is>
      </c>
      <c r="E749" s="3" t="inlineStr">
        <is>
          <t>[('USA', 'RI', 'Middletown', '02842', 'Aquidneck', '344')]</t>
        </is>
      </c>
    </row>
    <row r="750">
      <c r="A750" s="2" t="inlineStr">
        <is>
          <t>accu-profile.com</t>
        </is>
      </c>
      <c r="B750" s="2">
        <f>HYPERLINK("https://accu-profile.com", "https://accu-profile.com")</f>
        <v/>
      </c>
      <c r="C750" s="2" t="inlineStr">
        <is>
          <t>Unreachable</t>
        </is>
      </c>
      <c r="D750" s="2" t="inlineStr">
        <is>
          <t>N/A</t>
        </is>
      </c>
      <c r="E750" s="2" t="inlineStr"/>
    </row>
    <row r="751">
      <c r="A751" s="2" t="inlineStr">
        <is>
          <t>chrislowry.com</t>
        </is>
      </c>
      <c r="B751" s="2">
        <f>HYPERLINK("http://chrislowry.com", "http://chrislowry.com")</f>
        <v/>
      </c>
      <c r="C751" s="2" t="inlineStr">
        <is>
          <t>Unreachable</t>
        </is>
      </c>
      <c r="D751" s="2" t="inlineStr">
        <is>
          <t>N/A</t>
        </is>
      </c>
      <c r="E751" s="2" t="inlineStr"/>
    </row>
    <row r="752">
      <c r="A752" s="2" t="inlineStr">
        <is>
          <t>innocon.com</t>
        </is>
      </c>
      <c r="B752" s="2">
        <f>HYPERLINK("https://innocon.com", "https://innocon.com")</f>
        <v/>
      </c>
      <c r="C752" s="2" t="inlineStr">
        <is>
          <t>Unreachable</t>
        </is>
      </c>
      <c r="D752" s="2" t="inlineStr">
        <is>
          <t>N/A</t>
        </is>
      </c>
      <c r="E752" s="2" t="inlineStr"/>
    </row>
    <row r="753">
      <c r="A753" s="3" t="inlineStr">
        <is>
          <t>artslettersandnumbers.com</t>
        </is>
      </c>
      <c r="B753" s="3">
        <f>HYPERLINK("http://artslettersandnumbers.com", "http://artslettersandnumbers.com")</f>
        <v/>
      </c>
      <c r="C753" s="3" t="inlineStr">
        <is>
          <t>Reachable</t>
        </is>
      </c>
      <c r="D753" s="3" t="inlineStr">
        <is>
          <t>['1548 Burden Lake Rd, Averill Park, NY', '1548 Burden Lake Rd, Averill Park, NY', '1548 Burden Lake Rd, Averill Park, NY', '1543 Burden Lake Rd, Averill Park, NY 12018', '1548 Burden Lake Rd, Averill Park, NY', '1543 Burden Lake RoadAverill Park, NY', '15541560 Burden Lake Road Averill Park, NY', '1525 Burden Lake RoadAverill Park, NY', '1548 Burden Lake RoadAverill Park, NY', '128 Central Avenue, Albany PLANE', '43 W to Averill Park L Burden Lake Road, Mill on RSouth New York', '787 N I90 E NY43 E R Burden Lake Road, Mill on R SUBSCRI', '1548 Burden Lake Rd, Averill Park, NY', '1548 Burden Lake Rd, Averill Park, NY', '20231543 Burden Lake Rd, Averill Park, NY, United States', '1548 Burden Lake Rd, Averill Park, NY', '1548 Burden Lake Rd, Averill Park, NY', '20231543 Burden Lake Rd, Averill Park, NY, United States', '20231543 Burden Lake Rd, Averill Park, NY, United States', '1543 Burden Lake Rd, Averill Park, NY', '1548 Burden Lake Rd, Averill Park, NY', 'Room 750week Private Room900we']</t>
        </is>
      </c>
      <c r="E753" s="3" t="inlineStr">
        <is>
          <t>[None, ('USA', 'NY', 'Averill Park', '12018', 'Burden Lake', '1543')]</t>
        </is>
      </c>
    </row>
    <row r="754">
      <c r="A754" s="4" t="inlineStr">
        <is>
          <t>clandestinodining.com</t>
        </is>
      </c>
      <c r="B754" s="4">
        <f>HYPERLINK("http://clandestinodining.com", "http://clandestinodining.com")</f>
        <v/>
      </c>
      <c r="C754" s="4" t="inlineStr">
        <is>
          <t>Reachable - No Addresses</t>
        </is>
      </c>
      <c r="D754" s="4" t="inlineStr">
        <is>
          <t>N/A</t>
        </is>
      </c>
      <c r="E754" s="4" t="inlineStr">
        <is>
          <t>N/A</t>
        </is>
      </c>
    </row>
    <row r="755">
      <c r="A755" s="4" t="inlineStr">
        <is>
          <t>silverlakepress.net</t>
        </is>
      </c>
      <c r="B755" s="4">
        <f>HYPERLINK("http://silverlakepress.net", "http://silverlakepress.net")</f>
        <v/>
      </c>
      <c r="C755" s="4" t="inlineStr">
        <is>
          <t>Reachable - No Addresses</t>
        </is>
      </c>
      <c r="D755" s="4" t="inlineStr">
        <is>
          <t>N/A</t>
        </is>
      </c>
      <c r="E755" s="4" t="inlineStr">
        <is>
          <t>N/A</t>
        </is>
      </c>
    </row>
    <row r="756">
      <c r="A756" s="3" t="inlineStr">
        <is>
          <t>tri-starmechanical.com</t>
        </is>
      </c>
      <c r="B756" s="3">
        <f>HYPERLINK("http://tri-starmechanical.com", "http://tri-starmechanical.com")</f>
        <v/>
      </c>
      <c r="C756" s="3" t="inlineStr">
        <is>
          <t>Reachable</t>
        </is>
      </c>
      <c r="D756" s="3" t="inlineStr">
        <is>
          <t>['and service in the Chicago Land area.Larry GandyTHERMOK', 'and service in the Chicago Land area.Larry GandyTHERMOK', '1990 and based in Elk Grove Village, Illinois', 'and service in the Chicago Land area.Larry GandyTHERMOK', 'and service in the Chicago Land area.Larry GandyTHERMOK', 'and service in the Chicago Land area.Larry GandyTHERMOK', 'and service in the Chicago Land area.Larry GandyTHERMOK', 'and service in the Chicago Land area.Larry GandyTHERMOK', 'and service in the Chicago Land area.Larry GandyTHERMOK', 'and service in the Chicago Land area.Larry GandyTHERMOK', 'and service in the Chicago Land area.Larry GandyTHERMOK', '1990 and based in Elk Grove Village, Illinois', 'and service in the Chicago Land area.Larry GandyTHERMOK', 'and service in the Chicago Land area.Larry GandyTHERMOK', 'and service in the Chicago Land area.Larry GandyTHERMOK', 'and service in the Chicago Land area.Larry GandyTHERMOK', 'and service in the Chicago Land area.Larry GandyTHERMOK', 'and service in the Chicago Land area.Larry GandyTHERMOK', 'and service in the Chicago Land area.Larry GandyTHERMOK']</t>
        </is>
      </c>
      <c r="E756" s="3" t="inlineStr">
        <is>
          <t>N/A</t>
        </is>
      </c>
    </row>
    <row r="757">
      <c r="A757" s="3" t="inlineStr">
        <is>
          <t>vbclink.com</t>
        </is>
      </c>
      <c r="B757" s="3">
        <f>HYPERLINK("http://vbclink.com", "http://vbclink.com")</f>
        <v/>
      </c>
      <c r="C757" s="3" t="inlineStr">
        <is>
          <t>Reachable</t>
        </is>
      </c>
      <c r="D757" s="3" t="inlineStr">
        <is>
          <t>['29 Marion Road Sioux Falls, SD 57106', '274 Street and 476 Avenue, Harrisburg, South Dakota', '5010 East Rosa Parks Place Sioux Falls, SD 57110', '3024 West 57th Street, Sioux Falls, SD 57108', '1525 West Havens Avenue, Mitchell, SD 57301', '100 East Holly Boulevard Brandon, SD 57005', '112 East Holly Boulevard Brandon, SD 57005', '5701 East 57th Street, Sioux Falls, SD 57110', '7520 South Grand Arbor Court, Sioux Falls, SD 57108', '2720 W 41st Street, Sioux Falls, SD 57105', '3014 West 57th Street, Sioux Falls, SD 57108', '203311 S. Phillips Ave, Suite 203, Sioux Falls, SD 57104', '1431 W 41st Street Sioux Falls, SD 57106', '5015 S. Western Ave, Suite 170, Sioux Falls, SD 57108', '2201 West 49th Street, Sioux Falls, SD 57105', '2302 West 41st Street, Sioux Falls, SD 57105', '8004 West 41st Street Sioux Falls, SD 57106', '8000 West 41st Street Sioux Falls, SD 57106', '3101 W 41st Street, Suite 113, Sioux Falls, SD 57105', '5031 East Rosa Parks Place, Sioux Falls, SD 57110', '4801 East Linden Lane, Sioux Falls, SD 57110', 'TEN BUILDING510 S Cleveland Avenue, Sioux Falls, SD 57103', '412100 West 41st Street Sioux Falls, SD 57105', '2400 South Marion Road, STE 140 Sioux Falls, SD 57106', '5117 Crossing Place Sioux Falls, SD 57108', '6340 South Western Avenue, Suite 120, Sioux Falls, SD 57108', '6330 South Western Avenue, Suite 150, Sioux Falls, SD 57108', '5201 East 57th Street, Sioux Falls, SD 57110', 'ONE OFFICE5301 S Sycamore Avenue, Sioux Falls, SD 57108', '5015 S Western Avenue, Suite 260, Sioux Falls, SD 57108', '5005 S Western Avenue, Suite 170, Sioux Falls, SD 57108', '905 E Spruce Street, Mitchell, SD 57301', '8605 W 26th St, Sioux Falls, SD 57106', '519 S Duluth Ave, Sioux Falls, SD 57104', '7000 S. Lyncrest Place, Sioux Falls, SD 57108', '400 South Sycamore Ave Sioux Falls, SD 57110', '2430 2568 South Lorraine Place Sioux Falls, SD 57106', '6001 South Medical Court Sioux Falls, SD 57108', '2310 South Marion Road, Suite 160, Sioux Falls, SD 57106', '3101 West 41st Street, Sioux Falls, SD 57105', 'FIVE THOUSAND FIVE BUILDING5005 West 12th Street, Sioux Falls, SD 57106', 'TWELVE BUILDING2012 South Minnesota Avenue, Sioux Falls, SD 57104', '819 E Spruce Street, Mitchell, SD', '720 South Highline Place, Sioux Falls, SD', '5020 South Highline Avenue, Sioux Falls, SD', '2012 Venture Street, Tea, SD', '501 East 1st Street, Tea, SD 57064', '28092809 S Minnesota Ave, Sioux Falls, SD 57105', '2003 S Broadway Ave, Yankton, SD 57078', '2003 S Broadway Ave, Yankton, SD 57078', '5201 East 26th Street Sioux Falls, SD 57110', '5100 East 26th Street Sioux Falls, SD 57110', '2325 Enterprise Avenue, Tea, SD 57064', '15151517 W Holly Blvd, Brandon, SD', '412100 West 41st Street Sioux Falls, SD 57105', '2310 South Marion Road, Sioux Falls, SD 57106', '5801 East 41st Street Sioux Falls, SD 57110', '3801 S Western Avenue, Sioux Falls, SD 57105', '3109 West 41st Street, Suite 115, Sioux Falls, SD 57105', '3109 West 41st Street, Suite 1, Sioux Falls, SD 57105', '115 and West Willow Ave Harrisburg, SD 57032', '2207 S Mentzer Street, Suite 170 Mitchell, SD 57301', '6909 S. Louise Avenue, Sioux Falls, SD 57108', '3013 Broadway Avenue Suite 3, Yankton, SD 57078', '3101 3109 W 41st St, Sioux Falls, SD 57105', '800 South Highline Place, Sioux Falls, SD 57110', '4700 East 57th Street Sioux Falls, SD 57110', 'and South Minnesota Avenue Sioux Falls, SD 57105', '4700 South Sycamore Avenue Sioux Falls, SD 57110', '5102 East 26th Street Sioux Falls, SD 57110', '27097 Sundowner Avenue Sioux Falls, SD 57064', '5901 East 6th Street Sioux Falls, SD 57110', '817 9th Avenue SE Watertown, SD 57201', '6005 East Madison Street Sioux Falls, SD 57110', '7640 S Louise Ave, Suite 100 Sioux Falls, SD 57108', '1845 Westminster Ave NWatertown, SD 57201', '512 N Willow Creek Ave. Sioux Falls, SD 57110', 'three unique homes this spring at DETAIL', 'three unique homes this spring at DETAIL', 'three unique homes this spring at DETAIL', 'TH STREET LAND57th', '2 Retail Anchor Parcels Available85th', 'DOW RETAIL COMMERCIAL OFFICE LAND85th', '90 Exit off East Spruce255th', 'MIDTOWN OFFICE BUILDING49th']</t>
        </is>
      </c>
      <c r="E757" s="3" t="inlineStr">
        <is>
          <t>[('USA', 'SD', 'Sioux Falls', '57110', 'Rosa Parks', '5010'), ('USA', 'SD', 'Sioux Falls', '57108', 'Crossing', '5117'), ('USA', 'SD', 'Sioux Falls', '57108', 'OFFICE5301 S Sycamore', 'ONE'), ('USA', 'SD', 'Brandon', '57005', 'Holly', '100'), ('USA', 'SD', 'Watertown', '57201', '9th', '817'), ('USA', 'SD', 'Sioux Falls', '57110', '26th', '5100'), ('USA', 'SD', 'Sioux Falls', '57110', '57th', '5201'), ('USA', 'SD', 'Sioux Falls', '57110', 'Linden', '4801'), ('USA', 'SD', 'Sioux Falls', '57105', '41st', '2720'), ('USA', 'SD', 'Sioux Falls', '57110', '57th', '5701'), ('USA', 'SD', 'Sioux Falls', '57108', 'Grand Arbor', '7520'), ('USA', 'SD', 'Mitchell', '57301', 'Havens', '1525'), ('USA', 'SD', 'Sioux Falls', '57105', 'Minnesota', '28092809'), ('USA', 'SD', 'Sioux Falls', '57106', '12th', 'BUILDING5005'), None, ('USA', 'SD', 'Sioux Falls', '57104', 'Duluth', '519'), ('USA', 'SD', 'Sioux Falls', '57110', '57th', '4700'), ('USA', 'SD', 'Sioux Falls', '57105', '49th', '2201'), ('USA', 'SD', 'Sioux Falls', '57110', 'Rosa Parks', '5031'), ('USA', 'SD', 'Tea', '57064', '1st', '501'), ('USA', 'SD', 'Tea', '57064', 'Enterprise', '2325'), ('USA', 'SD', 'Yankton', '57078', 'Broadway', '3013'), ('USA', 'SD', 'Sioux Falls', '57106', '26th', '8605'), ('USA', 'SD', 'Sioux Falls', '57108', 'Western', '6330'), ('USA', 'SD', 'Sioux Falls', '57108', '57th', '3014'), ('USA', 'SD', 'Sioux Falls', '57108', 'Western', '5005'), ('USA', 'SD', 'Yankton', '57078', 'Broadway', '2003'), ('USA', 'SD', 'Mitchell', '57301', 'Spruce', '905'), ('USA', 'SD', 'Sioux Falls', '57108', 'Western', '5015'), ('USA', 'SD', 'Mitchell', '57301', 'Mentzer', '2207'), ('USA', 'SD', 'Sioux Falls', '57108', 'Louise', '6909'), ('USA', 'SD', 'Sioux Falls', '57105', 'Western', '3801'), ('USA', 'SD', 'Sioux Falls', '57110', 'Highline', '800'), ('USA', 'SD', 'Sioux Falls', '57064', 'Sundowner', '27097'), ('USA', 'SD', 'Sioux Falls', '57108', 'Louise', '7640'), ('USA', 'SD', 'Sioux Falls', '57110', 'Willow Creek', '512'), ('USA', 'SD', 'Sioux Falls', '57110', 'Sycamore', '4700'), ('USA', 'SD', 'Sioux Falls', '57110', '26th', '5201'), ('USA', 'SD', 'Sioux Falls', '57104', 'Minnesota', 'BUILDING2012'), ('USA', 'SD', 'Sioux Falls', '57106', 'Marion', '2310'), ('USA', 'SD', 'Sioux Falls', '57106', '41st', '1431'), ('USA', 'SD', 'Sioux Falls', '57110', 'Madison', '6005'), ('USA', 'SD', 'Sioux Falls', '57108', 'Medical', '6001'), ('USA', 'SD', 'Sioux Falls', '57105', '41st', '2302'), ('USA', 'SD', 'Sioux Falls', '57110', '6th', '5901'), ('USA', 'SD', 'Sioux Falls', '57106', '41st', '8004'), ('USA', 'SD', 'Sioux Falls', '57106', '41st', '8000'), ('USA', 'SD', 'Sioux Falls', '57110', 'Sycamore', '400'), ('USA', 'SD', 'Sioux Falls', '57108', '57th', '3024'), ('USA', 'SD', 'Sioux Falls', '57105', '41st', '3101'), ('USA', 'SD', 'Sioux Falls', '57104', 'Phillips', '203311'), ('USA', 'SD', 'Sioux Falls', '57105', '41st', '412100'), ('USA', 'SD', 'Sioux Falls', '57106', 'Lorraine', '2568'), ('USA', 'SD', 'Sioux Falls', '57110', '26th', '5102'), ('USA', 'SD', 'NWatertown', '57201', 'Westminster', '1845'), ('USA', 'SD', 'Sioux Falls', '57103', 'Cleveland', 'BUILDING510'), ('USA', 'SD', 'Sioux Falls', '57108', 'Lyncrest', '7000'), ('USA', 'SD', 'Sioux Falls', '57105', '41st', '3109'), ('USA', 'SD', 'Sioux Falls', '57108', 'Western', '6340'), ('USA', 'SD', 'Sioux Falls', '57105', 'Minnesota', 'and'), ('USA', 'SD', 'Sioux Falls', '57110', '41st', '5801'), ('USA', 'SD', 'Sioux Falls', '57106', 'Marion', '2400'), ('USA', 'SD', 'Brandon', '57005', 'Holly', '112'), ('USA', 'SD', 'Sioux Falls', '57106', 'Marion', '29')]</t>
        </is>
      </c>
    </row>
    <row r="758">
      <c r="A758" s="3" t="inlineStr">
        <is>
          <t>veteransrebuildinglife.org</t>
        </is>
      </c>
      <c r="B758" s="3">
        <f>HYPERLINK("http://veteransrebuildinglife.org", "http://veteransrebuildinglife.org")</f>
        <v/>
      </c>
      <c r="C758" s="3" t="inlineStr">
        <is>
          <t>Reachable</t>
        </is>
      </c>
      <c r="D758" s="3" t="inlineStr">
        <is>
          <t>['and press enter to search WHO MISSION FAQS MEMORIAL WHAT CHIL', '2024 Veterans Rebuilding Life WHO MISSION FAQS MEMORIAL WHAT CHIL', 'and press enter to search WHO MISSION FAQS MEMORIAL WHAT CHIL', '2024 Veterans Rebuilding Life WHO MISSION FAQS MEMORIAL WHAT CHIL', 'and press enter to search WHO MISSION FAQS MEMORIAL WHAT CHIL', '2024 Veterans Rebuilding Life WHO MISSION FAQS MEMORIAL WHAT CHIL', 'and press enter to search WHO MISSION FAQS MEMORIAL WHAT CHIL', '2024 Veterans Rebuilding Life WHO MISSION FAQS MEMORIAL WHAT CHIL']</t>
        </is>
      </c>
      <c r="E758" s="3" t="inlineStr">
        <is>
          <t>N/A</t>
        </is>
      </c>
    </row>
    <row r="759">
      <c r="A759" s="4" t="inlineStr">
        <is>
          <t>mimivax.com</t>
        </is>
      </c>
      <c r="B759" s="4">
        <f>HYPERLINK("http://mimivax.com", "http://mimivax.com")</f>
        <v/>
      </c>
      <c r="C759" s="4" t="inlineStr">
        <is>
          <t>Reachable - No Addresses</t>
        </is>
      </c>
      <c r="D759" s="4" t="inlineStr">
        <is>
          <t>N/A</t>
        </is>
      </c>
      <c r="E759" s="4" t="inlineStr">
        <is>
          <t>N/A</t>
        </is>
      </c>
    </row>
    <row r="760">
      <c r="A760" s="2" t="inlineStr">
        <is>
          <t>bmbeans.com</t>
        </is>
      </c>
      <c r="B760" s="2">
        <f>HYPERLINK("https://bmbeans.com", "https://bmbeans.com")</f>
        <v/>
      </c>
      <c r="C760" s="2" t="inlineStr">
        <is>
          <t>Unreachable</t>
        </is>
      </c>
      <c r="D760" s="2" t="inlineStr">
        <is>
          <t>N/A</t>
        </is>
      </c>
      <c r="E760" s="2" t="inlineStr"/>
    </row>
    <row r="761">
      <c r="A761" s="2" t="inlineStr">
        <is>
          <t>oregonsportshall.org</t>
        </is>
      </c>
      <c r="B761" s="2">
        <f>HYPERLINK("https://oregonsportshall.org", "https://oregonsportshall.org")</f>
        <v/>
      </c>
      <c r="C761" s="2" t="inlineStr">
        <is>
          <t>Unreachable</t>
        </is>
      </c>
      <c r="D761" s="2" t="inlineStr">
        <is>
          <t>N/A</t>
        </is>
      </c>
      <c r="E761" s="2" t="inlineStr"/>
    </row>
    <row r="762">
      <c r="A762" s="3" t="inlineStr">
        <is>
          <t>barefootinternational.com</t>
        </is>
      </c>
      <c r="B762" s="3">
        <f>HYPERLINK("http://barefootinternational.com", "http://barefootinternational.com")</f>
        <v/>
      </c>
      <c r="C762" s="3" t="inlineStr">
        <is>
          <t>Reachable</t>
        </is>
      </c>
      <c r="D762" s="3" t="inlineStr">
        <is>
          <t>['3879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'and boards in the crossbars. WHAT IS YOUR ROPE GUIDE AND',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St.Milwaukee, WI53212', '3879 North Richards St.Milkwaukee, WI 53212', '3879 North Richards St.Milwaukee, WI53212', '3 years or more the warranty is also VOID. DAMA', '3879 North Richards St.Milwaukee, WI53212', '3879 North Richards St.Milwaukee, WI53212', 'AND SERVICES AND CONTENT IS A VIOLATION OF THE LA', '7926 Bracken Place SE Snoqualmie, WA 98065', 'AND APPS IS AT YOUR SOLE RISK AND', '3879 North Richards St.Milwaukee, WI53212', '3879 North Richards St.Milwaukee, WI53212', '3879 North Richards St.Milwaukee, WI53212']</t>
        </is>
      </c>
      <c r="E762" s="3" t="inlineStr">
        <is>
          <t>[None, ('USA', 'WA', 'Snoqualmie', '98065', 'Bracken', '7926'), ('USA', 'WI', 'St.Milkwaukee', '53212', 'Richards', '3879')]</t>
        </is>
      </c>
    </row>
    <row r="763">
      <c r="A763" s="3" t="inlineStr">
        <is>
          <t>airservicesco.com</t>
        </is>
      </c>
      <c r="B763" s="3">
        <f>HYPERLINK("http://airservicesco.com", "http://airservicesco.com")</f>
        <v/>
      </c>
      <c r="C763" s="3" t="inlineStr">
        <is>
          <t>Reachable</t>
        </is>
      </c>
      <c r="D763" s="3" t="inlineStr">
        <is>
          <t>['211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AveElk Grove Village, IL 60007', 'and Repair Loves Park Rockford6914 Forest Hills RoadLoves Park, IL 61111',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'and consumption of fresh water is avoided. VACUUM PUMP',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'211 Seegers Avenue Elk Grove Village, IL 60007', '847 7252100 COVID19 STATEMENT 6914 Forest Hills Road Loves Park, IL 61111', '815 6333555 2467 S. 170th Street New Berlin, WI 53151', 'kW. L07RS', 'kW are belt driven units, while the L23RSL290RS', '6381 ModelhpKWPSIACFM L07RS', '6973 ModelhpKWPSIACFM HV11RS', '67 ModelhpKWPSIACFM HR07RS', '7277 ModelhpKWPSIACFM VR05PU', '1 175 PSIR10DS', '1 175 PSI30R10DS', '1 175 PSI60R10DS', '1 175 PSI80R10DS', '2 175 PSI80R10DD', '2 175 PSI120R10DD', '8 175 PSIR10DS', '8 175 PSI30R10DS', '8 175 PSI60R10DS', '8 175 PSI80R10DS', '8 175 PSI120R10DS', '16 175 PSI80R10DD', '16 175 PSI120R10DD', '1 175 PSI60R10DS', '1 175 PSI80R10DS', '8 175 PSI60R10DS', '8 175 PSI80R10DS', '8 175 PSI120R10DS', '17 175 PSIR15BS', '17 175 PSI30R15BS', '17 175 PSI60R15BS', '17 175 PSI80R15BS', '17 175 PSI120R15BS', '34 175 PSI80R15BD', '34 175 PSI120R15BD', '3 175 PSIR15BS', '3 175 PSI60R15BS', '3 175 PSI80R15BS', '3 175 PSI120R15BS', '6 175 PSI120R15BD', '6 175 PSI240R15BD', '17 175 PSI60R15BS', '17 175 PSI80R15BS', '17 175 PSI120R15BS', '3 175 PSI60R15BS', '3 175 PSI80R15BS', '3 175 PSI120R15BS', '6 175 PSIR15BS', '6 175 PSI80R15BS', '6 175 PSI120R15BS', '6 175 PSI240R15BS', '2 175 PSI120R15BD', '2 175 PSI240R15BD', '8 175 PSIR30DS', '8 175 PSI80R30DS', '8 175 PSI120R30DS', '8 175 PSI240R30DS', '6 175 PSI120R30DD', '6 175 PSI240R30DD', '7 175 PSIR30DS', '7 175 PSI80R30DS', '7 175 PSI120R30DS', '7 175 PSI240R30DSimplexHR15DF', '4 175 PSI120R30DDuples 2x15HPHR15DF', '4 175 PSI240R30DD', '6 175 PSIR30DS', '6 175 PSI80R30DS', '6 175 PSI80R30DS', '8 175 PSIR30DS', '8 175 PSI80R30DS', '8 175 PSI80R30DS', '7 175 PSI80R30DS', '1 175 PSIR40AS', '1 175 PSI120R40AS', '1 175 PSI240R40AS', '2 175 PSI240R40AD', '8 175 PSIR70AS', '8 175 PSI120R70AS', '8 175 PSI240R70AS', '6 175 PSI240R70AD', '7 175 PSIR70AS', '7 175 PSI120R70AS', '7 175 PSI240R70AS', '4 175 PSI240R70AD', '8 175 PSIR70AS', '8 175 PSI120R70AS', '8 175 PSI240R70AS', '6 175 PSI240R70AD', '8 250PSI PL15As', '8 250PSI60 PL15As', '8 250PSI80 PL15As', '8 250PSI120 PL15As', '6 250PSI PL15As', '6 250PSI60 PL15As', '6 250PSI80 PL15As', '6 250PSI120 PL15As', '2 250PSI80 PL15AD', '2 250PSI120 PL15AD', '2 250PSI PL15As', '3 250PSI80 PL15As', '3 250PSI120 PL15As', '4 250PSI120 PL15AD', '4 250PSI250 PL15AD', '8 250PSI60 PL15As', '8 250PSI80 PL15As', '8 250PSI PL15As', '6 250PSI60 PL15As', '6 250PSI80 PL15As', '6 250PSI120 PL15As', '3 250PSI80 PL15As', '3 250PSI120 PL15As', '3 250PSIPL30As', '3 250PSI80PL30As', '3 250PSI120PL30As', '6 250PSI120PL30Ad', '6 250PSI250PL30Ad', '5 250PSIPL30As', '5 250PSI80PL30As', '5 250PSI120PL30As', '5 250PSI250PL30As', '55 250PSI120PL30Ad', '55 250PSI250PL30Ad', '6 250PSIPL30As', '6 250PSI120PL30As', '6 250PSI250PL30AsimplexHPL15DF', '2 250PSI120PL30AduplexHPL15DF', '2 250PSI250PL30Ad', '3 250PSI80PL30As', '3 250PSI120PL30As', '5 250PSI80PL30As', '5 250PSI120PL30As', '8 250PSIPL40as', '8 250PSIPL40as', '8 250PSIPL40as', '6 250PSIPL40ad', '1 250PSIPL70As', '1 250PSI120PL70As', '1 250PSI240PL70As', '2 250PSI240PL70Ad', '8 250PSIPL70As', '8 250PSI120PL70As', '8 250PSI240PL70As', '6 250PSI240PL70Ad', '90 250PSIPL70As', '90 250PSI120PL70As', '90 250PSI240PL70As', '180 250PSI240PL70Ad']</t>
        </is>
      </c>
      <c r="E763" s="3" t="inlineStr">
        <is>
          <t>[('USA', 'IL', 'Elk Grove Village', '60007', 'Seegers', '211'), ('USA', 'WI', 'New Berlin', '53151', '170th', '2467'), None]</t>
        </is>
      </c>
    </row>
    <row r="764">
      <c r="A764" s="3" t="inlineStr">
        <is>
          <t>deltaglobalinvestments.com</t>
        </is>
      </c>
      <c r="B764" s="3">
        <f>HYPERLINK("http://deltaglobalinvestments.com", "http://deltaglobalinvestments.com")</f>
        <v/>
      </c>
      <c r="C764" s="3" t="inlineStr">
        <is>
          <t>Reachable</t>
        </is>
      </c>
      <c r="D764" s="3" t="inlineStr">
        <is>
          <t>['579 Main St., Bolton, MA 01740', '579 Main St., Bolton, MA 01740', '579 Main St., Bolton, MA 01740', '579 Main St., Bolton, MA 01740', '579 Main St., Bolton, MA 01740', '579 Main St., Bolton, MA 01740']</t>
        </is>
      </c>
      <c r="E764" s="3" t="inlineStr">
        <is>
          <t>[('USA', 'MA', 'Bolton', '01740', 'Main', '579')]</t>
        </is>
      </c>
    </row>
    <row r="765">
      <c r="A765" s="2" t="inlineStr">
        <is>
          <t>aurorak12.org</t>
        </is>
      </c>
      <c r="B765" s="2">
        <f>HYPERLINK("https://aurorak12.org", "https://aurorak12.org")</f>
        <v/>
      </c>
      <c r="C765" s="2" t="inlineStr">
        <is>
          <t>Unreachable</t>
        </is>
      </c>
      <c r="D765" s="2" t="inlineStr">
        <is>
          <t>N/A</t>
        </is>
      </c>
      <c r="E765" s="2" t="inlineStr"/>
    </row>
    <row r="766">
      <c r="A766" s="2" t="inlineStr">
        <is>
          <t>thevillahome.com</t>
        </is>
      </c>
      <c r="B766" s="2">
        <f>HYPERLINK("https://thevillahome.com", "https://thevillahome.com")</f>
        <v/>
      </c>
      <c r="C766" s="2" t="inlineStr">
        <is>
          <t>Unreachable</t>
        </is>
      </c>
      <c r="D766" s="2" t="inlineStr">
        <is>
          <t>N/A</t>
        </is>
      </c>
      <c r="E766" s="2" t="inlineStr"/>
    </row>
    <row r="767">
      <c r="A767" s="2" t="inlineStr">
        <is>
          <t>ateras.com</t>
        </is>
      </c>
      <c r="B767" s="2">
        <f>HYPERLINK("http://ateras.com", "http://ateras.com")</f>
        <v/>
      </c>
      <c r="C767" s="2" t="inlineStr">
        <is>
          <t>Unreachable</t>
        </is>
      </c>
      <c r="D767" s="2" t="inlineStr">
        <is>
          <t>N/A</t>
        </is>
      </c>
      <c r="E767" s="2" t="inlineStr"/>
    </row>
    <row r="768">
      <c r="A768" s="4" t="inlineStr">
        <is>
          <t>shellblack.com</t>
        </is>
      </c>
      <c r="B768" s="4">
        <f>HYPERLINK("http://shellblack.com", "http://shellblack.com")</f>
        <v/>
      </c>
      <c r="C768" s="4" t="inlineStr">
        <is>
          <t>Reachable - No Addresses</t>
        </is>
      </c>
      <c r="D768" s="4" t="inlineStr">
        <is>
          <t>N/A</t>
        </is>
      </c>
      <c r="E768" s="4" t="inlineStr">
        <is>
          <t>N/A</t>
        </is>
      </c>
    </row>
    <row r="769">
      <c r="A769" s="3" t="inlineStr">
        <is>
          <t>brooksidechapelfh.com</t>
        </is>
      </c>
      <c r="B769" s="3">
        <f>HYPERLINK("http://brooksidechapelfh.com", "http://brooksidechapelfh.com")</f>
        <v/>
      </c>
      <c r="C769" s="3" t="inlineStr">
        <is>
          <t>Reachable</t>
        </is>
      </c>
      <c r="D769" s="3" t="inlineStr">
        <is>
          <t>['116 Main Street Plaistow, New Hampshire 03865', '116 Main Street Plaistow, New Hampshire 03865', '100 Plaistow Rd Plaistow, New Hampshire 03865', '116 Main Street Plaistow, New Hampshire 03865', '116 Main Street Plaistow, New Hampshire 03865', '116 Main Street Plaistow, New Hampshire 03865', '116 Main Street Plaistow, New Hampshire 03865', '116 Main St., Plaistow, NH', '116 Main Street Plaistow, NH 03865', '116 Main Street Plaistow, NH 03865', '116 Main St., Plaistow, NH', '116 Main St.Plaistow, NH 03865', '116 Main St.Plaistow, NH 03865', '116 Main Street Plaistow, NH 03865', '116 Main Street Plaistow, NH 03865', '116 Main St., Plaistow, NH', '116 Main St.Plaistow, NH', '116 Main Street Plaistow, NH 03865', '116 Main Street Plaistow, NH 03865', '262 Danny Thomas Place, Memphis, TN 38105', '116 Main Street Plaistow, NH 03865', '116 Main Street Plaistow, NH 03865', '116 Main Street Plaistow, NH', '116 Main Street Plaistow, NH 03865', 'and the Crescent Yacht Club in Haverhill, MA', '116 Main St. Plaistow, NH', '36 Church St, Kingston, NH 03848', '116 Main Street Plaistow, NH 03865', '116 Main St. Plaistow, NH', '116 Main Street Plaistow, NH 03865', '116 Main St., Plaistow, NH', '116 Main St.Plaistow, NH 03865', '116 Main St.Plaistow, NH 03865', '116 Main Street Plaistow, NH 03865', '116 Main Street Plaistow, New Hampshire 03865', '116 Main Street Plaistow, New Hampshire 03865', '116 Main Street Plaistow, New Hampshire 03865', '116 Main Street Plaistow, New Hampshire 03865']</t>
        </is>
      </c>
      <c r="E769" s="3" t="inlineStr">
        <is>
          <t>[None, ('USA', 'TN', 'Memphis', '38105', 'Danny Thomas', '262'), ('USA', 'NH', 'St.Plaistow', '03865', 'Main', '116'), ('USA', 'NH', 'Plaistow', '03865', 'Main', '116'), ('USA', 'New Hampshire', 'Plaistow', '03865', 'Plaistow', '100'), ('USA', 'NH', 'Kingston', '03848', 'Church', '36'), ('USA', 'New Hampshire', 'Plaistow', '03865', 'Main', '116')]</t>
        </is>
      </c>
    </row>
    <row r="770">
      <c r="A770" s="3" t="inlineStr">
        <is>
          <t>turntablelab.com</t>
        </is>
      </c>
      <c r="B770" s="3">
        <f>HYPERLINK("http://turntablelab.com", "http://turntablelab.com")</f>
        <v/>
      </c>
      <c r="C770" s="3" t="inlineStr">
        <is>
          <t>Reachable</t>
        </is>
      </c>
      <c r="D770" s="3" t="inlineStr">
        <is>
          <t>['2009 Girls Album Vinyl LP PREORDE', '2009 Girls Album Vinyl LP PREORDE', '2009 Girls Album Vinyl LP PREORDE', '2009 Girls Album Vinyl LP PREORDE', '38 Cleo Sol Gold Vinyl LP PREORDE', '48 Cleo Sol Rose In The Dark Vinyl LP PREORDE', 'and Veteran is the Baltimore by way of New York, Alabama', '2009 Girls Album Vinyl LP PREORDE', '1 Marble Colored Vinyl Vinyl LP PREORDE', 'One Colored Vinyl Vinyl LP PREORDE', 'Five Five Pic Disc Vinyl LP PREORDE', '1 Marble Colored Vinyl Vinyl LP PREORDE', '95 LAB POINTS complete midpriced HI', '00 LAB POINTS versatile MDC', '95 LAB POINTS entry level MP', '95 LAB POINTS complete midpriced HI', '00 LAB POINTS phonopreamp with RIA', '00 LAB POINTS limited edition LA', 'one Headband H02 sale 50.00 LAB POINTS official AIAIA', '00 LAB POINTS updated ATN', '00 LAB POINTS new upgrade to the ATN', '95 LAB POINTS complete midpriced HI', '00 LAB POINTS versatile MDC', '95 LAB POINTS entry level MP', 'one Headband H02 sale 50.00 LAB POINTS official AIAIA', '00 LAB POINTS USB MID', '00 LAB POINTS 37 key USB MID', '00 LAB POINTS limited edition LA', 'one Headband H02 sale 50.00 LAB POINTS official AIAIA', '1 Marble Colored Vinyl Vinyl LP PREORDE', '2009 Girls Album Vinyl LP PREORDE', '95 This is IGOR. Pronounced EEEGOR', '2009 Girls Album Vinyl LP PREORDE', 'one Colored Vinyl Vinyl LP PREORDE', '1 Marble Colored Vinyl Vinyl LP PREORDE', 'One Colored Vinyl Vinyl LP PREORDE', '1 Marble Colored Vinyl Vinyl LP PREORDE', 'One Colored Vinyl Vinyl LP PREORDE', 'one Colored Vinyl Vinyl LP PREORDE', '00 Movies And Other Things is the new book from NY', '95 Original Price25.95 This is the most ME', '2009 Girls Album Vinyl LP PREORDE', '33 45 rpm records stable rotation via highprecision DC', 'and the club scene was WIL',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 'b produced primarily on Roland SP404SX', 'w automatic operation Bluetooth, approachable price point Sony PSLX310BT', '100 300 Sony PSLX310BT', 'tion FMAM preset tuning Yamaha RS202BL', 'lifier w digital inputs Yamaha AS501BL', 'annel separation AudioTechnica AT33SA', 'r icon stepup entry level model, fully automatic, upgradeable stylus AudioTechnica ATLP70XB', 'Player CD Player USB Recorder AD850SE', '100 300 Sony PSLX310BT', 'uetooth output AudioTechnica ATLP120XB', 'eryday listening entrylevel DJs, updated model AudioTechnica ATLP120XU', 'S upgraded improved model of ATLP120US', 'yday listening AudioTechnica ATLP140XP', 'estselling entrylevel turntable, automatic play, compact AudioTechnica ATLP60XB', 'estselling entrylevel turntable, automatic play, compact AudioTechnica ATLP60XG', 'ctivity update AudioTechnica ATLP60XB', 'w wireless connectivity update, special colorway AudioTechnica ATLP60XB', 'r icon stepup entry level model, fully automatic, upgradeable stylus AudioTechnica ATLP70XB', 'phono preamp AudioTechnica ATLPW40WN', 'lagship model AudioTechnica ATLPW50PB', 'w automatic operation Bluetooth, approachable price point Sony PSLX310BT', 'tarter model with wood MDF body, AudioTechnica cartridge, Bluetooth Teac TN180BT', 'tin preamp aptX Bluetooth Teac TN400BT', 'X Turntable w Bluetooth Walnut TN400BT', '100 300 Sony PSLX310BT', 'ss connections AudioTechnica ATLP60XB', 'eed to play vinyl records Teac TN180BT', 'uetooth output AudioTechnica ATLP120XB', 'eryday listening entrylevel DJs, updated model AudioTechnica ATLP120XU', 'S upgraded improved model of ATLP120US', 'yday listening AudioTechnica ATLP140XP', 'estselling entrylevel turntable, automatic play, compact AudioTechnica ATLP60XB', 'estselling entrylevel turntable, automatic play, compact AudioTechnica ATLP60XB', 'estselling entrylevel turntable, automatic play, compact AudioTechnica ATLP60XG', 'ctivity update AudioTechnica ATLP60XB', 'ctivity update AudioTechnica ATLP60XB', 'mproved model of bestselling ATLP60BT', 'updated w wireless connectivity, USB analog output AudioTechnica ATLP60XB', 'w wireless connectivity update, special colorway AudioTechnica ATLP60XB', 'dioTechnicas flagship beltdrive, fullymanual turntable ATVM520EB', 'r icon stepup entry level model, fully automatic, upgradeable stylus AudioTechnica ATLP70XB', 'phono preamp AudioTechnica ATLPW40WN', 'speed change AudioTechnica ATLPW50BT', 'lagship model AudioTechnica ATLPW50PB', '400 SemiAutomatic Turntable White DP400WT', 'SB flash drive recording Denon DP450US', 'SB flash drive recording Denon DP450US', 'SB flash drive recording Denon DP450US', 'B Turntable White DP450US', 'SB flash drive recording Denon DP450US', 'B Turntable White DP450US', 'eryday listening entrylevel DJs, updated model AudioTechnica ATLP120XU', 'S upgraded improved model of ATLP120US', 'estselling entrylevel turntable, automatic play, compact AudioTechnica ATLP60XB', 'estselling entrylevel turntable, automatic play, compact AudioTechnica ATLP60XB', 'estselling entrylevel turntable, automatic play, compact AudioTechnica ATLP60XG', 'ctivity update AudioTechnica ATLP60XB', 'ctivity update AudioTechnica ATLP60XB', 'mproved model of bestselling ATLP60BT', 'updated w wireless connectivity, USB analog output AudioTechnica ATLP60XB', 'w wireless connectivity update, special colorway AudioTechnica ATLP60XB', 'r icon stepup entry level model, fully automatic, upgradeable stylus AudioTechnica ATLP70XB', 'w automatic operation Bluetooth, approachable price point Sony PSLX310BT', 'tarter model with wood MDF body, AudioTechnica cartridge, Bluetooth Teac TN180BT', 'er icon entry to midlevel model, adjustable tonearm, builtin preamp Teac TN280BT', 'uetooth output AudioTechnica ATLP120XB', 'eryday listening entrylevel DJs, updated model AudioTechnica ATLP120XU', 'S upgraded improved model of ATLP120US', 'yday listening AudioTechnica ATLP140XP', 'dioTechnicas flagship beltdrive, fullymanual turntable ATVM520EB', 'phono preamp AudioTechnica ATLPW40WN', 'speed change AudioTechnica ATLPW50BT', 'lagship model AudioTechnica ATLPW50PB', '400 SemiAutomatic Turntable White DP400WT', 'SB flash drive recording Denon DP450US', 'SB flash drive recording Denon DP450US', 'SB flash drive recording Denon DP450US', 'B Turntable White DP450US', 'SB flash drive recording Denon DP450US', 'B Turntable White DP450US', 'uetooth output AudioTechnica ATLP120XB', 'ctivity update AudioTechnica ATLP60XB', 'ctivity update AudioTechnica ATLP60XB', 'mproved model of bestselling ATLP60BT', 'updated w wireless connectivity, USB analog output AudioTechnica ATLP60XB', 'w wireless connectivity update, special colorway AudioTechnica ATLP60XB', 'r icon stepup entry level model, fully automatic, upgradeable stylus AudioTechnica ATLP70XB', 'speed change AudioTechnica ATLPW50BT', '100 300 Sony PSLX310BT', 'w automatic operation Bluetooth, approachable price point Sony PSLX310BT', 'tarter model with wood MDF body, AudioTechnica cartridge, Bluetooth Teac TN180BT', 'er icon entry to midlevel model, adjustable tonearm, builtin preamp Teac TN280BT', 'tin preamp aptX Bluetooth Teac TN400BT', 'X Turntable w Bluetooth Walnut TN400BT', 'estselling entrylevel turntable, automatic play, compact AudioTechnica ATLP60XB', 'estselling entrylevel turntable, automatic play, compact AudioTechnica ATLP60XB', 'estselling entrylevel turntable, automatic play, compact AudioTechnica ATLP60XG', 'ctivity update AudioTechnica ATLP60XB', 'ctivity update AudioTechnica ATLP60XB', 'mproved model of bestselling ATLP60BT', 'updated w wireless connectivity, USB analog output AudioTechnica ATLP60XB', 'w wireless connectivity update, special colorway AudioTechnica ATLP60XB', 'r icon stepup entry level model, fully automatic, upgradeable stylus AudioTechnica ATLP70XB', '400 SemiAutomatic Turntable White DP400WT', 'SB flash drive recording Denon DP450US', 'SB flash drive recording Denon DP450US', 'SB flash drive recording Denon DP450US', 'B Turntable White DP450US', 'SB flash drive recording Denon DP450US', 'B Turntable White DP450US', 'w automatic operation Bluetooth, approachable price point Sony PSLX310BT', 'tarter model with wood MDF body, AudioTechnica cartridge, Bluetooth Teac TN180BT', 'B wireless inputs Pioneer DJ CDJ900NX', 'yday listening AudioTechnica ATLP140XP', '100 300 Sony PSLX310BT', 'ss connections AudioTechnica ATLP60XB', 'eed to play vinyl records Teac TN180BT', '60x Turntable ATLP60xB', 't to any turntable. The Denon PMA600NE', 'es stylus. We recommend the ATVMN95EN', 'ATVMN95EN', '150 AudioTechnica ATLP60XG', '200 Range AudioTechnica ATLP60XB', '250 Sony PSLX310BT', '350 Range AudioTechnica ATLP120XU', 'SB flash drive recording Denon DP450US', 'SB flash drive recording Denon DP450US', 'B Turntable White DP450US', '400 SemiAutomatic Turntable White DP400WT', 'es compatible amp w phono input, Bluetooth, premium DAC analog mode Denon PMA600NE', 'mp w dedicated MMMC phono input, digital inputs, HEOS network audio streaming Denon PMA900HN', '32 optical output Denon DCD600NE', 've anniversary colorway Denon DLA110GS', 'SB flash drive recording Denon DP450US', 'SB flash drive recording Denon DP450US', 'B Turntable White DP450US', '32 optical output Denon DCD600NE', '32 optical output Denon DCD600NE', 'for turntable Bluetooth Denon PMA600NE', 'tin preamp aptX Bluetooth Teac TN400BT', 'X Turntable w Bluetooth Walnut TN400BT', 'er icon entry to midlevel model, adjustable tonearm, builtin preamp Teac TN280BT', 'Turntable w Bluetooth Walnut TN280BT', 'er icon entry to midlevel model, adjustable tonearm, builtin preamp Teac TN280BT', 'tarter model with wood MDF body, AudioTechnica cartridge, Bluetooth Teac TN180BT', 'eed to play vinyl records Teac TN180BT', 'Player CD Player USB Recorder AD850SE', '301 Premium CD Player w FM Tuner PD301XB', '200 SUB Isolation Stand ISO200SU', '32 optical output Denon DCD600NE', 'SB flash drive recording Denon DP450US', 'B Turntable White DP450US', 'SB flash drive recording Denon DP450US', 'ODE HiRes Music Streamer White N130WH', 'for turntable Bluetooth Denon PMA600NE', 'es compatible amp w phono input, Bluetooth, premium DAC analog mode Denon PMA600NE', 'phono preamp, rotary EQs, headphone out NAD C316BE', 'for turntable Bluetooth Denon PMA600NE', 'er icon all analog audio system, recommended for turntable play NAD C316BE', '1 video inputs w 4K120Hz', 'mp w dedicated MMMC phono input, digital inputs, HEOS network audio streaming Denon PMA900HN', 'lifier w digital inputs Yamaha AS501BL', 'tion FMAM preset tuning Yamaha RS202BL', 'ptical stylus AudioTechnica ATVM95EH', 'e cart w Nude Elliptical stylus, low distortion AudioTechnica ATVM95EN', 'ptical stylus AudioTechnica ATVM95EN', 'liptical stylus AudioTechnica VM520EB', 'BK Headshell VM520EB', 'hibata stylus AudioTechnica ATVM95SH', 'tonal quality AudioTechnica ATVM95SH', 'diamond stylus AudioTechnica VM530EN', 've anniversary colorway Denon DLA110GS', 'Shibata stylus AudioTechnica VM750SH', 'es compatible amp w phono input, Bluetooth, premium DAC analog mode Denon PMA600NE', 'phono preamp, rotary EQs, headphone out NAD C316BE', 'er icon all analog audio system, recommended for turntable play NAD C316BE', '1 video inputs w 4K120Hz', 'mp w dedicated MMMC phono input, digital inputs, HEOS network audio streaming Denon PMA900HN', 'lifier w digital inputs Yamaha AS501BL', 'haping optimization Technics SUGX70PP', 'ODE HiRes Music Streamer White N130WH', 'ODE HiRes Music Streamer White N130WH', '32 optical output Denon DCD600NE', '32 optical output Denon DCD600NE', 'Player CD Player USB Recorder AD850SE', '301 Premium CD Player w FM Tuner PD301XB', 'Player CD Player USB Recorder AD850SE', 'an submissions AudioTechnica ATHM50XL', 'earcup design AudioTechnica ATHM50xB', 'ATHM20xB', 'i Audio Blue Headphones Fostex T50RP', 'sound monitoring Beyerdynamic DT770Pr', 'ormance of the AudioTechnica ATLP120XU', 'or optimal sound quality Kanto SP26PL', 'or optimal sound quality Kanto SP26PL', 'or optimal sound quality Kanto SP32PL', 'ptimal sound performance Kanto SP32PL', 'Replacement Stylus For Sony PSLX310BT', 'replacement stylus for Sony PSLX310BT', '200 SUB Isolation Stand ISO200SU', '200 SUB Isolation Stand ISO200SU', 'tion FMAM preset tuning Yamaha RS202BL', 'lifier w digital inputs Yamaha AS501BL', 'annel separation AudioTechnica AT33SA', 'Sony PSLX310BT', 'Sony PSLX310BT', 'r icon stepup entry level model, fully automatic, upgradeable stylus AudioTechnica ATLP70XB', 'er icon all analog audio system, recommended for turntable play NAD C316BE', 'phono preamp, rotary EQs, headphone out NAD C316BE', 'm cantilever Nagaoka Jeweltone JT80LB', '100 300 Sony PSLX310BT', 'yday listening AudioTechnica ATLP140XP', 'earcup design AudioTechnica ATHM50xB', 'an submissions AudioTechnica ATHM50XL', 'i Audio Blue Headphones Fostex T50RP', 'Player CD Player USB Recorder AD850SE', 'ormance of the AudioTechnica ATLP120XU', '219 AudioTechnica ATLP60XB', '250 Range AudioTechnica ATLP70XB', '250 Sony PSLX310BT', '400 range AudioTechnica ATLP120XB', '500 Range AudioTechnica ATLPW50BT', '550 Range Teac TN400BT', 'X Turntable w Bluetooth Walnut TN400BT', '00 The TN400BT', '120 AudioTechnica ATVM95EN', 'bonded to a metal shank. The VM95en',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'es compatible amp w phono input, Bluetooth, premium DAC analog mode Denon PMA600NE', 'phono preamp, rotary EQs, headphone out NAD C316BE', 'liptical stylus AudioTechnica VM520EB', 'BK Headshell VM520EB', '60x Turntable ATLP60xB', 'Turntable Satin Steel Blue SKU tr840tt', 'ooth remote control with the ATLP120Xs', 'UETOOTH and well include the ATLP120xB', 'ATLP120XU', 'ATLP60xB', 'TBK Turntable Black ATLP60xB', 'Airpulse Turntable Package SKU tr804tt', 'PSLX310BT', 'PSLX310BT', 'icon Chevron down icon Sony PSLX310BT', 'Sony PSLX310BT', 'includes dustcover The Sony PSLX310BT', 'PSLX310BT', 'th the Spinbase because of the LP120xs', 'ATLP120XU', 'o SB Turntable Piano Black SKU tr762tt', 'PSLX310BT', 'PSLX310BT', 'icon Chevron down icon Sony PSLX310BT', '200 price range, the PSLX310BT', 'ATLP120XU', 'ATLP120XU', 'vron down icon AudioTechnica ATLP120XU', 'rect Drive Turntable Black SKU tr665tt', 'S upgraded improved model of ATLP120US', 'y performance AudioTechnica ATVMN95EN', 'ATLP70XB', 'ATLP70XB', 'vron down icon AudioTechnica ATLP70XB', 'ATLP60XB', 'ATLP60XB', 'vron down icon AudioTechnica ATLP60XB', 'Automatic Turntable Black SKU tr655tt', 'ATLP60XB', 'ATLP60XB', 'vron down icon AudioTechnica ATLP60XB', 'rtable Bluetooth Turntable SKU tr987bl', 'X II Powered Speakers Pair SKU sp824bl', 'dge Nude Elliptical Stylus SKU cr238bt', 'PSLX310BT', 'PSLX310BT', 'icon Chevron down icon Sony PSLX310BT', '200 price range, the PSLX310BT', '2 Turntable Gloss Red SKU tr416at', '429 Fully Automatic Turntable SKU tr949tt', '4 Turntable Package SKU tr970tt', '4 Turntable Package SKU tr631gb', '2M Blue Replacement Stylus SKU rs059tt', '2M Bronze MM Cartridge SKU cr272tt', '2M Bronze Replacement Stylus SKU rs068tt', '44G Clone SKU cr407tt', 'trying to track down deadstock M44Gs', 'tion FMAM preset tuning Yamaha RS202BL', 'lifier w digital inputs Yamaha AS501BL', 'w automatic operation Bluetooth, approachable price point Sony PSLX310BT']</t>
        </is>
      </c>
      <c r="E770" s="3" t="inlineStr">
        <is>
          <t>[None, ('USA', 'SKU', 'Package', 'tr631gb', 'Turntable', '4'), ('USA', 'White', 'Turntable', 'DP400WT', 'SemiAutomatic', '400'), ('USA', 'SKU', 'Turntable', 'tr949tt', 'Fully Automatic', '429'), ('USA', 'SKU', 'Package', 'tr970tt', 'Turntable', '4')]</t>
        </is>
      </c>
    </row>
    <row r="771">
      <c r="A771" s="3" t="inlineStr">
        <is>
          <t>rodneyyoungphotography.com</t>
        </is>
      </c>
      <c r="B771" s="3">
        <f>HYPERLINK("http://rodneyyoungphotography.com", "http://rodneyyoungphotography.com")</f>
        <v/>
      </c>
      <c r="C771" s="3" t="inlineStr">
        <is>
          <t>Reachable</t>
        </is>
      </c>
      <c r="D771" s="3" t="inlineStr">
        <is>
          <t>['1 Zachary Ct Mansfield TX, 76063']</t>
        </is>
      </c>
      <c r="E771" s="3" t="inlineStr">
        <is>
          <t>[('USA', 'TX', 'Mansfield', '76063', 'Zachary', '1')]</t>
        </is>
      </c>
    </row>
    <row r="772">
      <c r="A772" s="4" t="inlineStr">
        <is>
          <t>superiordistribution.net</t>
        </is>
      </c>
      <c r="B772" s="4">
        <f>HYPERLINK("http://superiordistribution.net", "http://superiordistribution.net")</f>
        <v/>
      </c>
      <c r="C772" s="4" t="inlineStr">
        <is>
          <t>Reachable - No Addresses</t>
        </is>
      </c>
      <c r="D772" s="4" t="inlineStr">
        <is>
          <t>N/A</t>
        </is>
      </c>
      <c r="E772" s="4" t="inlineStr">
        <is>
          <t>N/A</t>
        </is>
      </c>
    </row>
    <row r="773">
      <c r="A773" s="2" t="inlineStr">
        <is>
          <t>curekc.org</t>
        </is>
      </c>
      <c r="B773" s="2">
        <f>HYPERLINK("http://curekc.org", "http://curekc.org")</f>
        <v/>
      </c>
      <c r="C773" s="2" t="inlineStr">
        <is>
          <t>Unreachable</t>
        </is>
      </c>
      <c r="D773" s="2" t="inlineStr">
        <is>
          <t>N/A</t>
        </is>
      </c>
      <c r="E773" s="2" t="inlineStr"/>
    </row>
    <row r="774">
      <c r="A774" s="2" t="inlineStr">
        <is>
          <t>powertofly.com</t>
        </is>
      </c>
      <c r="B774" s="2">
        <f>HYPERLINK("https://powertofly.com", "https://powertofly.com")</f>
        <v/>
      </c>
      <c r="C774" s="2" t="inlineStr">
        <is>
          <t>Unreachable</t>
        </is>
      </c>
      <c r="D774" s="2" t="inlineStr">
        <is>
          <t>N/A</t>
        </is>
      </c>
      <c r="E774" s="2" t="inlineStr"/>
    </row>
    <row r="775">
      <c r="A775" s="3" t="inlineStr">
        <is>
          <t>dfrealtors.com</t>
        </is>
      </c>
      <c r="B775" s="3">
        <f>HYPERLINK("http://dfrealtors.com", "http://dfrealtors.com")</f>
        <v/>
      </c>
      <c r="C775" s="3" t="inlineStr">
        <is>
          <t>Reachable</t>
        </is>
      </c>
      <c r="D775" s="3" t="inlineStr">
        <is>
          <t>['1 2 3 4 5 6 7 JUST LISTED IN STONE HARBOR AVALON NE', '1 2 3 4 5 6 7 JUST LISTED IN STONE HARBOR AVALON NE', '1 2 3 4 5 6 7 JUST LISTED IN STONE HARBOR AVALON NE', 'one Harbor Properties Real Estate HOME OWNERS GET THE SCO', 'one Harbor Manor Avalon Manor Cape May Court House HOME', 'and Stone Harbor HOME OWNERS GET THE SCO', 'and Stone Harbor Rentals Sales HOME OWNE', 'one Harbor Real Estate HOME OWNERS GET THE SCO', '9614 Third Avenue, Suite 202 Stone Harbor, NJ 08247']</t>
        </is>
      </c>
      <c r="E775" s="3" t="inlineStr">
        <is>
          <t>[None, ('USA', 'NJ', 'Stone Harbor', '08247', 'Third', '9614')]</t>
        </is>
      </c>
    </row>
    <row r="776">
      <c r="A776" s="4" t="inlineStr">
        <is>
          <t>counter-productions.org</t>
        </is>
      </c>
      <c r="B776" s="4">
        <f>HYPERLINK("http://counter-productions.org", "http://counter-productions.org")</f>
        <v/>
      </c>
      <c r="C776" s="4" t="inlineStr">
        <is>
          <t>Reachable - No Addresses</t>
        </is>
      </c>
      <c r="D776" s="4" t="inlineStr">
        <is>
          <t>N/A</t>
        </is>
      </c>
      <c r="E776" s="4" t="inlineStr">
        <is>
          <t>N/A</t>
        </is>
      </c>
    </row>
    <row r="777">
      <c r="A777" s="2" t="inlineStr">
        <is>
          <t>gianellis.net</t>
        </is>
      </c>
      <c r="B777" s="2">
        <f>HYPERLINK("https://gianellis.net", "https://gianellis.net")</f>
        <v/>
      </c>
      <c r="C777" s="2" t="inlineStr">
        <is>
          <t>Unreachable</t>
        </is>
      </c>
      <c r="D777" s="2" t="inlineStr">
        <is>
          <t>N/A</t>
        </is>
      </c>
      <c r="E777" s="2" t="inlineStr"/>
    </row>
    <row r="778">
      <c r="A778" s="3" t="inlineStr">
        <is>
          <t>alphamedaesthetics.com</t>
        </is>
      </c>
      <c r="B778" s="3">
        <f>HYPERLINK("http://alphamedaesthetics.com", "http://alphamedaesthetics.com")</f>
        <v/>
      </c>
      <c r="C778" s="3" t="inlineStr">
        <is>
          <t>Reachable</t>
        </is>
      </c>
      <c r="D778" s="3" t="inlineStr">
        <is>
          <t>['910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'eight LossPrograms Spa Treatments View More Services VISIA',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'4 reviews 1819 Fort Bragg Rd. Fayetteville, NC 28303', '1819 Fort Bragg Rd. Fayetteville, NC 28303', '910 2213301 1819 Fort Bragg Rd. Fayetteville, NC 28303', '1819 Fort Bragg Rd. Fayetteville, NC 28303', '910 2213301 1819 Fort Bragg Rd. Fayetteville, NC 28303',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'910 2213301 1819 Fort Bragg Rd. Fayetteville, NC 28303', '1819 Fort Bragg Rd. Fayetteville, NC 28303', '1819 Fort Bragg Rd. Fayetteville, NC 28303', '910 2213301 1819 Fort Bragg Rd. Fayetteville, NC 28303', '1819 Fort Bragg Rd. Fayetteville, NC 28303', '910 2213301 1819 Fort Bragg Rd. Fayetteville, NC 28303', 'eight LossPrograms Spa Treatments View More Services HIPA', '1819 Fort Bragg Rd., Fayetteville, NC 28303', '1819 Fort Bragg Rd., Fayetteville, NC 28303', '1819 Fort Bragg Rd., Fayetteville, NC 28303', '1819 Fort Bragg Rd., Fayetteville, NC 28303', '1819 Fort Bragg Rd., Fayetteville, NC 28303', '1819 Fort Bragg Rd., Fayetteville, NC 28303', '1819 Fort Bragg Rd. Fayetteville, NC 28303']</t>
        </is>
      </c>
      <c r="E778" s="3" t="inlineStr">
        <is>
          <t>[None, ('USA', 'NC', 'Fayetteville', '28303', 'Fort Bragg', '1819'), ('USA', 'NC', 'Fayetteville', '28303', 'reviews 1819 Fort Bragg', '4')]</t>
        </is>
      </c>
    </row>
    <row r="779">
      <c r="A779" s="3" t="inlineStr">
        <is>
          <t>moviestarjacket.com</t>
        </is>
      </c>
      <c r="B779" s="3">
        <f>HYPERLINK("http://moviestarjacket.com", "http://moviestarjacket.com")</f>
        <v/>
      </c>
      <c r="C779" s="3" t="inlineStr">
        <is>
          <t>Reachable</t>
        </is>
      </c>
      <c r="D779" s="3" t="inlineStr">
        <is>
          <t>['1044 Williams Mine Road, New Providence, NJ 07974', '1044 Williams Mine Road, New Providence, NJ 07974', '1044 Williams Mine Road, New Providence, NJ 07974', '1044 Williams Mine Road, New Providence, NJ 07974']</t>
        </is>
      </c>
      <c r="E779" s="3" t="inlineStr">
        <is>
          <t>[('USA', 'NJ', 'New Providence', '07974', 'Williams Mine', '1044')]</t>
        </is>
      </c>
    </row>
    <row r="780">
      <c r="A780" s="2" t="inlineStr">
        <is>
          <t>ugrokit.com</t>
        </is>
      </c>
      <c r="B780" s="2">
        <f>HYPERLINK("https://ugrokit.com", "https://ugrokit.com")</f>
        <v/>
      </c>
      <c r="C780" s="2" t="inlineStr">
        <is>
          <t>Unreachable</t>
        </is>
      </c>
      <c r="D780" s="2" t="inlineStr">
        <is>
          <t>N/A</t>
        </is>
      </c>
      <c r="E780" s="2" t="inlineStr"/>
    </row>
    <row r="781">
      <c r="A781" s="3" t="inlineStr">
        <is>
          <t>atlinkcom.com</t>
        </is>
      </c>
      <c r="B781" s="3">
        <f>HYPERLINK("http://atlinkcom.com", "http://atlinkcom.com")</f>
        <v/>
      </c>
      <c r="C781" s="3" t="inlineStr">
        <is>
          <t>Reachable</t>
        </is>
      </c>
      <c r="D781" s="3" t="inlineStr">
        <is>
          <t>['1115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'1115 Gemini St, Suite 200, Houston, TX 77058', '94 112 675 602 1115 Gemini St, Suite 200, Houston, TX 77058', '1115 Gemini St, Suite 200, Houston, TX 77058', '1115 Gemini St, Suite 200, Houston, TX 77058', 'and Traffic Simulation 1115 Gemini St, Suite 200, Houston, TX 77058', '1115 Gemini St, Suite 200, Houston, TX 77058', '94 112 675 602 1115 Gemini St, Suite 200, Houston, TX 77058', '1115 Gemini St, Suite 200, Houston, TX 77058', '1115 Gemini Ave, Suite 200, Houston, TX 77058', '94 0112675602 1115 Gemini St, Suite 200, Houston, TX 77058', '1115 Gemini St, Suite 200, Houston, TX 77058', '1115 Gemini St, Suite 200, Houston, TX 77058', '1115 Gemini St, Suite 200, Houston, TX 77058', '1115 Gemini St, Suite 200, Houston, TX 77058']</t>
        </is>
      </c>
      <c r="E781" s="3" t="inlineStr">
        <is>
          <t>[None, ('USA', 'TX', 'Houston', '77058', 'Gemini', '1115')]</t>
        </is>
      </c>
    </row>
    <row r="782">
      <c r="A782" s="3" t="inlineStr">
        <is>
          <t>shadowhills.org</t>
        </is>
      </c>
      <c r="B782" s="3">
        <f>HYPERLINK("http://shadowhills.org", "http://shadowhills.org")</f>
        <v/>
      </c>
      <c r="C782" s="3" t="inlineStr">
        <is>
          <t>Reachable</t>
        </is>
      </c>
      <c r="D782" s="3" t="inlineStr">
        <is>
          <t>['7811 Vegas Dr Get Directions ONE', '7811 Vegas Dr, Las Vegas, NV 89128', '2535 w Craig Rd North Las Vegas, NV 89032', '2535 W Craig Rd, North Las Vegas, NV 89032', '7811 Vegas Dr, Las Vegas, NV 89128', '7811 Vegas Dr Get Directions ONE', '7811 Vegas Dr, Las Vegas, NV 89128', '7811 Vegas Dr Get Directions ONE', '7811 Vegas Dr, Las Vegas, NV 89128']</t>
        </is>
      </c>
      <c r="E782" s="3" t="inlineStr">
        <is>
          <t>[None, ('USA', 'NV', 'Las Vegas', '89128', 'Vegas', '7811'), ('USA', 'NV', 'North Las Vegas', '89032', 'Craig', '2535')]</t>
        </is>
      </c>
    </row>
    <row r="783">
      <c r="A783" s="3" t="inlineStr">
        <is>
          <t>smallgirlspr.com</t>
        </is>
      </c>
      <c r="B783" s="3">
        <f>HYPERLINK("http://smallgirlspr.com", "http://smallgirlspr.com")</f>
        <v/>
      </c>
      <c r="C783" s="3" t="inlineStr">
        <is>
          <t>Reachable</t>
        </is>
      </c>
      <c r="D783" s="3" t="inlineStr">
        <is>
          <t>['One of the most successful boutique PR firms. BuzzFeed SGPR', 'One of the most successful boutique PR firms. BuzzFeed SGPR', 'One of the most successful boutique PR firms. BuzzFeed SGPR', '30 Wall Street, 8th Floor New York, NY 10005']</t>
        </is>
      </c>
      <c r="E783" s="3" t="inlineStr">
        <is>
          <t>[None, ('USA', 'NY', 'New York', '10005', 'Wall', '30')]</t>
        </is>
      </c>
    </row>
    <row r="784">
      <c r="A784" s="3" t="inlineStr">
        <is>
          <t>warsawwireless.com</t>
        </is>
      </c>
      <c r="B784" s="3">
        <f>HYPERLINK("http://warsawwireless.com", "http://warsawwireless.com")</f>
        <v/>
      </c>
      <c r="C784" s="3" t="inlineStr">
        <is>
          <t>Reachable</t>
        </is>
      </c>
      <c r="D784" s="3" t="inlineStr">
        <is>
          <t>['3417 Warsaw Ave., Cincinnati, Ohio', '3417 Warsaw Ave., Cincinnati, Ohio', '3417 Warsaw Ave., Cincinnati, Ohio', '3417 Warsaw Ave., Cincinnati, Ohio', '00 Add to cart Dolphin SP155BT']</t>
        </is>
      </c>
      <c r="E784" s="3" t="inlineStr">
        <is>
          <t>N/A</t>
        </is>
      </c>
    </row>
    <row r="785">
      <c r="A785" s="2" t="inlineStr">
        <is>
          <t>murane.com</t>
        </is>
      </c>
      <c r="B785" s="2">
        <f>HYPERLINK("https://murane.com", "https://murane.com")</f>
        <v/>
      </c>
      <c r="C785" s="2" t="inlineStr">
        <is>
          <t>Unreachable</t>
        </is>
      </c>
      <c r="D785" s="2" t="inlineStr">
        <is>
          <t>N/A</t>
        </is>
      </c>
      <c r="E785" s="2" t="inlineStr"/>
    </row>
    <row r="786">
      <c r="A786" s="4" t="inlineStr">
        <is>
          <t>complimentarycrap.com</t>
        </is>
      </c>
      <c r="B786" s="4">
        <f>HYPERLINK("http://complimentarycrap.com", "http://complimentarycrap.com")</f>
        <v/>
      </c>
      <c r="C786" s="4" t="inlineStr">
        <is>
          <t>Reachable - No Addresses</t>
        </is>
      </c>
      <c r="D786" s="4" t="inlineStr">
        <is>
          <t>N/A</t>
        </is>
      </c>
      <c r="E786" s="4" t="inlineStr">
        <is>
          <t>N/A</t>
        </is>
      </c>
    </row>
    <row r="787">
      <c r="A787" s="4" t="inlineStr">
        <is>
          <t>pusd.us</t>
        </is>
      </c>
      <c r="B787" s="4">
        <f>HYPERLINK("http://pusd.us", "http://pusd.us")</f>
        <v/>
      </c>
      <c r="C787" s="4" t="inlineStr">
        <is>
          <t>Reachable - No Addresses</t>
        </is>
      </c>
      <c r="D787" s="4" t="inlineStr">
        <is>
          <t>N/A</t>
        </is>
      </c>
      <c r="E787" s="4" t="inlineStr">
        <is>
          <t>N/A</t>
        </is>
      </c>
    </row>
    <row r="788">
      <c r="A788" s="4" t="inlineStr">
        <is>
          <t>designcontractservices.com</t>
        </is>
      </c>
      <c r="B788" s="4">
        <f>HYPERLINK("http://designcontractservices.com", "http://designcontractservices.com")</f>
        <v/>
      </c>
      <c r="C788" s="4" t="inlineStr">
        <is>
          <t>Reachable - No Addresses</t>
        </is>
      </c>
      <c r="D788" s="4" t="inlineStr">
        <is>
          <t>N/A</t>
        </is>
      </c>
      <c r="E788" s="4" t="inlineStr">
        <is>
          <t>N/A</t>
        </is>
      </c>
    </row>
    <row r="789">
      <c r="A789" s="4" t="inlineStr">
        <is>
          <t>starontheright.com</t>
        </is>
      </c>
      <c r="B789" s="4">
        <f>HYPERLINK("http://starontheright.com", "http://starontheright.com")</f>
        <v/>
      </c>
      <c r="C789" s="4" t="inlineStr">
        <is>
          <t>Reachable - No Addresses</t>
        </is>
      </c>
      <c r="D789" s="4" t="inlineStr">
        <is>
          <t>N/A</t>
        </is>
      </c>
      <c r="E789" s="4" t="inlineStr">
        <is>
          <t>N/A</t>
        </is>
      </c>
    </row>
    <row r="790">
      <c r="A790" s="3" t="inlineStr">
        <is>
          <t>crossfitrockland.com</t>
        </is>
      </c>
      <c r="B790" s="3">
        <f>HYPERLINK("http://crossfitrockland.com", "http://crossfitrockland.com")</f>
        <v/>
      </c>
      <c r="C790" s="3" t="inlineStr">
        <is>
          <t>Reachable</t>
        </is>
      </c>
      <c r="D790" s="3" t="inlineStr">
        <is>
          <t>['17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 '17 S. Greenbush Rd Orangeburg, NY 10962']</t>
        </is>
      </c>
      <c r="E790" s="3" t="inlineStr">
        <is>
          <t>[('USA', 'NY', 'Orangeburg', '10962', 'Greenbush', '17')]</t>
        </is>
      </c>
    </row>
    <row r="791">
      <c r="A791" s="2" t="inlineStr">
        <is>
          <t>classappliance.com</t>
        </is>
      </c>
      <c r="B791" s="2">
        <f>HYPERLINK("https://classappliance.com", "https://classappliance.com")</f>
        <v/>
      </c>
      <c r="C791" s="2" t="inlineStr">
        <is>
          <t>Unreachable</t>
        </is>
      </c>
      <c r="D791" s="2" t="inlineStr">
        <is>
          <t>N/A</t>
        </is>
      </c>
      <c r="E791" s="2" t="inlineStr"/>
    </row>
    <row r="792">
      <c r="A792" s="4" t="inlineStr">
        <is>
          <t>goldak.com</t>
        </is>
      </c>
      <c r="B792" s="4">
        <f>HYPERLINK("http://goldak.com", "http://goldak.com")</f>
        <v/>
      </c>
      <c r="C792" s="4" t="inlineStr">
        <is>
          <t>Reachable - No Addresses</t>
        </is>
      </c>
      <c r="D792" s="4" t="inlineStr">
        <is>
          <t>N/A</t>
        </is>
      </c>
      <c r="E792" s="4" t="inlineStr">
        <is>
          <t>N/A</t>
        </is>
      </c>
    </row>
    <row r="793">
      <c r="A793" s="4" t="inlineStr">
        <is>
          <t>visitstegen.com</t>
        </is>
      </c>
      <c r="B793" s="4">
        <f>HYPERLINK("http://visitstegen.com", "http://visitstegen.com")</f>
        <v/>
      </c>
      <c r="C793" s="4" t="inlineStr">
        <is>
          <t>Reachable - No Addresses</t>
        </is>
      </c>
      <c r="D793" s="4" t="inlineStr">
        <is>
          <t>N/A</t>
        </is>
      </c>
      <c r="E793" s="4" t="inlineStr">
        <is>
          <t>N/A</t>
        </is>
      </c>
    </row>
    <row r="794">
      <c r="A794" s="3" t="inlineStr">
        <is>
          <t>florestaurant.com</t>
        </is>
      </c>
      <c r="B794" s="3">
        <f>HYPERLINK("http://florestaurant.com", "http://florestaurant.com")</f>
        <v/>
      </c>
      <c r="C794" s="3" t="inlineStr">
        <is>
          <t>Reachable</t>
        </is>
      </c>
      <c r="D794" s="3" t="inlineStr">
        <is>
          <t>['1150 106TH AVE NE BELLEVUE WA 98004', '1150 106TH AVE NE BELLEVUE WA 98004', '1150 106TH AVE NE BELLEVUE WA 98004', '1150 106TH AVE NE BELLEVUE WA 98004', '1150 106TH AVE NE BELLEVUE WA 98004', '1150 106TH AVE NE BELLEVUE WA 98004', '1150 106TH AVE NE BELLEVUE WA 98004', '1150 106TH AVE NE BELLEVUE WA 98004', '1150 106TH AVE NE BELLEVUE WA 98004', '000000 100.000000 0.000000 CMYK Green CMYK PR', '3 S oTs rD VZ . u.dHtNM', '9 pNWz lF LOTxPO KrNV', '6 5 M kY MlYMN', '1150 106TH AVE NE BELLEVUE WA 98004', 'MAME SMALL PANS CHICKEN TERIYAKI95BE', 'CHICKEN KATSU120ST', 'VEGGIE FRIED RICE65ST', 'VEGETABLE TEMPURA65TA', 'KO YAKI60GY', '60 LARGE PANS CHICKEN TERIYAKI250BE', 'CHICKEN KATSU270ST', 'VEGGIE FRIED RICE110ST', 'VEGETABLE TEMPURA120TA', 'KO YAKI140GY', 'E TiX53Sb', 'tztw2 6Qp', 'XiJi831yj', '2t 777sFLX8 9Lq', 'MXkBI t G80ZF', 'utrvYl66lA', 'eEilio75fU', 'KHRvMh bCoCCbeAkQL795FS', 'f HbsRgSgQ10yx', 'mXPjt50bX', 'vBNUDjn, QEY89lR', 'YCuE93EN', '1O E041L8m1sPFEErCFAEO HB62Wp', 'hotNT6D1lf', 'YFnfCLb . W78ua', 'O.yLNOaBIx Hf22Jp', 'Jur qhrlQL H s8 3rE', 'Ah.py5y1qj', 'xaSu36Ya', 'RJRiAjR2 6Jx', 'YiGCVG14jX', '5 NhpE uR9TEEuEA05gd', 'gkkj35qr', 'Ue JEO4r1NG', 'NLqyZV5 2Xw', 'GSVtiQtE9a5wW', 'B eUeH04yJ', 'wIMUU3c0Qs', 'hYC XLApnN d39Ty', 'uTJ Ynb R98gT', 'DBCeipRy3s1fT', 'hzVAEL3 8qw', 'WK, z1 flc23jN', 'SSgwjWWUuWvo7W5pZ', 'Vgky61Nb', 'M NHWS10rt', '3 S7hN hCW 2Ax yG. h9 6sB', 's.gl i6g9Gb', 'VhNp48ue', 'hFaKYc9p7fR', 'BqKjX, EakYDazX1tya4N 5FU', 'LAoQbA57UU', 'V sMY4 7Hp', '2c Vhfic6m4Sd', 'onRJMYVxNzNRN2Y1By', 'QskKz24NS', 'n a vebLt9Y7gR', 'jbXGkUgVJ35fG', 'Yhqt, .t5T8wQ', 'ux C84td', 'Q p2 0eh', 'Ue JEO4r1NG', 'shtXXa06Jd', '4k JDcLNT1 0gB', 'FMTKCHy4T1dA', 'vZXO30Eb', 'qmJZIlxtY112gh', 'gz P07bY', 'RJQM64RU', 'c wkgN962rJ', 'F LP54Fw', 'Lla, O eOiZ90Xy', 'oboF5k7Zr', 'apNGQ46hD', '6R 80EQS074YH', 'wALyHF34pn', 'vMCpQ68dj', 'OtFtbY7y8up', 'Vhln8W4ne', '0C KJug9D12yZDRYc6V 6rb', 'QskKz24NS', 'n a vebLt9Y7gR', 'jbXGkUgVJ35fG', 'Yhqt, .t5T8wQ', 'PdHbh42Xs', '8 7 S2AA6 8dt', 'kUBe8 3Xx', 'm L009fs', 'eRha2A3Ln', 'nMav4a9eZ', 'Ckki8w1uS', 'Ue JEO4r1NG', 'Wvh, Esm51JB', 'hxYjs556NQ', 'dbuK13gr', 'eGXnJkUq16Rn', 'yjvpToVe1J6gf', 'K. N40aD', 'gAiS80xG', 'LizkK77TU', '0R 0EcZQNxSjABePw1Zhv1Vex6Pb31tpFjb384ub', '3 pdk99rEuhiC6V4ry', 'LDlyJPE02pS', '1y 31c2ent6H12wHL98DS', 'BiLvEpSwsTL6c 0bL', 'rwAHLu14qp', '1Y NQ96SjIQrzy110aJ', 'SNEWMSGdlXVJGqpqp413dR', 'YrKaOpSkX98hA', 'GYUocVYvfanqVwDVr13Nd', 'nmvXLG11rU', 'mvwPVQtONKlV6h5Du', 'TGiq CxAxVhc35xf', 'KvHzTglk872yz', '8y mz2lrd0CfapwY79qj', 'vFWSeeJ44fN', '00 og5AHpuOOKvfPI58sR', 'VdirFvzE13Ud', 'oOzgRXFXnE35hY', 'ce oyqgHxMp233GF', 'cRyw26SX', '3 MtxcqKSTInpKx8QnJP34Eq', 'KtyAHx AmmKVle88ra', '6l 9T1V9Sf601qJ', 'rXfy08XX', 'eRkgnkYo32Ae', 'AOKbQbjVI rTUfNthoMtnFHdrDNZXM10FA', '1T Q4qzvyZvkHzFqJ03RN', 'AJrxMeRVRyLLUDktO42xQ', 'VeXviqD83SP', '1 Lv8A0X3VfFXf8AQt35Lf8AUu9Pl91Xx', 'LcMnmKafTde06PR', '2 OiQvf6XHq0Etykf1aYMY1YI8gdMcuw4U3Hf', 'XWvKsVrLbf4G0tQ', '8a i4cBj47sB', 'qoAz2U7Hj', 'IxpbV01fy', 'cTWMSpeQ3V9AH', '3U wOt16i1YrKrMvClRxFT1xVfp11qU', 'jbCRDxZDMgIbjzp168RX', 'epovXkd1X0da', '9 5YBQqxiYlA18eS', 'rmaZx6 KkEKVd2Unb7RFffAlNMVdirDvM2qmbY65TQ', '58 p3nmW70dJ', '88 6zLdR24aHVryf1JZLONKpcu6K8ju', 'ZCsLR zJIiR8A9eQ', 'LFDsVYVbcjR WoJBLJD6d2sh', 'FMVZFplUtb1G8fT', 'xSyLRtD8 4af', '0e TgqWU8Mda8vhk9cUsUjsPICXFuZvPmpPa20jy', 'KHoKOroroeSMAykdwdxiqT3s2lt', 'ljpXklNy315We', 'ziTzRrtpwhnmn1K8jW', 'BYA BNftQrs8a0Ed', 'mMqFUUKEC32Wp', 'ooegXE83QS', 'XphVHvzPyxVWsptRle4F5ap', 'beNMVeN2P5eT', 'mEJEfxby85Fd', 'HVmJ612Br', '8 wKMFKcDsf2Rvilk35fW3miRSsuuXNpp94lx', '1t tPtrZJ5LlIYkjW5mf1JZAigB3f8Aa', 'yXnmuJtN852gW', 'pEaftdffFbZP5X8lD', 'xISAD8J5Yq', 'TViWJFuoiVSoQbUareOKsYOGysL3y5ZQ', '8n bXXIrbVdO84zXlvHJJGkz29zF', 'nLpUb26TG', 'DirsVYRbrqvlu15FA', 'SQadNau11DL', 'JUVGhSeFQFKsSX574qg', 'QrSxtrK38pu', 'OJuZZZW68uJ', 'YGsnVENuyX59Pg', 'HevTjI23TF', 'DIMVdirC9Y5Wt', 'hviqtYeXfzWnsLeW783JY', '3 jDSbb9H2ty', 'ySsFRndAsjftfzbYoZpirsVYfaVlqN35ft', '4 leQB4t1Fex98CXnv5l6PY3us6Tc3nmK50Zb', 'yJyWMmoFWQnbbbkCrbIdE81XT', 'hqbnytjn05rT', '1 pNpzSyCFLks7AxyCJJCFRUUhmIq304pZ', 'ltiTEqtKxiRSwBPGIqpPjihMS QNyaDpv77Yq', 'WCGiAdJedjqjJwdVQotbrlxCooG53gB', 'SynRfy50bX', 'bUdXitrKOGS54Lq', '10S aW3djN6s88t07lw', 'taThFlmt4F3dQ', 'WmalcJK0H2UF', 'CLzJq0v1aW', 'UPSdO1B 7tZ', 'UojSfLH5h6RW', '5K eNy9pa3MHOMcePxJRjQ12Pt', 'tLaSVmmdvTUFvemKGS21tB', '0w 3dvct5p1ia2t7pL17Wa', '6d eWrbXtXFv5o12xmubib61aa', '7 qcVVMVYRrvkO88xa', 'oDPBHLYJFDcekZWHpGcDkY14gq', 'hJFXguxASPvUg07GB', 'SHlZWodUdRXhziEiVFNj07jG', 'kHtD2K7eG', 'vLMSHMgDOI05UZ', 'gMTz5j8tb', 'ZZJJA6s4eS', 'teJoVa50rT', '2z EE9P17iraKTrSvNmj64Zl', 'extL26eG', 'hiryz89fN', 'WQ lWI42XU', 'WtpneN42fR', 'gcQM888el', 'UVxaVSNWt5v3sg', 'iLSbaSc3M5jS', 'IoRirw380rz', 'btfTC276le', 'FXlf556zp', 'XWqAkM0Y4rb', 'coZLGF14la', 'wwKvxVRvYXms54Up', 'pLhWZXIZgexJpXtilCW50 6DL', '0 5Fj9QcwW44qn', 'MvIL61Yl', '5d JnyhcWDNrnlo6ddq5jWGPV727DR', '3 F5Rc6cVdQNo1RtLPKqrXr1Fe2G1pH', 'Vtkvkn8n7Hy', 'vPdyuqXmq295LZ', 'pUYNWiGJ Z21aW', '4i Vr63itCQ8e9I5wknFU2LFePYE74qy', '1 WMNFKiyfCpYEctz8INdlWa6L5D886rB', 'vLsSw NVClWQIvI713PX', 'FXzF5k1Dz', 'wZ mWIeq08EP', 'loUhk82SB', '4 tlaeVY348pG9b43Yq', 'JHSFQduA9R5GY', 'oQQW23 7DF', 'rZLW3b1jp', 'pVuF F3G1Bt', 'OwrsNsVRdlXptb63uz', '81 bR8dv9JmMYeairX4Yy3Kg18Wy', 'TMVWhYdQJrao68AF', 'vscVaXzFYuvJaMtK1E1sR', '73 xxVrEdh6Pr1X0Ofpr61tw51pw', '5 kec7u4dtG1izu75La', 'FXYqwfzX578ya', 'PqCfo3y5Pq', 'jvvK86Ga', 'mtbby02pr', 'DwhozNDd20Yf', 'kykfW4r5pU', 'vrstePonfcW5V9et', 'qwNCpq46HF', 'jFWH67qf', 'SEvdRt6c8rP', 'IWIlORQetGrEGDv09sN', 'hWHlv63JN', 'VUUBQPliqriry58ya', 'XqGSNZYlRFZkk ETmShoNviZdyFVG28Xx', 'XJrWEWs4d2FY', 'XYQL8G6UG', 'NHEpdCr1B4Bx', 'tnsPRiljj050Zw', 'txMRK8N8LY', 'htb dBHb26LF', 'mdARFJDMSjHqHCTsu3S5eB', '96V 7Yq3irHDWv5cnr5V0c7U3gt', 'cdOYYhvHbFXnsvmi6C0Ty', 'LhRYUlB58Ph', 'GvrJSgaHiMVUGMbyGphB16yJ', 'VksK61Yx', '4 g44jY4q9o0fS4tL02GwinuLlIAwE95NJ', 'cspZ260FT', 'raaQUUcjyalPs98Up', 'KNURF48ea', 'RMdVqz3XqMyS20LR', 'ONjJaoW0S2uW', 'ukahGccyDsAPh9V6fP', 'ltDa20aw', 'FWxvIfXjReLvuPJSCp oOQ6V6Yq', 'dsk kLbjYnf79lL', 'MkfEsK81dg', '2 KWwha9vJZPSRREkfO1g2IqObtv44rT', 'XfAJaqkv6X1jS', 'VrFk11qx', 'geTG83aJ', 'KvPLjnHKW4n9aT', 'jR prWpaleateRyQy2s5ub', 'bnlm812TR', 'F gsRdw27zt', 'EZWiQxycXEijlR74Qr', 'VvrNxFe29RB', 'TTkW203gX', 'HTChmlW0s4rh', 'FPRlWz1G7DF', 'rqYi1J9Xj', '4 6M7H0kPwx8mkJbiPi74oT3FXnP5u6Zq', 'afeee67ed', 'scmtrIb D43Be', 'OMSZd21TB', '30 3fKij328WU', '2 .8EE645th', 'chnTD04gs', 'TCB30Uj', 'vrbrGAu35uf', 'OddX r j94EH', 'uu clA65lf', 'TVn, t05ZJ', 'HCHW10WJ', 'PXGFSQ bgt45Uu', 'keyO H58uh', 'blURc3F 1Hu', 'SacHfedbC OTm58zS', 'C T, y3gI.yd8c0ga', '7 bp9OtVj0c2Xd', 'awhxGClglp fU26JY', 'S fEI41Qy', 'oWoydps2 7rE', 'ROy G88 5PG', 'EPTO i QA9w7YG', 'yLVb54HB', 'Ljy3w0HH', 'kNVk42fy', 'cNGp5A0AH', '1 A5elG, Tq95CE y6k 9aW', 'A w62NA', 'qTvlSEwh9B1jY', 'a b76st', 'JEs32jD', '56L wthT Lm4g JgQ1N3rN', '.tODwf F31EG', '35L z I tO9 0DA', '7L uar, i49Az', 'Pti F AmY3 0DB', 'j.F n Hv R yzJ2 6yl', '۷u YdOTZLB20Ud17Qr', 'SXjBz k vU3 0Lh', 'uxC j E vYuyu, Z19ra', '.CuMI62Qa', 'GUnz34nP', 'N JM04nX', 'sDS W oOyBLDgInf G UPzYgj4j4YD', 'akcy, jc06UQ', '3 HdD cgmg42fu', 'MAZypu66Fg', '3X 7RTEI2C 7IM0 9Rx', 'CuMEJXz4c6Nx', '7S OmT4JZcKDULJpIruOhZ40wA', '6 na qyXczhb7Xowc iS5Hf8j1FA', 'T ARy j, HgFac BlbhMEYNznI.i c Iw24rG', 'oUGTifP.aOr39uJ', 'tAp i35wH', 'oYZ brC9g 7zX', 'OOHeIT22qQ', 'TGyZ1j5pL', 'pPN.biBSex i3b1Bu', '7 iUgpWs RB8RM45Ld', 'tOpSw46lS', 'ZZUJ976WJ', 'hJoOJ60su', 'PwRGbBWibC1m7nj', 'uZcK98Lf', '9U 8lILle64PJ', '7 9F SmnXr38gj', 'UxWGh2E 5zJ', 'hiqI nrp I d7B9RG', 'qhVQXE19tS', 'H bfS7n8ll', 'xVxZ74Zq', 'Y lSnrW6A3bQ', '82 4RyH5b1k7Up', 'AeFSzlt21JD', 'S TmFV3A1nW', 'LN.JFGtx.mN2X2hf', '.opxSWM0h1bs', 'YDvx oZCggU9h7zt', 'MyC Yb42Xs', 'qYv zXw86eU', 'NlmQB WiTPRQKCJJ70xW', 'PMWH0J3Zj', 'be c00NE', '0 yoFVN67pa', 'TbNtPaCSLzcjdPCbLcydu Lh0M9Rq', 'wubE3c1nu', 'SGUc O97gQ', 'yxDyuTP23yZ', 'kMI64zL', 'RpyyBLV.C213BW', 'bK Oe74LX', 'riTgPRTr V emt6E2Xp', 'y dU83px', 'iGli47qL', 'sM.Ymxvh2B4fJ', 'J u5s8hb', '2 UAnW, e10SR', 'GEoHAc37fY', '4 w98fqRgHC30Ey', 'klIxvT K, rnah3uR5c4BG', 'DVTusg1M7GP', 'kXUHC Sva49sp', 'tHXGxY.dmR p06wA', 'QC U55qb', 'g SUnDBA90pe', 'tJSTNm59yR', 'flFZuhAu77lj', 'vyRdr7 1jU', 'tV mHek46gZ', '4 uok Fb032Ckjb8 h ADnu5W0pJ', 'ffP9G2tn', 'HxTZx336ng', 'vJh.yBZ17GX', '.ZeXG09QJ', 'zL mAF, j9XU49RY', 'u PUMVfAe46Ll', 'lScHq7B6Aq', 'Df vjs032xe', 'BFPQUZR1W3eu', 'Btol3g1AB', '97 I3TxIi25Gq', '14 2oJkj12LR', 'vnbkURYL86hJ', '2 2zDWCk52Dx', 'odtKLG8e1Ft', 'fThSH71PR', 'Bat6 9xH', 'xcTafS18qP', 'pZcCE54RZ', '6i GAIl40SN', 'uOYMI14XL', 'pKtH TElRwoPVG086lN', 'G md y41qd', 'ix ZAY45Yq', 'Yfhf mjIw RkqALP.gN15zL', 'ElU4F8QY', 'GdSdF3n0rb', 'zR MS Jxqoivy067ry', 'cyfRwEI08WJ', 'cNqa84tp', 'jGj BJg39Et', 'YXWW9 6ns', 'sAPA xbquYxih55gN', 'Zfo br17AT', 'NjjdL t12DU', 'd vFt9 7fA', '7 WyFj75s24dx', 'Af QFNj7g5fd', '7J fAPMBi05lR', 'dTQgAQPHb187bS', 'vTSBcVY35fE', 'i Zux176SD', 'upbDBARl122gY', '3S h7 sV4 6Yn fP MH80MO8S5aa', '4A tB Wre2w6ZZ', 'tZkD0a6sh', 'pUVIAX2h6gJ', 'DUqu oReLN00nd', '2e aC7YyS FSySymSye7v5Ll', '8 Uj rK6h2DQ', 'ytjgl00tl', 'j bx11Gj', 'Fvycg8H3Wx', 'ntm b66aW', 'Jno94LR', 'hYX. xulTwJ71XG', 'XFQRwW30zF', 'Cq JPFm94ne', 'Fzkcwkl0B2jS', '0k Z4Xlxl GR hRP2jM22Nd', 'XU uENS ZKabc7d9Dn', 'iIyHSDkSJXY49XQ', 'oie22FH', 'cmk I92tB', 'WBmhEr2p0XF', 'PZdMH dW8x1Nj', 'koG26Sd', 'SV LvXl7 1Pz', '7F W 5B8sngw0G35pU', 'WHN BstsNg0a8Rh', '.WKj8h8hZ', 'LHSn Z, jDAS0bz9LtEunA2D4lU', 'UXtNe f55Zd', 'gjXY38QJ', 'useD78BG', '1 OjOsUk26bw', 'muDyJef9 7Pg', 'QbGhZRE9p 4xw', 'cuopp3P7GF', 'OnsRTL5e0zd', 'O xe05Ua', 'VdR9A6LU', 'E z, MTECotw7U0YL', '2 U kjh59BY', 'QVPdD A38ua', 'N vr1H0GF', 'cgYaSN81hy', 'iPPb83ah', 'WDhoDDS93Ur', 'Zi h40LS', 'HBvc8t0NU', 'jX m78yR', 'Et TAo P451bQ', 'XgFQ21AU', '0 8Kxvt9D7zx', 'QTfGbJ32ze', '2j B7Qm5S6Tj', 'qyxm410Bw', 'orh Wi ioHvIe45uN', 'ZPVnQu93Wq', 'fv sW C19GX', '0 ODovYkL19bB', 'nR57 xede.2u0Q.AK79sQ', 'NZlGyfw6F0zt', 'UlgGrBpVF Ltg3U 6hL', 'sKuu26le', 'CJwjW531Nx', 'DNcJeaFH79bs', '4 81 aEh3gu5J 8Nb', '7 g1dspd gg1zvGepQNy6y6GU', 'Cxww3w8at', 'b rHzd82Dr', 'TFxWMiRd LPSt39yb', 'cP Nra9x1zd', 'AN Q Z7 2Lg', 'vNZjzw707zw', 'CjKapt9 6Df', 'kqZbyhWf11uT', 's f, fiS57jT', 'HLms69Hx', 'nKr.Qnt6F2XN', 'umm d80 3bH', 'PeZR6W1uh', 'pNvG69xT', 'z u a61qb', 'deFDBocVa51Wl', 'dQ yFnVi Fd.uC92NX', 'Q fz29jN', 'vBkT085ql', 'ZKWwt67FA', 'QhNClfPL h6E7ew', 'Idw.tyXj.W, QXSVqMHMphsV4r 1Bg', '0 NACFl68pw', 'MHXM51PF', 'yKcZgGu3C4AA', '4V snaphOpQ8GRYlrn33Nn', 'o MN55 9ah', 'Ztvz01BZ', 'e C eqIff76Tr', 'tdsHMra pUKnW88us', 'fPEcv55FP', 'aTra .S2H8TW', 'rbwa wUsg w.ST63GR', 'ZjFtM.Cp, Uil, Lh9uFc1M91zP', 'FcIp f20Wy', 'bPAz NBl66eS', 'vr.sZ u1 2ND', '27c pH arp83pT', 'kOyIb wTs609SS', '7L OOPIBI, k1H5LB', '1u XcQd94Wn', 'mwM TQbI r wRH W G81hq', 'UAtui95wq', '4 3f nfJdL7cH ry0rp990hQ', 'sRFc51Db', 'cMCN40DQ', 'IjBL43yw', 'tqUeGqb64PJ', 'uwrIizNjB254JL', 'TcN b8F6LJ', 'tZdkv aWQxrFI84gQ', '8 btNcH wZ1nHxt15Sw', 'RBQryUh K7s1rW', 'tDvc23Pd', 'Dcyi76hh', '3 MKuE4BsZ07BL', 'LUBTa42Rw', 'ODUt33bf', 'FeMM6H1GQ', 'EBPCj PFHigLHV7m4Af', 'RvuZ32yg', '1 gE67gz LaaR7D0RQ', 'yMhX96wH', 'jy b38Eq', 'mrd L W7 1eL', 'nRchawU75fR', '4 VIk M60TA', '6R alwnc1O DZTPQgM 3n FDNz 5D9F1NH', '0 00zb1C6qr', '9 JgNDN2Sj5DypRPnHZ tkm5y46aP', 'mojLNIQUnv2R3ap', 'haejYSi wv6B4WR', 'xxor yD20rt', 'XEJWL0 2dY', 'VnICj z4u5dP', 'RFdMGC a76Ns', 'bvNqWT5k4dg', 'yO jC4 1Jf', 'MUcJ5W3Sy', '.OHf3T 8Bg', 'NOyoe02lu', 'XqGyoF4v7Qy', '8v aWC1N upBa1EX7O, XP, hg6V6eX', 'XAtQoW54RT', 'gdCj53TN', 'e p62Tt', 'NbGA81pS', 'V N38Pz', 'LP V R3b9sG', 'Bwm r YD573jB', 'jJcUi oeh oHnXdcqRKwVJbj8s4hx', '3 73.H Y08ES', 'lrb d82QN', 'b DbN813rp', 'UAaOuDm20Zn', 'jeGVLpKRX69lW', 'BrlYRfdC n SMtJ5 1hg', 'YnDOfH1K6lT', 'F jV07wy', 'DILgqNalg43YW', '8q A5yqdc0F9c1dI6cIzh AUzQ5v2Zr', 'DSvEoG32qf', 'P oceZh JDPhi80nl', 'lwcM, i13dj', 'nIMP9 5gF', 'yH w87xb', 'm BeSJM Jge16fY', 'xKWc83TP', 'rVzI otNzluP6Y 6XW', 'GFYQj14GY', '3L tFG.GtWP yr11NH', '163 WGk9PZpVo1V.50 G92aq', 'FRjIwIXYRCdJbQDs2m6EE', 'yyTYtvVnRZBl3 1FP', 'jTJG5g4DE', 'RMHhd66Bg', 'm W255NR', 'GcqcrNVf20LU', 'NhlSNjqi jwd1 3LE', 'aQhdq53Ny', 'SMb zrc48Hh', 'RPqc88Yt', '0 J3 AJ7rbR qazglMSwF7J68aN', 'wOST6D6Qs', 'Csbjr758TB', 'gYvfVoHBg9a1Fg', 'O hO, JbJAKK jk4U 6DU', '8l Q rP65GB', 'PGbft61Ba', 'W XK8B8le', 'UwGPadgno63hu', 'LgNE51qy', 'pzlyVFn86bh', 'zEZRvmAhH28Az', 'M Vhk91gr', 'nfESzlNUsb4T0qX', 'E EU GabX3H4Fp', 'x vpL11UU', 'Vt xSy87NE', 'arz77eE', 'dMNwtp WoqTVghkn03Tu', 'NCFcl77bP', 'HQPFPs4Y6ZQ', 'akKfE78nR', 'S o, JP7MW P.11p 2EF T0t3Ya', 'iv c40Eh', '4 2mw, ZuU5K7Ay', '8O M 167Qfx91DJ', 'LqJ47hA', 'WTJH01Fl', '0o vPhFmvr U YbJ3L2 O97rn', 'Nh e rF F34fx', 'DwoTnzHqK4a3eP', 'pd TRhWsQTVKrsglJLqYH43bn', 'gl .Q, p64 0Ye', 'GU rwQ86jp', 'xEo NPOCUphXi30lB', 'uvcWw12JX', 'GCw hcix05Sn', 'IEcmB t18PW', 'xH mAE b e2B8Qz', 'zEreo44lt', 'E NM1E2hh', 'mkwoR0e 6lD', '1 Zr6Dx0LaMNIIp98TnMmi28sdyT35UH', 'f . MXZzK9T2Jr', 'Y ty9 6ul', 'r kr73Da', '.Ye06BA', 'F.oXzo0 6wZ', 'nI Y031xT', 'fvtn0k7Xt', 'bD B6 8DZ', 'wXOso23BB', 'Cku11pu', 'oINIJk14TB', 'bzvXtUJlk3F4ue', 'gb ol22ng', 'AtC I68LR', '5q w .C76 4V0v q7BK V10 P6t93 cW6 2De', '5i nE1f roBQbORKnUTBMgFUrmxxT72Sf', 'BlRSo, SPRsQ7pC4VtCHc75DF', 'pYV h56Qy', 'yBoL3S4lY', '4e MKMF a7Hc 68, L4H6bD', '85c N0WCkO9u9ql', 'cL mk3F3ya', 'shel88zz', 'bAjCWOBZ96LT', '05 .lY3zxW7GQ L06Rs', 'rHZl95BT', 'kFyy488Gy', 'cC A79Dp', 'IaPADeq620nq', 'GG lTEvJLGU.n1S6Xt', '8 R e3boyk43WR', '6 6Ak3SBJ zc72cGuzE30hD', 'Ui Z92nz', '7 l0oIAEaSvtT, GH0fA14gF', 'CZeK07EF', 'zbdHFwlFqk zu2p 5jp', '5 wY.b4. M2e eSDE0 2fc0N8Rf', 'pm t2s2bP', 'iK n475hr', 'nNvH197rP', 'pcLP67FA', 'UG Ao22WT', 'xzViDEY nMX mahg92Hs', 'JTJT89Uq', 'hnLh498ZP', 'wm cKvu48aH', 'FTfYCkzaYNp07zH', 'RUFUfenlAkW88aE', 'QxhMIXpUdMS4r4DE', 'hhkxuI32FZ', 'iGQR54Wb', 'vqlu W ns Y oBMqSFuc, Ch48lE', 'EZqUa57bF', 'SA r17gN', '1j gM679G XG B e0s22JR', '50 2ThMKbm25JQ', 'irxAw43HF', '2r BsMoJgfTn cii oT31wh', 's Rc C75lX', 'T Li73YP', 'tc qB26Dn', '2 5ky z4J 4au', 'xiNE26qu', 'zlSY8A4jW', 'uK c, EUgnl3c9wq', 'glMJy62jy', 'd jaF63Ad', 'w eeZ30pz', 'nBLa, Dqo sbC1T1SS', 'J Ib22Tx', '7 bK7wJ0w el1S9xs', '2L z F Gf59Uz', 'TdMPe SP23Df', 'yx ffOg8w5uj', '7R yIzf2 1dZ', 'GqHcg c14YN', 'hF.VBY52gb', '88 7O DQV G9EpjrzAVZ52BWF, Czv ZLyd pTp l ui5 3XY', '6 VOoFHR71Qy', 'b ImL60Jz', '8 5ger4A7zG', 'iGdN tLc9K 4eg', 'LhxKvnn6F8Lh', 'SK Lcos2W9Nw', 'ciUUza22yD', 'VKBVweYr Vm89yp', '9i Vx qYO7pP.80H23xF', 'DrB e34WE', '4 yKNS2 HVo01uJ', 'P.YwDCk4h7Xe', 'nuotih18df', '0 2x Il26LX', 'QFpyDtmgPIz82Sn', 'JkZVK Gj58Ep', 'qVvVKjhvz34Bu', 'PhREVXDlV3E7zw', '6y kaRw.CfsN BFEA8dzFcPDY15fe', '2D FsOB01wu', 'fpHJ9k 7Fb', 'kLkNkT1k5rY', 'eSUl0C7bD', 'uPP30ZF', 'HidkMqCOC72uN', 'KsGzzQ272xD', 'kgwQJT18Pw', 'JftoVerMEU.r47hx', 'GezVFnkBVSDC84aZ', 'oEDT1F8EL', 'QiDqsIe.. k, IR83NT', '8F ZLkV vOjqR3ub9sG8jACKE1c8Ys', '6 8GqXk8 HAif3Fl8 p7e6WA', 'mutwsbw48Rz', 'ZjWS vEn6K2Lt', 'jACEiv8E8jp', 'hSl s Titornm1g3Gb', '8 87o8o8 Yq18LSSIJZdavW2 4gE', 'hRUTs21PD', 'XAz92NA', 'hxS Z91qt', 'HN I35Bu', 'SF utI xM82TJ', 'dtij484eN', 'kwTIPOwMkBPIGnW253fN', 'WF ILv31NS', 'u.HYxFC53Yb', 'GboNd jYN, N53Hf', 'ziAm46fG', 'BOg qS3c6dB', 'ez VCbNx05bh', '1 zSBKT0 5gW', 'LphYG V a1W0Fs', 'jJsNkmm3 2SA', 'LqfmGZx22gY', 'FdN CL57uW', '7 YnfRr7r3dn', '2 7 2T9U4Nl', 'W fv J62bx', 'PLQ S51Sb', 'AAMb69uN', 'Q niix7e0Pj', 'QKC1 6PZ', 'gjbg85Js', 'GrT90Dh', 'oL aLz, TlAN jyQ Zy hw28GP', '3P LPnt Mq z7TK5k 8re', 'Gl w50pS', 'zqSYg1K7jX', 'UxVtMt40gT', '9 3 DUcf15de', '4 H7vL Uzr4w5xQ', 'CIodQ9w4Xp', '4 B jGu, ufqLnz 6Qg3S 7Ab', 'GAJFgh DUGWlcBCafT52Ru', 'DKtpmF89Uq', '46 H a.S06JY', 'qSgwx70jg', 'CgFQhyE0R1Zq', 'pkBsq73Dz', 'FsbdE, JJsdjfCnHVZ2F2Pd', 'A. vmG6V4zW', 'F .BBu39tL', 'VqgcSV216Hs', 'CZez5 8YB', '0F f82 bsE7B3xh', 'dLi76bS', 'RgQ u, uE97fl', '7 HtV4RG.7vNGxO779JT', 'TRYP, Dr07bH', 'aQYC187Hn', 'ER H8 2Gd', 'JUYw RABNuoWm30LR', '5 64mPq u0 6zZ', 'H.lS94jN', 'MK UqjF53Te', 'zxrGBVZBN7g8ja', 'kScOutRxnc5Y9Gt', 'ghrZ69Xy', 'RVwlJ, ckIl17Lw', '6e 2ZAzPf4c Z27Sa', 'kTswIk03HE', 'Am V kM c82yy', 'JgZhO fKUAhscZTl1u9yL', 'R Lm n90np', 'o. A78yJ', 'ISuVFbCAQFB o62WE', 'ydZN vBa vxhXqHALL83DG', '߀v xTgk65Bs', 'LuuBEwr a08ar', 'SCd FOxrXXWkFOC83Sw', 'ArdREkP8g6bF', '.kah50Yy', 'pa lP49Nw', 'eQBu QRbmXwHPwT936jq', 'SHPr, RR4SV1x1Fy', 'OOumfnE15WU', '9 eJk9Y8k MUC lmpJ26NW', 'j JeH94BP', 'ArBUh0h5XX', 'KeV tuO27WY', '4 4L78 C2bz77Se', '6 yg2ga6aPpT 9QwaOm28wL', '5 . TtgkZe, U blQWRSCiBSocss5J98Nw', 'x rDO14sq', 'iyTenVEwDt49lB', 'EJqlJo20Qj', 'lEkiQF86Pa', 'kphIYa22Ts', '߈ FvJ HU DQDE4eWiiMtAvzt97Du', '5 hn2y23Qq', '7 oQkQj44QF', 'P fw e, dqa08wY', 'ZeD wR mzZzP50bb', 'mHKU644FH', 'ZQARhqqG20fN', 'E y p G00EF', '1 7SJyx F58wL', '1K ZuAQ6N7U1 QEr0r3WZ', '0i mY0S15JJ', 'yuI6D7GQ', 'K pfFpAmX86YF', 'hTr b3E0YE', 'jDUSF2n 8Hd', 'hZDoXnuo Irlo51gA', 'yk nWYm7n 8LH', 'YB OF08bg', 'Sxt ai3H5jf', '3 Zpbj22bz', 'KBLVIPGu KH51tr', 'q .CKigq52Qw', 'Kptj85Dr', 'Ton LSe z Rg8P0Zs', '4 OrazNn7 9jp', 'UI Za0D 3fX', 'jJgG11rJ', 'mcv m88ed', '.JQcr6J6JU', 'PgQHNHCy3t1da', '3 ANkuc22t KgoQgh3n2AH', 'yx h0 6Nh', 'uTAKFHlD6e 5td', 'JlZ69HW', 'DOMg19Ja', 'Mu A18FL', 'KOdaj, pdht9w0lg', 'FACwE.E.mS2H6fj', 'bHcC28Tg', 'kjZjVxNGgLMUrX7 5hA', '7Y t9vZH HT2N 0JF', '81 sulT02NU', 'GZzz59SE', 'V fd52Yu', 'D G, e72LS', '7 U4IaljY1e7wH', '71 MPmEn CCYU8RT56Dt', 'Pswr898NS', 'yXTm73YZ', 'ig vO Dr9 6fl', 'intN, mgHk92De', '3 m fF896sl', '99 2Ed k54tu', 'iJUAdPu c0J1tG', 'jzH yUMMXJMij812Aj', 'zM H734qn', '1 KSn9T95zu', 'kBFSS2x4ld', '7 NvDJNX426Qr', 'nZEd97jr', 'NOTA88RP', 'rJKTYkv4M4rB', 'LmZ72RD', 'yLtBhE3 2tz', 'rTNyTT64dH', 'lXs wp3h3fb', 'g pVa66jF', 'bLUSO5C8BF', 'ZkTU442UE', 'XpjiEv09dr', '1 juV8m 8hFZ5w5Nd', 'KZaQo0u7xH', 'A g c1 9wa', 'orrNI32BG', '96 .8fp 5gxBdqSyN4a8ZT', 'HTus..P d s72hd', 'chzjq94Ba', '6 m nf00UW', 'acSsLM t44SS', 'eJxhhf58DJ', 'TtIUTGujw B7j7QS', 'PqUM Jdu6P0HT', 'cKof, w74nr', 'o . I1e4jd', 'RjFYzcwuo70gE', 'urAOveh45ys', 'pAPbI90ee', 'iKR T4G7aW', 'WQh o02Jj', 'TEPelP23Gf', 'hpIN45RX', '8w Hj o. bEFeSn3b68ND', 'Wt egXJ hdB a LjAM41Tb', 'P MEP9g1fX', 'imGg804nY', 'isEGgd5M3ux', 'ytyxl, XP, hg6V6eX', 'FHsj., c87Yh', 'YXZSIIC CBc5K5BP', 'UDcj h zl fRh67ju', 'nLQSA00Jw', 'urJ, d08yto81 6FU', 'A Ab9G4lF', 'wObwcHRrV B70qj', '0 n7mkY P SEal1XTqIB18bj', 'GJmMTCQqzo.fK ch6A5HF', 'OVCwL C bg10rJ', 'yCZnf5w1yt', 'W x Sdx86Ah', 'tzQXduhUakxdSw03wa', 'Ikm KPi74SA', 'yqUFDR48pf', 'vOoz20wH', 'REUjLoMa45uJ', 'EKxYrkbH455qw', 'PlXh jZrP, U6U6QW', 'LllZYZ120pp', 'm H.B05Xs', 'x. zvKT43Xr', 'jAvanPB B NE.pON97tQ', 'ej f tx RZm c yrqfBqadVdICFbSl1t3Jn', 'dBtT R3j2tA', 'ulDMzHW44Xa', '86i 3BmlL Rr OAw bl74su', 'YySm64PZ', '4r aSYgaR pfwk22Lw', '4 0mL2NV43Ld', 'd.M72PR', 'hVDYPlJY HUpQ78ud', 'XJYgOU c03ZS', 'GEEPgKA74hL', 'BXXXdN k38ZS', 'gqcSb35wu', 'zjupPH6c2Xn', 'Vp oaFOP6S9Wd', 'QpLz6e7Pw', 'pJPsLB34ZY', 'iNs i d1 4DZ', 'KKUB24PP', 'l qqF60wz', '4z ygGrS3CNhw7hE89qj', '16A w73HEt IyNN tGQhvs1.g3y19gz', 'nqMRAif63Dh', '7 ajMPWe1J9tQ', 'E z, MTECotw7U0YL', '8T v JyE, Xp, sAV x1JHuDcU P93WW', 'GYAhfscR T78rp', 'MTU h F99nT', '90x 8Q1Bw48xE', 'guuowsgY496gA', 'vUOwUXW11fl', 'n vM m74dZ', '5 p0yj859sa', '3 k4mwWDa556da', 'WE Fd4g9xD', '4 qNOB23gD', 'afjYpDRYP8 8DT', 'lxjK1W5sZ', '3z VLN2x1sPBPJI2 4, zT uu42Zg', 'mehwojvLW70BY', 'CK Uz535ZT', '4 K1ooEeyE36tG', 'HZkGd4F 6zE', 'RoPm04qQ', 'ktq mWX K54wU', 'F sYWAS5E1Nh', '84l gTT6o9 3XT', 'RtU8e5sD', '0 AFZFkXDHIK65np', 'mdx lXcsokl05gn', 'lKEfT b QTf50GE', 'WSzWp84Af', 'bPFskHdG AX02ZX', 'AqCNM68Dg', 'VMdQM2W6ZH', '1R sjTc gNwZIoP3d6LJ', 'ar PV51fg', 'mKAK VKktf D58qy', 'QGXM598rd', 'qC pgwG75fp', '5 bdQWA8M3yE', 'Usfm66ae', 'RPuX. .W3S4Gh', 'EebU8 3tA', 'L vL32zT', 'RyRJ91Zl', 'ydBAM52pt', 'mJaw Vhq8E1fT', 'i Wa6 0nQ', '57x 5qI GT B5Qir7l32rP', 'WDE l861Ra', 'uAE uj89DE', 'QdR cTnRz17Qa', 'MicNmD8k8Lg', '9b WdI4omzqLAG1zf4F7yN', 'Gl.W5 9lE', 'n rfAQ06ZL', 'TaLRN0s4Wf', 'tv xthl72lR', 'GBGJT zNqNlvPcQJe972lt', 'HLrFKw4J8Lx', 'xCwEvjv9A5sB', 'pnQgMy61Df', 'hlt50 5FH', '9 n sfK011br', '4 ICOp2j 7PN', 'DbN38fJ', 'NoI k54fB', 'UcH89Ph', 'yp cX152AG', 'XC pu68Tl', 'w tXH33Td', '8h FhBC3H l86WB', 'EZgPakb9y4nY', '3w PT1ZA13SU', 'hi u83tA', '2 uk U, o1elwsPodcya 8GY62TT', 'RJ KYaxhruZ953He', 'fokx N0T9LL', '1 0f3N VCC22Dy', '7 FC6poPhAJH4T eY8 5b2ie2FXkuR467ql', 'DpsA, U8B03ZR', 'IGs COsb46gE', 'PI kfU95gL', 'OlKS6 3Qg', 'eNb, h BjEgExZj55BJ', 'mG h43UE', '59 4JAm8d U48tQ', 'mOOIdSaLg75xs', 'Y .KYduOuTe7F8Ay', 'kCFvM10xj', 'rS.sdZ3 6PH', 'fFMVh2b3Jw', 't zJ v, s0D gyVoF7PwLHv syY87YW', '3 iJtbvhtyr7U2dP', '7 1d AVB4gZLO0s04Gl', 'FIZo95PY', 'SzQK46wj', '3f wg9Nh7NL5m0lS', 'Mbf60Fr', 'Zh DM, Pe uRTMo48NG', 'XqGncZP8a2wH', 'QjDpDoa74bf', 'fVvzU59BY', 'KdqVSzVhlkguQYqhB16dx', '2 eO zp F5c4UD', 'gsVqGQVia4h0sh', 'eK hSM98XF', 'n.HZA.h s .hHV, r .ZAZAY ve16er', 'sWxg9d4Jf', '0 4A m.aYI4JL78De', 'YubxNPEVa KBy3G8qP', 'loalz72Dh', 'xmdJMnKc J96lW', 'il n73hu', 'PL umnjq7N 1JD', 'GENKIV61Ya', 'ypswVW tZh Wu4Y3NF', 'DnOkx36Sr', 'GJkefN1D5wQ', 'mzPk7A2Eg', 'fwJc90qs', 'Zz Xg yG32GW', 'mrOlMx87nd', 'SbbUk9S8Ry', 'DlUTF, Uv58Nj', 'LQwE89WF', 'wSlvjUPe8r7Su', 'qrQSAeLA7e9Pr', 'KbMJKL cViqG78zx', '71K QdTTsg5 6EE', 'dHi5 5gH', 'OombXK17rH', '3r Vz 1XUP THMH53rE', 'XxhFZfmFkZUivL17ZW', 'mlxxu84LE', 'BQ cr1E0ZN', 'dlRgG6 0xy', 'bgdpgcE11gu', 'Vi .vveOb he42wW', 'UzXWjL8h 1sn', 'vUwYh93hA', 'SUSD.WO g62aW', 'vFMH97Nj', 'ZAsrt45eu', '8 J.vD3C 2ey', 'Cj gKvUJ E99Zb', 'XHWCBT5 4SG', 'iR o KIXYWT47bY', 'PyZ bNw7w6Fh', 'inyrgTb95Bf', 'I.BK.fCAIM95 3Uq', 'jMmxS86lq', '1 zr JmfS8 6qe', 'YBekcpPgtS6N0ub', 'pLvP18xT', '4 l4Ijo c WoS89ey', 'rGVg Q I5C6fh', 'Vpl O07NQ', 'eR tWP oT0 3BT', 'dFcWF0d2Sa', 'VVbGqGkjrg vz46jA', 'qRr33pd', 'LedTeEp a Kb, Lsf9 7XA', '8 643CcR80Rw', '7i EzPcX84I44 Ll7YTJY28NR', 'MNOuDOh43GN', 'z N, js4LjWw4 Nn6j1zZ', '2z IWnFQ2N78UD', 'BSxSB9R8Ry', 'PgmmgJr8t4xa', 'd iUe71sy', 'jrPe7P 2AA', 'JPPdmovYm771Fl', 'KHDKk17yP', 'ODGRSpo9 5nu', 'j.U2 6zS', 'sybcgM75dl', 'hOJzgb569BN', 'BcTRfeQ ehu1A6BJ', '26 tpO t RUscc36Y6BgoH jkIZajjM6Y2WY', 'laUo3k 7eN', 'GSi nN SS55HR', 'LAG .PQ59SJ', 'OthLR ne60Hw', '5 U71U16lQ', '5m Xy8TganMVnaz U37tY', 'w Acv64BY', 'OnxY y KNeRip HIvaH05Zx', 'vjMj51hj', 'Hn s SNMmeeUst356Dl', 'NPhfmk88RS', 'xsVY125sg', '4h FwqcIK584ts', 'LL jE5j1zx', 'qmF, Fmh87AR', 'eqMa8U9Gj', 'p rRwL4a9gf', 'mO n87pp', '6h VWe1yYcuv umJsV436Rx', 'OKKkp8a3EZ', 'nOw4w9nF', 'dqkrrNf84Ll', 'irQGXSIf7B6rq', 'MsRGVBzFO Iy nznbCcQsecsp8R1uX', 'Crnk5g5eY', '6 6QPi, B58sN', 'DYXrhovBfCdw08HU', 'toNaY2 5tz', '5M OpbG8g44qH', 'bM w99Zj', 'RhpR06Jj', 'BEB E GjQ57Us', 'nYfM g0 9rN', 'eyNNhWr48zx', 'AnHmJI99gP', 'y Opbdg24HD', 'phHMHU49qG', 'txTAxKop3F5NE', 'tSaz96zt', 'fei.lM, k80yl', 'rJJiSl8G4aQ', 'MZW85TF', '3Y sxEOniEv a08Pu', 'SzwrjV z57Xg', 'USnFGDS2 5NE', 'F A4b5qh', 'QqMAsEo, p02WD', 'oBa, ZEIU5x7QS', 'YaVjnbAjCg03JF', 'LtrTiIUs38dT', 'TwxDN41sD', 'UY A fk8v0PH', 'dKQjMYmzZ M59xF', 'wkb ZpcvHfa23tx', 'DFR06nT', 'BCuanL99xl', 'oIIH, l63AA', 'eV Bqpdb54SD', 'UmFw dH23xR', 'BD FdLWAv OtS U FgK9J6jt', 'J . H98uw', 'RhRRPvN72hT', 'umKhB6v5XF', 'XnooMgE05Zl', 'WHyw79UJ', 'YKn Yy rY n37Pr', 'pgHu92RQ', 'ucmkB21Rt', '4 oW i79dJ', 'aKhY7k4ZA', '٤ nhOje12 C xcspc3p9ZG', '8z 8Vwfr96Hw', '6 xVbB PVE81El', 'ouBZQtK50zZ', 'sdyK, I4. q U rghr98Hs', '.CpJFl93sZ', 'dM tM45Zj', '9w As uclQhW9E3Jy', 'llF z, yrXc87Uj', 'W MHRL58wS', '18 0 RFilterASCII85De', 'GdIP39dP', 'ieUYZgOR, l8 C.e90Qq', 'tFImWVcf43dS', 'cam GncgoJiKSbd46Ha', 'ZLGh90Na', '19 0 R endobj 19 0 obj FilterASCII85De', 'jetJICj7e7nP', 'KoDKqVb GeW10th', 'dJiEZbS5p7bZ', 'WnT y56jb', '5F Y kL NzmTrgus637Hf', 'gMCH20aP', 'b z DH COazcGOR79tY', 'ABU z f1A9Sf', 'KgU T9 6FN', 'un VS13YS', 'TZw tv35lj', 'epKu Iu45hn', 'jhrR4h2es', '16V b6 R87dz', '1 0 46 121 0 0 0 1 1 0 1 1 0 1 AI17Al', '1 0 46 121 0 0 0 1 1 0 1 1 0 1 AI17En', '24 4 AI17AlternateContent AI17En', '25 0 obj Length 65536stream AI24ZS', '4l p PqB04LL', 'xJ a7 6QH', '9w JE5N1 wV 6gGrKG0u9eg', '45 7w on7D7FDk6On135qu', 'WckeM55hB', 'q TXKJWhuJqD3D3tR', 'ls, ecrs3G nQ57ZP', 'z BK21fW', 'd.KowNn6d5rn', '0X gpDt7S 9Eg', 'QMoPzidrh70rt', 'ZiD P32bU', 'Gyn28Yh', 'L kLI05ta', 'sNOyqfNzyqShNL mD TKs WYZrkGt33yr', 'ChDl2U8SA', 'frOCGqYb L.G4t2NY', 'hREnA58HH', '5U tF G6h2Ux', 'SjkMUX22hN', 'pL XW00lL', '0 5GsXM zdLX0V2Ll', 'Ph WGTZFeOGhZ76Ez', 'ChQfCB Jwdr90nb', 'mo HIo5C5zY', 'Ev C866HR', 'FdC3 9yL', '50P BSZueIfoM1 MB6eU3 6zS', 'nvEL UtJZ Sx691jB', 'idWB6H8tR', '.eY, lmK N FCXB u4CfqSm1hrbq6l2S8K0Uq', 'KAFbv.gt0 6UE', 'VDE t60PD', 'x.n Ve AIFB4S 9zX', '2t x 8mXSmF88N1 2wT', '2K kG0i5G2Yr', 'plT.W K1D5hH', 'IxRqCl, A63TN', '7 XaPCi1Ysr9f2qW', 'v I09FH', '0 TaJ, om99jY', 'FJ uk8u4nY', 'pO7zO M23lg', 'px eI..d4E4qp', 'BxYT5b7Dg', '4Z y vvJ20pz', 'XOSh92lz', 'W BUd59JB', 'JTV, ntYva18bP', 'TGluk32Ld', '1 .EtOE, e18rd', 'xhLSCK35rJ', 'ggs y049lE', '0 E5 BE V, mqqc 472Db2h8eH', '5 kkgRka3 7lg', '9r ba Alv879fY', 'yfhl08ZR', 'HE e52we', '2 sXHsvlyQOVuuBfzx6 Yenc30 0an', 'fKFLTW07uy', 'FC Bz16ry', 'bKKK378UF', '9 N e s iB5q6 e87jY', 'eBYs2e3XH', '4 6 XK55jQ', '8 Uz 5JOf00bY', 'apw rb CG lIZv RA u U vHEqY03Ty', '1 I 2SV83 u6J1fW', 'hSzuM266ug', 'h. H22Ar', 'hi Rw61yd', 'U djAtrrV294TD', 'WQh EAKv2 3Hd', 'e Dd.L6G8Xe', 'qdp gwwc17hB', '1 4t J6F8lJ', '8u w5TA O sY0E0eY', 'a n j84PU', 'aj d6 4rT', '5 429 4N2u d t Uzl8M1jf', 'unOS EVfooEpWi oGTzmtFQhEFq41ah', 'be XnW50XH', 'St M vL89nt', 'PxnP58Zx', 'jzylY23zg', 'ZTTqy40LH', 'bmBN87Qq', 'RPMIAvwU25FL', 'LmpXc.Cmz10qw', '07k 9M aniW3t 6NYVfEM85Xu', 'IH poBr22zs', 'lfv lRo99Ds', 'Vl u1e 3Na', 'J eQYepMXO27YA', 'qqxPZ, IzA4S6Dp', 'y Hm64la', 'e BjIAjQR LYTJyAFh3V 8Wz', '0 umugOl75uB', 'VUKXpT5m6Qu', 'dUIURRJS5U5Up', 'D JrciaMa720fs', '3 G O .a6B9ag', 'ctlG562tl', 'Slzg98nE', 'nPYep32wX', 'RPz nq985NR', 'Uai26NQ', '7 X.FXX1uFNYX buaJ w60pa', 'x. c96tB', '9 EVlEp PT00ta', '7 4I El20lw', 'bmCAocWR48ql', 'TQMfnGgyQ5y7Xy', 'bbf SOBk07yp', '1 yrV O67YF', 'v MULboi F66Qe', '6 4fcg55Bf', 'e MtMRTCGQ Mnt hxCD81Fj', 'geff32nx', '.Lb, d4D6BH', 'dN vM. rvMhjpD3v7fa', 'ORhUzGKnJco.BGd86qJ', 'IBo26en', 'Vtse C. a63zs', '9V rc 0QOCwdr3DyQnH, Nt64Uh', 'OfgJeNoS00jR', 'FlFbn, J76Adwq6 1hL', 'RCRFl353qX', 'OOrjgNmkdqJs rjh99ss', 'ptwU6e 1DX', 'UnQAXLY OTHb IUiB05yh', 'IWkY87uE', '0 P TI2 2rY', 'Bke jGIz, zcBH3K2aR', '6 k.GQ, wo, qAn 6 0W p8aTLe27QU', '7 wGzwM .lnev. u0 6O4Fo7 N9N99AU', 'PH B6 1DP', 'qy xHi W kBbrHom t12FQ', 'nPrO2S2ae', 'T BWH00TG', 'YCaFr2A0xW', 'uQ.AE adwn, cH1TRm3ZU0 gmJAcKim u88Ef', 'jkMvtz6 9ea', 'BVe PiT9A9ry', 'SBcB.v, a3B4Bt', 'ngbBpPP.RwP21Aq', '4s EtD, m1C55TdCOF 3ooQw80nD', 'iG z4H7dz', 'jArh27ab', 'FDBnidIAZ51Ux', 'xBvw47Hs', 'T NPE168gH', 'nDCQaSE B6g7FD', 'rAYXE . KJf34dJ', '2 Op3irQD7t31 4fY', 'KZNQEB8 3Ad', 'URXp nGW08Jd', 'PQwN08LD', 'gFYYp, I y BqmoC6B d70A0w 1QW', 'uz lumn xb7D8Ab', 'M ba9 2LF', 'eQvnvEcZ56DP', '6 nhx DY6J61Zn', 'GX Fsd59TZ', 'BmDktRh28UY', '4 Wj2WNoOFN00Py', 'qTLA SCvE39El', 'HW C.A09HR', 'XZrwviZyS qYNz6H2fl', 'Sk, G5xuxVhj l9T9sY', 'WwbP rYA35JF', 'qHGO1b2Tq', 'ErppTC zfFfo09tH', 'FyBc21QA', 'GKTLjK wmr8F2HD', 'RK CImdWjLL s VFCWkE47Wr', 'vNSe28BR', 'MEx Jp08GT', 'ah Y RLK R0h9eP', 'foh p YCOMbvG761Nq', 'nhPvAM5j9Nn', 'hDimZC61UP', 'ab tt74Eu', 'nROn0 3Aq', 'u cR61QP', '0 hL3F1D5pP', 'rvjvhj51Qq', 'tjG L88bU', '3 VDXfnr Hfr145gY', 'PIgDaRw86bf', 'eULBYHwIX69qZ', 'ofpntG4 7JY', 'cbPk, u9TyRmBEVLA911Qn', 'op.MaX80eH', 'QfbiT00dj', 'zK G60dh', 'W U, lJC XD9t7DT', 't Awv8x8As', 'RMBe8Cako S m LS, H p9U 0sJ', '2P Qux b 1Zu difG PyG 1m i8a4ND', 'VJKC37zr', 'FQDhmo6j2Sz', 'fnL44Wj', '8 mooa3H7TA', 'I.LNC06RB', 'dyyU kr78FW', '4 NPrm8O g488nP', '1G jdCNdqs8gN431PF62jG', 'p G C39RB', '3 U Kj1w OLRXbGFT6UQp6Xd4k1 8xB', 'VsXXF64HT', '0 UjGzW48Ja', 'kN j66ZE', 'ax LtS89Ty', 'MmBJ87ns', '5 C0ML27hL', 'RuDPN Xbb09su', 'AGrIGjd76YE', '7 K .EtXr0 6zq', '8 x8Ef Y13fY', 'wV H28pe', 'c Bcd3V 5FF', 'yRyRi DP . oH0P5Np', '1 6Y2pkPYlSd1 8X0x T eH 56I7I81aa', '6 C4auU95Zf', 'X vswBDI91fW', 'HgCJpwH.nC7 5ns', 'hZA51QH', '6q zd w43AG', '0v yExWtc4q09 GNf1 7GA', 'JnyMF, mcemwMm14R38JB', 'mdZM0 0AW', 'wL EuA08ah', '2K dVVuo E A88BB', '3 DNav9mdp61Xh', '3C WDAk47qp', 'Wrq Mi8J4WP', 'qXhL64FW', '0 CtgbhV046kaFZfolsJ22HT', '0 obj Length 65536stream Q 1S za3b87NS', 'eSH k07Xd', 'Kw O64sU', 'S bLL89yF', 'yxLMRR19uL', 'P fl6r5pB', 'p wYR2P9RB', '240 cLbaHsFg8 9Nl', '4 YN4EFl7N5aL', 'nXrpNxB P94bu', 'BcG nXJXl rDBvGu892ya', '0 GIFelL4sG.Qf.n5Ws R sT5LO4 7tw', 'HSEplVGc8X7tS', 'FSf85sY', 'hsHarc VCY2 2uW', 'BX F44Al', 'XNWxWtg88ZU', 'f mh51de', '8 8C3kKNLygJmu6 8ha', '6h en 8W W Yc134TqBhJqmglyC15jJ', 'fO lJ3 5AE', 'Hidbt5T6ta', 'rSKCxULN5W8ga', 'fK l zKOm4F1DX', '. .Hkx p928gG', '3h eX xe l5CUKi an73Yb', 'xrf VP37FR', 'QmfOP9 4GZ', '9p govE732AE', 'lktPy TPOJuh91az', 'VnlW5c1uQ', 'fJ bSPRke lR OFiOa78Hn', 'AYXptd7 2zT', 'EvS, vQA65hx', '1 ssF aLLh260wD', 'NJZxCKZl9A 0tq', 'O ef, LVMeWs6h9l3 9Jd', 'tRT GD68GJ', 'SBndBj333dn', '2 rI 9Cw.5JFq6v8PQ', 'f o y78Hd', '8 KN0 p RC Xu.AP97LS', 'JAkzDQGGU49GT', 'QzAw93qL', 'nB hfxvQvKD SOd55wG', 'kh piWF5S0hD', 'hHFFFdwpDRjLKZ w4 4lS', 'aEJSzjg18FU', 'VCpD My67qy', 'lEGV hvp70sh', 'AfELR8W 5hd', 'KIQs9G5ed', 'R NhCj4S3hZ', '.AVmMe82jx', 'KNSqc.x Bm.I503qx', 'Wa U28lj', 'dDqC v mcydb, a18bH', 'mFoZhCl32Ww', 'NVom90YW', 'mFRfbQ wP0S6ef', 'q avK480Fb', '5z u zK65uD', '0 ylDb7o4 7SQ', 'yBQBPln9N2sL', 'XU jgcabyr90Le', 'wT Tr5 1xx', 'L.fvzpb628Eg', '3L WcI cBSL8d4gr', 'YlDm5P9pT', 'iK.ppiNz78Af', 'ybs43QN', 'XjFuIHIP7 0TE', '2h gM R J1b9AW', '.E V i Qr24UQ', '1B 7adD 7mjJP2M0LR', 'HB GY00uB', 'J GlE26xg', '8B wk YVg8HPtFp1 zSk64gq', 'CzP uG9 3Gf', 'YRit35TF', 'A AI r58YT', '90a 6MWan BiZ98lh', '4 SuPS nA3f6Nf', '8 en5L0O84sE', 'TA fF74fG', 'UraH13Nw', 'xrvwhUTvC82at', 'f oS31hF', 'fxEJz hmod1 1PU', 'CYI G80yf', '28 R5Cq5bx36dX', 'NabX JPC6A7Qs', 'xuuIU9T5Fz', 'lllN90yY', 'Tr Z i1g 0HL', '۹8z Gnlt33BW', 'exK snWm e752Ut', 'JrsT77HW', 'Jel71GF', 'be a67ab', '4 Og tnM05dl', 'YeYEf0 3NG', 'qTI mF42Nj', 'wwO, kTy5I Maa5rXTKWQP A2H9Ww', '9w foH2hj7 G 2ML1 5aj', 'XTFL fVIpds42YU', 'UE QAb38Un', 'MxC, pCceitd b10pd', 'JsBP0J3Ff', 'ApO37rd', 'hezP54hx', 'kMr r37aq', 'Qrtj Uh49ya', '3K rMUfNQZlb0CWg83ga', 'dp s.G14rx', 'pvQEtqw1a4Ps', 'L RRB9 9YD', '3 KhV5gX6GWaAbU, VLC99SU', '4O DYPVm bmK21js', 'drrs06DB', 'S sjWXbC K s83Dn', 'UOXLbHr5 8lZ', 'E.LW20ZP', 'BpZRVJWh WFLtPNPRy71Qj', 'nFc o798jS', '8L LB MNdhID D83BJ', 'HE U.Mc eqwWUzjg3 7Db', '8 H8G 1o A8 5rt', 'sbmBvk1w3aB', '2i TS5z3S2zj', 'dBvlCT, u YEa UBb880gE', 'nKkL07zJ', 'zjDIX18XT', 'xnmVaB0b4PP', '.RQ, ft87Xf', 'YBRTm .h18WS', 'sbC, v0C ch9ZVnEW27WA', 'Kk oCXg36aP', 'eycdhe DcFBw7n5Th', 'glUAHbZb Ci8 8PX', 'xSsbLZ pn4 9Lt', '11 x2.QAiT, EvW be B 2C002HD', 'G eBAm0u9SW', 'pJGP81BB', '1b f CUPee48HD', '5 UnVn18LE', 'E ni85FS', '58d oNmn, VhckSF62QW', 'tRa jqRrOqkD97EP', 'SlJ UPMMpSh6g0XZ', 'z qGL, Fl67Zu', 'l ysN e, hq1b7pe', 'n aBi83Ll', 'BiVB6c7lE', '4J pB4OFiKQV2P96TQ', 'Sd H11Ez', 'VkWL37zq', '9 Q7jNMVSDC41JN', '5C F0 H Yd, B46lp', 'OCMg26Lb', '3p 7fZ.ny Eyv3x1gy', '0 V WN51fT', '0h P3j2aqhMfw01jz', '4X GgeN3B h93Jvapcy58Ds', 'CS XH72jl', '3s sJP6239y.huEscWLPr4mf26yl', 'hgZdm83Ap', '5 z2euOf5R 9Wr', '1x Z hEhhSEaSB3N2PQ', '7w u.sNKNDD99At', '4e MQfs92pS', 'ecKIZRE b57hS', 'wv.uoc72ge', 'bETVnGQ561ux', 'MQnHP25Aw', 'tmnbGA41FQ', 'uPaY VCwt83Er', 'Z b, VN817V NUZgCXDD703Se', 'aT gLt9F4sA', 'nijjZAY36NW', 'eOa xnt339hu', 'RFnJ85ZY', '1 1HN4.w02Na', 'Zjndt5B8LY', 'VPGXO0 9QJ', 'tg A71pd', 'FsdNlX24Ba', '2b IxiQMipwDy awig0r7QnwZ6P3 oF4I0 3Ea', 'tn D21Nn', 'TA ZH MA50BE', '6N DJ RUu2vk2Vkjk4X9az', 'wfbzgfAg RKwGYW xBl4U2Nw', 'keiFoC5 6fq', 'eRzimnO43WU', 'vzp P GLiwIe7n1zG', '1c gnV0Lc5u 4ZP', '8 76 z6Fp97cLTY8kPhZY sWS9a3su', '4f nRg kjp.QGr34bT', 'cgPRZ42HJ', 'DrE.Ip2U2sW', 'GfEnMIx4W5pD', 'drHjW99jU', 'P AB4 8dn', 'L tfk7k2ta', 'OYWC484JB', 'e JRML5N 0Nw', '7 an8O5 r kZ17NB', 'jxKYqi36yP', 'oreaqES GSGBO1V5NX', 'Dd FE42sQ', '2 D HiczhVasp8jA TVdvARa65Tf', 'MD fxL47YB', '4F OE YnxP82LP', '5F 5V39BUS KIKI3A3ra', '3779A A yo le, EF2JuC4uJkkw8 1QJ', 'iNxWiVJ wxT Zh d21rR', 'ig okLq ZbzXV, t547wH', '0 ZjH. Y 8WO8D575Hr', 'DWwDesJwHNp2J0gH', 'a CnV7 7Ub', 'xekHduIph kHjyJBElZ3 6ZE', 'YVxAV pWzl2 0ry', 'EX Sk h21Zx', 'n ED, yJ. dK 5FJhI17dx', 'b J NIk51QQ', 'cdXQSayT2h7wL', 'oQFagJS4S6qL', 'GVXck6R2qW', 'muIAM cSGy7a6bs', 'sLGolqhT, i17An', 'KGxlE, qD3Tj mnvJO9m7Wn', 'sBwB4G9bn', 'z yh23Sl', 'oCI, YfZL F G.NUF50BZ', '62 MHf2ShvUA1v1Pg', '9G 9Tb h8I cqOcqc8F1RQ', '6 tHUJ FuqdE15PY', 'JNYZ, ZK5x5fb', 'LuK qwr, r2 ii1D8XB', '3E Ba5OW.J87tu', '2A 380IbN40Pa', 'tIN z1 1uy', 'gx AbCW14zA', 'kloA12Tq', '52 Ebo8 pK7t4Zf', '3 qY 5RESEDx 8xcjDe5b1zy', 'mxCkEq86hQ', 'euUs4U 8sd', '59 k0r3RJPis94sF', '9 Q d Z4g2GS718pZ', 'I lktg04ay', '8 pq2Ep7UIdrW8tC YegEaNkqe21qw', '4 Q miGeSvR16ZW', 'zhhAGZxhDirwfpw3T3sL', '5 9 MY44dW', 'OyhaWfsfhV93Lg', 'Bxk58eR', 'kZi, x N B ao28bT', 'TFmC15sj', 'BPDDHDDDDDDDDCDDDDd0c1RW', 'wCX AjSPz73Gx', '7M v H1Y5N, OGI7y20Gd', 'g uL72fr', '5 ZZWxMEum7ie VEet66Ln', 'dw YR8u0wj', 'l C1k7Aw', '3o WJbQgJJ85RN', '5h UB34Gv04br', '8 E7wC h7h2BZ', '4 8TDB1hgfHfgf g63eA', '5e E35TU T gAce11jT', 'GJxM0f5jH', '2 x1I knNfaq0 6XZ', 'CxqKtU n4 2LL', '6W OsjcbKQUe85ZX', 'wZ f.d16TR', 'eoN03uS', 'IqlVC32Db', '8 Sensox879ys', 'yHrP65PF', 'I b iV DkHY OG7H7En', 'kAl</t>
        </is>
      </c>
      <c r="E794" s="3" t="inlineStr">
        <is>
          <t>[None, ('USA', 'Fp', 'pPV.s', 'ZaawG0b2uN', '89 87 nGx v', '9'), ('USA', 'Yd', 'H', 'B46lp', 'F0', '5C'), ('USA', 'WA', 'BELLEVUE', '98004', '106TH', '1150'), ('USA', 'LD', 'JDD', 'f343Yx', 'I2HNI', '9')]</t>
        </is>
      </c>
    </row>
    <row r="795">
      <c r="A795" s="2" t="inlineStr">
        <is>
          <t>cebroker.com</t>
        </is>
      </c>
      <c r="B795" s="2">
        <f>HYPERLINK("https://cebroker.com", "https://cebroker.com")</f>
        <v/>
      </c>
      <c r="C795" s="2" t="inlineStr">
        <is>
          <t>Unreachable</t>
        </is>
      </c>
      <c r="D795" s="2" t="inlineStr">
        <is>
          <t>N/A</t>
        </is>
      </c>
      <c r="E795" s="2" t="inlineStr"/>
    </row>
    <row r="796">
      <c r="A796" s="2" t="inlineStr">
        <is>
          <t>vetsource.com</t>
        </is>
      </c>
      <c r="B796" s="2">
        <f>HYPERLINK("https://vetsource.com", "https://vetsource.com")</f>
        <v/>
      </c>
      <c r="C796" s="2" t="inlineStr">
        <is>
          <t>Unreachable</t>
        </is>
      </c>
      <c r="D796" s="2" t="inlineStr">
        <is>
          <t>N/A</t>
        </is>
      </c>
      <c r="E796" s="2" t="inlineStr"/>
    </row>
    <row r="797">
      <c r="A797" s="4" t="inlineStr">
        <is>
          <t>emsono.com</t>
        </is>
      </c>
      <c r="B797" s="4">
        <f>HYPERLINK("http://emsono.com", "http://emsono.com")</f>
        <v/>
      </c>
      <c r="C797" s="4" t="inlineStr">
        <is>
          <t>Reachable - No Addresses</t>
        </is>
      </c>
      <c r="D797" s="4" t="inlineStr">
        <is>
          <t>N/A</t>
        </is>
      </c>
      <c r="E797" s="4" t="inlineStr">
        <is>
          <t>N/A</t>
        </is>
      </c>
    </row>
    <row r="798">
      <c r="A798" s="2" t="inlineStr">
        <is>
          <t>vcms.org</t>
        </is>
      </c>
      <c r="B798" s="2">
        <f>HYPERLINK("https://vcms.org", "https://vcms.org")</f>
        <v/>
      </c>
      <c r="C798" s="2" t="inlineStr">
        <is>
          <t>Unreachable</t>
        </is>
      </c>
      <c r="D798" s="2" t="inlineStr">
        <is>
          <t>N/A</t>
        </is>
      </c>
      <c r="E798" s="2" t="inlineStr"/>
    </row>
    <row r="799">
      <c r="A799" s="2" t="inlineStr">
        <is>
          <t>jeffersonatplymouthapartments.com</t>
        </is>
      </c>
      <c r="B799" s="2">
        <f>HYPERLINK("http://jeffersonatplymouthapartments.com", "http://jeffersonatplymouthapartments.com")</f>
        <v/>
      </c>
      <c r="C799" s="2" t="inlineStr">
        <is>
          <t>Unreachable</t>
        </is>
      </c>
      <c r="D799" s="2" t="inlineStr">
        <is>
          <t>N/A</t>
        </is>
      </c>
      <c r="E799" s="2" t="inlineStr"/>
    </row>
    <row r="800">
      <c r="A800" s="2" t="inlineStr">
        <is>
          <t>armstrongambulance.com</t>
        </is>
      </c>
      <c r="B800" s="2">
        <f>HYPERLINK("https://armstrongambulance.com", "https://armstrongambulance.com")</f>
        <v/>
      </c>
      <c r="C800" s="2" t="inlineStr">
        <is>
          <t>Unreachable</t>
        </is>
      </c>
      <c r="D800" s="2" t="inlineStr">
        <is>
          <t>N/A</t>
        </is>
      </c>
      <c r="E800" s="2" t="inlineStr"/>
    </row>
    <row r="801">
      <c r="A801" s="3" t="inlineStr">
        <is>
          <t>homebrewing.org</t>
        </is>
      </c>
      <c r="B801" s="3">
        <f>HYPERLINK("http://homebrewing.org", "http://homebrewing.org")</f>
        <v/>
      </c>
      <c r="C801" s="3" t="inlineStr">
        <is>
          <t>Reachable</t>
        </is>
      </c>
      <c r="D801" s="3" t="inlineStr">
        <is>
          <t>['one for a satisfying union of Sessionable and IPA', 'and in our article we cover the two ways that involve a CO', 'and saisons for spring, hoppy IPA', 'one Recipe kits. View more View Ferocious IPA', '32 lb jugs for larger batches. View more View Munich LME', '4 Layout and Install Gas Lines It is best to keep your CO', 'one for a satisfying union of Sessionable and IPA', '3507 Cokesbury Rd. Hodges SC, 29653', 'O.G. F.G131AB', 'IB..yfFgS568YQ', 'sBxuQ, mSjgMf1Lc5Z7QW6W4Ux', 'pPpUnMPRW4 8GH', '6P g f1p8U00rS', 'sIbr IvOl17GH', '.ygYgzs, j6l m35hf8kyN6c6Xj', 'XR YkkR3t5fT', 'iQWTcbP00qt', 'YCKvKEIYHJYiq w61Lh', 'sX t, iTO9m9S3mUbt48ad', 'gNYeb77ZR', 'yHU OO Z19UU', 'JJnwOi1B2SS', 'dAebYHJtazP9S6le', 'UIGMB, N QMq7hi3p q nnZM92TT', 'eZnA9S9qy', '8 r.rtxcN82JW', 'csJXk FNjvMGlaD ZiB A, t5azQysY45Yf', 'Pr vAp, B96gu', '2 QQtqD9q ul IfyZ QEWA75eX', 'QQCYiewT JDbS KvfmeZcl5b1AL', 'QrO.xe06ga', 'HkVT86UJ', 'ArvI.xj19Rl', 'KjZlwK94rz', 'GYG GE G, JC13 2Fp', 'SuSt55yE', 'bZ e XXaZeklxJ F03gH', 'auiR39tD', '52 PuiRl KSZ1, WY43ex', 'IntilmDc50EQ', '39 eyCLnbh3 sGy Z64dQ', 'Izilr5F6Ft', 'AZk.GChSu96Gz', 'bblgjeSDSyY lri1K4te', 'MinykRu d4 4Zz', 'mJ Rr5d2ZQ', 'fYMm iGclvmf6s2rx', 'w MvAB66GR', 'LVeD0 1ry', '1 vmbl 0TorF.hFZN9YN04dU', 'CvE M44jt', 'HbC52Lq', 'ikIU f06WW', 'OiAFaA33AD', 'mbTxi v jX89lw', '4c ExaWqB YPDw35gj', 'pxqwPPTuWxK72AE', 'dZJ uZ08UU', 'UEi FOA r5J5SH', 'YSe .yLT5s 1LP', 'F pQc07uJ', 'v Soo aP DL3v9up', 'xEWkqUHY32Hw', 'MAtpXf wme.i m80JJ', 'D oD42eW', 'jLG csb55qr', 'wqw56qb', 'wW K06Xt', 'ghkwy QgWbaP53JW', 'aTF e36JF', 'EMffqc5C5eT', 'Iectztcc95bb', 'uCpwG84EP', '0r Jnp.FZ1 Qc5N3 X4nK 4z UB, S38Wf', 'EhBsXEo., OFC T Q18b4 0Gf', 'ZaWD5B3eu', '8 h a2, oEsJ04FA', 'M Iw.D39jP', 'AvhEiEq i yqK68qd', 'u. FRFb64Nx', '0 u 5qpJO0O88Wp', '9F dTS1Jz599wR', 'NVnWtUA4a 4Rs', 'ZLsJ wS624TB', 'avEtsfhJXd14Dq', '9 sqRr5e0Pw', 'PpqUJUEw, o97sq', 'gvYPV76Sl']</t>
        </is>
      </c>
      <c r="E801" s="3" t="inlineStr">
        <is>
          <t>[None, ('USA', 'SC', 'Hodges', '29653', 'Cokesbury', '3507')]</t>
        </is>
      </c>
    </row>
    <row r="802">
      <c r="A802" s="4" t="inlineStr">
        <is>
          <t>photoartsmarin.com</t>
        </is>
      </c>
      <c r="B802" s="4">
        <f>HYPERLINK("http://photoartsmarin.com", "http://photoartsmarin.com")</f>
        <v/>
      </c>
      <c r="C802" s="4" t="inlineStr">
        <is>
          <t>Reachable - No Addresses</t>
        </is>
      </c>
      <c r="D802" s="4" t="inlineStr">
        <is>
          <t>N/A</t>
        </is>
      </c>
      <c r="E802" s="4" t="inlineStr">
        <is>
          <t>N/A</t>
        </is>
      </c>
    </row>
    <row r="803">
      <c r="A803" s="2" t="inlineStr">
        <is>
          <t>trockilaw.com</t>
        </is>
      </c>
      <c r="B803" s="2">
        <f>HYPERLINK("http://trockilaw.com", "http://trockilaw.com")</f>
        <v/>
      </c>
      <c r="C803" s="2" t="inlineStr">
        <is>
          <t>Unreachable</t>
        </is>
      </c>
      <c r="D803" s="2" t="inlineStr">
        <is>
          <t>N/A</t>
        </is>
      </c>
      <c r="E803" s="2" t="inlineStr"/>
    </row>
    <row r="804">
      <c r="A804" s="2" t="inlineStr">
        <is>
          <t>sidebysideclubhouse.org</t>
        </is>
      </c>
      <c r="B804" s="2">
        <f>HYPERLINK("https://sidebysideclubhouse.org", "https://sidebysideclubhouse.org")</f>
        <v/>
      </c>
      <c r="C804" s="2" t="inlineStr">
        <is>
          <t>Unreachable</t>
        </is>
      </c>
      <c r="D804" s="2" t="inlineStr">
        <is>
          <t>N/A</t>
        </is>
      </c>
      <c r="E804" s="2" t="inlineStr"/>
    </row>
    <row r="805">
      <c r="A805" s="3" t="inlineStr">
        <is>
          <t>boulderbrook.com</t>
        </is>
      </c>
      <c r="B805" s="3">
        <f>HYPERLINK("http://boulderbrook.com", "http://boulderbrook.com")</f>
        <v/>
      </c>
      <c r="C805" s="3" t="inlineStr">
        <is>
          <t>Reachable</t>
        </is>
      </c>
      <c r="D805" s="3" t="inlineStr">
        <is>
          <t>['1900 Fall River Road, Estes Park Colorado 80517', '1 970 5860910 Boulder Brook Policies RESERVATIONS DE', 'AND OTHER BOULDER BROOK PERSONAL PR', '1900 Fall River Road, Estes Park Colorado 80517']</t>
        </is>
      </c>
      <c r="E805" s="3" t="inlineStr">
        <is>
          <t>[None, ('USA', 'Colorado', 'Estes Park', '80517', 'Fall River', '1900')]</t>
        </is>
      </c>
    </row>
    <row r="806">
      <c r="A806" s="2" t="inlineStr">
        <is>
          <t>myahbags.com</t>
        </is>
      </c>
      <c r="B806" s="2">
        <f>HYPERLINK("https://myahbags.com", "https://myahbags.com")</f>
        <v/>
      </c>
      <c r="C806" s="2" t="inlineStr">
        <is>
          <t>Unreachable</t>
        </is>
      </c>
      <c r="D806" s="2" t="inlineStr">
        <is>
          <t>N/A</t>
        </is>
      </c>
      <c r="E806" s="2" t="inlineStr"/>
    </row>
    <row r="807">
      <c r="A807" s="3" t="inlineStr">
        <is>
          <t>camphillvillage.org</t>
        </is>
      </c>
      <c r="B807" s="3">
        <f>HYPERLINK("http://camphillvillage.org", "http://camphillvillage.org")</f>
        <v/>
      </c>
      <c r="C807" s="3" t="inlineStr">
        <is>
          <t>Reachable</t>
        </is>
      </c>
      <c r="D807" s="3" t="inlineStr">
        <is>
          <t>['84 Camp Hill Road, Copake, NY 12516', '59 pm Michaelmas 84 Camp Hill Road, Copake, NY 12516', '84 Camp Hill Road Copake, NY 12516', '2024 Camphill Village Copake EIN', '84 Camp Hill Road, Copake, NY 12516', '59 pm Michaelmas 84 Camp Hill Road, Copake, NY 12516', '84 Camp Hill Road Copake, NY 12516', '2024 Camphill Village Copake EIN', '84 Camp Hill Road, Copake, NY 12516', '59 pm Michaelmas 84 Camp Hill Road, Copake, NY 12516', '84 Camp Hill Road Copake, NY 12516', '2024 Camphill Village Copake EIN', '84 Camp Hill Road Copake, NY 12516', '2024 Camphill Village Copake EIN', '84 Camp Hill Road Copake, NY 12516', '2024 Camphill Village Copake EIN', '84 Camp Hill Road Copake, NY 12516', '2024 Camphill Village Copake EIN', 'and NGO sectors. Currently she is the CO', 'and joined Camphill Village in Copake, New York',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'09 Upcoming Events 84 Camp Hill Road, Copake, NY 12516', '09 Upcoming Events 84 Camp Hill Road, Copake, NY 12516',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'84 Camp Hill Road, Copake, NY 12516', '29 Michaelmas 84 Camp Hill Road, Copake, NY 12516', '84 Camp Hill Road, Copake, NY 12516', '84 Camp Hill Road Copake, NY 12516', '2024 Camphill Village Copake EIN', '84 Camp Hill Road Copake, NY 12516', '2024 Camphill Village Copake EIN', '84 Camp Hill Road Copake, NY 12516', '2024 Camphill Village Copake EIN', '84 Camp Hill Road, Copake, NY 12516', '59 pm Michaelmas 84 Camp Hill Road, Copake, NY 12516', '84 Camp Hill Road Copake, NY 12516', '2024 Camphill Village Copake EIN', '84 Camp Hill Road Copake, NY 12516', '2024 Camphill Village Copake EIN', '84 Camp Hill Road Copake, NY 12516', '2024 Camphill Village Copake EIN', '84 Camphill Rd Copake, NY 12516', '84 Camp Hill Road Copake, NY 12516', '2024 Camphill Village Copake EIN', '84 Camphill Rd Copake, NY 12516', '84 Camp Hill Road Copake, NY 12516', '2024 Camphill Village Copake EIN', '84 Camp Hill Road Copake, NY 12516', '2024 Camphill Village Copake EIN', '84 Camphill Rd Copake, NY 12516',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'2024 Camphill Village Copake EIN', '84 Camp Hill Road, Copake, NY 12516', '59 pm Michaelmas 84 Camp Hill Road, Copake, NY 12516', '84 Camp Hill Road Copake, NY 12516', '2024 Camphill Village Copake EIN', '84 Camp Hill Road Copake, NY 12516', '2024 Camphill Village Copake EIN', '84 Camp Hill Road Copake, NY 12516', '2024 Camphill Village Copake EIN', '84 Camphill Road Copake, NY 12516', '84 Camp Hill Road Copake, NY 12516', '2024 Camphill Village Copake EIN', 'uLKzRX1X0AJ', 'uLKzRX1X0AU', 'uLKzRX1X0Ay', 'uLKzRX1X0AX', 'uLKzRX1X0AQ', 'uLKzRX1X0AJ']</t>
        </is>
      </c>
      <c r="E807" s="3" t="inlineStr">
        <is>
          <t>[None, ('USA', 'NY', 'Copake', '12516', 'pm Michaelmas 84 Camp Hill', '59'), ('USA', 'NY', 'Copake', '12516', 'Upcoming Events 84 Camp Hill', '09'), ('USA', 'NY', 'Copake', '12516', 'Camphill', '84'), ('USA', 'NY', 'Copake', '12516', 'Camp Hill', '84'), ('USA', 'NY', 'Copake', '12516', 'Michaelmas 84 Camp Hill', '29')]</t>
        </is>
      </c>
    </row>
    <row r="808">
      <c r="A808" s="3" t="inlineStr">
        <is>
          <t>ultimaterotator.com</t>
        </is>
      </c>
      <c r="B808" s="3">
        <f>HYPERLINK("http://ultimaterotator.com", "http://ultimaterotator.com")</f>
        <v/>
      </c>
      <c r="C808" s="3" t="inlineStr">
        <is>
          <t>Reachable</t>
        </is>
      </c>
      <c r="D808" s="3" t="inlineStr">
        <is>
          <t>['345 South Wetherly Drive Beverly Hills, CA 90211']</t>
        </is>
      </c>
      <c r="E808" s="3" t="inlineStr">
        <is>
          <t>[('USA', 'CA', 'Beverly Hills', '90211', 'Wetherly', '345')]</t>
        </is>
      </c>
    </row>
    <row r="809">
      <c r="A809" s="2" t="inlineStr">
        <is>
          <t>hvac-tech.com</t>
        </is>
      </c>
      <c r="B809" s="2">
        <f>HYPERLINK("https://hvac-tech.com", "https://hvac-tech.com")</f>
        <v/>
      </c>
      <c r="C809" s="2" t="inlineStr">
        <is>
          <t>Unreachable</t>
        </is>
      </c>
      <c r="D809" s="2" t="inlineStr">
        <is>
          <t>N/A</t>
        </is>
      </c>
      <c r="E809" s="2" t="inlineStr"/>
    </row>
    <row r="810">
      <c r="A810" s="3" t="inlineStr">
        <is>
          <t>brycetech.com</t>
        </is>
      </c>
      <c r="B810" s="3">
        <f>HYPERLINK("http://brycetech.com", "http://brycetech.com")</f>
        <v/>
      </c>
      <c r="C810" s="3" t="inlineStr">
        <is>
          <t>Reachable</t>
        </is>
      </c>
      <c r="D810" s="3" t="inlineStr">
        <is>
          <t xml:space="preserve">['and Beyond View Map A production of NAS', 'and Space Investment Take Center Stage at ISSRDC', '2021 SpaceX Launch Reaches Space Station in Latest NAS', '17 May 2017 SpaceX is rushing to beat NAS', '1737 King Street, Suite 601 Alexandria, VA 22314', '5 kZShj Wy nxSYRNH', '0 P E SQ Op AK', '38 VNV1oe hL IfgWI', '52 6mjmPaZEL2Ly cF LF EUwpCT', 'Review20Fe', 'Review20Fe', 'tAQsu234aq', 'Fmduks88Ft', 'BDOVPIDU8r6wE', 'U.Ubht1U6ss', 'BKTl46uz', 'zYbvDIfT5u 5GZ', 'EMzVfsW, Rp51C, zgF6f6TU', '.LN638uj', '72h n5WM8u 2eT', 'FXrEe95TN', 'Ymac s65Dt', 'mlwtfp93jT', '1u PDn TwK ijZcQWF29dj', 'YivI.Y25Yt', 'ZsfKj35Zs', '2 t sQidov17HH', 'Ou Ei2A2el', 'vpKS12Rb', 'BDUT689Ua', 'QGI, K5K D584pmPirNjk1UTlJQS4kXk7HSI61Er', 'iZPDUTDLxUW95Es', 'kID sxlmVm42rY', 'zUPRRBOlMtM51US', '99y zhNxwFTZyUW7gk466Yl', 'pOlN9g8RU', 'EEENGfhbWF ZQSz9k5Uj', 'u TShS31zU', 'bUGOCd.FB67bQ', 'Sxq bWOsF74FE', 'OOZX, Ul4Ggyu vMAxZio1r, i. R q HkYMDDJ75gT', 'WYQjp8 0Se', 'TFXuE57FX', 'F cSwN, dXF2JS96Uz', 'xkGn6W5Du', 'Xq gYgSH tQ i77Pz', 'ASMS, K krKhyqJTkE5r0Gd', 'kcsFjf95DU', 'cS AgnmzY54nz', 'fKmCJD5N4qF', '71k JW9k531Ln', 'ruZD TEdjzJ73TY', 'ktEKR19sj', 'YGYiUtZG53ED', '5Y WJod5iNV97wR', 'ZlmKJZ55ST', '9 5V7F989 OuKKSM e5ECZz7pHgJm 93cg92nx', 'mLZJLC AJ68JS', 'BM TOW52zt', 'zZZvp m15UU', 'qU xinXyeKJ03sB', 'lebmaZcc3M 3LF', 'Xb u9 4WL', 'nicdvolnicdvolnigeXOrnoO Hv24qD', 'yFrB UUBwVEbPoimN52bA', 'UTBvlA22Qp', 'isqIjiapZbSSa l j915jj', 'FbzQn692Tr', 'W dS1S4UZ', 'Se gmDrglDzpg35Jf', 'jxkC67Zn', '2U XqyWnxrS5H5DE', 'al f IURhik75sU', 'icZiE33UY', 'S EZid82fL', 'TrTTT10wh', 'sssW9W5UU', 'P NuM tIy6R4Eu', 'qSUVFeIZmdkbc2a0hq', 'lVmnmtG4t5sy', '.nr95GZ', '4j KW. t4gfL41YP', 'P NuM tIy6R4Eu', 'Zhxah4b5lQ', 'TuDvXY kUlr W65FD', 'MK dILBdtwuQ424qU', 'J b75dG', 'kin14Xf', 'wIRcLc2S5tL', 'M GmGSsjIqcGNJl9e5sS', 'SgjxOJ HTYOEIUTsZch56hE', 'ETvpQPW46jj', 'BxcQ H67eX', 'MtiNtiJmJR7R8JS', 'aeuuNVNtKmnm7u7xJ', 'XKjQpHzBk71AY', 'LLHj25rd', 'a.jb61rS', 'Ml. Mv0 2Hj', 'rKie Hs79sr', '1a VD yO.klIU4c2ua', 'SuauSzY67ef', 'llQVZR37Zj', '8 glwZ6DL, BVphXJ76KoRu0u3sF', 'wzuAYqeRVy11yp', 'dYq yidIvauYeVIeLc67Ae', 'ZZ LAu557RU', 'K uN35ee', 'AD, nLq, em e5RubC i5W8lx', 'dlnnGL15DD', '1 J. RtRBO 4IKy44Tr', 'XsS4c1XL', 'oOVMjGRA2w9Hf', 'kOU j77aq', 'uykdRISsRmK45DA', 'MDeDtNTLs77PR', 'MfrfnSEYNXiF UcS89aG', '5F rHBjsJ6b6YU', 'JjU mvHlr95lj', 'ufosux94XR', 'ZqcseOOH bo56YS', 'FKoG1g1ds', 'JxjjrlM98EN', 'JCEb2E9LY', 'KK.kJ87Nr', '9 anIb3L6J7Eu', 'JCEb2E9LY', 'B.C, dYi z953Zn', 'JG t O, LqgQ29ja', 'TDjuuqhiib41FU', '5 MrtPJkD8c7bB', 'TVgb o86WH', '2 x6UQs M2QmTOb10Yl', '9t k j hnAWe28Ut', 'gR Iu37Sz', 'HI JmkD26TS', '5 moqZoTb KmDMSJMjHQVlmcsTjF59EW', '7 YaJVG497zU', 'oXUU XYVbqs27FW', 'umuuMWuxXDDT72YT', 'aapdnM c7u7tf', 'wOWO8 5RE', 'TcZN55rq', '5F A 60mmWcoI eMmKHcemk1PlZQcty5x5dZ', 'ZtjdN94HZ', 'ObmMdk69xP', 'hNHgecuEmrpSuAj68Tn', 'FkS e012nz', 'uZROYulm91St', 'ktTIgm55ur', 'YtII51RE', 'iOck WlvL0 4Pt', 'sTUHG9HjjzU19eA', 'XDC DPFXQZGS57ue', 'OtKETROG, nH45BH', 'KuTJMl1W8EQ', 'hiG S440Jb', 'QWmYgdzkD6h7br', '7u k5DG, isbUZTsUurEL4PlEuHKml14qj', 'bB m76dS', 'lrVov iZS93FX', 'TPVUQT74lL', 'FmKNjkj.YfZZ367ru', 'fLIdDdk33ue', 'MUSG35Ed', 'uacM.LTcX.J18gZ', 'YGAOO964qw', 'eJOWM4 8tN', 'QgyEMJnQ43Fa', 'G oHa97Hu', 'UrWkNJuTt71QZ', 'c ZF L nN11uj', 'F hDTWG55SL', 'myGHDWI, OEDZyf k68Yg', 'JpCB67uQ', 'FsF W87lz', 'WlnCMST8G2ur', 'ZVn bVCjjy9Y5Qr', 'HcQS46bG', 'bEp.jG OhzSFTnMcPdKDLuyTZJVpEZ N5D0nr', 'z jYIDdcG53ET', 'LLIS857Nr', 'wFVPe sLuqdbmu Bn vLPZKMc22up', 'QeIT4c7hW', 'V kL88xQ', 'tVgZvH97Hp', 'rUNS29dz', 'DUGznWn42bD', 'DEXjkQsm3t2ag', 'MVzFRVw38PS', 'SCE mk05yN', 'kdwTj73eZ', 'tSK W b, Q 1BjJO286zU', 'TrYxUUTW, UH97nP', 'bYahrmYY2X3Gf', 'GjTORX89qa', 'PQxtI R185Nw', 'LAB Ni24dj', 'JiUev38Fx', 'EcsIcr9H6Bu', 'tEmlrjmbiTLeVkE59Un', 'imu Bn vLPZKMc22up', 't vk3j5NH', 'JQKg GD202Df', 'Au XSdsc36Sd', '.GMfHG53wq', 'UMeFOd174EU', '24 Z8zwk, Lj, U43s2J7STm54rb', 'rfds56YS', 'OH bo56YS', 'ZqcseOOH bo56YS', 'RAIM41hY', 'jZRvOMg5T1LF', 'usGOMOy67rq', 'Gi ZS8K5RG', 'VvTmQqUI VahX8 1jp', 'wkWUU IccccbjkZ58sD', 'UUDDUx8W6QX', 'eBkWrq, Y.zR6 X m3Gk9Y4fr', '0 Ji2c i6E6wZ', 'IPbWd96JT', 'QNeUY54sD', 'b Wl335lH', 'hCijxdwYAG55ET', 'UFRUE79HL', 'ZTQzv68ur', 'vyIIR i53TJ', 'U.fI, EpDrQUQT 7P8L J TZcgRo.4l, mmhk9 G5UG5S2TT', 'EmJuRwvyr67ZA', 's DUlSjQZii49yg', 'iPqhZv5v3gb', 'FCIOLj Xk99jR', 'vTkk XiMeznMsrRT3 3Qx', 'ZJYSEUOYOfgX98sG', 'zZIE3 4BX', 'UrrqTz, rN41BJ', 'weyjTr6V5HJ', 'yZsU gRDM3c7jt', 'uiv Ze79PW', 'oR sS5k5zU', '5 jx5dls58DU', 'f R FSMr53eQ', 'a Ts J54gj', 'sTUHG9HjjzU19eA', 'AGZEliWK55ud', 'K Gir31UG', '5 pjE NLJKx3 MuYek07ub', 'MSfbjZKT632DE', '5 ceeJ 51GA1D8bw', '۱ HjlVUs5s8wl', 'YGAOO964qw', 'XkSrQE C613aQ', 'SVsn70qN', 'zGjSFs3Y1fR', 'fuNSZ9b1rU', 'TmRVRAHUc8r9pD', 'M.Ee99sZ', 'WbdSkLxH45FF', 'qfYYwxVVt73dR', '8d S zQt57sW', 'zImYQYS79UU', 'UWWscSWLMVEkb43yS', 'Zf XYf99Na', '7P dW B40Rz', '2H 959sUETT4S, RC5M4AQ', 'mgTY53du', 'M dl9a7Bq', 'ZNkLRip687hl', 'y d56hQ', 'eTUl61Lr', 'sU pFc955sG', 'aURbk7R2Ju', 'CIQbW, NdVHcxMbbzMXLvOwR26G o2G6RG', '7R 6dm8IKB4U XcNEU45Rx', 'kQQS42Rx', '3W LexjzKJxmsgEW4j5Z1 cnCQ8AjP16BW', 'IOoQRcl4T4RS', 'rRq kdS2U5ts', '6 6h99.pfphL6 3Gu', 'Q X W62YE', 'eqF YmniZyETTTUEE88xs', 'cQC q, .N02aF', 'iGW Y21Nj', 'mnumCJoPxUV59bd', '.kp WGN63Dj', 'cFDkZMkZ52DL', 'cm zP60sl', 'Xi jWjUf .H6S7Gd', 'cZrKLGu tnmQX, Yii7LWrsHVY56sG', 'dDA xaFUUTuu53Ue', 'sUDs5S4TT', 'fyWHPD88HY', 'SC M XTG1G5SS', '5I FKoYc O 0fJtrHdU8j5Zq', 'Sw lvIWFGSQ471eF', 'bZgOgAV55EX', 'vNL kY3h9WS', 'f TN99rQ', 'gjG eMi15nf', 'mQrIrWJ714dB', 'HkX, R57fq', 'ArRVUwRA mB14fu', '2 qC HWfurdcR98zT', 'gHxn, eKUqbh16zg', 'UuEY56aS', 'yc Yiv6 0Uq', 'ddYTG36Jj', '1 Pbuj nqGg8 0aj', 'Vu v StOvL9K4SU', 'eCQN55eQ', 'BnTUsiUSJgTRK jMW91sj', 'aA l63FX', 'jijjYzy6h6RY', 'bppkz14Ux', 'Ajbub2R6yZ', 'iUwREjl45Rs', 'THlS46WQ', 'hzcEj KWy anwy BC75gS', 'ioib02ZJ', 'kfuLZJDI35jj', 'U Y2 4ae', 'hvS ovdMN63xZ', 'rg ndyQ U QY YboLrKK64PG', 'nqEWfY27Ts', 'NUr6U7lH', 'I DFS56Jz', 'J EUK4t4RS', 'RYJEtn16hP', '5U 4shXVIM UUk3KQGc64HE', 'Lcbfjf533UD', 'HiNeC15jX', 'qOGaeN29ZJ', '1B YpenZ7g2 UQl17sn', 'iSn8u0Za', 'iYvw494Ne', 'b.K O5e1eH', 'feqFgG5U3NT', 'ZmVRsTY3E3Pn', 'H aV iWD16qr', 'IgC hgYkP45qF', 'VC, Riwe60RH', 'Tdi.G5s9uB', 'Soi, RCUubUDG7WaYz01Jz', 'caLrc24bZ', 'o sj5 4xZ', 'ZbXKz48sf', 'VTPgZ10RG', 'kIGYK59ef', 'Jtlj56XU', 'DTTTTEEE88QS', '6 jbSV u24xy', 'IiJMh19Zs', '57 hmLiq n zwVw4m2imkZFSE39aJ', '3114j zs auG QxS 9rd9Z83NL', 'WCZNU tIhm66hj', 'iYGZ97ad', 'ZS QDDU9F1Es', 'sjJmg93DW', 'jdIb33rU', 'A oNJRwy473FQ', 'GkgH QuOKqRKlm254Bn', 'clV yj21Fu', 'rHbXTetVfkIQ LXrS6S4TT', 'AWjS37Na', 'qkQSSspcR77zg', 'vyfulqrrs19Bu', 'yM wksZDYbUX55bY', '9 R3218yz82St', 'VEPmk.Lm, nE6h756sG', 'lOp ne, D xdsIE6f5Rd', 'Lue89DN', 'rKeizALF3j9UU', 'uQSj979yp', '.VP r37jb', 'Cl. xTGUCYZzmlmmKmKm7R7RT', '9e uM4.I.F r6F1jp', 'W Ur955QQ', '9 zd 5zh3 2Jt', 'GVnbm3s2wB', 'EhMH M c53hJ', 'IMyReAcIycL8Y4Wg', 'Drz33LW', 'RWmwX, rSfFUkdIcv gOj2k5JG', 'Umj9F9Ts', 'fFUM5U8np', 'vHTkQxQZ b, o zi55RF', 'vGoi iholt7 5FX', 'QxZS18yz', 'vGoi iholt7 5FX', 'muRJRn0 7uZ', 'TY mCu QGN5y 4La', '3h wPo, v QDQ2C91 9aE', 'LsSdc18yz', 'TY mCu QGN5y 4La', '3h wPo, v QDQ2C91 9aE', 'TY mCu QGN5y 4La', '3h wPo, v QDQ2C91 9aE', 'LQ c4 6sQ', 'wjjp82wd', 'TY mCu QGN5y 4La', '3h wPo, v QDQ2C91 9aE', 'EhMH M c53hJ', '3h wPo, v QDQ2C91 9aE', 'gU b. k63Jd', 'EhMH M c53hJ', 'hVsMqH.vF, pIkGJT0g 7tr', 'SLxTkx83AZ', 'MoQ.YfWTS ER26ef', 'TY mCu QGN5y 4La', 'v.R VL55JD', 'vGoi iholt7 5FX', 'qv.Yx46ES', 'FCLQlz5u5Uu', 'gSaZGE.zs29dt', 'APmvxbU YgPvF, pIkGJT0g 7tr', 'dmejkIOrjjjtl6S5TU', 'wrLs5 1Es', 'TY mCu QGN5y 4La', 'cNMRb939Zn', '1 uo EJwZ18xU', '9X n58FXC65js', 'CO Wx65Th', 'UWLKkM99hp', 'APmvxbU YgPvF, pIkGJT0g 7tr', 'APmvxbU YgPvF, pIkGJT0g 7tr', 'WSqG964SJ', 'tmPTlT93Dn', 'ofHxZ948Gn', '1 B2b9uqZkAEzd98sZ', 'CO Wx65Th', 'APmvxbU YgPvF, pIkGJT0g 7tr', 'jiKklJGW11ZS', 'qHokfr93Nf', 'TY mCu QGN5y 4La', 'yBhCe64pg', 'APmvxbU YgPvF, pIkGJT0g 7tr', 'QsJuL51QR', 'APmvxbU YgPvF, pIkGJT0g 7tr', 'IgYpH54dN', '79 GcdPLVGE9eOcUu5ln oSO6H1t1ZL', 'k QkoW7 5Lh', 'YzmfNOfpVaRw591nL', 'APmvxbU YgPvF, pIkGJT0g 7tr', 'iJh vK5W9Qj', 'FGWRTupjPfU7H5Ux', 'wW JinZyz6 0tA', 'EhMH M c53hJ', '3h wPo, v QDQ2C91 9aE', 'APmvxbU YgPvF, pIkGJT0g 7tr', 'ZQYJt1 2AT', 'yBhCe64pg', 'CO Wx65Th', '7 78cK42Ba', 'Vjs5S4Tr', 'QOlI75UZ', '82i tIsjfn4b6yN', 'DTU82tN', '1 nr2TEr75DU', 'tOOJ52fD', 'nRY mqEU4 4SW', 'APmvxbU YgPvF, pIkGJT0g 7tr', 'BzEbzBkj08Xy', 'LuQZam35QS', '5 5jieS5t5Qj', 'ulUvF85RW', 'bkeaq .r67sw', 'YasUtn9V7sE', 'cWXil87uj', 'CO Wx65Th', 'CO Wx65Th', 'VpMqJ, .Edy80jF', 'Q sTMJRLmLuyuqiRRJvt, EEETTT39eS', 'EENmuTFVQRjZYthcz75rj', 'vmaJu59eS', 'jbYsz03wz', 'VpMqJ, .Edy80jF', 'mD WRM1v4sT', 'QIkDG3u9Hh', 'jbYsz03wz', 'VpMqJ, .Edy80jF', 'PtqNKe66zs', 'EqQi33YF',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'TY mCu QGN5y 4La', '5q LK gZ0 XKVa8 wW8wtZLjTnDl2Mh17Ey', 'vGoi iholt7 5FX', 'EZf2W5st', 'PtqNKe66zs', 'EqQi33YF', 'CO Wx65Th', 'CO Wx65Th', 'CO Wx65Th', 'CO Wx65Th', 'CO Wx65Th', 'CO Wx65Th', 'CO Wx65Th', 'CO Wx65Th', 'CO Wx65Th', 'vGoi iholt7 5FX', 'wW JinZyz6 0tA', 'EhMH M c53hJ', '3h wPo, v QDQ2C91 9aE', 'B YKnikfs8c4Ww', 'TY mCu QGN5y 4La', '5q LK gZ0 XKVa8 wW8wtZLjTnDl2Mh17Ey', 'B YKnikfs8c4Ww', 'TY mCu QGN5y 4La', '5q LK gZ0 XKVa8 wW8wtZLjTnDl2Mh17Ey', 'B YKnikfs8c4Ww', 'TY mCu QGN5y 4La', '5q LK gZ0 XKVa8 wW8wtZLjTnDl2Mh17Ey', 'B YKnikfs8c4Ww', 'TY mCu QGN5y 4La', '5q LK gZ0 XKVa8 wW8wtZLjTnDl2Mh17Ey', 'B YKnikfs8c4Ww', 'TY mCu QGN5y 4La', '5q LK gZ0 XKVa8 wW8wtZLjTnDl2Mh17Ey', 'B YKnikfs8c4Ww', 'TY mCu QGN5y 4La', '5q LK gZ0 XKVa8 wW8wtZLjTnDl2Mh17Ey', 'OOMCM54QS', 'B YKnikfs8c4Ww', 'TY mCu QGN5y 4La', '5q LK gZ0 XKVa8 wW8wtZLjTnDl2Mh17Ey', 'B YKnikfs8c4Ww', 'TY mCu QGN5y 4La', '5q LK gZ0 XKVa8 wW8wtZLjTnDl2Mh17Ey', 'B YKnikfs8c4Ww', 'TY mCu QGN5y 4La', '5q LK gZ0 XKVa8 wW8wtZLjTnDl2Mh17Ey', 'B YKnikfs8c4Ww', 'TY mCu QGN5y 4La', '5q LK gZ0 XKVa8 wW8wtZLjTnDl2Mh17Ey', 'B YKnikfs8c4Ww', 'TY mCu QGN5y 4La', '5q LK gZ0 XKVa8 wW8wtZLjTnDl2Mh17Ey', 'S oCxUtOT08lb', 'PQUXceCNytzCwGm pv73ZE', '9 G5W dqz 7j.QZIR GGC CU28zg', 'nSbU9g8WG', 'GrcNg.LG29uu', 'B YKnikfs8c4Ww', 'TY mCu QGN5y 4La', '5q LK gZ0 XKVa8 wW8wtZLjTnDl2Mh17Ey', 'KoNglh50Ds', 'jaLoMXG61gu', 'K l, .U6z3mtk0G7WJ', 'jIGH67JY', 'B Vc93Bd', '9U kCyI kQF5 5QE0675Z2, uQI270ZKiO7M7HY', 'IIfzI UNvfEszK Rt95RN', 'EVu hG5x1aR', 'B YKnikfs8c4Ww', 'TY mCu QGN5y 4La', '5q LK gZ0 XKVa8 wW8wtZLjTnDl2Mh17Ey', '2L ccm.iFUPdPiCXnV1ne4R2Z, KOQN5IZYcemK5u5hJ', 'tMtl2j9Zf', 'SazIG53NN', '1H Ti s S12JU', 'BGQw28TL', '1q H Z7nKWgT66Hj', 'B YKnikfs8c4Ww', 'TY mCu QGN5y 4La', '5q LK gZ0 XKVa8 wW8wtZLjTnDl2Mh17Ey', 'B YKnikfs8c4Ww', 'TY mCu QGN5y 4La', '5q LK gZ0 XKVa8 wW8wtZLjTnDl2Mh17Ey', 'B YKnikfs8c4Ww', 'TY mCu QGN5y 4La', '5q LK gZ0 XKVa8 wW8wtZLjTnDl2Mh17Ey', 'cWRkZkZ52DL', 'Jsqyts3v4HR', 'Tqu Uu, Y67gF', 'B YKnikfs8c4Ww', 'TY mCu QGN5y 4La', '5q LK gZ0 XKVa8 wW8wtZLjTnDl2Mh17Ey', 'XMSi G27wE', 'PtqNKe66zs', 'EqQi33YF', 'tVJeEjtb64wZ', 'vGoi iholt7 5FX', 'mD WRM1v4sT', 'kILN, S5T5uv35yT', 'vdGppr03tg', '1 4SNuw iu7JMf534ZU', 'lfJUYr62qR', 'lkuZ989xs', 'numQn3c7WJ', 'Cuw HbdLz33WF', '5 nXkIRg LQPflx85Lz', 'wMXnjfjpHeUA56Yl', 'iLcnJ27Ez', 'QrLQSQS88Pl', 'zVRQyiiXigjoW1 8Ur', 'fvbsYKU86dn', '96t MI4besZ365UP', 'ABQEmeeiKiJUUUUUUUUUW5U5UU', '9 Z2TK4QMJH9RzpscuR 1j HXh.Mw, UJ6 I05Wb', '2 d6lWjuYk7hbMjjXZM556Yu', 'lltnH59ls', 'XSkqHNvDX46XS', 'bbogO3 4er', 'vQsluurpgZ4 9lf', 'urhfjI jL439Nr', 'gqfTL3T2Pz', 'TYzz55Wp', 'pu MZcjJbmqCyi85eF', 'dudHF95jx', 'ZZJekSx71Zr', 'JYpkF74TS', 'm.uU82tQ', 'S SRE dsvZlH6p8qX', 'YklXg qS L69PZ', 'tymQvae.D.uRX fw63bW', 'DDEUU516yd', 'dY RFEcGt Tz827Bt', '6 JtURMOwqj21Xe', 'KSORO4s5XE', 'njLkS753TD', '1 cQ63IXW99QL', 'kQH, .PiP c52tT', 'k tA4f7BL', 'Yiwu, nHoc533SQ', 'S qe68yX', 'hpzxlCKe84rx', '3U dEbkOWGilIUWs28UU', 'nGunkUx35Uu', 'nKfMINV72JF', 'xhTSRYU15Xa', 'Zxwya43sd', 'bcv YY96fG', 'bwQuuS5j8YS', 'GIizOQUEETN, r9F4bj', 'rTOR86FD', '8m gYuU7G.yd.Y.yf3C5Ef', '8 DNTE5L26gr', 'okwAO4d 5ub', 'waguWzr822yR', 'rPk.rS73XD', '427 g t5LevrFsRFz5E5UY', '58 P9K IMkQFjSvjjQhL35fl', 'XU JHq6e 3jB', 'OEDvEWW, ZcdeTbF6g34nG', 'QQ mTZ93ny', 'dApDTpHRXUK75wD', 'qNL19Xr', 'gv xEXs aK67et', 'gv xEXs aK67et', '1 slnDqiU4Y9tJ', '5r o BwPTjXazvZ9E6JJ', '5 pLXHnxaKMIt68qQ', 'XbiYHQ885HH', 'ETB kzYXP955Yf', 'LtmLLG13Tj', 'GnLrA12HA', '.F Z Sio06RU', '3F WfehcYqd7RF96wZ', 'UgFUUFD.lc kaj IG83Bg', 'VHdZ urpjENpId7P1Ub', 'tK lqW24UU', 'vVVmQpAe48Xa', '5g pTQP15czHWRV1ZQMq fw37lI36Gp', 'nbjpxpilHjWU4H8uZ', 'lXus51ED', 'UjDDUUsxc75ZF', 'emTsWbIc01Et', '8 uYwSoXY2Y6L, FARmmk1czJ9Dxl74Fx', 'Otx EG5U2TN', '8 R7g OTW3WeJN6M06maG59dH', 'QQjzVE uulj76Jx', 'dA T4k8uj', '8 S4cu79rw', 'KRmybmNGD T12jg', 'fDDDLFOIclP379xU', 'uzUC92dF', 'Rjhob51RU', '5 gQ9F a3D 1fd', '4 iOHNn17aL', 'BQEo kViCWF57pH', 'uITr52qE', 'kQWj93ue', 'FXvbII G50wT', 'g.nsx85LS', 'DoQIDX54RU', 'rYzYc11Nt', 'fGOdUK17sE', '.F Z55eH', 'kiYGUHV aWYhj933jg', 'tG F34Ja', 'Uxii, OUa, XqqN35Js', 'DgnuES, F I81qd', 'QDLU279Hn', 'JNTI593Fr', 'fGOdUK17sE', 'qxzm47Qj', '9 ZguTQQweYdtWGrNpihSVxhj53UU', '4 C33Dc73DU', 'bdYaiXa27dl', 'vhTEWGnC7E5EY', 'ULcY9U3LG', 'LmE1b2LU', 'FsTrf60az', 'geVG55TD', '8 ur J11zVrs6M9Jt', 'gY L EEr73Sl', 'ZJg790yl', 'FJ yPcj7K6HY', 'r fZsYq06Tr', '5X xOj njuPE2M9Ur', 'DY V bYS95lW', '1 V6SY56lt', 'emKjR12hX', 'XLTkkq94wb', 'dKy7B8UE', 'kK RgeB71gH', 'Sj mh3D5Yb', 'rCC a185JG', '7 HLbJJd1TkQ8rNUUT GDL41GW', 'rakevI8W5Uj', '9 StTzOGUQgQESu 4OFQSPGIO65QU', 'uF RGIOqkvyFYUMw.TLkZ02hB', 'IYwzdzlYZ92Gl', 'ciDKm187WH', 'gjIicsabU88UU', '365i Kh8QRx0Y1uP', 'Tc sUQUU O uih493QX', 'UEUUWq, Wbm5MF15jF', 'KcQf2F9Jb', '2I XyVfVzGnHL5EuY75sF', 'I RR3K5YU', '4 wVus r3W.ZlSoiO5 UFE. rc66JH', 'zJN71ZU', '6Z jsMM6j18eE', 'KW mL, H H964zU', 'q Uw80dx', '.yzRW9W5zT', 'jVceclY2c 9dy', 'nRtLi lR7 5AT', 'JgUr175UD', 'HpnUq592hD', 'O PQK94bf', 'UcWnlk17Ex', 'euY NrvETTV98Pf', 'gHRvvrdTXQEYmM9W9Ur', '1j JwLolcZ5L tsk3G9G5ZU', 'tRRMCVW1j5UD', 'n uclr63rf', '5 H6mjZgKyGnu12Hw', 'k.QZvmL42nj', 'N TH13UW', '16 D1 VPAim0m6gh', 'Eks tV26Nz', 'MeKnC, uUMI dk f93jn', 'EXMYOQVK42RL', 'iUzLc37jU', 'PIJjIDsKZMkWIbDjI93Dj', 'MvReV55ew', 'GSkH5b9tn', 'rQxL01RH', 'MmCQbc422dy', 'Dv.ssimkivpy45jT', 'uFRXRsl, cNGZ7W4Lu', '2 F NcgjC43zR', 'Sr SNJV69Fx', 'gUogtMHzLHU12bl', 'QBwSMT pFrwC21Qu', 'csjjv97Uu', 'rQrETzzo62Jy', '1 OgYWg M2a6ue', 'RY dn0t0Xh', 'nlKN18yr', 'ep l56nj', 'e BXW79uX', 'EvrgXe.FtByvP4t6zy', 'R Jw00Ns', 'vTZGm5b9jf', 'ihau61TT', 'NWYUgrPzxvhmTks95UF', 'gX ceqr79rl', 'ZWfra06HD', 'FMMdGb fklm539Qu', 'LQLkr56hY', 'eF F14bB', 'aHeLYg64Yn', '6D DB1jA3T35LX', 'U ka0 6sb', 'ZWfra06HD', 'qIOKiRY sQ65Uj', 'NFkQU55ur', 'fNLgVwC43Gr', '0n marYZ5WcGj55al', 'VSDPE W35wN', 'wR tSLU c94QQ', '5 qx7j9BL, tVIU6G3js', 'xsD m, SRzUHfyfV98XL', 'uYnckvcrUxQ f9 5Yn', 'nmkkr560nD', 'JUHtXmh H592TT', 'UklJLtnW51Qq', 'ebjpfETvkdsi73eD', 'NkfF5N5XF', '6 Q8jRqz1iptEbJcc3Y3UD', '1 YyvlKf20RE', '1 5jsnw6gVrUHOdWKO U0O3u73su7Y74UL', 'PFYL1U6zn', 'MQhy3j4SB', 'JGLcS83US', 'YdXZDPLrRDL1v9YJ', 'JRJRn2R4RZ', 'ERgs15la', 'qFda44jJ', 'TY fZlUgbk51et', 'RuM G61jT', 'trvdK.fOqA399Ub', 'hfAadqEhW657fe', 'DMUVxQtM. mkEE Y5W7Xj', 'DTYczekV75sD', '76k PaWwPU99Qt', '11 58H g88ef', 'bs zfsEgFk3n5uu', 'uNDuW9J5zb', 'cuUksr75TU', 'ZKwYI85UU', 'Kks sdSr7j3ut', 'J MIR K55GU', 'i B nEz6G7Uu', 'FuuphgsrEuKHv9H3sr', 'EdiW, M JUV5sj0768l5HU7eeUiici6TOf5r1DD', 'bxQQm537yD', 'oNI Ctf64ts', 'LIaJUd1d5NY', 'Yy UDzFxr6H9Gg', 'V DTX71LX', 'kvAR60dp', 'F irYX05 6xG', '5 . Pu0D Qqk9qEWm22tr', 'yYnDeJ83Ul', 'EXi09ry', 'LuJT46jl', '4c RyzeyuJvDUzrYEV9Y, SY33EL', 'ox B15ln', 'zwsq wu . UR29sr', 'I YW, LOCEHZZJZeZOOu67ge', '7c NJsV93 lUDF y214eT', 'je eCq66tB', 'KIKLiz67WY', 'i idjq59US', 'uDRNSk52yw', 'qPPtTSpu3m3wx', 'fHiC26PX', '8W Uje.29vl kW5 gyYddq79 jk75UD', 'LCsHiC26PX', 'QO hai18LS', 'oYkfReHsmQU VIj DY20rJ', 'CrEG9k4TT', 'QmrkmB VmbtiDL7S8Td', '7M AV.Adj9G5S4sU', 'ngSuL Lme86zg', '0 2ouUTTLc E8SNU5 USOL.Q4pr95WA', 'ulvwVM n vZ84sW', 'Yei42Rb', 'UEkSQQrTTE lHcQ75sU', 'lM j7j5Gb', 'IddQk3s5UU', 'qJqksU3G5QZ', 'CjNmjptSbcLdE50xF', '6 y m, s66Es', 'k dF241jh', 'TVT XqY966Lj', '2T 15vbJUsQSU2Ua NYHkS4 zg8j2Sg', 'qUUEcpfEhi69zd', 'UsDHXW55Zg', 'UbQQULW5N5Ej', 'WvtVl66ul', 'Orb QZRZ108NU', '5U Gc 9jdTTEWm4D4Yf', 'onpqedqHy28pe', 'HQEXTVhjT52Ed', '7 ly J81oPc U18Q tk uW7 kj53Ua', 'Frfdj67NH', 'r dTdqo, rofjtkHkwUWp z2 v y5DDrGdg.i65wF', 'qfvngHTBZJRv479Zd', 'XCBK51td', 'bc LQzK277tu', 'TieO2C7lZ', 'FZXmkNTKcU M qFjk75Ur', 'ncwU82qn', 'UUiO68UU', 'Dhbf g.YS79rD', 'fXEejahWLk93Ux', 'Yet956lu', 'DuRCV.ypaqC, yRqKCmu6u 9jg', 'fBuFN35LF', 'fAv OAC6j4uL', '1 WJzRhDN77Wf', 'OOZHbM798GP', '7o Ok Xk58Yj', 'UBZbbQw43fN', 'nLtceiR8u8eT', '2G AYeHon2, k9QjjU819WD', '7y pUZl87pe', 'lCC4a3tw', 'rur cr01dJ', 'NlNz5H5hy', 'kGemUlM19FS', 'ZWjznBBHd9Y6EE', '6 LEENDs G1G5QQ', 'lSVd46db', 'YVIQlme35ET', 'y XM31nG', 'ovJc48Fb', 'EkGmUlM19FS', 'ZWjznBBE, HbrF.mrTTUEETUE6 LEENDs G1G5QQ', 'etqKlYeU6X9bn', 'VdhTmWTh4F5gS', 'ilHZU024GL', 'EzzbHd9Y6EE', 'DDjdiJB56dl', '5 5ryxb116ZE', 'emHRhd.kjiXb95Rd', 'erGnr888RA', 'HjEbT34Gz', 'YdM dRDRXZieU2Y1xW', 'GljTQ6V7uJ', 'lYxU2j 5jg', 'iQOU UEV3E4ET', 'w. sq AJorrTyxCswWkJrSgyt87nG', 'n rto yww97rW', 'tSuy85xQ', 'oOJfvzw71rx', 'GHoCxwNqpo97WP', 'uyy Ka IwQ zlzu sZrlU67qn', 'rtnSxpGx81xS', 'kNnWx97Py', 'pgLysiy0 3gy', 'XJQOfjzy TT82QP', 'UGZd9W6QZ', 'tIVtR5j 8bj', 'uEbhtCU32TX', 'x bpI7C6Fj', 'BEvMSOYU42zy', 'Guj, S y n16wl', 'IAvH25rr', 'xw NwOqx t88rw', 'uw Od1 3wg', 'AinZS967Ya', 'sTLc, Ge4 0dp', 'Gz yoR ahkjYBFQsS1T2ZR', 'zkfS57ZS', 'vg jLXL84tT', 'x er1 1rx', 'WkhdTb977Tn', '4 ktEAdSaE6r2bE', 'cVHpyUsIjb62eR', '4 TC0 1Nn436hn', 'mYdyIE, d3dI H62jx', 'JRhbc ZbSL sYv77sj', '6t Fu4RoJFtxKSVY16SZ', 'QJUMkZIoIeUjMHcETg97EU', 'JLZQlme82dF', 'SmUu pU554ns', 'tkkLG5s7ps', 'IWFcE16En', 'EG., kxvjkv4srORrUo qS26hf', 'Rgibkx44ET', 'Ekt, f Gz52nz', 'zQoNP4R6ud', 'Ur.TMfe2H7Xn', 'Ippa688Ra', 'hbrnGob9G5Ej', '5 Z5vUB UXl3f58rF', 'RbetQSMrJE j699Qu', 'Taem319ft', 'ZlZ j62gN', 'ssUz7U 3ej', 'ccJy54FQ', 'UWSP66QQ', 'Rcjlp Qt r65FN', 'xbQiS44SP', 'CUTow91rj', 'VDjqxUn30uE', 'BTEmY275EW', 'tp jYQ, z65UE', 'xdJZXQWUKG35YF', 'acTK310Jd', '2z Ob2Q yJbxWqUU re, MqNtLsYK45nj', '2 fZ5n5z46dj', 'IusZotOCUt7T5LZ', 'zubHKRZu mdQ LUtTZWUi jzZStbZZ, U59ww', 'wVYc5 6AB', 'HtcU gFL2r4nA', 'ofu Dj z50TW', 'EkffNA2E2ll', '6 QbICWcU Es1u5qg', 'UijjQ. UUrEFBT eZU56bJ', 'WKL h23sj', 'm hDF38we', 'djSsX47eq', 'vjdzG zn3T6SY', 'JQUcs5K8FU', '3F tq34QHz1b4Lr', 'Aqeh Kyt31br', 'rz fN.Mi o773Zq', 'NepAZ43FU', 'Dd b43zx', 'iYYVGAOJWUu17Sx', '8 opqQmp8uVw k43JH', 's qqt rt77zz', 'v J on wwxW83qq', 'SniFi3U7uW', 'SrwG9w8xn', 'twyUw w7g7tH', '315 7sOxowz7w77jS', 'ow wn w, rjqqtxw71qw', 'UywoGs897rw', 'RJYsu2j5zT', '.DjO74fq', '4 Mgq4 z4r . ji, y2vXa vm4 kzPtH5jh Vdb2Z28fn', 'JVwm98Yr', 'tqJvKl167hD', 'ZaLl, Zv8 jgyt Kj 2yNV3t7ZYEe37C10Ee03tB', 'nPz uSrP5 4qb', '81 fmba62qD', 'mo tUBwqE, Y.0FmoE LBCL 5v yiSwaG4o17UE', 'WvOeB4C 9ej', 'ckXClr1a2lZ', 'q GKcioC30xl', 'wBc s56rQ', '.fg Dyr73nn', 'LAkAnaHrfE58hD', 'dA a55AE', '444N aghOQf3g8rh', 'DmTSV.T bK94Dt', 'Xh G3 5hQ', 'zfeJm21Xz', 'DDn33Js', 'kzbe51sp', 'ebRd3a9yE', 'PfJSVHDZS7 2Ur', '0 0 A4T c00ah', 'TmMQedQVEIM97sy', 'DvttiW67Fn', 'jd Up b96uu', '4 FTAHB i5NO k04UP', 'euBO49Yt', 'hniYf9g4sH', 'qGN m0B0YQ', 'BIZ m0B0YQ', '2T oQnGI D29RW', 'GnO upH59fY', '0n xsgggBtRWePnhHHW, cFBlySI11uw', 'aKY Od30xx', 'nzJgdnm gAzqf53bZ', '4N zun58SwsmCyB49lg', 'sGyRC67dR', 'nltSIo96Gg', 'DI BSka, J z2zxav15PS', 'fFcE73tb', 'ndaPI8G3du', 'MHmmzJc g2E0un', 'eZ W HezoDjIr0W9lw', 'bgjK3h0uG', 'mJ yln1g9Jn', 'Y K H168Ee', 'jAAdBg0Y1Ay', 'pevu5 0pn', 'ykiM76lX', 'Zks W5 7Rx', 'y ysd62nB', '2 WC zmx.W71gb', '2 ponux5N2jr', '4 TZ 060n78ss', 'HgHJdrc ZB70Ll', 'apmRxQ, m9fsqxyt0w3LF', 'cdO kvQr90Dq', 'gYT76Aw', '0y v Vfe5B2AL', '.XmJ16 3fr', '7s ag m6mOLW2f6RH', 'KOnkysqzaz12bE', 'mhx eSrbyaZi87Zx', '2j OfUeWFtv84Fr', '1 nM esX.IsL63XT', '3 1v ldXi1P416Uz', 'fC HOb y W20qW', 'uCVGgYng81EY', 'meIgJm32yT', 'LaF30Gs', 'eycKw, Biwz93NW', 'XK sOBCvE93WN', 'ml p89JP', 'dyBcA le6V4jy', '16c 1r.mmbW4aM8f5Ls', 'fv Jr91FB', '5 m5lWSxi c qVslmcj, JfrH qcY04Nw', 'mAz xNA74DU', 'XWRpRsbHc z9E0hX', 'HmCZRLVEa25wh', 'toIKcL90fR', 'g HS8A4Db', 'DHTprKQ40DP', 'LnfQNa.Smdd1R5gT', 'MPAsROndytB2f8su', 'JWxJ92DH', 'hsBTmz0u3pA', '2 un1tNyx11nu', 'fumHQ9a 5la', 'BH T5 4Aj', 'sB ekupQWt1D8jd', 'UN O U Bw22WY', '8u 61ClI2 6r Hd18ijTGnS E4H7gD', 'Ri X xSw35da', 'MC D6 0TJ', '0k yS0BV bu87XU', 'su.V N2W1yB', 'jcsvirttflAfac44fd', '. XQY4H8Nx', 'GcoSUnFx5m4gu', 'eV Mh2m0Du', 'fGTm HmaARu3m4sW', '5Q yLih57rt', 'rkr80FB', 'nTjn EtVBrG14fe', 'nYTjn EtVBrG14fe', 'ik xu62TR', 'wcC h43eH', 'dkmZ8w3dZ', '7T O nqOO9u RivE.C0B 1Xu', 'gwmb1 0nY', 'RGub NAt35yq', '4h 5 ih3 7bh', 'QMkf774HL', '77t U 5K6w7jD', 'zXDb0e7Zg', 'slVQP01fb', 'evMcA39Ge', 'dbC.fsyoIj55TZ', 'imxY3c3Ne', 'TVu vOC9f9bt', 'tduKkkT3e 8rf', 'LljQA5 6EB', 'mq Ks55xU', 'drVIjS49xj', '6 KR7aza., IPUkG0QqZMRKXnw0D4hG', '8 KWQqZMRKXnw0D4hG', '8 KWQqZMRKXnw0D4hG', 'DQoh66AT', '3 ZjN .DKyGA2KkDba BISVS3D3sQ', 'DQoh66AT', '71Z JDQoh66AT', 'HOm G E.GbWPGZq29Bd', 'nYv fn lLm T jofhLzlt40lf', 'ZGv t vJIlyzPy XBO yWaLu80DF', '2g rvLu80DF', 'ZGv t vJIlyzPywyG, zJ y1Lu80DF', 'YkYIfA6 9yR', 'glxWm16sU', '8g AYumwtNYc08Rn', 'd EzZNa zN72PG', '.RH, k u DQjgC1ybp6F4SU', 'FspnhLjr11zG', 'FspnhLjr11zG', 'Q.fX53wb', '5 DQZL0 Nw1g3uW', 'hFFkS1C0fr', 'axb33eW', 'JN y mgiS1C0fr', 'axb33eW', 'lDzB y3a6ap', 'FOOnh kC476fz', 'FOOnh kC476fz', 'cEBp8j4TX', 'QrRso5R6GL', 'h Jw2r6Sd', 'VAB u70tb', 'b ZwH22nw', '5 0spw894fs', 'Ac T1c9Ud', 'XUJY g93 6JE', '1z krc6w16PU', 'PCH817xT', '1z krc6w16PU', 'r Vj35dp', 'w Vj35dp', 'Rekmv PPh61Uu', 'w Vj35dp', 'PFLsfF61PY', 'YO Dd GekD89te', 'dGgwPOPFUg6g4Gx', 'PVSqey9 4GA', 'nA VwSOn01Fp', 'PVSqey9 4GA', 'IrPCWtQn7S 8dr', 'bqAdD384bn', 'xbAAdD rW ogVRy DIPIb p82JU', 'Mkpzbs81eF', '3 8 WusJ91eP', 'y R, AA A rS1Do86sA', 'fba21UY', 'ADiu QvmV6e1Eg', 'ADiu QvmV6e1Eg', '9 Bfff915yU', 'pXTsU92fx', 'aE b6f2Hr', 'yTJPR17ed', 'lVun1F2BA', 'Z iTUI39hd', '2l pgBj1Y9H1ta', 'ZAOTj74bu', 'I DFP96tZ', 'lbPN76PT', '4 LRL9 ys.jU66hw', 'hixwH15ed', 'Bjo b439SH', '5y W P x6h2U3PL', 'bNKR55lz', '5y W P x6h2U3PL', 'S CGysPo653eH', 'Yc deEl, Vmyo20RL', '4 C. CH1m8Uj', '6W y.UGjp12zX', 'FR k1 2dq', '7 fprnSZmnOR wbte Re2u5pMh3f 5Xh', 'NPbcM HTY7H1yL', 'TeR.yH15Ef', '.XLOTB8 7Ux', 'eRIZ63RF', 'TBCCfs22RL', '6 4OQSRLUQkw0P66ss', 'SefWV505pq', '6 4OQSRLUQkw0P66ss', 'SefWV505pq', 'BgsvYEohRw85pY', 'W ir99bF', 'wH fHio2H1EB', 'DEj, .SsJRwQ Zi Io53nR', 'MVjCJEbVtPmfyRC302bD', 'MVjCJEbVtPmfyRC302bD', 'MVjCJEbVtPmfyRC302bD', 'DRedTDUdi HF25Su', 'DRedTDUdi HF25Su', 'DRedTDUdi HF25Su', 'DRedTDUdi HF25Su', 'MK S97RL', 'K tn25fZ', '۶417 V.0FpMQl h GNEpvsNB46rw5k1gy', 'ZC bZ28pA', 'RFIfv.Pq5v2xY', 'H PXj HlD15ux', 'H PXj HlD15ux', 'ffOwz470Zt', '9 R8V TMH47Ll7M3 eDJ KH19Xg', 'ilBU1h4jy', '38 i 6vD147XH', 'pNu .LFO5p 9eG', 'BNEo3H1yl', 'H Lp32pl', 'RsHjyRIyj, kHiS3u9uY', 'oOsf41er', 'e YQQfi36uf', 'e YQQfi36uf', '4 0 itzOvvahM7H 7Pq', '1 jMH vTA5G9bm722bY', 'bVwqRLq PVMMAa99dD', 'TjKO9 4GJ', 'UhBI89gD', 'Cl Gx1W4ZB', 'E.bfbI Rf.XVfh04br', 'hvt50rU', 'ID.m06jE', 'RFdSntztb R qk14Hh', 'bnmoeo22RL', '1 ILw.MC B66Hz', 'ZB vw37Hu', 'nqKFGGX66se', 'dGGsjLavC I70QA', 'Hl dFb OF01qF', '.bHbg Mzlf s29sb', '1N lq8 jHMdpgHxdBb01rD', 'c oL73as', 'gOsHlAb663jN', 'k.gINNX DGgeiq ByJRjFXiz97sb', '9 HwyY zH1y7fvnv65dG', 'uH h Rl3 1xT', 'AlU.M11nj', '7 eEqhHH66Jj', 'yLvYjH Caqq LYG.WsNiYprR aJG VIsC680Ap', 'prsynF31qZ', 'CQR FA94lX', 'c HojU3H1dD', 'fBec, P rTeR. T3fDFjbTF3FLq11QP', 'h ve62 9En', 'OHz wTZ57ZU', 'RlTYEK v M58pf', 'yUoC8G1uQ', 'gSLH1F5Aj', 'ZQgR bx, PhZQ H1DmxrRO45be', 'YEyz GrpX983nZ', 'iVFjZhU3 1Zg', 'NxLOW0 1ej', '7 LoiCj99db', 'wbwI18Pa', 'sjdWshXCXEBHu88FH', 'J t8g6As', 'cTdrD07pN', 'hhFa2 3DW', 'hhFa2 3DW', 'Ac SpqF8A6qh', 'e F.sk6A6dg', 'Ac SpqF8A6qh', 'u So2 9lr', 'rR gwdV81ff', 'xKLplfThT ra8B2ga', 'YQxh09Hg', '74 WqKKXhAIXbL7, a3K6Ye', 'B Gf99gS', 'xbIf T62LX', '0 i6ncTr67wz', 'd TVCoeEPtJq05JX', 'RliJX b3s7yH', '.ot IfwNMZC, hjEc78dh', '89a QOYLUr52Fu', 'Au .G256JA', 'MTuFrp43JX', 'LHDGQ44Pq', 'L .v f77yQ', 'a W y2H1HD', 'H tYUjFK Y97qT', '8 0rqZWdj1b, f10hd', 'DbJ LAN70 6Tu', 'Ca IR jVQURCipIWoF .G ExXK.g U62gR', '3P W zNlEOeHBWADEa2 gaCxqi47PJ', '57N j M8H2d 0hJ', 'xodJx07pn', 'xodJx07pn', 'HKK, lE22hy', 'IKsH26RQ', '6 yccnFIO99sb', '8H tjHtME44dq', '8H tjHtME44dq', 'e hoe, J d 1c16zU', 'hpBsP7d1yB', 'vrptV68ZY', '.vv b3H2Az', 'wsLHNnP Cr14tg', 'pdm b33Gr', 'sA, FzT8w LB5iHs86Yj', '2I svK jlAmqr3KO Cki Ta82hx', 'AAaFieR21uW', 'uBufiK08hL', 'EtQj. kLzn1A8lB', 'IezQt69NF', 'GH.G24Ga', '5 ifT c26DX', 'tVZ70hl', 'KvHiT0v8Wd', 'oUl lvz706LX', 'LiNF00UZ', '9 zuJ wv71ry', 'HPDHyY508rx', 'HPRGV00YX', 'HwoFkH9X7af', 'McHYD8m6hU', 'd thBoej94Yy', '7n p R Kkh1M5bX', 'LeAN70NH', 'lHWWb8c0ld', 'LeAN70NH', 'YsPy.y40la', 'THC88gE', 'xmlAdp9n3UZ', 'Q J c Hsy S5D2Rn', 'Fdz LHndxLHyK18gY', 'Wg H oE2H1uH', 'FYGc28Hd', 'UaGxKc2a8lR', 'ML JUwR41gG', 'TuHW76dx', '2 zuMH8Ki zem s606LX', '2t I8AGYFgcsb15xG', 'sdJhX FYc28Hd', 'ZFEpyyd33re', 'cHqCwGH7f9qs', 'yG R qiZQpF eMG41DD', 'WVjDXxycpW31Gy', '0 9Rl LL1 0Fe', 'CUCHhx203yp', 'kHYF73JH', 'geFICfIzS92Hy', 'YsTy.y40la', 'P.r kJht, N3d4aL', '0 HNHQI65fF', 'LHibD0m6dY', 'VMHXSYGDV80uA', 'zuDXW01Aj', 'oCOM.oF20au', 'h XH6k3Db', 'xemaB tH.PdF80XY', 'HyybEbeix6 4qF', '9l OmHrq.m70UHVIQ63aD', 'xemaB tH.PdF80XY', '6 grnkFC6l44xQ', 'NLqN6 1Lg', 'PgDf80sZ', '5 IxSIfZg21LJ', 'WmFftC6 9su', 'aUel14Db', '01 MO7SHBA VVjdWe WW E8EBHe28pB', 'RHyW lnf06LZ', 'dzCP, KHmQAl2i W FGp03Hg', '1 h rql2tHMff03jW', 'McHYD8m6hE', 'd thBoej94Yy', '6k tsy3Qm0an a 39LlrqYG01qf', '0T Nol7 K03Rl', 'ySIo3A3HH', '0 y 0n5H8fd', 'Eb O11yN', 'RWgGV00RB', '8B Z ria4 hxX.KtHCTT.VKwrisz9um sD2r8TH', 'XBeerunHw76Bb', '1 sbqrDw2 7HD', 'YsPy.y40la', '1X S hsXlzay.oWo01xF', 'ehi a39lB', '6 IBv 8h7 1DY', 'sqO c71Sa', 'Ay s07 7Wu', '3c JC6 9ceIc OK75zQ', 'TmY WVKn2H6Hf', 'WeYEbmHnai121JS', 'Od Za02XS', '079V 4Keyz01xq', 'MJdVTRY40df', '2 Kzn4lL15Gb', 'PRWklH8N0ZX', 'DuuG08HY', 'SVxOieB2h4LH', 'HxPZs80EL', 'xLqGH2W4ww', 'tM, C2iT a2tuELQv0e67qA', 'KvJU8J9xu', 'WFftC6 9se', '.zgrS08xF', 'yUBu Fh0b5Wj', 'Fd ihb, xai 4ww2F8aR', 'JdzLHndxtHy458Yx', 'I.P sel6 1xu', 'JdzLHndxtHy458Yx', 'xoWEiefE28hR', '0 LC6 9t, IM79Aa', '4 id8ujmFuY29Tl', 'YsW y.y40la', 'TUELQve617qA', 'd k HC7G2fS', 'G VW0e9AX', 'aUel14Gb', '2l rMn4CVcF vyIqHF4r bH73Hd', 'atmeLIN6 2dT', 'RhCHu68 0SH', 'jVW oh2N 1qB', 'l HYk43 1DX', 'egIjo3 3FN', '2f tG4 CdF 4XmH0 sIBnOr m eZQ7x2pL', '6 wRkHi6 k2uw3Rm71dE', 'klQRdzsxCNs70Yn', 'sH np0 5uN', 'sH np0 5uN', 'ZS CJ50fQ', '0R WB Qf2mIX62bH', '9A SHLnOrI4Kegg7CMWM3H7Yd', '2 h T C dnV0 7jlBgn hh21ee', '5 8wMl S5H9 vHy46Rs', 'BAbjjS49QG', '9b I .KpwaR05LN', 'PujSHIH08SG', 'sNeX.KtHCW. JRJys, yoyg sT52ER', 'vnwzMcHHxTXs80ye', 'cEIgeArFo1 9ll', '9 0 tRy6j6FG', 'UOH a0k6aN', '2 5rlAbKK3jUIn8c0LH', 'gH P Rme sVXI.MwFH3C1xw', 'RZkNqEj16xy', 'WbnC09bH', 'rMw Rk01fF', 'PnWaG0p8xA', 'Pb W76Ud', '1z I 9hMI AC6 9uf', 'cbiUq eSudxmMm tkLH0e6pQ', '1z I 9hMI AC6 9uf', 'yuIfa, vJnhvzdDk8W5rP', 'zCikZvpH23RA', 'yuIfa, vJnhvzdDk8W5rP', 'NMdY9 3TJ', '8y mbxvqM5H2sD', 'a.RVVbf IH mj76ZG', 'n sG72fF', '8 m k6gU5H2wz', '2 i..XWjBvaRl51EL', 'V Kjd6a6fd', 'efP lAN70 1DJ', 'qS en A28hQ', 'fpI moucHqXHVh3 1JD', '7R M1E11JqS5w00tg', '8 H6n6 IP8F KMf Xf Hr7PxjarHyF13DL', 'HyMc01LY', '2 hYOHLw fPPffsf38nn', 'Z Tq81sl', 'ooJ dVVRqj3 7dy', 'cVWAHy80Hg', '1 aq bmVNmHOGq8AfFv 8H2 0ZH', 'jxIfy2t6Ne', 'yBuJc42GN', 'WHQu58Sn', 'X IBn27hn', 'N XZ I15xF', 'r iHFPckh71Se', 'I DM1v3NY', 'OjVkHbQ70 6ZL', '4 M 1 y94hUHHR4D 0qZ', 'Yxyer, WkJH8V8Fb', '90y qolYnC6T 1xY', 'qs enA28hQ', 'HiBm0 2NQ', 'yWUz91Wg', '8 tMkb2B1E5ux', 'JXqBlsRRF28rL', 'imFuY29Tr', 'IBJZ76Eb', 'HhN a H22hF', '8 WHr Wj HAx RW.YRk0 3ze', 'Dn OH660DY', 'q eiA28hQ', 'QF njo5J3GF', '8o H6skaRU1OWV70Yn', 'eM SKsv o4 0TD', 'E Wj67dy', 'IdRTKLlhYqQfgj Ig76dr', 'HL.xst4 0LB', '28 03CSKLIP8 3Ly', '5 Hh Uu26aS', 'vrclSz0f7aq', '09H sFFXe6B2wr', 'Xe z76le', 'UoIdklFh i1j5Yn', 'zDbCQW97rZ', 'xYcS3H1Ft', 'pm oa2h7bY', '193 3h2G90ZB', 'q dFNu giH2t2hx', 'rAnjA67yB', '..YcIgm45nS', 'ZCikDpc32RA', '0 Y GFOgCljMohF Ta83wt', '10 CHh OpmBmA34HU', '46 Gi6ag h B Fr11 fmpqw8, il56Ax', 'pOrQb46WB', '3 JOUq9VGJ6os87 a4J7eU', 'YjTpk5H6zz', 'ojEF8X4Lt', 'qW M32Ar', 'NnbS31HT', 'dj O9F2QQ', 'hjAD89XA', 'LvKC hTp jL g, Sc5 9Rd', '5 eVL z0zQB kC.B28Eu', 'H wC09sz', 'cTkL80yx', 'wXZzWdBrF4 9le', '7 Gfn IHfQk.V f1zskFXD9cTkL80yx', 'wXZzWdBrF4 9le', 'IR M13BQ', 'yfcGH27sX', 'Y oujf03By', 'AllsRRA28rL', 'DbND31Rn', 'M S.F37Zy', 'e. NTlr rJKDJ DiIny9t7lf', 'U IHyf01 9ll', 'EBod54bl', 'U IHyf01 9ll', 'rMJUQ Ip7 5HW', 'bn eIe UdT380YQ', 'GHrwW70gS', 'HuXokF0B2JG', 'AajzIhdC667wZ', 'dw, k5b 7HZ', '9 KTADZZ9C3gJ', 'PRL czoZ4g1fx', 'nHSKLlLajmIgd2C1zj', 'U.Koyo86ab', '41 pHJQ I xH B765hF', 'b QcL JXW72Hp', 'Q. Gy35GH', 'Q. Gy35GH', 'HZV VKSH28tQ', 'YbHg7 3LR', 'TeTYhPtpL, KA, ok5 9DxCK6I5 9df', 'ZCi r837sn', 'AlnY55Su', '5 H0Eh If77Wu', 'up FIji31Ne', '0o Sw7wH K0 z923xS', 'up FIji31Ne', '0o Sw7wH K0 z923xS', '9 wxjokJT21Nn', 'mv un VD2 5WB', '3 ud6m53fw', 'Ncz E756Ud', 'Dav BwttL1d3ua', '. uSW00Fr', 'wMlo08Bg', 'ZnHe229tf', 'OLJszu6f5es', 'n x t2 8fS', 'IBHe223Td', 'MLeS, w28tB', 'Fdo.UKbammS09sx', 'Ha, FPBU2J24Wl', 'usYJ.weqVUT Ic5v3sw', 'CjJ W1U0gr', '7 re liXtnT91Uq', '2 aiw h GZgL95nE', 'kc Mz93xt', 'MlO u64YU', 'EUtJto i232zw', 'dfUV98yf', 'IANi C50tg', '7A COuy397JH', 'pjDr52fB', 'MqKA57uF', 'CNCkf80bt', '3H rBKk42Zs', '2 qN LtE7S vmZTE z41 tF03Lb', 'ieKaNtdByLYZ03hA', 'HXAT49GR', 'NgfMfu5a3SS', 'I Bqp22UQ', '7 n7grWZdtnO g40zX', '81A 4YOh Qtp767YH', 'uaSiWZr767jY', '8l 7s1wK61 6ga', '8u X Wu50An', 'IWPkh9a3Tl', 'uCa C1a 1BJ', 'K nt pnFT .dJJNe26yQ', 'EoAz851aQ', 'GsLf, dVt6S2Tx', 'vjXzm70Sz', '3 Fc .Pa92An', 'akQSt7a2ft', '8 Wl 03VUlu1N7qF', 'DC uy6V7Jr', 'WPkb Wx62BN', 'LKFC69NP', 'Ib D3 1HJ', 'eMsyiNyUK13dB', 'nK BeX FNg5 1tr', 'xeBbntu F44 1tx', 'Pq k4h6uj', 'Ztvcpt9r7Rt', 'cidA5f8zW', 'r FkfW15Hr', 'WY t I59XN', 'XcKF5C 3dx', 'MYGRw f04Sa', '14m ZSfFffF9C7 .r dHa P KUOC TWp3d2qp', 'QfH B0u0PW', 'fMWbAVlq66ss', 'GIogC.Nj54wN', 'PREHKX5P9sW', '3m Pnkpfo1J5oBd26eA', 'hQbhSg33rT', 'NAJcN im2 4le', '5 CpQANs0A 2dt1 6aG', 'JoOl0c3ba', 'JfJfY SDR94QW', 'NFqW27jT', 'rlVp49yg', '2 2jw7Rzl3d16Pp', 'UTUl46Bd', 'MEEASJw61Ew', '7 ogx v wsv1A2fJ', 'ZYtMJ7 9aL', '8T d A1Z98NY', 'ftIBH57dR', '5 HmnNHsUqhfm9 1se', 'dLDl i32 9ur', 'nZstwzxGF51QJ', 'opSk96Rf', 'Z gPugJDr4G8qX', 'zcMeF65ae', '3 07jEi16np', 'MfzWTv, h4k3up', 'qUPay88tW', 'WPPvMJkM93af', 'lTgeM97qa', 'Pue52YF', 'ZnU UzyM12Ez', 'GB r40hN', '. UB o0W0Wj', '2 Ag alRx nz, QedQk i00LR', '9 7 8w OqaPpzvOjoyFxotIW6t 9EN', 'RhQB2B 3qR', 'SLFEobcBXPiKi9u6az', 'OOwmB31ud', 'sD tg Gco, ilEoylO37 .0K874LQ', 'XyXmFIG601ud', 'mMJh21Qu', 'EjyxkxgCvVLkyo74jN', '5 qyq NMBhzV 145pzR O06SS', 'TV OZmxIB9B2TZ', 'aeDAd74Hj', 'aew54ty', 'Evv uU67qd', 'k.u48DU', 'ZHQEE4c7nj', 'HvTfFW Ny5V3sQ', 'vKLb23RQ', 'J.TJ, bWTncMmI70zJ', 'JJdT85tj', '4 52X8.N10qd', 'qhJI, mFk626BL', 'L ibv996DL', '0h j EGK2Y0AA', 'ywpl39qd', '8 qL8B4BBC12qH', 'pOJ cw BG44Xf', 'OUxWo1B8jt', 'rMuv53Wx', '5 sv1X8TX mjMy84eS', 'i Xb74db', '3 S pgM581hf', 'sVllMhXF1 3az', 'cQMm20zT', 'hGO D40rZ', 'wUs oR67rD', 'wxu CSvI53rY', '4E f1Wsmkuc CoCKMY0wUg15uacL6e K3S0he', 'sRlT94gb', 'GjAIWaBz8U 6Es', 'aHpQ NP66uY', 'vk t9u 3js', 'kMvhEaNHbd53WU', '3B Y5gAFtC fSS4 U40ZN', 'RvTxboj04EG', '58 V9XRqc46qX', 'ImjMBKa.WO8p2Se', 'zgYhM80zG', 'u bpEb eNmvgbwN PaOSF46Jj', '.rpj5s9Jq', 'fxK89Sz', '088d btms10 0eg', 'B.VouZ, G6hbPW k a71hH', 'CpJMJKS806LN', 'BsPNL5y6TN', 'IP w3f0wu', 'wkCzPd J78qq', 'image9j7QA', 'MQWRvYmVfQ00AA', 'bkOHUj92wA', 'rHtJbLSBedkH86Pz', 'nSXJ9S6zb', 'uusm62LY', 'dwAVTpkRAkXen7f3US', 'UkubqulRNNRgZGN07Je', 'lfRn24GD', 'rVdtJYNv1w6fX', 'uRRgZGR02hp', 'zZda782qp', 'QzqcvrlNZsynPtD3Y9ZE', 'unXerUzY735Fx', 'ksrnV9V8Ay', 'wfYmnwBKLRovoyaWX49jx', 'XgZuD0u3Fd', 'DOpzsjH6j0pU', 'cxiR7h1PF', 'fvcf77hf', 'rKXGTWx23bW', 'bfvuHDbt93uX', 'cJJe74eP', 'ztwjTaPGMv8A3Lz', 'fXaW03Fh', 'PPsYifVGyqevddtupfXXdbUabHtIa8D1ZN', 'IybPqXb099Rx', 'Isqw27Zb', 'mtVtOYyurAIn1P8Je', 'XayyprPd9P1Hf', 'vpvAHKarfV0b3bf', 'CSccpN6b3LF', 'jMxXsfe1p2NJ', 'GQNrrPotd72rp', 'ZOjZtGN063pu', 'cfMNwb7A7Gp', 'tkOPAF72pp', 'rnMaAEfESHXm73se', 'Jdiu93HH', 'fZBO3a4aN', 'pJJJJSkkkklKSSSSUxfZXWJscGAmAXEDX5p2uD', 'uRTVcMb07Wd', 'jvsz59xA', 'UYjcZtDvReBfdZi797XA', 'doqGf07Jy', 'rItpY10ZD', 'GWOYHVhlu3a1nE', 'DXVf6T6Hx', 'SytjnfzL603Ep', 'fnfo16Fx', 'ALPSOnVW00tD', 'VndSbmUktAbi13UG', 'UNgep6H6xU', 'qRzKrXW2c2UF', 'TsFuVUa91jX', 'ucwu2t2Bg', 'KoPrBf027Lx', 'rvppPoK91bp', 'nAJqyuofVPLzy83Zd', 'AvtbU5x3AE', 'dnDVfG6J1bD', 'Usya3W0XX', 'IqTqzl4t3Tz', 'tnrP97Pb', </t>
        </is>
      </c>
      <c r="E810" s="3" t="inlineStr">
        <is>
          <t>[('USA', 'Jz', 'qjI', 'J43EF', '8L', '3l'), ('USA', 'e5ECZz7pHgJm', 'OuKKSM', '93cg92nx', '5V7F989', '9'), ('USA', 'BfNS2o3', 'wqXDrAza', '8Bh', '5B3UnT0B8nIqqXc', '5X'), ('USA', 'pb', 'FbFY', 'Z0qR59Ny', 'K', '7'), ('USA', 'Rg', 'Mv', 'LwGKG16zy', 'K6VM', '8s'), ('USA', 'or', 'o', 'AWj69wz', 'LzeMmb F ebj', '4'), ('USA', 'JT', 'sSkbySmrRkv', '0NRbZj30NX', 'VQWTK', '1'), ('USA', 'xH', 'I', 'B765hF', 'pHJQ', '41'), ('USA', 'iKMfrRXNhVaKhRc', 'YTji', 'fr5Y6rL', 'KYq5d', '856'), None, ('USA', 'ap', 'p', 'dxp03Xl', 'hT', '5'), ('USA', 'Xf', 'KMf', 'Hr7PxjarHyF13DL', 'IP8F', '8'), ('USA', 'dQ', 'r', 'luZymt67Pp', 'CF yQ DD1S', '2'), ('USA', 'VA', 'Alexandria', '22314', 'King', '1737'), ('USA', 'vT', 'W', 'P2D6PT', 'zD', '6l'), ('USA', 'XWOq', 'gyYfm', 'k84sH', 'n4HYhyBZ7g', '1'), ('USA', 'Z', 'bHemfaTH', 'w19ng', 'Cng jmtAv', '9'), ('USA', 's8', 'b', 'mSMRM7x5Zs', 'm3zjteu', '21'), ('USA', 'od iIt', 'psg', 'P35vmW60qn', 'z', '7'), ('USA', 'bi', 'qOw', 'L8f885Ly', 'oHia', '0C'), ('USA', 'kS', 'CsZM', '1EL5Fc4g45LH', 'GX16', '6m'), ('USA', 'jg, i', 'K.HNG TCsc', 'A3bSC7g0dL', '6RvYs', '7'), ('USA', 'Wo', 'Y', 'u71dX', 'YiBx', '3'), ('USA', 'WW', 'VVjdWe', 'E8EBHe28pB', 'MO7SHBA', '01'), ('USA', 're', 'yJbxWqUU', 'MqNtLsYK45nj', 'Ob2Q', '2z')]</t>
        </is>
      </c>
    </row>
    <row r="811">
      <c r="A811" s="2" t="inlineStr">
        <is>
          <t>parry-insurance.com</t>
        </is>
      </c>
      <c r="B811" s="2">
        <f>HYPERLINK("https://parry-insurance.com", "https://parry-insurance.com")</f>
        <v/>
      </c>
      <c r="C811" s="2" t="inlineStr">
        <is>
          <t>Unreachable</t>
        </is>
      </c>
      <c r="D811" s="2" t="inlineStr">
        <is>
          <t>N/A</t>
        </is>
      </c>
      <c r="E811" s="2" t="inlineStr"/>
    </row>
    <row r="812">
      <c r="A812" s="2" t="inlineStr">
        <is>
          <t>wtxfoodbank.org</t>
        </is>
      </c>
      <c r="B812" s="2">
        <f>HYPERLINK("https://wtxfoodbank.org", "https://wtxfoodbank.org")</f>
        <v/>
      </c>
      <c r="C812" s="2" t="inlineStr">
        <is>
          <t>Unreachable</t>
        </is>
      </c>
      <c r="D812" s="2" t="inlineStr">
        <is>
          <t>N/A</t>
        </is>
      </c>
      <c r="E812" s="2" t="inlineStr"/>
    </row>
    <row r="813">
      <c r="A813" s="3" t="inlineStr">
        <is>
          <t>nationalforests.org</t>
        </is>
      </c>
      <c r="B813" s="3">
        <f>HYPERLINK("http://nationalforests.org", "http://nationalforests.org")</f>
        <v/>
      </c>
      <c r="C813" s="3" t="inlineStr">
        <is>
          <t>Reachable</t>
        </is>
      </c>
      <c r="D813" s="3" t="inlineStr">
        <is>
          <t>['27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'27 Fort Missoula Rd. Ste 3 Missoula, MT 59804', 'and more. National Forests The mission of the USD', '27 Fort Missoula Rd. Ste 3 Missoula, MT 59804', 'and all within a few minutes drive of Salt Lake City, Utah', '27 Fort Missoula Rd. Ste 3 Missoula, MT 59804', '27 Fort Missoula Rd. Ste 3 Missoula, MT 59804', '27 Fort Missoula Rd. Ste 3 Missoula, MT 59804']</t>
        </is>
      </c>
      <c r="E813" s="3" t="inlineStr">
        <is>
          <t>[None, ('USA', 'MT', 'Missoula', '59804', 'Fort Missoula', '27')]</t>
        </is>
      </c>
    </row>
    <row r="814">
      <c r="A814" s="4" t="inlineStr">
        <is>
          <t>mapsautocenter.com</t>
        </is>
      </c>
      <c r="B814" s="4">
        <f>HYPERLINK("http://mapsautocenter.com", "http://mapsautocenter.com")</f>
        <v/>
      </c>
      <c r="C814" s="4" t="inlineStr">
        <is>
          <t>Reachable - No Addresses</t>
        </is>
      </c>
      <c r="D814" s="4" t="inlineStr">
        <is>
          <t>N/A</t>
        </is>
      </c>
      <c r="E814" s="4" t="inlineStr">
        <is>
          <t>N/A</t>
        </is>
      </c>
    </row>
    <row r="815">
      <c r="A815" s="3" t="inlineStr">
        <is>
          <t>dcsrvcenter.com</t>
        </is>
      </c>
      <c r="B815" s="3">
        <f>HYPERLINK("http://dcsrvcenter.com", "http://dcsrvcenter.com")</f>
        <v/>
      </c>
      <c r="C815" s="3" t="inlineStr">
        <is>
          <t>Reachable</t>
        </is>
      </c>
      <c r="D815" s="3" t="inlineStr">
        <is>
          <t>['610 Bailey Ave, Tehachapi, CA 93561', '610 Bailey Ave, Tehachapi, CA 93561', '610 Bailey Ave, Tehachapi, CA 93561']</t>
        </is>
      </c>
      <c r="E815" s="3" t="inlineStr">
        <is>
          <t>[('USA', 'CA', 'Tehachapi', '93561', 'Bailey', '610')]</t>
        </is>
      </c>
    </row>
    <row r="816">
      <c r="A816" s="2" t="inlineStr">
        <is>
          <t>fairmans.com</t>
        </is>
      </c>
      <c r="B816" s="2">
        <f>HYPERLINK("https://fairmans.com", "https://fairmans.com")</f>
        <v/>
      </c>
      <c r="C816" s="2" t="inlineStr">
        <is>
          <t>Unreachable</t>
        </is>
      </c>
      <c r="D816" s="2" t="inlineStr">
        <is>
          <t>N/A</t>
        </is>
      </c>
      <c r="E816" s="2" t="inlineStr"/>
    </row>
    <row r="817">
      <c r="A817" s="2" t="inlineStr">
        <is>
          <t>rewinddance.org</t>
        </is>
      </c>
      <c r="B817" s="2">
        <f>HYPERLINK("http://rewinddance.org", "http://rewinddance.org")</f>
        <v/>
      </c>
      <c r="C817" s="2" t="inlineStr">
        <is>
          <t>Unreachable</t>
        </is>
      </c>
      <c r="D817" s="2" t="inlineStr">
        <is>
          <t>N/A</t>
        </is>
      </c>
      <c r="E817" s="2" t="inlineStr"/>
    </row>
    <row r="818">
      <c r="A818" s="3" t="inlineStr">
        <is>
          <t>paintingconcepts.com</t>
        </is>
      </c>
      <c r="B818" s="3">
        <f>HYPERLINK("http://paintingconcepts.com", "http://paintingconcepts.com")</f>
        <v/>
      </c>
      <c r="C818" s="3" t="inlineStr">
        <is>
          <t>Reachable</t>
        </is>
      </c>
      <c r="D818" s="3" t="inlineStr">
        <is>
          <t>['JIkGc6F 7JY', 'eZnVNoJd39Ur', 'ITWVe64YY', 'woZoB JgJrPc3 4QR', 't Jz22FQ', 'ekxoYghsQtEe44Qz', 'M BR1 0UH', 'wfOP sn18qs', '.ACZQY40WQ', '3A CQP, o Me7U4Tb', 'kL C hXk eCP1 7nX', '1 u0KnJQEEym7V 9hw', 'YB lGYsNBl56Qh', '8 CwfhVzCR65DN', 'wvxP05Ns', '5 hbzp1HCY4 e4stj0B8Zj', 'kBMvo SNl9m6DX', 'oxKXzI2T1aj', 'pd t82Lq', 'LNkqegiwK652zp', 'PAKvb6e8dP', 'u.En61yF', 'my w24bB', 'DFgFq16rN', '1P 2 A E66Lh', '8 1g TJSZR9d4TH', '1h IiqOWd jKS09 PPuI, J1b5QD', 'Pyc a J3U 0Xt', '476c j hUJA41Uy', 'H.T6J4FX', 'WsXvB65jy', '.Wa9T 3Wz', 'IY VOV2E0PQ', 'D pmXaTxaNU9m3sg', 'VEe Bh2G5pb', 'ap.CBEn wm762sJ', 'JZ GKn C24rp', 'uXb071QN', 'HXt15wq', 'va l82bp', 'lwbXA24Er', 'oYN7t1xJ', 'RXXHqiW66Ef', 'XeXT423fu', 'jnjFR53Ay', '3 H38tvrdKetNb28ye', '4 hTLv 3LkY T65qZ', 'AItt48fA', 'Wt WhLu63nE', '5 Qb ZHA9u JKd V4Dt BH40Qn', 'nGn86qX', 'LoszP44uz', 'QHzIH H7 8Fg', 'UuUEd20yl', 'PmckrZh0 4Gn', 'AeAQB .xf rEGoR9u4jN', 'wyIfbx43qq', 'jznxc4U2HU', 'YwgR7j7NG', 'U M57uR', 'YZDp1U9wb', 'wwZpyQxxmYq .T.s.YnFC14hw', 'r YJ16yn', 'B nNs75aJ', '0 V VeX.c7a 3yG', 'yoXNI UuWB Iw KqWn12fa', 'seQAC dL49pg', 'YY ak38JP', 'En wh TP2 3wg', 'E o woOXC0s4pe', 'nRX Vw12XG', 'SqywahPquZHaA ZHZ Aw57lL', 'CUDhAbbncifITq T04SW', 'aSr02Qr', 'rEkf2w0An', 'HpA.hb852XA', '47 snmmC39grjohA1LO.6Xy53Gn', 'UWhrX37HW', 'zd d02xr', 'SI W DPfpUnYgKBPO PHRBf54Ew', 'fqOg66PH', 'tY pOrUlEds16gp', '6L . qF75fJ', 'Jvn7j0hR', 'LIBf M50Bs', 'puzkER37Lp', 'LMcrGq21AZ', 'WjHo18eE', 'JcZmpZ2 3gf', 'AXCYPsBIPh h2B1Rz', '.EIZc2 8jH', 'mBoa131Fb', 'qMZ rX982ft', 'SDym9 8BL', 'UrFOpWDX26pX', '5 TE tZ28nq', 'BOogJu8 3Jq', 'HC, y0mZk3KEw80y TM48uS', 'cUWPwqp3C9Wy', 'xtxOQDhGxLJ0 9Sj', '1 xePVO zpjpkyi1t3nD', 'psFrGm9e 5Bp', 'kFAuRdWR27Yt', 'lrQZcF9y6rQ', 'RkhU91xu', 'RKmWz g fL hO492nR', 'EooKpUC10Pw', 'yziTX6Y1Pj', 'G yTI25Eg', 'xlqg72EZ', '4 5L gggGicF94uj', 'K d51bp', 'sCJ cpWYj62aN', 'GdF.KX30DA', 'QgEyumr35Be', 'rbaAm87rs', 'uKbvjchofYwoK17Ej', 'EFfuJ924lL', 'PLeSsrJG QJijJkIXPvDWFn5R4tA', 'IE ASpQI6 0jT', 'WbX .nH d74GZ', '8 MEfFRJE0PfM5 Dp i JJ4H5sJ', 'jtim.c21BX', 'iGf vR H22YJ', 'Q yNV65zH', 'y r h6 4pf', 'QATUt CRfCsueUmIn568xp', 'KenAPa27GF', 'CCqK58Jr', '5c P x9z2B 0bq', 'u DKRQkh k92HU', 'Es g V RW7 5FB', 'jknT22jw', 'o.XHxlZ27de', 'jA MF08ja', '1 0 Ik31ZA', '9J SZluTKPXAqN A VeJlvOmRq0 3rE', 'YdG, Rzyu57D2jqw47yZ', 'KexeWbzhFv659sU', 'D wj39GY', 'XyZF28Ww', 'rcnYHK Iuo38Xf', 'zWtZZKr5r 2QJ', 'KGFWU, S56Lf', 'd.jksAvMzFu W9w0YF', 'iz WyxnBQ25zu', 'zCT YtSnPAn BAgC4w3AP', 'fhXow yZ kdVA26nW', 'EYHbO, O8f3Wy', 'kuPwg31Wn', 'Zi f mAcl i69Wz', 'vz j zx79Bd', 'mc m4A4Ax', 'DH OJ kc01wh', 'nxhm49fW', '6 mqOp5 Q1e3W3Pp', '.aY j7b4fZ', 'JkzMO95Lp', 'lmOY BZh73ld', '18 Sg9 C84ZU', 'BlxnjGD nHDm8B5sa', 'z.vLJI.K4 4RL', '9 J .nre Lm917uw', '. .o, kh475Fa', '7 eNVUp 4E02El', '0 sJhbm R Gtbl36ED', '6 1GDH5f5zJ', 'R Kit70Bz', 'dV pU3t 3ss', 'vfiB nT32yn', 'TW UMJp20WY', 'Qetk33WL', 'BZDtxwxC PiavxvH18Fs', 'DW e36PY', 'TqOzMuw a39Eg', 'SzALU21fR', 'nGxSeL66rY', 'lxELl9n1Rz', 'fklI84rJ', 'Hi s6 9ys', 'vnjt15UX', 'Y.fxzT56gd', 'KkXlb782lz', 'TwzhDu1 1zE', '9G st k9 4cR64ua', 'r A z, Lh279xy', 'h J20Sh', 'ncb, ZIBFZ3 6Hl', 'nR wso1j8ww', '7 sAsg563Wt', 'DjAKIozrxzzW37ps', 'I F ef9M7Pz', 'ObKt ooEqdlp64 6jj', '5x Y sn73LB', 'fnLqIse438Ys', 'WoksbW a, bv40W U0a8TP', '3A e x0I PzrQ o036uT', 'Yh br, q6wJH128pX', 'vV qheVo75yx', 'WKpU OY86Sp', 'xKKKy K23eu', 'wvcsoN62sq', 'EwOwA23Wn', 'W.HBT573XW', '.pjl33JP', 'F Ls55DA', 'vI TiEwzOh20HX', 'af p4t2un', 'UpW416Td', 'RanCp aZY61pn', '29 bV ySYwWKPze5YyyZFuoMT8VkqaS UH2A3uW', 'GaEY2U3nY', 'RMmE, hZg20gY', '.zlr LeFx z.kwp13QY', 'gxB T4T 1Qf', 'reeA28An', 'QnrPA GK27aR', 'Gj bKoZ868WP', '߃x Iu7H0j9sf', 'vAKPSf2p8wQ', 'Rf., Ggnaf36EZGo14ja, Uk', 'rj VfSr3T1Gr', '4 B Hsqe 1b228XJ', 'TxKbKp QhP4t4JD', 'nF.Ue, J 0U bUd2 7Zf', 'FNG8T5uz', 'EtZLin33rj', 'f VBOjkC jYX w228dX', 'mzHelYENo ApYN0c5su', 'QuH Uoqgc8 0tn', 'yG oM83zy', 'Ew tW21Ey', 'Gj cT49gQ', '.JjOidVEJ t4a8dZ', 'f FijA WDBESpd5d5HQ', '7 ZJ2 nMfE78Ha', 'aV ZPw13HT', 'OTJgVqIt D T15wW', 'F hTQBefv5v2BP', 'WWBwoPfKZF0F9Tx', 'hX ed16Dy', 'b yB EC03Yf', 'mOwQs70jb', '0 HcTdne18JS', 'yBxJyGA, AZ4NN q4qI1s13BA', 'ijbWTtIDET26qA', '1 hFF 3QIUgQn75xW', 'REEk2h1Hu', '1 EY.MYn15rE', 'VH Lt5n9et', 'nag, PBTM Qzwzt14Zy', 'o OL01Gb', 'nGUY M K05ZF', '7 2O7fIN24Ur']</t>
        </is>
      </c>
      <c r="E818" s="3" t="inlineStr">
        <is>
          <t>N/A</t>
        </is>
      </c>
    </row>
    <row r="819">
      <c r="A819" s="3" t="inlineStr">
        <is>
          <t>magnummobilesv.com</t>
        </is>
      </c>
      <c r="B819" s="3">
        <f>HYPERLINK("http://magnummobilesv.com", "http://magnummobilesv.com")</f>
        <v/>
      </c>
      <c r="C819" s="3" t="inlineStr">
        <is>
          <t>Reachable</t>
        </is>
      </c>
      <c r="D819" s="3" t="inlineStr">
        <is>
          <t>['23225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 '23225 N. 19th Ave. Phoenix, AZ 85027']</t>
        </is>
      </c>
      <c r="E819" s="3" t="inlineStr">
        <is>
          <t>[('USA', 'AZ', 'Ave.Phoenix', '85027', '19th', '23225'), ('USA', 'AZ', 'Phoenix', '85027', '19th', '23225')]</t>
        </is>
      </c>
    </row>
    <row r="820">
      <c r="A820" s="3" t="inlineStr">
        <is>
          <t>endevon.com</t>
        </is>
      </c>
      <c r="B820" s="3">
        <f>HYPERLINK("http://endevon.com", "http://endevon.com")</f>
        <v/>
      </c>
      <c r="C820" s="3" t="inlineStr">
        <is>
          <t>Reachable</t>
        </is>
      </c>
      <c r="D820" s="3" t="inlineStr">
        <is>
          <t>['641 Lexington Avenue, 14th Floor New York, NY 10022']</t>
        </is>
      </c>
      <c r="E820" s="3" t="inlineStr">
        <is>
          <t>[('USA', 'NY', 'New York', '10022', 'Lexington', '641')]</t>
        </is>
      </c>
    </row>
    <row r="821">
      <c r="A821" s="4" t="inlineStr">
        <is>
          <t>csphotohk.com</t>
        </is>
      </c>
      <c r="B821" s="4">
        <f>HYPERLINK("http://csphotohk.com", "http://csphotohk.com")</f>
        <v/>
      </c>
      <c r="C821" s="4" t="inlineStr">
        <is>
          <t>Reachable - No Addresses</t>
        </is>
      </c>
      <c r="D821" s="4" t="inlineStr">
        <is>
          <t>N/A</t>
        </is>
      </c>
      <c r="E821" s="4" t="inlineStr">
        <is>
          <t>N/A</t>
        </is>
      </c>
    </row>
    <row r="822">
      <c r="A822" s="3" t="inlineStr">
        <is>
          <t>lancastermennonite.org</t>
        </is>
      </c>
      <c r="B822" s="3">
        <f>HYPERLINK("http://lancastermennonite.org", "http://lancastermennonite.org")</f>
        <v/>
      </c>
      <c r="C822" s="3" t="inlineStr">
        <is>
          <t>Reachable</t>
        </is>
      </c>
      <c r="D822" s="3" t="inlineStr">
        <is>
          <t>['2176 Lincoln Hwy ELancaster, PA 17602', '2176 Lincoln Hwy ELancaster, PA 17602', '2176 Lincoln Hwy ELancaster, PA 17602', '2176 Lincoln Hwy ELancaster, PA 17602', '2176 Lincoln Hwy ELancaster, PA 17602', '2176 Lincoln Hwy ELancaster, PA 17602', '2176 Lincoln Hwy ELancaster, PA 17602', '2176 Lincoln Hwy ELancaster, PA 17602', '2176 Lincoln Hwy ELancaster, PA 17602', '2176 Lincoln Hwy ELancaster, PA 17602', '2176 Lincoln Hwy ELancaster, PA 17602', '2176 Lincoln Hwy ELancaster, PA 17602',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 'ing an Open House for grades PreK12th', 'hool is a private school for PreK12th']</t>
        </is>
      </c>
      <c r="E822" s="3" t="inlineStr">
        <is>
          <t>[None, ('USA', 'PA', 'ELancaster', '17602', 'Lincoln', '2176')]</t>
        </is>
      </c>
    </row>
    <row r="823">
      <c r="A823" s="3" t="inlineStr">
        <is>
          <t>canyonviewah.com</t>
        </is>
      </c>
      <c r="B823" s="3">
        <f>HYPERLINK("http://canyonviewah.com", "http://canyonviewah.com")</f>
        <v/>
      </c>
      <c r="C823" s="3" t="inlineStr">
        <is>
          <t>Reachable</t>
        </is>
      </c>
      <c r="D823" s="3" t="inlineStr">
        <is>
          <t>['and the team at Canyon View. We moved from Florida', 'and the team at Canyon View. We moved from Florida', 'and the team at Canyon View. We moved from Florida', 'and the team at Canyon View. We moved from Florida', 'and the team at Canyon View. We moved from Florida', 'and the team at Canyon View. We moved from Florida', 'and the team at Canyon View. We moved from Florida', 'and the team at Canyon View. We moved from Florida', 'and eventually death This vaccine is recommended for ALL CA', 'and eventually death This vaccine is recommended for ALL CA', '12482 West Ken Caryl Avenue Littleton, Colorado 80127', 'and eventually death This vaccine is recommended for ALL CA']</t>
        </is>
      </c>
      <c r="E823" s="3" t="inlineStr">
        <is>
          <t>[None, ('USA', 'Colorado', 'Littleton', '80127', 'Ken Caryl', '12482')]</t>
        </is>
      </c>
    </row>
    <row r="824">
      <c r="A824" s="3" t="inlineStr">
        <is>
          <t>ewingbuildingandcabinets.com</t>
        </is>
      </c>
      <c r="B824" s="3">
        <f>HYPERLINK("http://ewingbuildingandcabinets.com", "http://ewingbuildingandcabinets.com")</f>
        <v/>
      </c>
      <c r="C824" s="3" t="inlineStr">
        <is>
          <t>Reachable</t>
        </is>
      </c>
      <c r="D824" s="3" t="inlineStr">
        <is>
          <t>['1701 S. Main Street Blacksburg, VA 24060', '1701 S. Main Street Blacksburg, VA 24060', '1701 S. Main Street Blacksburg, VA 24060', '1701 S. Main Street Blacksburg, VA 24060', '1701 S. Main Street Blacksburg, VA 24060', 'and assist with selections if help is needed. CABINET LINE', '1701 S. Main Street Blacksburg, VA 24060', '1701 S. Main Street Blacksburg, VA 24060', '1701 S. Main Street Blacksburg, VA 24060', '1701 S. Main Street Blacksburg, VA 24060', '1701 S. Main Street Blacksburg, VA 24060', '1701 S. Main Street Blacksburg, VA 24060', '1701 S. Main Street Blacksburg, VA 24060', '1701 South Main Street Blacksburg, VA 24060', '1701 S. Main Street Blacksburg, VA 24060', '1701 S. Main Street Blacksburg, VA 24060', '1701 S. Main Street Blacksburg, VA 24060', '1701 S. Main Street Blacksburg, VA 24060', '1701 S. Main Street Blacksburg, VA 24060']</t>
        </is>
      </c>
      <c r="E824" s="3" t="inlineStr">
        <is>
          <t>[None, ('USA', 'VA', 'Blacksburg', '24060', 'Main', '1701')]</t>
        </is>
      </c>
    </row>
    <row r="825">
      <c r="A825" s="3" t="inlineStr">
        <is>
          <t>teamecco.org</t>
        </is>
      </c>
      <c r="B825" s="3">
        <f>HYPERLINK("http://teamecco.org", "http://teamecco.org")</f>
        <v/>
      </c>
      <c r="C825" s="3" t="inlineStr">
        <is>
          <t>Reachable</t>
        </is>
      </c>
      <c r="D825" s="3" t="inlineStr">
        <is>
          <t>['3 Charity 511 N. Main St.Hendersonville, NC 28792', '3 Charity 511 N. Main St.Hendersonville, NC 28792', 'and immersive marine study center in WNC', '3 Charity 511 N. Main St.Hendersonville, NC 28792', '3 Charity 511 N. Main St.Hendersonville, NC 28792', '3 Charity 511 N. Main St.Hendersonville, NC 28792', '3 Charity 511 N. Main St.Hendersonville, NC 28792', '3 Charity 511 N. Main St.Hendersonville, NC 28792', '511 N. Main St.Hendersonville, NC 28792', '3 Charity 511 N. Main St.Hendersonville, NC 28792', '3 Charity 511 N. Main St.Hendersonville, NC 28792']</t>
        </is>
      </c>
      <c r="E825" s="3" t="inlineStr">
        <is>
          <t>[None, ('USA', 'NC', 'St.Hendersonville', '28792', 'Main', '511')]</t>
        </is>
      </c>
    </row>
    <row r="826">
      <c r="A826" s="2" t="inlineStr">
        <is>
          <t>chsoft.com</t>
        </is>
      </c>
      <c r="B826" s="2">
        <f>HYPERLINK("https://chsoft.com", "https://chsoft.com")</f>
        <v/>
      </c>
      <c r="C826" s="2" t="inlineStr">
        <is>
          <t>Unreachable</t>
        </is>
      </c>
      <c r="D826" s="2" t="inlineStr">
        <is>
          <t>N/A</t>
        </is>
      </c>
      <c r="E826" s="2" t="inlineStr"/>
    </row>
    <row r="827">
      <c r="A827" s="3" t="inlineStr">
        <is>
          <t>cre8group.com</t>
        </is>
      </c>
      <c r="B827" s="3">
        <f>HYPERLINK("http://cre8group.com", "http://cre8group.com")</f>
        <v/>
      </c>
      <c r="C827" s="3" t="inlineStr">
        <is>
          <t>Reachable</t>
        </is>
      </c>
      <c r="D827" s="3" t="inlineStr">
        <is>
          <t>['3107 W Ballast Point Blvd Tampa, Florida 33611 USA', '3107 W Ballast Point Blvd Tampa, Florida 33611 USA', '3107 W Ballast Point Blvd Tampa, Florida 33611 USA']</t>
        </is>
      </c>
      <c r="E827" s="3" t="inlineStr">
        <is>
          <t>[('USA', 'Florida', 'Tampa', '33611', 'Ballast Point', '3107')]</t>
        </is>
      </c>
    </row>
    <row r="828">
      <c r="A828" s="3" t="inlineStr">
        <is>
          <t>outoftownclothing.com</t>
        </is>
      </c>
      <c r="B828" s="3">
        <f>HYPERLINK("http://outoftownclothing.com", "http://outoftownclothing.com")</f>
        <v/>
      </c>
      <c r="C828" s="3" t="inlineStr">
        <is>
          <t>Reachable</t>
        </is>
      </c>
      <c r="D828" s="3" t="inlineStr">
        <is>
          <t>['701 7512506THE MARKET1750 Market Drive Suite GDickinson, ND 58601', '701 7512506THE MARKET1750 Market Drive Suite GDickinson, ND 58601', '1750 Market Dr. Suite G Dickinson ND, 58601', '92031750 Market Dr Suite GDickinson, ND 58601', '92031750 Market Dr Suite GDickinson, ND 58601', '701 7512506THE MARKET1750 Market Drive Suite GDickinson, ND 58601', '701 7512506THE MARKET1750 Market Drive Suite GDickinson, ND 58601', 'and discover new ways ... View full details On Sale MA', '701 7512506THE MARKET1750 Market Drive Suite GDickinson, ND 58601', '628 Kirkwood Mall Bismarck, ND 58504', '628 Kirkwood Mall Bismarck, ND 58504', 'jrrfabric Checkbox icon jrrfbbkx12bf', '41292 Checkbox icon t07ha', 'yden Checkbox icon t188dr', 'kbox icon tshirt Checkbox icon t188dr', 'ake Checkbox icon t199st', '6910 Checkbox icon 53t151sx', '9 Checkbox icon 55t283sx', '068s Checkbox icon 76t076sx', '115 Checkbox icon t136ta', '659 Checkbox icon t171br', 'clyde Checkbox icon t72bl', '5075 Checkbox icon 53t151sx', '9 Checkbox icon 55t283sx', '054s Checkbox icon 76t076sx', 'kbox icon tshirt Checkbox icon t07ha', '115 Checkbox icon t136ta', '659 Checkbox icon t171br', 'clyde Checkbox icon t68ha', 'rley Checkbox icon t72bl', '220 Checkbox icon glcmb960bt', '7139c Checkbox icon t188dr', 'ake Checkbox icon t199st', '5075 Checkbox icon 55t283sx', 'jrrfabric Checkbox icon jrrfbbkx12bf', '3948 Checkbox icon t72bl', 'icon sweatshirt Checkbox icon t188dr', 'cream Checkbox icon bgain282bl', 'haetdotstudsgf Checkbox icon han183rw', 'fgf Checkbox icon hanaqua16de', 'l Checkbox icon hanari16de', 'l Checkbox icon hancap16de', 'l Checkbox icon hangem16de', 'l Checkbox icon hanleo16de', 'l Checkbox icon hanlib16de', '16 Checkbox icon hanpisc16de', 'l Checkbox icon hansag16de', 'l Checkbox icon hansco16de', 'l Checkbox icon hantau16de', '16 Checkbox icon hanvir16de', 'jrrfabric Checkbox icon jrrfbbkx12bf', 'ox icon silver Checkbox icon size03fl', 'jrrfabric Checkbox icon jrrfbbkx12bf', 'haetdotstudsgf Checkbox icon han183rw', 'fgf Checkbox icon hanaqua16de', 'l Checkbox icon hanari16de', 'l Checkbox icon hancap16de', 'l Checkbox icon hangem16de', 'l Checkbox icon hanleo16de', 'l Checkbox icon hanlib16de', '16 Checkbox icon hanpisc16de', 'l Checkbox icon hansag16de', 'l Checkbox icon hansco16de', 'l Checkbox icon hantau16de', '16 Checkbox icon hanvir16de', 'cream Checkbox icon bgain282bl', '1 Checkbox icon size03fl', '96089t Checkbox icon 110f24fr', '23 Checkbox icon 147f24sa', '21632 Checkbox icon 217f24wa', '61363 Checkbox icon 651f24pa', 'icon bandana bib Checkbox icon bb337fa', '23 Checkbox icon bb339fa', 'icon bellatunno Checkbox icon bg113fa', '24 Checkbox icon bg121fa', '24 Checkbox icon bg123fa', '24 Checkbox icon bg239fa', '24 Checkbox icon bg241fa', 'icon dagnedover Checkbox icon db003gw', 'td Checkbox icon mf14wf', 'it Checkbox icon mfeswf01de', 'ckbox icon spoon Checkbox icon st001rp', 'w Checkbox icon st001wt', 'icon dagnedover Checkbox icon db003gw', 'ckbox icon spoon Checkbox icon st001rp', 'w Checkbox icon st001wt', '5075 Checkbox icon 651f24pa', 'td Checkbox icon mf14wf', 'it Checkbox icon mfeswf01de', '23 Checkbox icon 147f24sa', 'baileysblossoms Checkbox icon bb337fa', '23 Checkbox icon bb339fa', '24 Checkbox icon bg113fa', '24 Checkbox icon bg121fa', '24 Checkbox icon bg123fa', '24 Checkbox icon bg239fa', '24 Checkbox icon bg241fa', '61246 Checkbox icon 653s24pe']</t>
        </is>
      </c>
      <c r="E828" s="3" t="inlineStr">
        <is>
          <t>[None, ('USA', 'ND', 'Dickinson', '58601', 'Market', '1750'), ('USA', 'ND', 'Suite GDickinson', '58601', 'Market', '92031750'), ('USA', 'ND', 'Bismarck', '58504', 'Kirkwood', '628')]</t>
        </is>
      </c>
    </row>
    <row r="829">
      <c r="A829" s="2" t="inlineStr">
        <is>
          <t>revdemand.com</t>
        </is>
      </c>
      <c r="B829" s="2">
        <f>HYPERLINK("https://revdemand.com", "https://revdemand.com")</f>
        <v/>
      </c>
      <c r="C829" s="2" t="inlineStr">
        <is>
          <t>Unreachable</t>
        </is>
      </c>
      <c r="D829" s="2" t="inlineStr">
        <is>
          <t>N/A</t>
        </is>
      </c>
      <c r="E829" s="2" t="inlineStr"/>
    </row>
    <row r="830">
      <c r="A830" s="3" t="inlineStr">
        <is>
          <t>theflounderfishcamp.com</t>
        </is>
      </c>
      <c r="B830" s="3">
        <f>HYPERLINK("http://theflounderfishcamp.com", "http://theflounderfishcamp.com")</f>
        <v/>
      </c>
      <c r="C830" s="3" t="inlineStr">
        <is>
          <t>Reachable</t>
        </is>
      </c>
      <c r="D830" s="3" t="inlineStr">
        <is>
          <t>['160 Barbado Lane, Spartanburg, SC 29303', '160 Barbado Lane, Spartanburg, SC 29303', '160 Barbado Lane, Spartanburg, SC 29303']</t>
        </is>
      </c>
      <c r="E830" s="3" t="inlineStr">
        <is>
          <t>[('USA', 'SC', 'Spartanburg', '29303', 'Barbado', '160')]</t>
        </is>
      </c>
    </row>
    <row r="831">
      <c r="A831" s="2" t="inlineStr">
        <is>
          <t>dignifiedhomeloans.com</t>
        </is>
      </c>
      <c r="B831" s="2">
        <f>HYPERLINK("https://dignifiedhomeloans.com", "https://dignifiedhomeloans.com")</f>
        <v/>
      </c>
      <c r="C831" s="2" t="inlineStr">
        <is>
          <t>Unreachable</t>
        </is>
      </c>
      <c r="D831" s="2" t="inlineStr">
        <is>
          <t>N/A</t>
        </is>
      </c>
      <c r="E831" s="2" t="inlineStr"/>
    </row>
    <row r="832">
      <c r="A832" s="2" t="inlineStr">
        <is>
          <t>grfamilychiropractic.com</t>
        </is>
      </c>
      <c r="B832" s="2">
        <f>HYPERLINK("https://grfamilychiropractic.com", "https://grfamilychiropractic.com")</f>
        <v/>
      </c>
      <c r="C832" s="2" t="inlineStr">
        <is>
          <t>Unreachable</t>
        </is>
      </c>
      <c r="D832" s="2" t="inlineStr">
        <is>
          <t>N/A</t>
        </is>
      </c>
      <c r="E832" s="2" t="inlineStr"/>
    </row>
    <row r="833">
      <c r="A833" s="2" t="inlineStr">
        <is>
          <t>thornefinancialpartners.com</t>
        </is>
      </c>
      <c r="B833" s="2">
        <f>HYPERLINK("https://thornefinancialpartners.com", "https://thornefinancialpartners.com")</f>
        <v/>
      </c>
      <c r="C833" s="2" t="inlineStr">
        <is>
          <t>Unreachable</t>
        </is>
      </c>
      <c r="D833" s="2" t="inlineStr">
        <is>
          <t>N/A</t>
        </is>
      </c>
      <c r="E833" s="2" t="inlineStr"/>
    </row>
    <row r="834">
      <c r="A834" s="3" t="inlineStr">
        <is>
          <t>heritagelifestyledoors.com</t>
        </is>
      </c>
      <c r="B834" s="3">
        <f>HYPERLINK("http://heritagelifestyledoors.com", "http://heritagelifestyledoors.com")</f>
        <v/>
      </c>
      <c r="C834" s="3" t="inlineStr">
        <is>
          <t>Reachable</t>
        </is>
      </c>
      <c r="D834" s="3" t="inlineStr">
        <is>
          <t>['103 4300 W 38th Ave Denver, CO 80212', '4300 West 38th Avenue Denver, CO 80212', '4300 W 38th Ave Denver, CO 80212', '103 4300 W 38th Ave Denver, CO 80212', '4300 West 38th Avenue Denver, CO 80212', '4300 W 38th Ave Denver, CO 80212', '4300 W 38th Ave Denver, CO 80212', '4300 W 38th Ave Denver, CO 80212', 'One of the familys favorite events is to participate in the Colorado', '4300 W 38th Ave Denver, CO 80212', '4300 W. 38th Ave Denver, CO 80212', '4300 W 38th Ave Denver, CO 80212', '4300 W 38th Ave Denver, CO 80212', '4300 W 38th Ave Denver, CO 80212', '4300 W 38th Ave Denver, CO 80212', '15 YEARS AND THEIR WORK IS TO PERFECTION. SECUREAL', 'AND EVERYTHING IS DONE RI', '4300 W 38th Ave Denver, CO 80212', '4300 W 38th Ave Denver, CO 80212', '4300 W 38th Ave Denver, CO 80212', '4300 W 38th Ave Denver, CO 80212', '309 0 RFilterFlateDecodeID3CC52DA', '5u Z.z4qeWrjJ99sP', 'KhHtf5h8Ez', 'StJP1 9jZ', 'iiy, xY0vbfe0Ssb 8b 2T7uB2vME52rT', 'vwuGE73eQ', '8 n F86lnTQ1r 2Wq', 'gQU G83YX', 'HinLA768Az', 'yV t KI79da', 'cV B32wZ', 'mXhL236Dh', 'SxfvU f561Qt', '5 jcBpAQK0 X0oI gsR Wdo56xR', 'D fCFwvdP4j3eS', '5 6 GNS5d9ru', '57 joR3Tw227FS', '7 G2eEL73fW', 'gQTSw o84qs', 'tgrXEYLmWec, Nc9n9Ax', 'pRUkn55We', 'AxO z9c 1PZ', 'AHPtTe40HQ', 'TOkM2w 1qq', 'M x, TzWEq59ZN', 'CK mSh9s0Re', 'mJBQ88nG', 'dHlrlJAv6P1Ez', '3v o83SjD1BN35SD', 'JE Br9s4Xu', 'gRtGmy8 9Xl', 'DJZt96EQ', '4b I7NjSyaiIA9x8yZ', 'MoGG02hF', 'I VF15fq', 'bwE J97jz', '2 EkS4j0Q KwjBhCHv3H1E3Dr', 'oHiW01uA', 'qQHwf05Ug', '5 kDWily64Dg', '9E 7B c5H8ND', 'QZiOtrR8U 3Fs', '0 s805E88BA', 'fEWF54GL', 'Xv fQ33nz', 'bjciQ34Se', '92 dPDuEm4SRKM4f3Qf', '4 3u5f10De', '8 4oh2GW7j0Hr', 'PuuGVlRWVGbn13BN', '8M o1 5 sJm8ny565AG', 'tctnMx jfynJl9P6bJ', 'VOja13UT', 'Od ppUpA32SQ', 'iqgwN9h8nn', 'M MXTCtH j M kL bmYJer89Gf', 'keOiPorLdq73gQ', '1 trVUK xo AbGd861QT', 'zG.OBUBeMy09qB', 'rGstg6t 2Qh', 'GI .k5H2Qp', 'XWSARh46la', 'cyxeMHLOz Fa26jT', 'uhs avw72eu', 'qX, wqsWdIj79lU', 'CvIMga12Zd', '8V Cz F10bL', 'ZNVUador12DF', 'vcYKiD09ff', 'W CnQ22pQ', 'jlZ oP4v8Ej', 'rGbf02YX', 'taR, Q50iWk5e 8fJ', '20 n09sbbE si gFm2h0Qa', 'dNk kkIX97Bj', 'a fpv29FA', 'UdAhsUiNRK93bq', 'SwSO Job6J3dJ', 'vD FuqnJQfI44WH', 'fkuUyIFQBjpG9F5by', '7 wWmjB4Po77XZ', 'DpCS48JN', 'uBtnC0 7Lj', 'nZPWB50rp', 'zSMfgQEYrvArjoa ECK67Pl', 'CQaH I9E7LL', 'sUDA r, vd5neWa95xZ', '8N VnD8TY mz8z oyxVR6tE7c1EJ', 'zmKBiM3e9bF', '4 j.IQH AzTW h7D B46gR', 'AqoFHjJbPlQU13xx', 'yOitl.z08Lg', 'u xTPd13eF', '4u dJ6152l61hfqd0G05he', 'hNyfd.S a33Gy', 'OqJCy69Ff', 'ygls0V9Gq', '3 k.U 7xlpF56hJ', 'fpS iPiliMxSzIa j29Ln', 'b XNtif1K3fg', 'xMO. l rcc6 1NN', 'PZ uw72gg', 'rutPv, E1 1Nj', '53 CZCQrR2v3SG', 'PqexFXHYi911xQ', 'AMwtDS14WN', 'OwLLtyZ A GTJ53Du', 'vL Gb28 2ur', 'VWBO64pd', 'LO .B33QZ', '7 3kqShI1B0nT', 'tUSqJl66Nl', '.XM eo6b5nj', '8 FyIbA8N 4nT', 'o rMN1R6Gu', 'ID OnBW56Dh', 'Hm iqzr3b9JW', 'JU A, A mWWFwsW8w3RE', 'gfeqYwB2H3hb', 'SK vWw9u4YP', '.s E CU40yy', 'mG yybb2B6Sz', 'zLpPUlh1J3na', 'ePEyD96ZZ', '5 MPLohkP23 1Eg', 'Y.hs80Gb', 'QxUS62Ly', '020P Bk xW.UvAP3VZtJ 6lj2J 7QX', '3c 0d3VN588Zf', 'IRHuTB912xn', 'aDZAp6B0eP', 'nqJhm39Ag', 'mld qgR38ex', '9 C4V3FIi BYR16Hh', 'qtgJo25RJ', 'XhP Z3 8TQ', '5 0qNU16un', 'uS mW80RA', 'syGf90zN', 'aCjMq5E2nb', 'kgbc97yF', 'EMbU6C8Wn', 'EWM, RF.SqJ, zE zfy4B9En', 'UrcPW32Zd', 'J fm55Yq', 'CDnN61PX', 'pAVL083sf', 'GLaB B09DG', 'P B VzQ15uG', 'GoIltJE88ZJ', '9 RReoOlfn41JBe0x8zB', 'DWKI18fh', '73 dK8GA, ZK h5SzF15aH', 'uXpMuY1R8wS', 'OEk P iL17YL', 'k uwGCfbjmhF42GQ', 'i .u.MM37gT', 'aoErq99sn', 'fbH Rd3n7ax', 'LZML4k1Aa', '971 ixJ Ad P, Af BVk3sU, bn57bT', 'MdGhs4w6Ye', 'snUo74GW', '6 3T WTb614Ye', 'AWXfo7J1LW', 'Z ws2 5yF', 'FJLMchLe80eu', 'Poow lL59Rg', '1 Fzi DZX76tF', 'u OP81dF', 'dez, JL1u5W qfSB0rGc1M6rl', 'wphu93hZ', '1 xqz2, x8S SeO xZtH88wU', 'MQkv ggP kEYp35HA', 'mD i6E8Du', '6 EI C16xf', '8 f jOLoX 5T80sP', 't g SUFWP02lu', '3c 2i ZtMFUhrQUDCv07HT', '8 tkp9 T.d Zy24QG', '3 kwY29aKZ nL9a1Xh', '1٦h ALiC7XQcMolnWRO xRX7W97px', '3 r9ON47GA', 'pqGyq32ee', 'JjMLpd XveH2 1aY', 'Jjr6S 7sh', 'meAQEqHv83bL', 'IJlZ96XN', 'jWoS fv1H3AE', 'b S w0 7Xx', 'HU Mh, ak V C19Dh', '1 l GIVHL a19zH', 'i WFSgAS61qF', 'gvwW, EMm aO3t5dD', 'mEiZ72Sl', 'cet.R89hB', '1 IW2ZWP22Ss', 'tjg tWuy0a1Wf', '31 A Th5umoopwD I2xyWs.g62XU', 'rVIGC06RT', 'XDnZM4m8Wt', '4 Lf 7 KS1zjHlpPS i88Ue', 'QME bz9 4xZ', 'L C12zq', '1i 8 r R5CEA nTU r48wU', 'MmKS5K 1RW', 'cty dX cv44Rh', '0 T xd909rf', 'oHELZ529PD', 'stJuQaGnMlnbY63zg', 'gYVBtep45fe', 'IAro61pS', 'IazE xBmP30rj', 'afMp05RE', '6 ee86JxBL mx 41, W3e7Ds', 'Tgu MiY6 3gR', 'RG B, L.zhbRt345Sn', 'Whh LP60ds', 'VnnW9s1rl', '5c DJW3 1pG u73dw', 'LUscYO56fx', '0 BV 1roI8 3gd', 'zgczj x mY46hb', 'mC Ed3s1Pg', 'UwmVK5 5yS', 'xK Z H75DL', 'MPIn78sL', '6 usx8 TPxl8b4tQ', 'xIVIsD7x5NQ', 'uDwX07ZT', '0 bV6xeI7CW6R1tf', 'tiyri9a1pd', 'rvdEm O94tN', 'IbQu48aY', 'UiPk86YR', 'b tTp T96Ay', 'ppf, o91Bx', 'VNyp09fS', '8 RasNzmLr g8 2Dy', 'sHr1 0Sh', 'Mtw57PF', 'bRdvdaJ OeyDDWTvz jpS25BG', 'LuI96US', 'Slp16WZ', 'zzr, U32Dp', 'RcU cJM486sg', '7 PVNZ2cuMg4A1YG', '5U xmmW20yH', 'QYA Xf, e80 5NU', 'cY nJpdEacrxaEC B nye, NdNaMpHZg0c4Lt', 'u.Ly Ai, R1K7Az', 'hdKtCl XafG4m7DY', 'VnNDq, z8K1ff', 'wh z OYe jj74Zx', '0D n zo4F 3Rj', '1Q MIFX 4 0x D4MdW0aCAXvMHN95hX', '9 mF67dW .6.jU k3H79F jif, mMA2qgu8Xd2y5 U012gQ', 'OH rQT668up', 'q HO30fA', 'wJNm Ndkp47Bu', '6 SIr4 M05xG', 'pNKpPaLO12uz', 'tpNb jouXAS X, tp rAbwkVN3s2LX', 'OH Tv63Gg', '.V z.FPwD y s hc07Aa', 'JMy b05wW', 'hmDTydPTt1R7yr', 'Mur Wdpe PLynf1e6ap', 'QllDc LO60jG', 'HC GosYh3g8wa', 'lAXeNFj7C2QP', 'SBFDD, gzQ, R f34d23Xx', '0 Byaoz8zWlUVP32sQ', 'o hy4j5FG', 'DsMM1c6Hl', 'M SCI357eE', 'ADLP, H22Tn', 'rdRGI2j9Uj', 'SVho G35GA', '8J KdghR81Jy', '3 Ui. LBxbuURBc R71Js', 'oVEQK9D4zJ', 'Bqr, m. Vfxw36BJ', 'on uFRfPvDPa0B2FG', 'T Enek5 9bE', 'jLZBYt1 4da', '2 M rw R75gt', 'P C E Fw699Gp', 'PquCB22Wy', 'eOW OZe84HE', 'YJVvDm SbHoEcQ, e6FIfd4K2RZ', 'dhKmvCz09Uz', 'FEKC51HT', '8 ht PV8IQVu67ny', 'U Pt85tS', '3 bwG7 U U8sSX98ZyFY174H03UN', 'RylOW, jV1X9HG', 'dzCzY26BQ', '6O H Mk5t9Zg', 'GL Ai. hNYoyYWQhe vvsW65fZ', '29A OOCUqh02sy', 'UssHqLr79BN', '9 QM8I egCMy2K8gy', 'y.etw8h3BL', 'Su DtPB qwqWEKx42DY', '۰ vw6 FYo 1 S6vL3Wj1S9Qn', 'wIGp77Tz', '1 sOqQYsJbBae4H45XY', 'AsdSl5G9Ea', 'bJHe88RN', 'qYtxME84pn', 'bYGbdJz35gL', 'FwJZvXo97Dw', 'NDi00Gg', 'GKSysC kb m7g2ZX', 'Z l2E9GE', 'nzhIS46gl', '.hgjrsfGdl b72JN', 'gEUadM87nt', 'UJsKB69xh', 'hm R125FY', 'kOkV.es0e1xz', 'Zedp27pU', 'nPDC92qU', '.Ijo kz335zL', '1 QkGihPKQlJFN55AZ', 'cILxtt51zD', 'sxA qaIS4X0AX', 'Y OiC71wx', 'KYg40Ad', 'Fwx .h .aQg56EQ', 'QaGlit7 7tE', 'ahJkL .f94UB', 'TgdWA l a D73TG', 'N H G47qL', 'TEVrmM62nQ', 'HZzd43qF', 'bLCpKv n70Yq', 'L .R nb4 8xt', 'QFYDuA76XB', 'm eGmB umDS . Tc G87Dp', 'IB Nc26AL', 'ioSf37ST', 'qiF d5K1Zt', 'xfQ tAp9N3xz', 'Zr.dj16FZ', 'bIpgc Na9B5rQ', 'htscffRtl9v5bL', 'dWD B DI107SZ', 'taeyM rY59Ng', 'F nkn If20rL', '4 Zr8 ux2 7ua', 'RbCD26Aa', 'vXy27td', 'ETb7U9wg', 'E zFA04wa', 'Zh Cf h9D0gy', 'wzag99SP', 'sDmT87QH', 'VSsU49DX', 'avo. P09SR', '4 Qe.1c12Tn', 'kduLc LaE8E2aw', 'DYnmjfzOkArMbFA42qB', 'pmv sM It27uR', 'UgGgRVxZgoj08NB', 'ATr69Zp', 'QmFmlf.n0k 0nw', 'fELid443Sf', 'aylnhPzq49xB', 'iaoD z45FT', 'HJvdu4Y8aj', 'TRT w0f0AR', 'bUUEOlz7 2uX', 'p hl40zU', '. lmNyU s70JQ', 'Z G c0 7FT', 'yhhJeo Z13bL', 'uipUHN9X2uw', 'P.ZfhE1 1fH', '210 0 RLastModifiedb CK25nQ', '0 1.0 0.0 1.0 0.0 1.0Size64st', '0 1.0 0.0 1.0 0.0 1.0Size64st', '0 1.0 0.0 1.0 0.0 1.0Size64st', '0 1.0 0.0 1.0 0.0 1.0Size64st', '0 1.0 0.0 1.0 0.0 1.0Size64st', 'fPuUGUc3 5rL', 'xzr98Jg', '9u JjOUz84Sh', 'My en46lG', 'CiZmXbO94Hy', 'szRXqt V rQEVsHpDy30qd', 'vyK64LY', '0 g.iB9NxJDMXFvRjK79jg a69pR', '3 FGruL26xKJ F3U4BL', 'x E iv05 4qh', '8 pItfEUuKHU5hZb8k8m9 F1g3YZ99At', 'gdAU72Pw', '5 TWZ6bK6 Z07dP', 'FGzKb45ZS', '9 GK K2d p Mza1xJ.DC8T4rd', 'PHjEgecnADUC iyfk9 4ys', 'QhhR UFtNK2j 8FN', 'fz h31dj', 'hqqxClN20xe', 'stream FYS99lE', '3I vx n9BFB9 zrOL aFtBJcn0 6tj', '7 Isu gjQKaw3S4ld', 'RF P75lx', 'CZmLoB26bS', 'ElE, k zfYW1Y 3aU', 'he E moyuN3X9SJ', 'Jjd XK97wx', 'lJfg .e1a6yU', '6S v w3jDm47QX', 'fkQp367WP', 'EPPYz26AN', 'aiQ EKL KoLT23wT', 'xaya p48RX', 'FcAUh35Qz', '8 V3 r mJ jDro BpoS33BD', 'G Bc97Zf', 'PFlpTtCKIUc25gx', 'TNVhW52zD', 'QFWJe8h2ug', 'vvyLY RS60aB', 'CkYs580NT', 'sIOB4f 4rg', '9 70vgs t54Jy', 'ULPN7J4XN', 'YSAumc3R8fS', 'SInR0E2Eg', 'kH qp07yt', 'BclY143Gp', '7 1.U JvZ01bU', 'RK yPpv53qe', 'mqUI XP64rW', '0e 7Q. W n47ha', 'GIUiGRC673Xx', 'X HVP41Fz', 'mkvmWoSI a6C 3Xn', '3q b Too16SA', 'lXgt, DmVJZ 2oK rK53Ew', 'LrrMFsx s p38QR', 'lnc kuQjWh01WX', '02 jKyXjGzG4UUWTfypmQ a3fZm cJYd s38XW', 'HQJPk, DN03BU', 'MVprR9F7Sj', 'BpzuMJhlk Z w vHuJsRa smEP YS0W8lY', 'hBowPTaLU706dn', 'sXT Z70 0bl', 'zG Bm06Ed', 'QtRGLgPxP44bF', '86N lPVoq04tF', 'QP, kMU2K0wg', 'MunAv10DU', 'h He14aE', '5 sVEy, lpTeP4x 6bg', 'seJAuXqwUL0c3Lz', '3 L 34hNbYL12Bp', 'JG fO3V8Ur', 'OVnkV322fN', 'tkOC.htnMi3A5jj', '6 5iTQ4VsDyq3rh1V0At', 'ZEpEm N2 7ER', 'hV K yXJHex6R4gf', 'tekol j79Hb', 'sLA ZHgVS97Xt', 'YyYS71bq', 'NR.s27aQ', 'MzqUVfJ27BB', 'bbmPnh63hB', 'WqSVG QmR52WU', 'MkJ, TvO616Rq', 'mdrZ57gf', 'LccZ27zF', '0 1.0 0.0 1.0 0.0 1.0Size64st', '0 1.0 0.0 1.0 0.0 1.0Size64st', '0 1.0 0.0 1.0 0.0 1.0Size64st', '0 1.0 0.0 1.0 0.0 1.0Size64st', 'Plrl845ew', 'u SO Kis Jy4u8Zw', '2O eohknhdt, WTqg8ke2F3py', 'bYcukikT30wg', 'emED Md69dH', 'utzX04BU', 'VyPMmrZSAqV UoM Wku69wY', 'zJ vW w n76bY', '3N mpIk J2iUHqh S3eYJw s ltI28pS', 'x fb77Dt', 'H Km39GH', 'uAi N41tB', 'rsv, mslR0 8Xe', 'BvZG6e3xu', 'RQcK r0U2Ry', 'HiS, Td7B6Bg', '4 IwnFQU6k 5sU', 'rrjUUmr1C1wl', 'HYwr90Np', 'L a J59pr', 'BCsZgfkzkbG51zp', 'fFs. r52Dz', 'Qsayo Dj CFcX38fR', 'HLIeLV5M1JS', '2 bqh aJAay57pl', 'unl77pu', 'sc, hq3kYId98dP', '2 Rnj3q94y7s5EB', 'Y YvLet965ze', '38 fV0 z V6YspK63Zx', 'Gv v AG7m0Rq', 'szOfW18 9eL', '6 Ppxhxt0xur09hz', 'wu r05Hu', 'UIYd8 8Ze', 'TagqxOc94Hw', 'GwXE PQp9b7pH', 'NzfLl02yu', 'kQFJ13eD', '2 gErs9 9la', 'Gp KR15Ew', '7 2s z wz93lg', 'igq zP8p5EW', 'NC CC, w100TW', 'IuAt.WRF9y5uN', '9 T8Ri86JA', 'WX m56pW', '1 yQy tJFrjZ srTTlZp9n0KW54Fs', '3y lBESg, dI71xL OW B 4f.z66ba', '8F Y CGF8vrZXGnc0y7wR', '14u L7yBIa 4kw56Yu', '5 JYxwEjpgJ6j9PS', 'GI T12Pp', 'qMdGM3T5nP', 'K pBZrtJVd76jl', 'jDUIycxT9U6Wr', 'mcuM80hU', 'zXJqmtA44nn', 'qOxxx NbK03DT', 'nolf61Yu', '1 Q RvgH1K6W3Gp', 'MbGm PMbS598HS', 'qoZ4k8DT', 'MELm0W8xl', 'gIetVb z94Zq', 'bFOd00wp', '3 HOZ6 zx2v1sg', 'NH .n O1f0rB', 'SS ffpSVZpxao M32yN', 'HE CuG7d2Wn', 'LaDm g Gm.T81zP', '8v XLZvRr81lB', 'DgA CcIVUX3b5ET', 'FU iiFnluqux5b2BJ', '. Eh4R0lu', 'wYMJ98sL', 'Z bd d6h8Ws', 'BuFhCwLbJ33At', 'km j w12dA', 'ZINvL86gZ', '96N 2TypeObjStmstream 7j5u .i JFzvP819gX', 'hHRK L5 3FQ', 'ydKNUjG, mgEzErgGUa3OU, lm28PN', 'GPhb h25Gj', 'axS KSz78Fs', 'GmO, ue220Uw7Ik46aN', 'tWMr43fB', '5 4oNsuI P, pd04Wq', '7Q RT b9 4xb', 'Wqsml47Bt', 'OYJ. Y809Eb', 'ZIdh u nK hE25tT', 'OlOyhc9V5XQ', '9 MN0Vk34wa', 'aU t04fQ', 'pHPPO5 5Gz', 'X.M e65jY', 'MpHP41TX', 'HfmhqU82bY', '02 nv d02UH', 'LFXM042HS', 'UlXrc8X3YW', '0f fyA5E oSDyHm9mB608qS', 'qK rMNTW0P2Al', '0 yvZj18EW', '0A CRFk3w98UL', '5K LvwE7OQ46wt', '9 E J, f74qT', '2 V i, eTlGY03Ph', 'hcePM20tS', 'DiLHKaLJ475BY', '2 KQ0IO13dd', '4 q 1Yx41Lu', 'Puq x Nf691dS', 'ET .mb Mv3V6xe', '7J xqeBfi F4 0ZR', '0 Kgs5dMCcVZt V A759wp', 'stream uA4h5Bp', 'FsurGzTo74su', 'LyMfB56Ay', '.mFE25TW', 'fsTdCR7d 7Zg', '6X ZqpADe A1h 7jy', 'mlsc70Ep', 'HRin25JU', 'kirhf0Y1tH', '0 UA1xjpdn bN9l, l9D 3Fr', 'QjJG67lQ', 'ekT h KhvDwM28wR', 'ZUQ.wh01pR', 'AmXqb fs2Y5xS', '10 SU OC KT9Z88nR', 'JiWp w eU GFGupP31DN', 'uWh92ay', 'pB hx89xF', 'sEGZN1V0fw', '0h am GjOMK9w.Cv3I.cT5c2qz', 'wGLvOjx1 7gT', 'o Pr24rQ', 'k DRCzj8C1gN', 'lI lAWbj59xR', 'AwDu5w8bt', 'TxAA9D4ll', 'jQ YxQg rk J4U2Fu', 'zIq.McSs WT06ZU', 'uCghNj5K7EU', 'bbzVFR4A9qt', 's AzwSoa1V7lD', 'UqzR33hD', '7d 02k yKG6s7dR', 'BrFWq88EU', 'O zwi59yT', '0 792.0Group 256 0 RLastModified5x2Pg', '8 T AudEiJZ D700EZ', 'kbZoK68rb', 'AWp, pVv6kaMSdOwH.8Wee Ocn37HX', 'WUEoS3k4XW', 'fEoDCi2D0Ba', 'YPWU hFwm527Zl', 'AjWxvj fe ESpuU n5U6jS', '7 H19tlfCe G68Wn', '2 F 3i0ZDQE3H7lR', '8 IlemT35An', '0 OhSst1V3BRSy10AH', 'kFSkE22NG', '6 VpSfh1f5UP', 'bWs bNk98wF', 'V PAq6 4bJ', 'EIL hCsALN34Lx', 'HkMz262fA', 'MB.bM3s3Zl', '.I GoKo476uz', '86T ZTLdUL 5bG SmwJMr pulo72be', 'eveU76UW', 'xmy g y sCnb3K8az', 'NlrJ63XJ', '11 U5cVKlUG78jN', 'r BQxM6 3bN', 'iMm16Fd', 'JsuuX14hE', '.Tcr4b6da', '3 NrQSo7wG68Rw', 'CPSSg3R6Hr', 'P HPNLPt3c5lS', 'WVCdSAek05 0Ur', 'bXLB, w9pM4 E61gj', 'qj. IYQa7g 6pf', 'OuQandMyjjz4d7FG', 'yVLpZXE5U 6wB', '3 ePYAm a37AU', 'rnWr0 4ds', 'Hb hTJ27jF', 'AzRmxrCF85dr', '4 7s.Kb41JL', 'V Twy2h0Qe', 't RyoDp5v4ZF', 'Z AE78LA', 'wt Nun PHbFPy107YR', '4r Pywz1dndzq61aN', 'cDQPR6 7Bw', 'kw l30Gt', '0 KzUjhw impU d89Fw', 'bj.zv00 1eS', '5 u04hsb6E3xR', 'pb U0f8bT', 'PvtNJ.VgyfUUa eE46Wt', 'SVKO59Zg', 'o Bevf79Ud', '8j HFR.p6w8ze', 'Brao17ge', 'wy Rh94bU', 'Rp. aiac32eJ', 'nAw NFZ709zb', 'ci f01al', 'lxihBu68lY', '6 VyQmy, jcKp5 4nB', '.qDTUjY AWwD zN80Hf', 'RDzCZ53Es', '4a UrMZEP9B9JR', '5e 5JA8zC UI19ju', 'g x, I8hOUVeV1, aYl06Qt', 'EN AM Yl8n9qS', '6 7f.TxNgjCwEF6.EhHwz7 3jr', 'SkqSQrB, wNgiwd0iO08 boC9p2Hg', 'I hOY90Jd', 'bmSf56EF', 'nx DA tHm73sa', 'RNxM4c3Ry', 'sSBZq13yG', 'w w14DA', 'fKepBzx W9T7qh', 'Ef XthWR3J0Px', 'UFvljINOJXel69ZG', 'iGBKscs70Gq', 'bJqH, I5y g37qg', '44 K2kbg0S9zq', 'i cD60ys', '6Z F p 1N9Kf9Jf DL21ZS', 'MvkF22GD', 'QWtFcg41sf', 'CjVRbiL6y5Ns', 'tBSSj DBHMWB MIWxEHaCM03jj', 'HAXZai pp I89zb', 'fSOD83Sn', 'W LS Uk57nz', '.pT k2 5hf', 'FRyxI15Pb', 's Cvt3c7Tr', 'Lfdrdz9 5uw', 'q.Qk Fu86eb', 'xqGIu9v1Tn', '4 4Li Ni1chZob16dx', 'Sk Gul qezm25Lg', '.thlSFlHe4t2lf', 'LuB77DL', '17u 1hs3CxcYhkz0m2g 5XQ', '4 I68T94JP', '0 ZeD DeZ3 vRCnoLR77pu', 'RSj aStn97qG', '9Y ipDezGs4 Dq3TE VRXIK390WH', '8 GqTqn8F5lP', 'gxarct66Gs', 'yTlRHCC1 2wB', 'NFoO0F4HY', 'OYyJ vFw wFW1x1AA', '2a 9bYk56 9lL', 'tAoiZ71RX', 'Z ue42hQ', '5k qWnIV43fH', 'HHlRP89zj', 'wklyT8h 3dw', 'O Fmy17Js', 'ZYjYbXvMYkAAs06XX', '3 Aw2SCWQu1OpjA1kE63sZ', 'FUQD13Ar', 'MctJhhDx6 7bL', 'oeJ0k0Bp', 'X cA37Tb', 'yuSPEK4Y4sG', '2 zii8m3w9Gp', 'tt A641sE', 'IntaTWif19tW', '7S D1 V3KuzDRZGP N83TB', 'SymdT pExCt64Sx', 'Nlh JCBd8c3wU', '8o PnobR l0 9Gw', '1 rSblY4rT8R lVeBtFap7k 1jP', 'jZBwzhfJXz KdRs39JR', 'esUjh3W 4FW', '9c cSAPYDTN G0 1Nw', 'KU pq R33sF', 'TTrVhDhP86bQ', 'iRwnY7P3SY', 'w k, jcdzqzLueZJ48WP', 'MF MEAZ92Sq', 'KxFTaD WL7f9xn', 'EbzErT050hf', '6 wJI OLJVr2fj6f0tL', '3t 1vbT59WX', 'ERCk07tZ', 'HZE59aY', 'Yvn EGTRYmPc37fn', 'RKbhSKs63lQ', 'BCE A2a0TD', '0 vJHVjDEL3f8Ln', 'bvuF62dx', 'DsbomZWE62QD', '9 y 1A76HB', 'PUuotuzgca54Gd', 'GHD zjm99wP', 'YbWt5 2gB', 'JxER009jD', 'lPSWB78qg', 'EftN .y hO LN1 4ee', '0 sMsib2F, myS5cntjyj69Dl', 'CrZ rpTL s090hg', '3w c uf580FU4bzw3CqcWaT6cmxMKUYZ11zd', 'tmhKGZDAG91en', 'oxai ZbFdWbfjJ cjVD8C7yQ', 'WvJSrkTE187ZE', 'eMwvN2W5bY', '6 JT D18Qq', 'Um yX11Py', 'hfU y5W3BJ', 'yWRH, I8e, H2wruQmkMu1EL9Bs8 5EX', '6n eZkaKAY14 2gQ', 'VjMa64gf', 'AqPq Z62Ex', '4 4hbs fiphpuZ8f05GR', 'QdQw67PX', '7F mFSh69bh', 'xcam4G6yF', '1 LE W040pL', 'w Ck qTb43qR', 'wK Nr pNH06Uj', '6 VXg, b aUw511FA', 'do q fp9b9DP', 'xCGgwiDD N BK, yP Lf5G4Sl', 'dZifsm5t6fy', '0m o 32wfG1K 0uy', '6 FdVy 7OJ65cw35 n7IY, l9e2Df', 'A Td05jF', '6 IQ.U9IS2JQi82FZ', 'sIhp2u3St', 'L KM03sg', 'G Nda66tD', 'g BC94hh', 'yQ hMJhD41tb', '8 3DoK4qcic80YB58PG', 'qttL G2A7Qf', 'uOmbdfRJQ2v 6aa', '2L 3 O I d20QU', 'q.Img GQyFt99Ae', 'mm R1W8rs', 'jUIRwO08uR', '.wS, M E4d2at', 'dTKVVi gvO56DZ', 'X F68dG', 'hH SSyFNG9m5ts', 'DZXYWfSk8v1Zq', 'byICRzS J, k OJ17Tx', 'Uakb26qY', 'cCy4s9ty', '2 EeJTFDqN nAgKTlil2 oQ85Ds', 'xSa k48TT', 'AEGm48AX', 'dMKiRa4a1Fl', 'xFOK48Nn', '7j F5YZy8llX Nwu.VSKwSJbL pybT26TU', 'MUgujWy0R0BU', 'rOFdeRl64wl', '1k syLC186YQ', 'Ci o774dy', 'aR N6U6Jg', 'mKCi47Jn', '2 C4NHF04Qe', 'toXCaxjliNOQ88EY', 'QUrB62Tb', 'sm VKr69yS', 'ZcPuZuSe8 2Jd', 'k X gK14hq', 'Ro MyvbB T02Ad', '. Ti F28wX', 'ubIxUU64Db', 'XxuS01Eu', 'Gy OEy99Ph', 'E VC34UA', 'xEjM83pp', '.VA iKVMDvh7 8Nu', 'AMqE2H5rX', 'QZ iX20wr', '8 k N ou iwV0FbUXY5ZW8E2AR', 'On b580nA', 'ctAHRTjcoK76Gz', 'LCWM8h3ug', 'YG upYb E ux48hh', 'cWqSWP34xL', '2 6jdq dp5la4M3vg K00xj', 'skR ZfYQ8R6PN', 'KBxVhS M80rP', 'XJpf91QN', 'u fOweMXYYXG90zz', 'tgwR GE93PW', 'fGijvm84sZ', 'GNLC18Zz', 'jb hr3V1AF', 'FxFkG66GF', '8F vxxQ Cu3F3XT', 'cLUuGp56PT', '6 o.4, Qj C9kof54Zj', 'Vzya19RG', 'no0 i3P zhWbOkxdD4vjW 00W DjhL4b8FS', '4 h5ZRs87Rn', 'coPol.Nu1A7UE', 'qVFB8j1Ds', 'Qs n86TB', 'kSIY k38wZ', '.yD awkPo50Ut', 'xR wBMb8C0GG', 'Rm5L, w bqrXuk3u5Hn', 'Q gCF15ls', 'kqrMibWzTv xoo275Pu', 'Zwv Sqx kKP16tY', 'LxjoZ.Ej6 9hn', 'HZl yB, Ywb63jt', 'RzxvsU2 3GQ', 'XyjQO QxL wRFv458rl', '28 PN7N8oNz675QP', 'BUOg17lG', 'qG.Az0 8Ju', 'sMm316JT', 'bEn cF FOS32qL', 'pYWjW71Hx', 'wjBV dU g Cd42Le', 'r oWN55gY', 'yA wuT a7 0gF', 'MgEg12lB', 'HYG tOT52HL', 'POQ. .t03gJ', 'p RA02wg', 'qdoXon T937en', 'yRZmMY44lt', 'QbA B050JE', 'e dZ80sD', 'DOkVO77LE', '9 Ofqg 3X .WYo74Ye', 'z MEA2 4xq', 'zxDFcFl0X1WR', 'PwKSQ78DQ', 'S.QPNBeSs21Yj', 'hlhh35Wy', 'zT.YLBB27rX', 'mnP.PvD8g 1sy', 'E.o e2k2UW', 'HMBi32fb', 'xLiq yX01xg', 'dCWyzO1h4uf', 'mrFhp48Bx', 'jToN09wP', 'yo LavFkU26lG', 'Iafltz05JX', '1 VXm3 ePRVds95tJ', 'DtdAL63gp', 'uPBiZJK7F 5Zl', 'jSCyc koVMUU5 3hT', 's PWa33Ar', 'zwFKD clX, l LQPTpAlokX12PZ', '2J p yNS83EY', 'WciH54zz', 'HIhe JfGfrc894WY', 'naZuVPTlRdhK14ZR', '4V PXqh8RiUusX p8N7 1Exi33bQ', 'wOQjfCS44aR', '1 14776stream B76FW', 'G sX05Sn', 'NO At cw77XG', '0 Rk vWs O w43aY', 'UjZy4d1Rb', 'Rtne03fn', 'hMkM JTi qf190WL', '3 hvV48 3rWt4u1hQ', 'FVUJ89xR', 'XAPfuyQF33QX', 'LSFs hi NX4 6TD', '910J c7 aKGo6jxgLS, jpjg oBWg38wt', 'ddwqVp4w9rJ', 'P sCoMwcz96bF', 'jY f egTI4 2rU', 'zC.L30PP', 'MnEgy89Xe', '4 Maj OatD d04eF', '8 1TM8mlxFVUy4 1ya', 'WbgQ.XM Nt9D2Qs', 'kBsi25Xu', 'Gyzs90DL', 'JKlrUgw9U5jR', 'GfPxGRqIWBw9p6rt', '8 AhHB BOO5 9wX', 'AtGwIp73wz', 'D Ui94Sg', '0 J nSr4k7RF', '4 WXa vu o4k3Sj', '.mL j2k1le', 'xZYs24RU', 'IkRR Cx65UE', '5 g hcDVr98ZO QJlMVr15RH', '1V jpd, O LGL3DM4, GU3aLq7 4uW', 'J lZtYB29yW', 'UhEQgA07sb', 'oF tq37rG', 'RKsE7C3GP', 'ASUh62QY', 'Ih MDke, Ml0DodlDe4y J9 8fJ', 'NzMkvC947rj', 'IbPwko27je', 'Vpk KeKEDbySGS5y2GD', 'OtcVS94YD', '309 0 RFilterFlateDecodeID3CC52DA']</t>
        </is>
      </c>
      <c r="E834" s="3" t="inlineStr">
        <is>
          <t>[None, ('USA', 'CO', 'Denver', '80212', '38th', '103 4300'), ('USA', 'CO', 'Denver', '80212', '38th', '4300')]</t>
        </is>
      </c>
    </row>
    <row r="835">
      <c r="A835" s="2" t="inlineStr">
        <is>
          <t>nextuptv.com</t>
        </is>
      </c>
      <c r="B835" s="2">
        <f>HYPERLINK("https://nextuptv.com", "https://nextuptv.com")</f>
        <v/>
      </c>
      <c r="C835" s="2" t="inlineStr">
        <is>
          <t>Unreachable</t>
        </is>
      </c>
      <c r="D835" s="2" t="inlineStr">
        <is>
          <t>N/A</t>
        </is>
      </c>
      <c r="E835" s="2" t="inlineStr"/>
    </row>
    <row r="836">
      <c r="A836" s="3" t="inlineStr">
        <is>
          <t>theswag.com</t>
        </is>
      </c>
      <c r="B836" s="3">
        <f>HYPERLINK("http://theswag.com", "http://theswag.com")</f>
        <v/>
      </c>
      <c r="C836" s="3" t="inlineStr">
        <is>
          <t>Reachable</t>
        </is>
      </c>
      <c r="D836" s="3" t="inlineStr">
        <is>
          <t>['2300 Swag Road Waynesville, NC 28785', '2300 Swag Road Waynesville, NC 28785', '2300 Swag Road Waynesville, NC 28785', '2300 Swag Road Waynesville, NC 28785', '2300 Swag Road Waynesville, NC 28785', '2300 Swag Road Waynesville, NC 28785']</t>
        </is>
      </c>
      <c r="E836" s="3" t="inlineStr">
        <is>
          <t>[('USA', 'NC', 'Waynesville', '28785', 'Swag', '2300')]</t>
        </is>
      </c>
    </row>
    <row r="837">
      <c r="A837" s="4" t="inlineStr">
        <is>
          <t>thordieselclub.org</t>
        </is>
      </c>
      <c r="B837" s="4">
        <f>HYPERLINK("http://thordieselclub.org", "http://thordieselclub.org")</f>
        <v/>
      </c>
      <c r="C837" s="4" t="inlineStr">
        <is>
          <t>Reachable - No Addresses</t>
        </is>
      </c>
      <c r="D837" s="4" t="inlineStr">
        <is>
          <t>N/A</t>
        </is>
      </c>
      <c r="E837" s="4" t="inlineStr">
        <is>
          <t>N/A</t>
        </is>
      </c>
    </row>
    <row r="838">
      <c r="A838" s="4" t="inlineStr">
        <is>
          <t>haightvineyards.com</t>
        </is>
      </c>
      <c r="B838" s="4">
        <f>HYPERLINK("http://haightvineyards.com", "http://haightvineyards.com")</f>
        <v/>
      </c>
      <c r="C838" s="4" t="inlineStr">
        <is>
          <t>Reachable - No Addresses</t>
        </is>
      </c>
      <c r="D838" s="4" t="inlineStr">
        <is>
          <t>N/A</t>
        </is>
      </c>
      <c r="E838" s="4" t="inlineStr">
        <is>
          <t>N/A</t>
        </is>
      </c>
    </row>
    <row r="839">
      <c r="A839" s="3" t="inlineStr">
        <is>
          <t>eastbaypreschools.com</t>
        </is>
      </c>
      <c r="B839" s="3">
        <f>HYPERLINK("http://eastbaypreschools.com", "http://eastbaypreschools.com")</f>
        <v/>
      </c>
      <c r="C839" s="3" t="inlineStr">
        <is>
          <t>Reachable</t>
        </is>
      </c>
      <c r="D839" s="3" t="inlineStr">
        <is>
          <t>['9 yrs6 yrs oldCenter 835 E. 2nd St, Benicia, CA 94510', '17011 Bollinger Canyon Road, San Ramon CA 94582']</t>
        </is>
      </c>
      <c r="E839" s="3" t="inlineStr">
        <is>
          <t>[None, ('USA', 'CA', 'San Ramon', '94582', 'Bollinger Canyon', '17011')]</t>
        </is>
      </c>
    </row>
    <row r="840">
      <c r="A840" s="3" t="inlineStr">
        <is>
          <t>milehightattoo.com</t>
        </is>
      </c>
      <c r="B840" s="3">
        <f>HYPERLINK("http://milehightattoo.com", "http://milehightattoo.com")</f>
        <v/>
      </c>
      <c r="C840" s="3" t="inlineStr">
        <is>
          <t>Reachable</t>
        </is>
      </c>
      <c r="D840" s="3" t="inlineStr">
        <is>
          <t>['10351 Grant Street, Denver, Colorado 80229', '10351 Grant Street, Denver, Colorado 80229', '10351 Grant Street, Denver, Colorado 80229', '10351 Grant Street, Denver, Colorado 80229', '10351 Grant Street, Denver, Colorado 80229', '10351 Grant Street, Denver, Colorado 80229', '10351 Grant Street, Denver, Colorado 80229', 'AND ABUSE ARE THE COMMON CAUSE OF INFECT', '10351 Grant Street, Denver, Colorado 80229', '10351 Grant Street, Denver, Colorado 80229']</t>
        </is>
      </c>
      <c r="E840" s="3" t="inlineStr">
        <is>
          <t>[None, ('USA', 'Colorado', 'Denver', '80229', 'Grant', '10351')]</t>
        </is>
      </c>
    </row>
    <row r="841">
      <c r="A841" s="2" t="inlineStr">
        <is>
          <t>cornerstone-mosinee.com</t>
        </is>
      </c>
      <c r="B841" s="2">
        <f>HYPERLINK("https://cornerstone-mosinee.com", "https://cornerstone-mosinee.com")</f>
        <v/>
      </c>
      <c r="C841" s="2" t="inlineStr">
        <is>
          <t>Unreachable</t>
        </is>
      </c>
      <c r="D841" s="2" t="inlineStr">
        <is>
          <t>N/A</t>
        </is>
      </c>
      <c r="E841" s="2" t="inlineStr"/>
    </row>
    <row r="842">
      <c r="A842" s="3" t="inlineStr">
        <is>
          <t>drinkmebeverages.com</t>
        </is>
      </c>
      <c r="B842" s="3">
        <f>HYPERLINK("http://drinkmebeverages.com", "http://drinkmebeverages.com")</f>
        <v/>
      </c>
      <c r="C842" s="3" t="inlineStr">
        <is>
          <t>Reachable</t>
        </is>
      </c>
      <c r="D842" s="3" t="inlineStr">
        <is>
          <t>['and stems. IS IT COLD PR']</t>
        </is>
      </c>
      <c r="E842" s="3" t="inlineStr">
        <is>
          <t>N/A</t>
        </is>
      </c>
    </row>
    <row r="843">
      <c r="A843" s="3" t="inlineStr">
        <is>
          <t>greatstatetransmissions.com</t>
        </is>
      </c>
      <c r="B843" s="3">
        <f>HYPERLINK("http://greatstatetransmissions.com", "http://greatstatetransmissions.com")</f>
        <v/>
      </c>
      <c r="C843" s="3" t="inlineStr">
        <is>
          <t>Reachable</t>
        </is>
      </c>
      <c r="D843" s="3" t="inlineStr">
        <is>
          <t>['361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 '361 8554637 3487 S. Padre Island Dr. Corpus Christi, TX']</t>
        </is>
      </c>
      <c r="E843" s="3" t="inlineStr">
        <is>
          <t>N/A</t>
        </is>
      </c>
    </row>
    <row r="844">
      <c r="A844" s="4" t="inlineStr">
        <is>
          <t>renderplus.com</t>
        </is>
      </c>
      <c r="B844" s="4">
        <f>HYPERLINK("http://renderplus.com", "http://renderplus.com")</f>
        <v/>
      </c>
      <c r="C844" s="4" t="inlineStr">
        <is>
          <t>Reachable - No Addresses</t>
        </is>
      </c>
      <c r="D844" s="4" t="inlineStr">
        <is>
          <t>N/A</t>
        </is>
      </c>
      <c r="E844" s="4" t="inlineStr">
        <is>
          <t>N/A</t>
        </is>
      </c>
    </row>
    <row r="845">
      <c r="A845" s="3" t="inlineStr">
        <is>
          <t>upswing.com</t>
        </is>
      </c>
      <c r="B845" s="3">
        <f>HYPERLINK("http://upswing.com", "http://upswing.com")</f>
        <v/>
      </c>
      <c r="C845" s="3" t="inlineStr">
        <is>
          <t>Reachable</t>
        </is>
      </c>
      <c r="D845" s="3" t="inlineStr">
        <is>
          <t>['and that is always CO', 'one of our National Forests, as Solo NY', '1333 CLOTHING 1265 KEY CHAIN', '104 JOURNALS DIARIES 101 KEY CHAIN', '6 ERASERS 6 FANS 6 HEADPHONES 6 KEY CHAIN', '5 SHORTS 5 BEACH BALLS 4 KEY CHAIN', '67 MASKS 63 COSMETIC BAGS 60 KEY CHAIN', '560840512 55.66 and up New Columbia Drive Mens Polo OmniWI', '67 DUFFEL BAGS 60 CANDY 45 KEY CHAIN', '35 LUGGAGE TAGS 35 KEY CHAIN', '255 GOLF ACCESSORIES 234 KEY CHAIN', '62 EYEGLASS CLEANERS 59 KEY CHAIN', '43 ORGANIZERS 42 BACKPACKS 41 KEY CHAIN', '26 MICROFIBER CLOTHS 26 MAGNETS 23 KEY CHAIN', '79 AUTO ACCESSORIES 76 KEY CHAIN', '84 LED PRODUCTS 81 GOLF BALLS 74 KEY CHAIN', '67 DRINK MIXERS SHAKERS 60 KEY CHAIN', '12 CARABINERS 11 CLIPBOARDS 11 KEY CHAIN', '174 BACKPACKS 172 PAPERWEIGHTS 168 KEY CHAIN', '21 MOBILE ACCESSORIES 21 KEY CHAIN', '32 AUTO ACCESSORIES 31 KEY CHAIN', '268 TRAVEL AMENITIES 242 KEY CHAIN', '6 PENS 6 WINE GLASSES 6 KEY CHAIN', '956 BATTERY RECHARGERS ADAPTORS 884 KEY CHAIN', '1039 CLOTHING 994 NOTEBOOKS 992 KEY CHAIN', '3 oz.yd278gs']</t>
        </is>
      </c>
      <c r="E845" s="3" t="inlineStr">
        <is>
          <t>N/A</t>
        </is>
      </c>
    </row>
    <row r="846">
      <c r="A846" s="4" t="inlineStr">
        <is>
          <t>theorganicbutcher.com</t>
        </is>
      </c>
      <c r="B846" s="4">
        <f>HYPERLINK("http://theorganicbutcher.com", "http://theorganicbutcher.com")</f>
        <v/>
      </c>
      <c r="C846" s="4" t="inlineStr">
        <is>
          <t>Reachable - No Addresses</t>
        </is>
      </c>
      <c r="D846" s="4" t="inlineStr">
        <is>
          <t>N/A</t>
        </is>
      </c>
      <c r="E846" s="4" t="inlineStr">
        <is>
          <t>N/A</t>
        </is>
      </c>
    </row>
    <row r="847">
      <c r="A847" s="3" t="inlineStr">
        <is>
          <t>joylux.com</t>
        </is>
      </c>
      <c r="B847" s="3">
        <f>HYPERLINK("http://joylux.com", "http://joylux.com")</f>
        <v/>
      </c>
      <c r="C847" s="3" t="inlineStr">
        <is>
          <t>Reachable</t>
        </is>
      </c>
      <c r="D847" s="3" t="inlineStr">
        <is>
          <t>['one and wellness needs. Joylux is proud to be an AAR', 'and Urogynecologist Beverly Hills, CA Ava Shamban, MD', 'and The Laser Rejuvenation Center in Nashville, Tennessee', 'and Surgery ASLMS from 19951998. Grove created TRIA', '2 billion division of Keurig Green Mountain NASD', 'and Laser Surgery Center of New York', 'AND RECOMMENDATIONS ON THE SERVICES IS INTENDED SOLELY FOR', 'AND ENTERTAINMENT PURPOSES. IT IS NOT MEDICAL OR HEALTHCA', 'AND ANY WARRANTIES ARISING OUT OF COURSE OF DEALING OR USA', '1430 34th Avenue, Seattle, WA 98122', '120 Lakeside Avenue Suite 300 Seattle, WA 98122', 'bcccf69af', 'bcccf69af', 'bcccf69af', 'bcccf69af']</t>
        </is>
      </c>
      <c r="E847" s="3" t="inlineStr">
        <is>
          <t>[None, ('USA', 'WA', 'Seattle', '98122', 'Lakeside', '120'), ('USA', 'WA', 'Seattle', '98122', '34th', '1430')]</t>
        </is>
      </c>
    </row>
    <row r="848">
      <c r="A848" s="3" t="inlineStr">
        <is>
          <t>kupferbergcenter.org</t>
        </is>
      </c>
      <c r="B848" s="3">
        <f>HYPERLINK("http://kupferbergcenter.org", "http://kupferbergcenter.org")</f>
        <v/>
      </c>
      <c r="C848" s="3" t="inlineStr">
        <is>
          <t>Reachable</t>
        </is>
      </c>
      <c r="D848" s="3" t="inlineStr">
        <is>
          <t>['6530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'and Expressway and Kissena Blvd. LEARN MOR',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'15349 Reeves Ave. Flushing, NY 11367', '5700920 Mailing Address6530 Kissena Blvd. Flushing, NY 11367', '6530 Kissena Blvd. Flushing, NY 11367', '15349 Reeves Ave. Flushing, NY 11367', '15349 Reeves Ave. Flushing, NY 11367', '5700920 Mailing Address6530 Kissena Blvd.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'6530 Kissena Blvd. Flushing, NY 11367', '15349 Reeves Ave. Flushing, NY 11367', '15349 Reeves Avenue Flushing, NY 11367', '6530 Kissena Blvd. Flushing, NY 11367', '15349 Reeves Ave. Flushing, NY 11367', '6530 Kissena Boulevard, Flushing, NY 11367', '15349 Reeves Avenue,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'15349 Reeves Avenue,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'6530 Kissena Blvd. Flushing, NY 11367', '15349 Reeves Ave. Flushing, NY 11367', '15349 Reeves Ave. Flushing, NY 11367', '6530 Kissena Blvd. Flushing, NY 11367', '6530 Kissena Blvd. Flushing, NY 11367', '15349 Reeves Ave. Flushing, NY 11367', 'and diverse team at Kupferberg Center for the Arts KCA', '6530 Kissena Blvd., Flushing, NY 11367', '6530 Kissena Blvd. Flushing, NY 11367', '15349 Reeves Ave. Flushing, NY 11367']</t>
        </is>
      </c>
      <c r="E848" s="3" t="inlineStr">
        <is>
          <t>[('USA', 'NY', 'Flushing', '11367', 'Reeves', '15349'), None, ('USA', 'NY', 'Flushing', '11367', 'Kissena', '6530'), ('USA', 'NY', 'Flushing', '11367', 'Mailing Address6530 Kissena', '5700920')]</t>
        </is>
      </c>
    </row>
    <row r="849">
      <c r="A849" s="2" t="inlineStr">
        <is>
          <t>flstatewideinsurance.com</t>
        </is>
      </c>
      <c r="B849" s="2">
        <f>HYPERLINK("http://flstatewideinsurance.com", "http://flstatewideinsurance.com")</f>
        <v/>
      </c>
      <c r="C849" s="2" t="inlineStr">
        <is>
          <t>Unreachable</t>
        </is>
      </c>
      <c r="D849" s="2" t="inlineStr">
        <is>
          <t>N/A</t>
        </is>
      </c>
      <c r="E849" s="2" t="inlineStr"/>
    </row>
    <row r="850">
      <c r="A850" s="3" t="inlineStr">
        <is>
          <t>solarlightsandmore.com</t>
        </is>
      </c>
      <c r="B850" s="3">
        <f>HYPERLINK("http://solarlightsandmore.com", "http://solarlightsandmore.com")</f>
        <v/>
      </c>
      <c r="C850" s="3" t="inlineStr">
        <is>
          <t>Reachable</t>
        </is>
      </c>
      <c r="D850" s="3" t="inlineStr">
        <is>
          <t>['5640 SW 6th Pl, Ocala, FL 34474', '8442819479 Contact Solar Lights More in Ocala, Florida', '5640 SW 6th Pl, Ocala, FL 34474', '5640 SW 6th Pl, Ocala, FL 34474', '5640 SW 6th Pl, Ocala, FL 34474', '5640 SW 6th Pl, Ocala, FL 34474', '5640 SW 6th Pl, Ocala, FL 34474', '5640 SW 6th Pl, Ocala, FL 34474', '5640 SW 6th Pl, Ocala, FL 34474', '5640 SW 6th Pl, Ocala, FL 34474', '5640 SW 6th Pl, Ocala, FL 34474', '5640 SW 6th Pl, Ocala, FL 34474', '5640 SW 6th Pl, Ocala, FL 34474', '5640 SW 6th Pl, Ocala, FL 34474', '5640 SW 6th Pl, Ocala, FL 34474']</t>
        </is>
      </c>
      <c r="E850" s="3" t="inlineStr">
        <is>
          <t>[('USA', 'FL', 'Ocala', '34474', '6th', '5640'), None]</t>
        </is>
      </c>
    </row>
    <row r="851">
      <c r="A851" s="4" t="inlineStr">
        <is>
          <t>mysticalpoodles.com</t>
        </is>
      </c>
      <c r="B851" s="4">
        <f>HYPERLINK("http://mysticalpoodles.com", "http://mysticalpoodles.com")</f>
        <v/>
      </c>
      <c r="C851" s="4" t="inlineStr">
        <is>
          <t>Reachable - No Addresses</t>
        </is>
      </c>
      <c r="D851" s="4" t="inlineStr">
        <is>
          <t>N/A</t>
        </is>
      </c>
      <c r="E851" s="4" t="inlineStr">
        <is>
          <t>N/A</t>
        </is>
      </c>
    </row>
    <row r="852">
      <c r="A852" s="4" t="inlineStr">
        <is>
          <t>kuk24.de</t>
        </is>
      </c>
      <c r="B852" s="4">
        <f>HYPERLINK("http://kuk24.de", "http://kuk24.de")</f>
        <v/>
      </c>
      <c r="C852" s="4" t="inlineStr">
        <is>
          <t>Reachable - No Addresses</t>
        </is>
      </c>
      <c r="D852" s="4" t="inlineStr">
        <is>
          <t>N/A</t>
        </is>
      </c>
      <c r="E852" s="4" t="inlineStr">
        <is>
          <t>N/A</t>
        </is>
      </c>
    </row>
    <row r="853">
      <c r="A853" s="4" t="inlineStr">
        <is>
          <t>tremco-illbruck.com</t>
        </is>
      </c>
      <c r="B853" s="4">
        <f>HYPERLINK("http://tremco-illbruck.com", "http://tremco-illbruck.com")</f>
        <v/>
      </c>
      <c r="C853" s="4" t="inlineStr">
        <is>
          <t>Reachable - No Addresses</t>
        </is>
      </c>
      <c r="D853" s="4" t="inlineStr">
        <is>
          <t>N/A</t>
        </is>
      </c>
      <c r="E853" s="4" t="inlineStr">
        <is>
          <t>N/A</t>
        </is>
      </c>
    </row>
    <row r="854">
      <c r="A854" s="4" t="inlineStr">
        <is>
          <t>cantus-bahn.de</t>
        </is>
      </c>
      <c r="B854" s="4">
        <f>HYPERLINK("http://cantus-bahn.de", "http://cantus-bahn.de")</f>
        <v/>
      </c>
      <c r="C854" s="4" t="inlineStr">
        <is>
          <t>Reachable - No Addresses</t>
        </is>
      </c>
      <c r="D854" s="4" t="inlineStr">
        <is>
          <t>N/A</t>
        </is>
      </c>
      <c r="E854" s="4" t="inlineStr">
        <is>
          <t>N/A</t>
        </is>
      </c>
    </row>
    <row r="855">
      <c r="A855" s="4" t="inlineStr">
        <is>
          <t>pastisani.com</t>
        </is>
      </c>
      <c r="B855" s="4">
        <f>HYPERLINK("http://pastisani.com", "http://pastisani.com")</f>
        <v/>
      </c>
      <c r="C855" s="4" t="inlineStr">
        <is>
          <t>Reachable - No Addresses</t>
        </is>
      </c>
      <c r="D855" s="4" t="inlineStr">
        <is>
          <t>N/A</t>
        </is>
      </c>
      <c r="E855" s="4" t="inlineStr">
        <is>
          <t>N/A</t>
        </is>
      </c>
    </row>
    <row r="856">
      <c r="A856" s="3" t="inlineStr">
        <is>
          <t>akzent-personal.de</t>
        </is>
      </c>
      <c r="B856" s="3">
        <f>HYPERLINK("http://akzent-personal.de", "http://akzent-personal.de")</f>
        <v/>
      </c>
      <c r="C856" s="3" t="inlineStr">
        <is>
          <t>Reachable</t>
        </is>
      </c>
      <c r="D856" s="3" t="inlineStr">
        <is>
          <t>['600 Unicorn Park Drive, Woburn, MA 01801']</t>
        </is>
      </c>
      <c r="E856" s="3" t="inlineStr">
        <is>
          <t>[('USA', 'MA', 'Woburn', '01801', 'Unicorn Park', '600')]</t>
        </is>
      </c>
    </row>
    <row r="857">
      <c r="A857" s="3" t="inlineStr">
        <is>
          <t>eurofighter.com</t>
        </is>
      </c>
      <c r="B857" s="3">
        <f>HYPERLINK("http://eurofighter.com", "http://eurofighter.com")</f>
        <v/>
      </c>
      <c r="C857" s="3" t="inlineStr">
        <is>
          <t>Reachable</t>
        </is>
      </c>
      <c r="D857" s="3" t="inlineStr">
        <is>
          <t>['1601 Willow Road, Menlo Park, California 94025', '2029 Stierlin Court, Mountain View, CA 94043', '1600 Amphitheatre Parkway Mountain View, CA 94043']</t>
        </is>
      </c>
      <c r="E857" s="3" t="inlineStr">
        <is>
          <t>[('USA', 'CA', 'Mountain View', '94043', 'Amphitheatre', '1600'), ('USA', 'CA', 'Mountain View', '94043', 'Stierlin', '2029'), ('USA', 'California', 'Menlo Park', '94025', 'Willow', '1601')]</t>
        </is>
      </c>
    </row>
    <row r="858">
      <c r="A858" s="3" t="inlineStr">
        <is>
          <t>marry-jim.com</t>
        </is>
      </c>
      <c r="B858" s="3">
        <f>HYPERLINK("http://marry-jim.com", "http://marry-jim.com")</f>
        <v/>
      </c>
      <c r="C858" s="3" t="inlineStr">
        <is>
          <t>Reachable</t>
        </is>
      </c>
      <c r="D858" s="3" t="inlineStr">
        <is>
          <t>['11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'11 monthsThis cookie is set by GDPR', '11 monthsThe cookie is set by GDPR', '11 monthsThis cookie is set by GDPR', '11 monthsThis cookie is set by GDPR', '11 monthsThis cookie is set by GDPR', '11 monthsThe cookie is set by the GDPR', '132 Hawthorne Street, San Francisco, CA 94107', '201 Third Street, San Francisco, CA 94103', '11 monthsThis cookie is set by GDPR', '11 monthsThe cookie is set by GDPR', '11 monthsThis cookie is set by GDPR', '11 monthsThis cookie is set by GDPR', '11 monthsThis cookie is set by GDPR', '11 monthsThe cookie is set by the GDPR']</t>
        </is>
      </c>
      <c r="E858" s="3" t="inlineStr">
        <is>
          <t>[('USA', 'by the', 'set', 'GDPR', 'monthsThe cookie', '11'), ('USA', 'by', 'set', 'GDPR', 'monthsThe cookie', '11'), ('USA', 'CA', 'San Francisco', '94107', 'Hawthorne', '132'), ('USA', 'CA', 'San Francisco', '94103', 'Third', '201'), ('USA', 'by', 'set', 'GDPR', 'monthsThis cookie', '11')]</t>
        </is>
      </c>
    </row>
    <row r="859">
      <c r="A859" s="3" t="inlineStr">
        <is>
          <t>weinanzeiger.com</t>
        </is>
      </c>
      <c r="B859" s="3">
        <f>HYPERLINK("http://weinanzeiger.com", "http://weinanzeiger.com")</f>
        <v/>
      </c>
      <c r="C859" s="3" t="inlineStr">
        <is>
          <t>Reachable</t>
        </is>
      </c>
      <c r="D859" s="3" t="inlineStr">
        <is>
          <t>['1600 Amphitheatre Parkway, Mountain View, CA 94043', '1601 South California Avenue, Palo Alto, CA 94304', '1355 Market St, Suite 900, San Francisco, CA 94103', 'iger.comweinbaugeratestaplerepefl181el', 'iger.comweinbaugeratestaplerepefl181el', 'iger.comweinbaugeratestaplerepefl181el', 'schinenabfullungspruhstellaseitz18er', 'schinenabfullungspruhstellaseitz18er', 'verkaufe075lf', 'verkaufe075lf', 'verkaufe075lf']</t>
        </is>
      </c>
      <c r="E859" s="3" t="inlineStr">
        <is>
          <t>[None, ('USA', 'CA', 'Mountain View', '94043', 'Amphitheatre', '1600'), ('USA', 'CA', 'Palo Alto', '94304', 'California', '1601'), ('USA', 'CA', 'San Francisco', '94103', 'Market', '1355')]</t>
        </is>
      </c>
    </row>
    <row r="860">
      <c r="A860" s="3" t="inlineStr">
        <is>
          <t>teleclinic.com</t>
        </is>
      </c>
      <c r="B860" s="3">
        <f>HYPERLINK("http://teleclinic.com", "http://teleclinic.com")</f>
        <v/>
      </c>
      <c r="C860" s="3" t="inlineStr">
        <is>
          <t>Reachable</t>
        </is>
      </c>
      <c r="D860" s="3" t="inlineStr">
        <is>
          <t>['ennergesundheiturologieandrologie94be', 'Geschlechtskrankheiten.mechanisch212Ne', 'rmien in den Uterus gelangen.mechanisch410Ja', 'diatriesymptomebeisC3A4ug', 'BCbelkeitunderbrechenbeisC3A4ug', 'eservicegesetzeundverordnungenguv19lp', 'SLQIB ENPyzfISPYH C e61sh', 'OQpWeD616uJ', 'EOfGZuUD87qs', 'Og Z00Xa', '8O h1r lfp72Qq', 'qGhQeN49XX', 'jJzoSJenvQTzXrDZy i.J01ds', 'PVAfJ95PD', 'dMF8S 4BB', 'ddsHH1x0zQ', 'tUHEsYW511SH', 'fEJXYxHK50NL', 'TqmJB5R9LS', 'uf.Md2 9Jt', 'xGe, x8 1oxfx30gu', '.MlU59Ds', 'CGVl vo28sd', 'AG.d83ZU', 'HBxFDKI s, onu3P5W 0Aw', 'eKQYS K48QY', 'gw gsqbnm1t 4Rj', 'SExyZs7P 6zs', '7 XE d p4f3lZ', 'a.RsSG HuGB, GdESS55Yp', '. z28ty', 'XjM jdy6U7wE', 'GVYKuD2 7Br', 'Z AH, g24zCI h f5O0 8Qf', 'IPOtdx24yU', 'AhpNC deE WOl9 7Jx', '7 5yK Vq L75lX', 'aS ATv.L98SL', 'NHHDjhGg o bNW ji3T6xg', '94t Vtu 04R7epR j ecbekvf3 5uR', 'RJoP, IN35xz', '.ZG M jqdb6h4es', 'Vj NPVr O87Bt', 'kbD N y01Sz', 'zrvmo Prr24wd', '32715 524.4256 520.32715 Dest h.g9cv94ws', '32617 524.4256 376.32617 Dest h.9mp19re', 'jjxc355AD', '1 J 7 fDN S9Y .Wi r.jxHz94tS', '5 RoY7ez8j0dA', 'leyA1S 9Zz', 'gG FBagKI45Pj', '8 XWtozGVpv4x9AA', 'hbUN9E9qZ', '3 oD5l1DpFRSq7 A. sZKLGf43PL98fq', 'Tz lGShN7w8eY', 'fcq U25bJ', 'CGDY2A8ua', 'KI D87lA', 'tza9w5WJ', 'AyAFUA9S0LH', '4373 stream xnkW99Es', '.PA ZtTQOP Me Nj41uh', '9 8Gisk4mz llL.z gM5V6pW', '7j S6M14Ps.Kgeb5M8gd', '.wqkle K27XD', 'kUHMGf10Xd', 'lLtx y05LZ', 'YyijEQb26ar', '1g 4O FMFpm69Qp', '6 E 1rs2XKrc27J15UA', '3 N X kQc TbS97HL', '49998 462.90015 0 h.t12vus5a1gx', '0 R XYZ 70.849998 771.1499 0 h.ath5m5th', '0 R XYZ 70.849998 771.1499 0 h.4d94ps', '49998 591.8999 0 h.favwibk395dw', '0 R XYZ 70.849998 771.15039 0 h.g9cv94ws', '0 R XYZ 70.849998 173.40039 0 h.9mp19re', 'spSFB.SEd98BZ', 'v Dsz08lz', '6 sQ2yJxFtxF13tr', 'mVbmCctwV71gj', 'MAmga33Qq', 'fFJrFIit PF03lT', 'UIroC Wr12gq', 'ARVs CNs OS, jAey018Nu', '3 m LGVxtk6 5EP', 'dThbo7N7jd', '2S Oe LRRR VAIkQD61yb', 'EEVLlC78jy', 'fFJrFIit PF03lT', '1592 stream xLWV vAXKR0b, qfqYfhs6E8Gs', '53 a aQaSzYI W rptPEpH25up', 'ja G ydFe19Aq', '.wDSQTk zTz790ff', 'Kp yTQPQ3B 4Lr', 'KyWt76Lf', 'kHmuf1y5JZ', 'PpjJi0w6xn', 'EDoA n811DF', '40 Z.yN9N63ZY', 'HXjWZC, Hg2 1bD', '7 APNTziNukTeT 50PU09xb', 'wB K6d1Ar', 'zkacx02Hx', 'tPUW9 1zy', 'A.SBp1u 1dr', 'wEum7a1gd', 'BUCRSi76sU', '1s yLxG AmKF47TQ', 'cQs b17sF', '7p RtVr1j8YD', 'FY QdEjc Ic35Je', 'ovIl09wN', 'BxIoi60xE', 'XliEtNtrVLqE, rmYRS288jg', 'wtHu QNX71Sy', 'm.Tc8s1Zl', 'vPFhqv C12bw', 'O.mVNe0v7Fl', 'stenHautkrankheitenBlickdiagnoseTherapie100ht']</t>
        </is>
      </c>
      <c r="E860" s="3" t="inlineStr">
        <is>
          <t>N/A</t>
        </is>
      </c>
    </row>
    <row r="861">
      <c r="A861" s="2" t="inlineStr">
        <is>
          <t>infinity-reisen.com</t>
        </is>
      </c>
      <c r="B861" s="2">
        <f>HYPERLINK("http://infinity-reisen.com", "http://infinity-reisen.com")</f>
        <v/>
      </c>
      <c r="C861" s="2" t="inlineStr">
        <is>
          <t>Unreachable</t>
        </is>
      </c>
      <c r="D861" s="2" t="inlineStr">
        <is>
          <t>N/A</t>
        </is>
      </c>
      <c r="E861" s="2" t="inlineStr"/>
    </row>
    <row r="862">
      <c r="A862" s="4" t="inlineStr">
        <is>
          <t>rtc-c.com</t>
        </is>
      </c>
      <c r="B862" s="4">
        <f>HYPERLINK("http://rtc-c.com", "http://rtc-c.com")</f>
        <v/>
      </c>
      <c r="C862" s="4" t="inlineStr">
        <is>
          <t>Reachable - No Addresses</t>
        </is>
      </c>
      <c r="D862" s="4" t="inlineStr">
        <is>
          <t>N/A</t>
        </is>
      </c>
      <c r="E862" s="4" t="inlineStr">
        <is>
          <t>N/A</t>
        </is>
      </c>
    </row>
    <row r="863">
      <c r="A863" s="2" t="inlineStr">
        <is>
          <t>freiberuflervermittlung.de</t>
        </is>
      </c>
      <c r="B863" s="2">
        <f>HYPERLINK("http://freiberuflervermittlung.de", "http://freiberuflervermittlung.de")</f>
        <v/>
      </c>
      <c r="C863" s="2" t="inlineStr">
        <is>
          <t>Unreachable</t>
        </is>
      </c>
      <c r="D863" s="2" t="inlineStr">
        <is>
          <t>N/A</t>
        </is>
      </c>
      <c r="E863" s="2" t="inlineStr"/>
    </row>
    <row r="864">
      <c r="A864" s="4" t="inlineStr">
        <is>
          <t>scheurer-arbeitsbuehnen.de</t>
        </is>
      </c>
      <c r="B864" s="4">
        <f>HYPERLINK("http://scheurer-arbeitsbuehnen.de", "http://scheurer-arbeitsbuehnen.de")</f>
        <v/>
      </c>
      <c r="C864" s="4" t="inlineStr">
        <is>
          <t>Reachable - No Addresses</t>
        </is>
      </c>
      <c r="D864" s="4" t="inlineStr">
        <is>
          <t>N/A</t>
        </is>
      </c>
      <c r="E864" s="4" t="inlineStr">
        <is>
          <t>N/A</t>
        </is>
      </c>
    </row>
    <row r="865">
      <c r="A865" s="3" t="inlineStr">
        <is>
          <t>aycan.de</t>
        </is>
      </c>
      <c r="B865" s="3">
        <f>HYPERLINK("http://aycan.de", "http://aycan.de")</f>
        <v/>
      </c>
      <c r="C865" s="3" t="inlineStr">
        <is>
          <t>Reachable</t>
        </is>
      </c>
      <c r="D865" s="3" t="inlineStr">
        <is>
          <t>['901 Cherry Ave., San Bruno, CA 94066', '1600 Amphitheatre Parkway Mountain View, CA 94043', '901 Cherry Ave., San Bruno, CA 94066', '1600 Amphitheatre Parkway Mountain View, CA 94043']</t>
        </is>
      </c>
      <c r="E865" s="3" t="inlineStr">
        <is>
          <t>[('USA', 'CA', 'Mountain View', '94043', 'Amphitheatre', '1600'), ('USA', 'CA', 'San Bruno', '94066', 'Cherry', '901')]</t>
        </is>
      </c>
    </row>
    <row r="866">
      <c r="A866" s="3" t="inlineStr">
        <is>
          <t>cimt.eu</t>
        </is>
      </c>
      <c r="B866" s="3">
        <f>HYPERLINK("http://cimt.eu", "http://cimt.eu")</f>
        <v/>
      </c>
      <c r="C866" s="3" t="inlineStr">
        <is>
          <t>Reachable</t>
        </is>
      </c>
      <c r="D866" s="3" t="inlineStr">
        <is>
          <t>['and Convention Center in National Harbor, Maryland', 'and Convention Center in National Harbor, Maryland', 'and Convention Center in National Harbor, Maryland', 'and Convention Center in National Harbor, Maryland', 'and Convention Center in National Harbor, Maryland', 'and Convention Center in National Harbor, Maryland', 'and Convention Center in National Harbor, Maryland', 'and Convention Center in National Harbor, Maryland', '67 and CD45RA', 'immunotherapy of cancer patients29th', 'latory Tcells in clinical samples44rd', 'therapy Immunoguiding Program CIP27th', 'therapy Immunoguiding Program CIP40th', 'CET17th']</t>
        </is>
      </c>
      <c r="E866" s="3" t="inlineStr">
        <is>
          <t>N/A</t>
        </is>
      </c>
    </row>
    <row r="867">
      <c r="A867" s="3" t="inlineStr">
        <is>
          <t>hopegala.de</t>
        </is>
      </c>
      <c r="B867" s="3">
        <f>HYPERLINK("http://hopegala.de", "http://hopegala.de")</f>
        <v/>
      </c>
      <c r="C867" s="3" t="inlineStr">
        <is>
          <t>Reachable</t>
        </is>
      </c>
      <c r="D867" s="3" t="inlineStr">
        <is>
          <t>['1 Hacker Way, Menlo Park, California 94025', 'nfach per Email unter ed.alagepoh40al', 'nfach per Email unter ed.alagepoh40al', 'nfach per Email unter ed.alagepoh40gn', 'nfach per Email unter ed.alagepoh40al', 'la GornickelProjektleitunged.xrap40le', '821 66Kati UllmannSponsoring ed.xrap40nn', 'tzTombola Auktioned.xrap40zt', 'ana KaluschaGrafiked.nefahvitaerk40an', 'utschkePR Pressearbeited.ekhcstum40rp', '32 4349 0 3 51 849 32 46ed.alagepoh40rp']</t>
        </is>
      </c>
      <c r="E867" s="3" t="inlineStr">
        <is>
          <t>[None, ('USA', 'California', 'Menlo Park', '94025', 'Hacker', '1')]</t>
        </is>
      </c>
    </row>
    <row r="868">
      <c r="A868" s="4" t="inlineStr">
        <is>
          <t>binect.de</t>
        </is>
      </c>
      <c r="B868" s="4">
        <f>HYPERLINK("http://binect.de", "http://binect.de")</f>
        <v/>
      </c>
      <c r="C868" s="4" t="inlineStr">
        <is>
          <t>Reachable - No Addresses</t>
        </is>
      </c>
      <c r="D868" s="4" t="inlineStr">
        <is>
          <t>N/A</t>
        </is>
      </c>
      <c r="E868" s="4" t="inlineStr">
        <is>
          <t>N/A</t>
        </is>
      </c>
    </row>
    <row r="869">
      <c r="A869" s="3" t="inlineStr">
        <is>
          <t>antenne-bethel.de</t>
        </is>
      </c>
      <c r="B869" s="3">
        <f>HYPERLINK("http://antenne-bethel.de", "http://antenne-bethel.de")</f>
        <v/>
      </c>
      <c r="C869" s="3" t="inlineStr">
        <is>
          <t>Reachable</t>
        </is>
      </c>
      <c r="D869" s="3" t="inlineStr">
        <is>
          <t>['1600 Amphitheatre Parkway, Mountain View, CA 94043', '1600 Amphitheatre Parkway, Mountain View, CA 94043', '1600 Amphitheatre Parkway, Mountain View, CA 94043', '1600 Amphitheatre Parkway, Mountain View, CA 94043']</t>
        </is>
      </c>
      <c r="E869" s="3" t="inlineStr">
        <is>
          <t>[('USA', 'CA', 'Mountain View', '94043', 'Amphitheatre', '1600')]</t>
        </is>
      </c>
    </row>
    <row r="870">
      <c r="A870" s="4" t="inlineStr">
        <is>
          <t>gross-fuchs.com</t>
        </is>
      </c>
      <c r="B870" s="4">
        <f>HYPERLINK("http://gross-fuchs.com", "http://gross-fuchs.com")</f>
        <v/>
      </c>
      <c r="C870" s="4" t="inlineStr">
        <is>
          <t>Reachable - No Addresses</t>
        </is>
      </c>
      <c r="D870" s="4" t="inlineStr">
        <is>
          <t>N/A</t>
        </is>
      </c>
      <c r="E870" s="4" t="inlineStr">
        <is>
          <t>N/A</t>
        </is>
      </c>
    </row>
    <row r="871">
      <c r="A871" s="4" t="inlineStr">
        <is>
          <t>cortec-neuro.com</t>
        </is>
      </c>
      <c r="B871" s="4">
        <f>HYPERLINK("http://cortec-neuro.com", "http://cortec-neuro.com")</f>
        <v/>
      </c>
      <c r="C871" s="4" t="inlineStr">
        <is>
          <t>Reachable - No Addresses</t>
        </is>
      </c>
      <c r="D871" s="4" t="inlineStr">
        <is>
          <t>N/A</t>
        </is>
      </c>
      <c r="E871" s="4" t="inlineStr">
        <is>
          <t>N/A</t>
        </is>
      </c>
    </row>
    <row r="872">
      <c r="A872" s="4" t="inlineStr">
        <is>
          <t>schuhhause.de</t>
        </is>
      </c>
      <c r="B872" s="4">
        <f>HYPERLINK("http://schuhhause.de", "http://schuhhause.de")</f>
        <v/>
      </c>
      <c r="C872" s="4" t="inlineStr">
        <is>
          <t>Reachable - No Addresses</t>
        </is>
      </c>
      <c r="D872" s="4" t="inlineStr">
        <is>
          <t>N/A</t>
        </is>
      </c>
      <c r="E872" s="4" t="inlineStr">
        <is>
          <t>N/A</t>
        </is>
      </c>
    </row>
    <row r="873">
      <c r="A873" s="4" t="inlineStr">
        <is>
          <t>biosicherheit.de</t>
        </is>
      </c>
      <c r="B873" s="4">
        <f>HYPERLINK("http://biosicherheit.de", "http://biosicherheit.de")</f>
        <v/>
      </c>
      <c r="C873" s="4" t="inlineStr">
        <is>
          <t>Reachable - No Addresses</t>
        </is>
      </c>
      <c r="D873" s="4" t="inlineStr">
        <is>
          <t>N/A</t>
        </is>
      </c>
      <c r="E873" s="4" t="inlineStr">
        <is>
          <t>N/A</t>
        </is>
      </c>
    </row>
    <row r="874">
      <c r="A874" s="4" t="inlineStr">
        <is>
          <t>twt-online-marketing.de</t>
        </is>
      </c>
      <c r="B874" s="4">
        <f>HYPERLINK("http://twt-online-marketing.de", "http://twt-online-marketing.de")</f>
        <v/>
      </c>
      <c r="C874" s="4" t="inlineStr">
        <is>
          <t>Reachable - No Addresses</t>
        </is>
      </c>
      <c r="D874" s="4" t="inlineStr">
        <is>
          <t>N/A</t>
        </is>
      </c>
      <c r="E874" s="4" t="inlineStr">
        <is>
          <t>N/A</t>
        </is>
      </c>
    </row>
    <row r="875">
      <c r="A875" s="4" t="inlineStr">
        <is>
          <t>audiopro.de</t>
        </is>
      </c>
      <c r="B875" s="4">
        <f>HYPERLINK("http://audiopro.de", "http://audiopro.de")</f>
        <v/>
      </c>
      <c r="C875" s="4" t="inlineStr">
        <is>
          <t>Reachable - No Addresses</t>
        </is>
      </c>
      <c r="D875" s="4" t="inlineStr">
        <is>
          <t>N/A</t>
        </is>
      </c>
      <c r="E875" s="4" t="inlineStr">
        <is>
          <t>N/A</t>
        </is>
      </c>
    </row>
    <row r="876">
      <c r="A876" s="4" t="inlineStr">
        <is>
          <t>globalsuccess-club.net</t>
        </is>
      </c>
      <c r="B876" s="4">
        <f>HYPERLINK("http://globalsuccess-club.net", "http://globalsuccess-club.net")</f>
        <v/>
      </c>
      <c r="C876" s="4" t="inlineStr">
        <is>
          <t>Reachable - No Addresses</t>
        </is>
      </c>
      <c r="D876" s="4" t="inlineStr">
        <is>
          <t>N/A</t>
        </is>
      </c>
      <c r="E876" s="4" t="inlineStr">
        <is>
          <t>N/A</t>
        </is>
      </c>
    </row>
    <row r="877">
      <c r="A877" s="3" t="inlineStr">
        <is>
          <t>hostnet.de</t>
        </is>
      </c>
      <c r="B877" s="3">
        <f>HYPERLINK("http://hostnet.de", "http://hostnet.de")</f>
        <v/>
      </c>
      <c r="C877" s="3" t="inlineStr">
        <is>
          <t>Reachable</t>
        </is>
      </c>
      <c r="D877" s="3" t="inlineStr">
        <is>
          <t>['1601 S. California Ave, Palo Alto, CA 94304', '1601 S. California Ave, Palo Alto, CA 94304', '1355 Market Street, Suite 900, San Francisco, CA 94103', '901 Cherry Avenue, San Bruno, CA 94066', '1601 Willow Rd, Menlo Park CA 94025', '901 Cherry Ave., San Bruno, CA 94066', '555 West 18th Street, New York, New York 10011', 'ten zwischen uns, hostNE', '1 28588 Length 15670 Filter FlateDecode stream xtmvIVWV', '5 SSD250GB RAID5 SSD300GB RAID5 SSD500GB', 'rGB des ServersProBackUpProBackUp200au', 'Stunde0, 05 Stunde250au', 'Stunde0, 09 Stunde300au', 'Stunde0, 25 Stunde500au', '00 MonatArbeitsspeicher32GB', '5 SSD250GB RAID5 SSD300GB RAID5 SSD500GB', 'rGB des ServersProBackUpProBackUp200au', 'Stunde0, 05 Stunde250au', 'Stunde0, 09 Stunde300au', 'Stunde0, 25 Stunde500au', '0 v0CjJbi95Lt', 'T.iDSVzcQuHy rxe89eF', 'srrrpsV88yN', 'jr X, X h9 4lZ', 'gGzuuMBdiP.Vr42tP', 'ASiihmT4R4PB', 'VN FPNT00SB', 'UOMh46qL', 'OTT C z02Yl', 'k Er13ZH', 'LVJZ S13DA', 'aWGt922rA', 'MF PVC hRF.m48ez', '.UJxa01dH', 'vVMuUeLiSJLHOc6d4uZ', 'zAYj4D7lG', 'HXomNcn27Zz', 'qw MswMswM wM11NQ', 'i y q Z, w05jU', 'wMfr xH1F1Aw', 'RWTnG87zQ', 'RKAjevNRE.j pLtNk2W 6Lx', '05 sYup umO 2.l9fLsgr71ug', 'uUUlQLzUetN99sz', 'rGB des ServersProBackUpProBackUp200au', 'Stunde0, 05 Stunde250au', 'Stunde0, 09 Stunde300au', 'Stunde0, 25 Stunde500au', '00 MonatArbeitsspeicher32GB']</t>
        </is>
      </c>
      <c r="E877" s="3" t="inlineStr">
        <is>
          <t>[None, ('USA', 'New York', 'New York', '10011', '18th', '555'), ('USA', 'CA', 'Palo Alto', '94304', 'California', '1601'), ('USA', 'CA', 'San Bruno', '94066', 'Cherry', '901'), ('USA', 'CA', 'San Francisco', '94103', 'Market', '1355'), ('USA', 'CA', 'Menlo Park', '94025', 'Willow', '1601')]</t>
        </is>
      </c>
    </row>
    <row r="878">
      <c r="A878" s="3" t="inlineStr">
        <is>
          <t>wissensschule.de</t>
        </is>
      </c>
      <c r="B878" s="3">
        <f>HYPERLINK("http://wissensschule.de", "http://wissensschule.de")</f>
        <v/>
      </c>
      <c r="C878" s="3" t="inlineStr">
        <is>
          <t>Reachable</t>
        </is>
      </c>
      <c r="D878" s="3" t="inlineStr">
        <is>
          <t>['555 West 18th Street, New York, New York 10011', 'beim Deutschen Multimediapreis mb21we', 'beim Deutschen Multimediapreis mb21we', 'ter lesenwissensschule.de x COVID19we', 'Auch in Covid19Ze']</t>
        </is>
      </c>
      <c r="E878" s="3" t="inlineStr">
        <is>
          <t>[None, ('USA', 'New York', 'New York', '10011', '18th', '555')]</t>
        </is>
      </c>
    </row>
    <row r="879">
      <c r="A879" s="3" t="inlineStr">
        <is>
          <t>bdia.de</t>
        </is>
      </c>
      <c r="B879" s="3">
        <f>HYPERLINK("http://bdia.de", "http://bdia.de")</f>
        <v/>
      </c>
      <c r="C879" s="3" t="inlineStr">
        <is>
          <t>Reachable</t>
        </is>
      </c>
      <c r="D879" s="3" t="inlineStr">
        <is>
          <t>['708 3rd Avenue New York, NY 10017', '2023 Key Visual DIAP 2023 digital Key Visual DIA', '1600 Amphitheatre Parkway, Mountain View, CA 94043 USA', '1600 Amphitheatre Parkway, Mountain View, CA 94043 USA', '512 Means Street, Suite 404, Atlanta, GA 30318', '1601 S. California Ave, Palo Alto, CA 94304', '795 Folsom St., Suite 600, San Francisco, CA 94107', '635 High Street, Palo Alto, CA, 94301', '555 West 18th Street, New York, New York 10011', 'LCAud3B2LW', 'vbHNldC12aW', 'xheW91dH', 'LXdyYXA6d3Jh', 'LnRiLWdyaWQtY29sd', 'uLnRiLWdyaWQtYWxpZ24tY', 'kfSAud3B2LX', 'vbHNldC12aW', 'IDEgfSAud3B2LX', 'vbHNldC12aW', 'IDIgfSAud3B2LX', 'vbHNldC12aW', 'IDMgfSAud3B2LX', 'vbHNldC12aW', 'IDQgfSAud3B2LX', 'vbHNldC12aW', 'NzhjZWMiXSAuanMtd3B2LW', 'JpZC10ZW', 'YWluZXIudGItY29ud', 'LnRiLWdyaWQtY29sd', 'LnRiLWdyaWQtY29sd', 'uLnRiLWdyaWQtYWxpZ24td', 'YWxpZ24tY', 'udGVudDpjZW50ZX', 'LnRiLWdyaWQtY29sd', 'uLnRiLWdyaWQtYWxpZ24tY', 'ncmlkPSJiYTdkY2M2Nz', 'JpZC10ZW', 'tYXgoMCwgMC43NW', 'IGdyaWQtY29sd', 'IGdyaWQtY29sd', 'LWFsaWduOiByaWdodDsgfSAud3B2LW', 'bmQtY29sb', 'dyaWQtcm93LW', 'dyaWQtY29sd', 'LnRiLWdyaWQtY29sd', 'YWxpZ24tY', 'YWxpZ24tY', 'gLndwdi12aW', 'IGdyaWQtY29sd', 'gLndwdi12aW', 'IGdyaWQtY29sd', 'gLndwdi12aW', 'IGdyaWQtY29sd', 'gLndwdi12aW', 'IGdyaWQtdGVtcGxhdGUtY29sd', 'dyaWQtcm93LW', 'dyaWQtY29sd', 'LnRiLWdyaWQtY29sd', 'YWxpZ24tY', 'YWxpZ24tY', 'IGdyaWQtY29sd', 'IGdyaWQtY29sd', 'tzLWdyaWQtY29sd', 'uLnRiLWdyaWQtY29sd', 'ICAgfSBAbWVkaWEgb25se', 'LnRiLWdyaWQtY29sd', 'LnRiLWdyaWQtY29sd', 'uLnRiLWdyaWQtYWxpZ24td', 'YWxpZ24tY', 'udGVudDpjZW50ZX', 'LnRiLWdyaWQtY29sd', 'uLnRiLWdyaWQtYWxpZ24tY', 'IGdyaWQtY29sd', 'gLndwdi12aW', 'IGdyaWQtdGVtcGxhdGUtY29sd', 'dyaWQtcm93LW', 'dyaWQtY29sd', 'LnRiLWdyaWQtY29sd', 'YWxpZ24tY', 'YWxpZ24tY', 'tzLWdyaWQtY29sd', 'lciAudGItY29ud', 'dyaWQtcm93LW', 'dyaWQtY29sd', 'LnRiLWdyaWQtY29sd', 'YWxpZ24tY', 'YWxpZ24tY', 'gLndwdi12aW', 'IGdyaWQtY29sd', 'gLndwdi12aW', 'IGdyaWQtY29sd', 'gLndwdi12aW', 'IGdyaWQtY29sd', 'gLndwdi12aW', 'IGdyaWQtY29sd', 'gLndwdi12aW', 'IGdyaWQtdGVtcGxhdGUtY29sd', 'dyaWQtcm93LW', 'dyaWQtcm93LW', 'dyaWQtY29sd', 'LnRiLWdyaWQtY29sd', 'YWxpZ24tY', 'YWxpZ24tY', 'JpZC10ZW', 'tYXgoMCwgMC41ND', 'KDAsIDAuMTM4M2Zy', 'IGdyaWQtY29sd', 'IGdyaWQtY29sd', 'IGdyaWQtY29sd', 'MzNlMDRlYTk2M2Ey', 'LWFsaWduOiByaWdodDsgfSAud3B2LW', 'tzLWdyaWQtY29sd', 'YWluZXIudGItY29ud', 'YWluZXIudGItY29ud', 'ODFweCkgeyAudGItY29ud', 'LnRiLWdyaWQtY29sd', 'LnRiLWdyaWQtY29sd', 'uLnRiLWdyaWQtYWxpZ24td', 'YWxpZ24tY', 'udGVudDpjZW50ZX', 'LnRiLWdyaWQtY29sd', 'uLnRiLWdyaWQtYWxpZ24tY', 'gLnRiLWdyaWQtY29sd', 'gLnRiLWdyaWQtY29sd', 'gLnRiLWdyaWQtY29sd', 'xheW91dH', 'LXdyYXA6d3Jh', 'LnRiLWdyaWQtY29sd', 'uLnRiLWdyaWQtYWxpZ24tY', 'iNjUzZGRiMDQ3N2Zj', 'IGdyaWQtdGVtcGxhdGUtY29sd', 'gLnRiLWdyaWQtY29sd', 'gLnRiLWdyaWQtY29sd', 'gLnRiLWdyaWQtY29sd', 'tzLWdyaWQtY29sd', 'lciAudGItY29ud', 'gfSBAbWVkaWEgb25se', 'dyaWQtcm93LW', 'dyaWQtY29sd', 'LnRiLWdyaWQtY29sd', 'YWxpZ24tY', 'YWxpZ24tY', 'gLndwdi12aW', 'gLnRiLWdyaWQtY29sd', 'IDEgfSAud3B2LX', 'vbHNldC12aW', 'YjQiXSAuanMtd3B2LW', 'JpZC10ZW', 'dyaWQtcm93LW', 'dyaWQtY29sd', 'LnRiLWdyaWQtY29sd', 'YWxpZ24tY', 'YWxpZ24tY', 'iNjUzZGRiMDQ3N2Zj', 'tzLWdyaWQtY29sd', 'lciAudGItY29ud', 'dyaWQtcm93LW', 'dyaWQtY29sd', 'LnRiLWdyaWQtY29sd', 'YWxpZ24tY', 'YWxpZ24tY', 'xheW91dH', 'LXdyYXA6d3Jh', 'LnRiLWdyaWQtY29sd', 'uLnRiLWdyaWQtYWxpZ24tY', 'IGdyaWQtdGVtcGxhdGUtY29sd', 'tYXgoMCwgMC41Zn', 'tzLWdyaWQtY29sd', 'uLnRiLWdyaWQtY29sd', 'dyaWQtcm93LW', 'dyaWQtY29sd', 'LnRiLWdyaWQtY29sd', 'YWxpZ24tY', 'YWxpZ24tY', 'tzLWdyaWQtY29sd']</t>
        </is>
      </c>
      <c r="E879" s="3" t="inlineStr">
        <is>
          <t>[None, ('USA', 'CA', 'Palo Alto', '94301', 'High', '635'), ('USA', 'New York', 'New York', '10011', '18th', '555'), ('USA', 'CA', 'San Francisco', '94107', 'Folsom', '795'), ('USA', 'CA', 'Mountain View', '94043', 'Amphitheatre', '1600'), ('USA', 'CA', 'Palo Alto', '94304', 'California', '1601'), ('USA', 'GA', 'Atlanta', '30318', 'Means', '512'), ('USA', 'NY', 'New York', '10017', '3rd', '708')]</t>
        </is>
      </c>
    </row>
    <row r="880">
      <c r="A880" s="2" t="inlineStr">
        <is>
          <t>projektadler.com</t>
        </is>
      </c>
      <c r="B880" s="2">
        <f>HYPERLINK("http://projektadler.com", "http://projektadler.com")</f>
        <v/>
      </c>
      <c r="C880" s="2" t="inlineStr">
        <is>
          <t>Unreachable</t>
        </is>
      </c>
      <c r="D880" s="2" t="inlineStr">
        <is>
          <t>N/A</t>
        </is>
      </c>
      <c r="E880" s="2" t="inlineStr"/>
    </row>
    <row r="881">
      <c r="A881" s="4" t="inlineStr">
        <is>
          <t>deutscheip.de</t>
        </is>
      </c>
      <c r="B881" s="4">
        <f>HYPERLINK("http://deutscheip.de", "http://deutscheip.de")</f>
        <v/>
      </c>
      <c r="C881" s="4" t="inlineStr">
        <is>
          <t>Reachable - No Addresses</t>
        </is>
      </c>
      <c r="D881" s="4" t="inlineStr">
        <is>
          <t>N/A</t>
        </is>
      </c>
      <c r="E881" s="4" t="inlineStr">
        <is>
          <t>N/A</t>
        </is>
      </c>
    </row>
    <row r="882">
      <c r="A882" s="3" t="inlineStr">
        <is>
          <t>echt-leben.com</t>
        </is>
      </c>
      <c r="B882" s="3">
        <f>HYPERLINK("http://echt-leben.com", "http://echt-leben.com")</f>
        <v/>
      </c>
      <c r="C882" s="3" t="inlineStr">
        <is>
          <t>Reachable</t>
        </is>
      </c>
      <c r="D882" s="3" t="inlineStr">
        <is>
          <t>['555 West 18th Street, New York, New York 10011', '800 5th Ave Ste 4100, Seattle, WA 98104', '210 Shepherds Bush Road, London W6 7NJ', 'sonenbezogene Daten vom Digistore24Se', 'owser eine Webseite vom Digistore24Se', 'wser dabei Daten an den Digistore24Se', 'hang keine Daten an die Digistore24Se', 'ialProofBubble oder den Digistore24Wa', 'sonenbezogene Daten vom Digistore24Se', 'owser eine Webseite vom Digistore24Se', 'wser dabei Daten an den Digistore24Se', 'hang keine Daten an die Digistore24Se']</t>
        </is>
      </c>
      <c r="E882" s="3" t="inlineStr">
        <is>
          <t>[('USA', 'W6', 'London', '7NJ', 'Shepherds Bush', '210'), ('USA', 'WA', 'Seattle', '98104', '5th', '800'), ('USA', 'New York', 'New York', '10011', '18th', '555'), None]</t>
        </is>
      </c>
    </row>
    <row r="883">
      <c r="A883" s="3" t="inlineStr">
        <is>
          <t>spectra.de</t>
        </is>
      </c>
      <c r="B883" s="3">
        <f>HYPERLINK("http://spectra.de", "http://spectra.de")</f>
        <v/>
      </c>
      <c r="C883" s="3" t="inlineStr">
        <is>
          <t>Reachable</t>
        </is>
      </c>
      <c r="D883" s="3" t="inlineStr">
        <is>
          <t>['741 CR Modbus Gateway Modbus Gateway MDC', '185 mm 4000 A Ohne CTs Erweiterungen CO', '7663 CR PROFINET ModbusTCP Gateway PROFINE', '7662 CR PROFINET ModbusRTUASCII Gateway PROFINET ModbusRTUASC', '2610 CR EtherCAT ModbusRTU Gateway EtherCA', '2513 CR EtherCAT Junction Modul EtherCA', '1600 Amphitheatre Parkway, Mountain View, CA 94043', '32150 Produktneuheiten des Monats Neu DRPC140EH', 'uf Anfrage In den Warenkorb Neu DRPC240TG', 'ePC Systeme PanelPCBoxPCKompaktPC19Ra', 'ADLPi58GR', 'ADLPi58GR', 'hrungsdatum aufsteigend Neu DRPC242AD', 'uf Anfrage In den Warenkorb Neu DRPC140EH', 'uf Anfrage In den Warenkorb Neu DRPC240TG', 'barer IndustriePC mit einer PCIex16Er', 'barer IndustriePC mit einer PCIex16Er', '2000 i512500E11 2HE', '2000 i712700E11 2HE', '4000 i512500E11 4HE', '4000 i712700E11 4HE', '6000 i712700E11 4HE', '6000 i912900E11 4HE', '00 In den Warenkorb Neu DM2UW123JR', '00 In den Warenkorb Neu DM2W101GR', '00 In den Warenkorb Neu DM2W121GR', '00 In den Warenkorb DMF15AP', 'DMF15AR', '00 In den Warenkorb DMF19AR', '00 In den Warenkorb Neu IB962AF', '5 Embedded Board IB962AF', 'auf Anfrage In den Warenkorb MI805FD', 'zessor. Das MiniITX Mainboard MI805FD', '2x GLAN Intel i210AT', 'Intel I210AT', 'WLAN MiniPCIe Karte MECWLANM432BH', '2 2280 SATA6G SSD CIEM8T380MLF064GS', '3D TLC NAND Merkmale der T380Se', 'Temperaturbereich Merkmale der T380Se', 'andards entsprechen. Die mSATA T380Se', 'it der Daten zu verbessern.Die T380Pr', '3D TLC NAND Merkmale der T380Se', 'andards entsprechen. Die mSATA T380Se', 'it der Daten zu verbessern.Die T380Pr', '5 SATA6G SSD CIS2ST380MMF256GS', '292 TBW, T380Se', '2 2242 NVMe SSD CIEM4T405MLF064GW', 'Temperaturbereich Merkmale der T405Se', 'Solid State Flash DiskProdukte, die den M.2 und PCIe Gen3x4St', '5 SATA6G SSD CIS2ST380MMF128GW', '146 TBW, T380Se', 'Temperaturbereich Merkmale der M350Se', 'industriellen CFast Karten der M350Fa', 'ersegment. Die CFastKarten der M350Fa', 'renden Herstellers Toshiba.Die M350Fa', '5 SATA6G SSD CIS2SM336MKD128GS', '125 TBW, M336Se', 'MLC NAND, DDR3 Buffer, Powerguard Merkmale der M336Se', 'gt die M336Fa', '12 V Strom auf.Die M336Fa', '2 2280 NVMe SSD CIEM8T405MMF128GS', '3D TLC NAND Merkmale der T405Se', 'Temperaturbereich Merkmale der T380Se', 'andards entsprechen. Die mSATA T380Se', 'it der Daten zu verbessern.Die T380Pr', '3D TLC NAND Merkmale der T380Se', 'andards entsprechen. Die mSATA T380Se', 'it der Daten zu verbessern.Die T380Pr', '5 SATA6G SSD CIS2ST380MOF512GS', '583 TBW, T380Se', '5 SATA6G SSD CIS2ST380MMF128GS', '146 TBW, T380Se', '5 SATA6G SSD CIS2SM350TLD128GW', '125 TBW, M350Se', 'rie, MLC NAND, Wide Temp Merkmale der M350Se', 'hrenden Hersteller Toshiba.Die M350Fa', '2 2280 NVMe SSD CIEM8T435MMF512GS', '3D TLC NAND, Buffer Merkmale der T435Se', '5 SATA6G SSD CIS2ST376MMF128GW', '146 TBW, T376Se', '75C 5 Port PoE Switch von ICPDAS NS205PS', '24V CR Der NS205PS', 'rtragung in Ihrem Netzwerk.Der NS205PS', '40C bis 75C ist der NS205PS', '08024V ist nach IP30St', 'use und ist nach IP30St', 'IGS620TF', 'Ports von PLANET IGS620TF', 'Der PLANET IGS620TF', 'auen Industrieumgebungen. Der IGS620TF', 'hnittstellen in einem robusten IP30Ge', 'n Stromversorgungssystem. Der IGS620TF', 'IGS510TF', 'Ports von PLANET IGS510TF', 'Der PLANET IGS510TF', '. Der IGS510TF', '5 Ports von PLANET IGS500TD', 'AutoNegotiation Ports und ein IP30ze', 'roverEthernet PoE und ist nach IP30St', 'Ports von PLANET IGS501TD', '00 In den Warenkorb ECAN240FD', 'ModbusTCP CANbus FD Gateway ECAN240FD', 'glichkeit, RS485Ge', '0 nach RS232De', 'stet eine sichere Verbindung zu RS232Ge', 'lteren RS232Ge', 'AG CR RS232RS', 'IGT815AT', 'BASEX SFP von PLANET IGT815AT', '7527 CR RS485 nach RS232RS', '32485 Konverter I7527 CR Konverter, RS485 nach 7x RS232RS', 'r geben einem nachgeschalteten RS232Ge', 'x RS232RS', '4G LTE Router von Milesight UR32L04EU', 'IAP420EU', 'ess Access Point von ORingNET IAP420EU', 'Der ORingNet IAP420EU', 'ifikationen eigenschaften des IAP420EU', 'Der IAP420EU', 'Der IAP420EU', 'Der IAP420EU', '100 Mbits bietet der IAP420EU', 'sse RS232RS', '4G Mini Router von Milesight UR41L08EU', '00 In den Warenkorb IAP420US', '4G LTE Router von Milesight UR32L04EU', 'x RJ45RS', 'x RJ45RS', '00 In den Warenkorb PDS755DG CR RS232RS', '1x RJ45, LED RS232RS', '485 Ethernet Device Server PDS755DG', 'VPD130NH', '1 x RS232RS485 3.5 Touch HMI VPD130NH', 'x RS232RS', '1 x RS232RS', '00 In den Warenkorb VPD142NH', '2x RS232RS485 4.3 Touch HMI VPD142NH', '00 In den Warenkorb TPD433HE', '1x RJ45 4.3 Touch HMI TPD433FH', '87K und RU87PS', 'ber den RS485Bu', 'chtigkeitssensor von Milesight EM320TH', '00 In den Warenkorb CL202WF', 'CR Sensor Sensor Datenlogger CL202WF', '00 In den Warenkorb DL120EW', 'Datenlogger Datenlogger Sensor DL120EW', '00 In den Warenkorb CL208WF', 'CR Sensor Sensor Datenlogger CL208WF', 'ber RS232RS', 'VPD130NH', '1 x RS232RS485 3.5 Touch HMI VPD130NH', 'x RS232RS', '1 x RS232RS', '00 In den Warenkorb SM35JR', '00 In den Warenkorb VPD142NH', '2x RS232RS485 4.3 Touch HMI VPD142NH', '00 In den Warenkorb TPD433HE', '1x RJ45 4.3 Touch HMI TPD433FH', 'auf Anfrage In den Warenkorb SI642NT', '75C 5 Port PoE Switch von ICPDAS NS205PS', '24V CR Der NS205PS', 'rtragung in Ihrem Netzwerk.Der NS205PS', '40C bis 75C ist der NS205PS', '08024V ist nach IP30St', 'roverEthernet PoE und ist nach IP30St', '5x 100TX PoE 15W, unmanaged 5 Port PoE Switch NS205PS', 'E CR Der NS205PS', '8 Port PoE Switch von ICPDAS NS208PS', 'INJ102GT', '00 In den Warenkorb IGT805AT', 'FX SFP von PLANET IGT805AT', 'Der PLANET IGT805AT', 'r Konverter mit einem robusten IP30Ge', 'sorgungssystem geliefert. Der IGT805AT', 'KJumboFrames kann der IGT805AT', '00 In den Warenkorb IGS824UP', 'Ports von Planet IGS824UP', 'TDer IGS824UP', 'torfunktion ausgestattet. Der IGS824UP', 'ten Kernnetz. Die Montage des IGS824UP', 'ber eine DINSchiene.Der IGS824UP', 'AG CR RS232RS', '00 In den Warenkorb ECAN240FD', 'ModbusTCP CANbus FD Gateway ECAN240FD', '00 In den Warenkorb TINJ101GT', 'auf Anfrage In den Warenkorb TXPS141XT', 'Ethernet Switch von ORingNet TXPS141XT', '31 ist mit einer 6CoreArmCortexA78AE', 'Ports von PLANET IECJ300De', '75C 5 Port PoE Switch von ICPDAS NS205PS', '24V CR Der NS205PS', 'rtragung in Ihrem Netzwerk.Der NS205PS', '40C bis 75C ist der NS205PS', '08024V ist nach IP30St', 'roverEthernet PoE und ist nach IP30St', '5x 100TX PoE 15W, unmanaged 5 Port PoE Switch NS205PS', 'E CR Der NS205PS', '8 Port PoE Switch von ICPDAS NS208PS', 'INJ102GT', '00 In den Warenkorb TINJ101GT', '00 In den Warenkorb IGTP802TS', 'FX von PLANET IGTP802TS', 'Die PLANET IGTP80xT', 'e Stromversorgungssystem des IGTP80xT', '00 In den Warenkorb NSM206PF', '6 Port PoE Switch NSM206PF', '00 In den Warenkorb IGT805AT', 'FX SFP von PLANET IGT805AT', 'Der PLANET IGT805AT', 'r Konverter mit einem robusten IP30Ge', 'sorgungssystem geliefert. Der IGT805AT', 'KJumboFrames kann der IGT805AT', 'use und ist nach IP30St', 'IGS620TF', 'Ports von PLANET IGS620TF', 'Der PLANET IGS620TF', 'auen Industrieumgebungen. Der IGS620TF', 'hnittstellen in einem robusten IP30Ge', 'n Stromversorgungssystem. Der IGS620TF', 'IGS510TF', 'Ports von PLANET IGS510TF', 'Der PLANET IGS510TF', '. Der IGS510TF', 'Routing in einem robusten IP30Al', 'hnittstellen in einem robusten IP30Ge', 'n einem robusten und kompakten IP30Ge', 'AG CR RS232RS', '7662 CR 1x RS232RS422RS', 'Ports von PLANET IECJ300De', '2024 PPCFW15DULT5i5PCR10 PPCF17DULT5i54GP', '2024 TANK880Q370I5R8G4AR', '10 TANK880Q370I7R8G4AR', 'TANKXM810Se', 'PC Erweiterungskarten MECWIFIM231BH', '47163 MECWIFIM231BH', 'MECWIFIM432BH', 'tGW700Se']</t>
        </is>
      </c>
      <c r="E883" s="3" t="inlineStr">
        <is>
          <t>[None, ('USA', 'HMI', 'Touch', 'TPD433FH', '4.3', '1x'), ('USA', 'HMI', 'Touch', 'VPD130NH', 'RS232RS485', '1'), ('USA', 'CA', 'Mountain View', '94043', 'Amphitheatre', '1600'), ('USA', 'Neu', 'Warenkorb', 'DM2UW123JR', 'In den', '00'), ('USA', 'HMI', 'Touch', 'VPD142NH', '4.3', '2x RS232RS485')]</t>
        </is>
      </c>
    </row>
    <row r="884">
      <c r="A884" s="3" t="inlineStr">
        <is>
          <t>infuu.de</t>
        </is>
      </c>
      <c r="B884" s="3">
        <f>HYPERLINK("http://infuu.de", "http://infuu.de")</f>
        <v/>
      </c>
      <c r="C884" s="3" t="inlineStr">
        <is>
          <t>Reachable</t>
        </is>
      </c>
      <c r="D884" s="3" t="inlineStr">
        <is>
          <t>['1600 Amphitheatre Parkway, Mountain View, CA 94043', '901 Cherry Ave., San Bruno, CA 94066', '1600 Amphitheatre Parkway, Mountain View, CA 94043']</t>
        </is>
      </c>
      <c r="E884" s="3" t="inlineStr">
        <is>
          <t>[('USA', 'CA', 'Mountain View', '94043', 'Amphitheatre', '1600'), ('USA', 'CA', 'San Bruno', '94066', 'Cherry', '901')]</t>
        </is>
      </c>
    </row>
    <row r="885">
      <c r="A885" s="4" t="inlineStr">
        <is>
          <t>app-smart.com</t>
        </is>
      </c>
      <c r="B885" s="4">
        <f>HYPERLINK("http://app-smart.com", "http://app-smart.com")</f>
        <v/>
      </c>
      <c r="C885" s="4" t="inlineStr">
        <is>
          <t>Reachable - No Addresses</t>
        </is>
      </c>
      <c r="D885" s="4" t="inlineStr">
        <is>
          <t>N/A</t>
        </is>
      </c>
      <c r="E885" s="4" t="inlineStr">
        <is>
          <t>N/A</t>
        </is>
      </c>
    </row>
    <row r="886">
      <c r="A886" s="3" t="inlineStr">
        <is>
          <t>tanztheater-hanke.de</t>
        </is>
      </c>
      <c r="B886" s="3">
        <f>HYPERLINK("http://tanztheater-hanke.de", "http://tanztheater-hanke.de")</f>
        <v/>
      </c>
      <c r="C886" s="3" t="inlineStr">
        <is>
          <t>Reachable</t>
        </is>
      </c>
      <c r="D886" s="3" t="inlineStr">
        <is>
          <t>['555 West 18th Street, New York, New York 10011', '2531 Jackson Avenue, Ann Arbor, MI 48103', 'One Microsoft Way, Redmond, WA 98052', '901 Cherry Ave., San Bruno, CA 94066', 'MyLSVkm1Y3Gp', 'swoww48dH', 'tL V DjDi y qhUH901nL', 'fgG m2a6bg', 'jdYYVCm.PP38XN', 'FkTDEiWZTeyFOrt wt w SHHlU g9 3zQ', 'DH H v zSvH8e5qS', 'eHwGEI hfL WNfs20Le', 'VTBljxzxu04Yp', 'FcvJw OV gNrN96lS', 'IcKd4k4nD', 'xfszlCjF.w KOKma825Lt', '8S g9S1ZW36xw', 'ngLMe57dD', 'SyTT4k0QF', 'MCd NvhaJFh YEHo5f0GE', 'WwtfH, YShRjgurtE2 IH, dw27rE', 'j T88QY', '6 7mNS12XT', 'vnyTM, r30ww', 'rZWNj25Pr', '319 0 R Info 330 0 R ID 3f3451ad29ad', '87187a 3f3451ad29ad', '4748 Berners Street, London W1T 3NF']</t>
        </is>
      </c>
      <c r="E886" s="3" t="inlineStr">
        <is>
          <t>[None, ('USA', 'New York', 'New York', '10011', '18th', '555'), ('USA', 'WA', 'Redmond', '98052', 'Microsoft', 'One'), ('USA', 'CA', 'San Bruno', '94066', 'Cherry', '901'), ('USA', 'MI', 'Ann Arbor', '48103', 'Jackson', '2531')]</t>
        </is>
      </c>
    </row>
    <row r="887">
      <c r="A887" s="4" t="inlineStr">
        <is>
          <t>erci-fanprojekt.de</t>
        </is>
      </c>
      <c r="B887" s="4">
        <f>HYPERLINK("http://erci-fanprojekt.de", "http://erci-fanprojekt.de")</f>
        <v/>
      </c>
      <c r="C887" s="4" t="inlineStr">
        <is>
          <t>Reachable - No Addresses</t>
        </is>
      </c>
      <c r="D887" s="4" t="inlineStr">
        <is>
          <t>N/A</t>
        </is>
      </c>
      <c r="E887" s="4" t="inlineStr">
        <is>
          <t>N/A</t>
        </is>
      </c>
    </row>
    <row r="888">
      <c r="A888" s="3" t="inlineStr">
        <is>
          <t>winnerbatterien.de</t>
        </is>
      </c>
      <c r="B888" s="3">
        <f>HYPERLINK("http://winnerbatterien.de", "http://winnerbatterien.de")</f>
        <v/>
      </c>
      <c r="C888" s="3" t="inlineStr">
        <is>
          <t>Reachable</t>
        </is>
      </c>
      <c r="D888" s="3" t="inlineStr">
        <is>
          <t>['Langzeit Gel Motorradbatterie YTX12BS', 'Langzeit Gel Motorradbatterie YTX14BS', 'Langzeit Gel Motorradbatterie YTX12BS', 'Langzeit Gel Motorradbatterie YTX14BS', 'GEL124LB', '35 Japan Code 51913 3 GEL124LB', '1 GT20H3 1 HVT02 2 Y50N18LA 2 Y60N30LA', '3 YB10LA2 1 YB10LBS 3 YB12AA 3 YB12AL', '2 3 YB14A2 3 YB14LA2 4 YB16AL', '2 YB4LB 3 YB5LB 3 YB7A 3 YB9B 6 YIX30LB', '4 YT12ABS 1 YT12BB', '4 4 YT7BBS 3 YT9B4 4 YTR4ABS 3 YTX12BS', '4 YTX12ABS 3 YTX14BS 3 YTX14LB', '3 YTX16BS 3 YTX20BS', '2 YTX20CHBS 3 YTX20LB', '3 YTZ10S 4 YTZ14S 3 YTZ7S 3 YTX20AB', '2 Alle anzeigen Japan Code YTX24HB', '2 Alle anzeigen Japan Code YTX24HB', '12 Japan Code 51913 1 HVT02 1 Y50N18LA', '1 Y60N30LA 1 YB10LBS 2 YB12AA 1 YB12AL', '2 1 YB14A2 1 YB14LA2 1 YB16AL', '1 YB4LB 1 YB5LB 1 YB7A 1 YB9B 2 YIX30LB', '4 1 YT7BBS 1 YT9B4 1 YTR4ABS 1 YTX12BS', '1 YTX12ABS 1 YTX14BS 1 YTX14LB', '1 YTX16BS 1 YTX20BS', '1 YTX20CHBS 1 YTX20LB', '7S 1 YB9LB 1 6N63B1 1 6N42A4 1 YTX24HB', '11 Japan Code 51913 1 GEL124LB', '1 Y60N30LA 1 YB10LA2 1 YB12AA 1 YB12AL', '2 1 YB14A2 1 YB14LA', '2 1 YB5LB 1 YB7A 1 YB9B 1 YIX30LB', '1 YT12ABS 1 YT12BB', '4 1 YT7BBS 1 YT9B4 1 YTR4ABS 1 YTX12BS', '1 YTX14BS 1 YTX14LBS 1 YTX16BS', '1 YTX20CHBS 1 YTX20LB', '1 YTZ10S 1 YTZ14S 1 YTZ7S 1 YTX20AB', '51012 Motorradbatterie 10Ah 12V YTX12BS', '15 Japan Code GT20H3 1 YB14LA', '2 1 YB4LB 1 YB9B 1 YIX30LB', '1 YT14B4 1 YT9B4 1 YTX12BS 1 YTX12AB', 'Langzeit Gel Motorradbatterie YTX12BS', 'Langzeit Gel Motorradbatterie YTX14BS', 'Langzeit Gel Motorradbatterie YTX12BS', 'Langzeit Gel Motorradbatterie YTX14BS', 'Langzeit Gel Motorradbatterie YTX12BS', 'Langzeit Gel Motorradbatterie YTX14BS', 'Langzeit Gel Motorradbatterie YTX12BS', 'Langzeit Gel Motorradbatterie YTX14BS', 'Langzeit Gel Motorradbatterie YTX12BS', 'Langzeit Gel Motorradbatterie YTX14BS', 'GEL124LB', '8 Asia 32 Japan Code 51913 3 GEL124LB', '1 GT20H3 1 HVT02 2 Y50N18LA 2 Y60N30LA', '3 YB10LA2 1 YB10LBS 3 YB12AA 2 YB12AL', '2 3 YB14A2 3 YB14LA2 4 YB16AL', '2 YB4LB 1 YB5LB 3 YB7A 1 YB9B 6 YIX30LB', '4 YT12ABS 1 YT12BB', '3 YT14B4 4 YT9B4 3 YTR4ABS 3 YTX12BS', '4 YTX12ABS 3 YTX14BS 3 YTX14LB', '3 YTX16BS 3 YTX20BS', '2 YTX20CHBS 3 YTX20LB', '3 YTZ10S 4 YTZ14S 3 YTZ7S 2 YTX20AB', '1 Alle anzeigen Japan Code YTX24HB', 'Langzeit Gel Motorradbatterie YTX12BS', 'Langzeit Gel Motorradbatterie YTX14BS', '51012 Motorradbatterie 10Ah 12V YTX12BS', '15 Japan Code GT20H3 1 YB14LA', '2 1 YB4LB 1 YB9B 1 YIX30LB', '1 YT14B4 1 YT9B4 1 YTX12BS 1 YTX12AB', '12 Japan Code 51913 1 HVT02 1 Y50N18LA', '1 Y60N30LA 1 YB10LBS 2 YB12AA 1 YB12AL', '2 1 YB14A2 1 YB14LA2 1 YB16AL', '1 YB4LB 1 YB5LB 1 YB7A 1 YB9B 2 YIX30LB', '4 1 YT7BBS 1 YT9B4 1 YTR4ABS 1 YTX12BS', '1 YTX12ABS 1 YTX14BS 1 YTX14LB', '1 YTX16BS 1 YTX20BS', '1 YTX20CHBS 1 YTX20LB', '7S 1 YB9LB 1 6N63B1 1 6N42A4 1 YTX24HB', 'Langzeit Gel Motorradbatterie YTX12BS', 'Langzeit Gel Motorradbatterie YTX14BS', 'Langzeit Gel Motorradbatterie YTX12BS', 'Langzeit Gel Motorradbatterie YTX14BS']</t>
        </is>
      </c>
      <c r="E888" s="3" t="inlineStr">
        <is>
          <t>N/A</t>
        </is>
      </c>
    </row>
    <row r="889">
      <c r="A889" s="3" t="inlineStr">
        <is>
          <t>itsmgroup.com</t>
        </is>
      </c>
      <c r="B889" s="3">
        <f>HYPERLINK("http://itsmgroup.com", "http://itsmgroup.com")</f>
        <v/>
      </c>
      <c r="C889" s="3" t="inlineStr">
        <is>
          <t>Reachable</t>
        </is>
      </c>
      <c r="D889" s="3" t="inlineStr">
        <is>
          <t>['g der HRServiceBereitstellung DAX30Un', 'g der HRServiceBereitstellung DAX30Un', 'g der HRServiceBereitstellung DAX30Un']</t>
        </is>
      </c>
      <c r="E889" s="3" t="inlineStr">
        <is>
          <t>N/A</t>
        </is>
      </c>
    </row>
    <row r="890">
      <c r="A890" s="2" t="inlineStr">
        <is>
          <t>sweet-n-low.de</t>
        </is>
      </c>
      <c r="B890" s="2">
        <f>HYPERLINK("https://sweet-n-low.de", "https://sweet-n-low.de")</f>
        <v/>
      </c>
      <c r="C890" s="2" t="inlineStr">
        <is>
          <t>Unreachable</t>
        </is>
      </c>
      <c r="D890" s="2" t="inlineStr">
        <is>
          <t>N/A</t>
        </is>
      </c>
      <c r="E890" s="2" t="inlineStr"/>
    </row>
    <row r="891">
      <c r="A891" s="2" t="inlineStr">
        <is>
          <t>usa-amerika.com</t>
        </is>
      </c>
      <c r="B891" s="2">
        <f>HYPERLINK("https://usa-amerika.com", "https://usa-amerika.com")</f>
        <v/>
      </c>
      <c r="C891" s="2" t="inlineStr">
        <is>
          <t>Unreachable</t>
        </is>
      </c>
      <c r="D891" s="2" t="inlineStr">
        <is>
          <t>N/A</t>
        </is>
      </c>
      <c r="E891" s="2" t="inlineStr"/>
    </row>
    <row r="892">
      <c r="A892" s="3" t="inlineStr">
        <is>
          <t>kessel.de</t>
        </is>
      </c>
      <c r="B892" s="3">
        <f>HYPERLINK("http://kessel.de", "http://kessel.de")</f>
        <v/>
      </c>
      <c r="C892" s="3" t="inlineStr">
        <is>
          <t>Reachable</t>
        </is>
      </c>
      <c r="D892" s="3" t="inlineStr">
        <is>
          <t>['230 mm 150 mm 150 mm 3 1 881005DN150An', '730 mm 150 mm 150 mm 3 1 881505DN150An', '230 mm 150 mm 150 mm 3 1 882005DN150An', '730 mm 150 mm 150 mm 3 1 882505DN150An', '230 mm 150 mm 150 mm 3 1 883005DN150An']</t>
        </is>
      </c>
      <c r="E892" s="3" t="inlineStr">
        <is>
          <t>N/A</t>
        </is>
      </c>
    </row>
    <row r="893">
      <c r="A893" s="2" t="inlineStr">
        <is>
          <t>sommerwiewinter.com</t>
        </is>
      </c>
      <c r="B893" s="2">
        <f>HYPERLINK("http://sommerwiewinter.com", "http://sommerwiewinter.com")</f>
        <v/>
      </c>
      <c r="C893" s="2" t="inlineStr">
        <is>
          <t>Unreachable</t>
        </is>
      </c>
      <c r="D893" s="2" t="inlineStr">
        <is>
          <t>N/A</t>
        </is>
      </c>
      <c r="E893" s="2" t="inlineStr"/>
    </row>
    <row r="894">
      <c r="A894" s="3" t="inlineStr">
        <is>
          <t>ixenso.com</t>
        </is>
      </c>
      <c r="B894" s="3">
        <f>HYPERLINK("http://ixenso.com", "http://ixenso.com")</f>
        <v/>
      </c>
      <c r="C894" s="3" t="inlineStr">
        <is>
          <t>Reachable</t>
        </is>
      </c>
      <c r="D894" s="3" t="inlineStr">
        <is>
          <t>['and flexibility are key factors for CONV', 'and flexibility are key factors for CONV', 'and flexibility are key factors for CONV', 'and flexibility are key factors for CONV', 'and flexibility are key factors for CONV', 'and flexibility are key factors for CONV']</t>
        </is>
      </c>
      <c r="E894" s="3" t="inlineStr">
        <is>
          <t>N/A</t>
        </is>
      </c>
    </row>
    <row r="895">
      <c r="A895" s="3" t="inlineStr">
        <is>
          <t>alegria-seminare.de</t>
        </is>
      </c>
      <c r="B895" s="3">
        <f>HYPERLINK("http://alegria-seminare.de", "http://alegria-seminare.de")</f>
        <v/>
      </c>
      <c r="C895" s="3" t="inlineStr">
        <is>
          <t>Reachable</t>
        </is>
      </c>
      <c r="D895" s="3" t="inlineStr">
        <is>
          <t>['1600 Amphitheatre Parkway, Mountain View, CA 94043', '1600 Amphitheatre Parkway, Mountain View, CA 94043']</t>
        </is>
      </c>
      <c r="E895" s="3" t="inlineStr">
        <is>
          <t>[('USA', 'CA', 'Mountain View', '94043', 'Amphitheatre', '1600')]</t>
        </is>
      </c>
    </row>
    <row r="896">
      <c r="A896" s="3" t="inlineStr">
        <is>
          <t>scheu-group.com</t>
        </is>
      </c>
      <c r="B896" s="3">
        <f>HYPERLINK("http://scheu-group.com", "http://scheu-group.com")</f>
        <v/>
      </c>
      <c r="C896" s="3" t="inlineStr">
        <is>
          <t>Reachable</t>
        </is>
      </c>
      <c r="D896" s="3" t="inlineStr">
        <is>
          <t>['1600 Amphitheatre Parkway, Mountain View, CA 94043', '1600 Amphitheatre Parkway, Mountain View, CA 94043', '1600 Amphitheatre Parkway, Mountain View, CA 94043', '1601 Willow Road, Menlo Park, CA, 94025', '635 High Street, Palo Alto, CA, 94301', '1600 Amphitheatre Parkway, Mountain View, CA 94043', '1600 Amphitheatre Parkway, Mountain View, CA 94043', '1600 Amphitheatre Parkway, Mountain View, CA 94043', '1601 Willow Road, Menlo Park, CA, 94025', '1355 Market Street, Suite 900, San Francisco, CA 94103', '635 High Street, Palo Alto, CA, 94301', 't.dk Eurodontic Ltd. Sheffield S2 4SE']</t>
        </is>
      </c>
      <c r="E896" s="3" t="inlineStr">
        <is>
          <t>[None, ('USA', 'CA', 'Palo Alto', '94301', 'High', '635'), ('USA', 'CA', 'Mountain View', '94043', 'Amphitheatre', '1600'), ('USA', 'CA', 'San Francisco', '94103', 'Market', '1355'), ('USA', 'CA', 'Menlo Park', '94025', 'Willow', '1601')]</t>
        </is>
      </c>
    </row>
    <row r="897">
      <c r="A897" s="3" t="inlineStr">
        <is>
          <t>youngtimertrophy.de</t>
        </is>
      </c>
      <c r="B897" s="3">
        <f>HYPERLINK("http://youngtimertrophy.de", "http://youngtimertrophy.de")</f>
        <v/>
      </c>
      <c r="C897" s="3" t="inlineStr">
        <is>
          <t>Reachable</t>
        </is>
      </c>
      <c r="D897" s="3" t="inlineStr">
        <is>
          <t>['1 Hacker Way, Menlo Park, California 94025', '1355 Market Street, Suite 900, San Francisco, CA 94103', '1601 Willow Road, Menlo Park, CA 94025', '1600 Amphitheatre Parkway, Mountain View, CA 94043', '901 Cherry Ave., San Bruno, CA 94066', '1 Hacker Way, Menlo Park, California 94025', '1355 Market Street, Suite 900, San Francisco, CA 94103', '1601 Willow Road, Menlo Park, CA 94025', '1600 Amphitheatre Parkway, Mountain View, CA 94043', '901 Cherry Ave., San Bruno, CA 94066']</t>
        </is>
      </c>
      <c r="E897" s="3" t="inlineStr">
        <is>
          <t>[('USA', 'CA', 'Mountain View', '94043', 'Amphitheatre', '1600'), ('USA', 'CA', 'San Bruno', '94066', 'Cherry', '901'), ('USA', 'CA', 'San Francisco', '94103', 'Market', '1355'), ('USA', 'California', 'Menlo Park', '94025', 'Hacker', '1'), ('USA', 'CA', 'Menlo Park', '94025', 'Willow', '1601')]</t>
        </is>
      </c>
    </row>
    <row r="898">
      <c r="A898" s="3" t="inlineStr">
        <is>
          <t>hotel-sprenz.de</t>
        </is>
      </c>
      <c r="B898" s="3">
        <f>HYPERLINK("http://hotel-sprenz.de", "http://hotel-sprenz.de")</f>
        <v/>
      </c>
      <c r="C898" s="3" t="inlineStr">
        <is>
          <t>Reachable</t>
        </is>
      </c>
      <c r="D898" s="3" t="inlineStr">
        <is>
          <t>['QAbScIS7 7ZJ', 'Oy DhGA27Np', 'hWxm hD3G7Wr', 'KPmT88HE', '9Z fWDICVe239eJ', '5 wL KPWKtcludIyApgv6aWlU6m1Jp', 'fHuunT33eA', '2 8SRv2PHc MJTi.Qg FWh38WE', '78T njwT72ZB', '30 pprRZ 1 a, qf.85 NNu1lg3 r60Wx', 'SkOt611qL', '3 aaIkx29Ts', 'slW CLO pwg5 1Fd', 'pL.pa2u 5BT', '0y EEcJkPB8j5F1PD', 'SOTJW rTpeiidVjjBqs7A0WB', 'vQaVh1A3eq', 'tjNi03nJ', 'laZC441dE', 'tVyK56Zj', '10 Pa4h d1RPVqk.RePSs89wN', 'uyBrTJK53LU', 'Te M W77Yr', '6 4Clm6W3ZU', 'bp qb8k5Ja', 'pL ch6c0Bq', 'RFWZO555dD', '4 PpoEGgBD79uf', '.kxtmLfKlL78zt', '8 pA5Kp08jy', '00y 3Q RAm8G7EG', '9 e3Gs2G8zQ', 'ZNfmYkM379ZN', 'kCRNj.r5B8AU', 'yb lYUs986BQ', 'xLM Scj15zl', 't Cu0t1de', 'kkWzxR01GY', 'zNqf w129zF', 'cNrcwN83pw', 'WKRb rqoo89WN', 'uJwUjJ, .XrHU kqm1m3E6pG', 'XTM L, j5G4xT', 'ks.rmqjx9R8RZ', 'ctdfdq52jG', 'ErGxKYz2 5Ly', '7i x7A9d1w 2gY', 'iygIbSxwmf2m7Jy', 'sNV FV82lp', 'CaHF69Yp', 'TwQN f3 6lN', 'aSr0C5yH', '3 9JxH924yS', 'cidG14Ra', 'O xK51xR', 'kT a87aP', 's jNctFYqDp93Hx', 'jgZUj33Zr', '9E LMCs870pg', 'saIVaH7F3EA', 'ETWCfRnP17YB', 'iiys33gf', 'hGoe g44Gf', 'YKXrHW Uy0 8Qs', 'U.Sj OC48eu', '6 2EZvKX muR yAEt f6Yar7T2dU', '6 YSz Qk h0C 9eY', 'JfoGyQrZyjrrm01lx', '3X F7nQYS4s1WJ', 'JbaY321ZZ', '7 RV5j Asw7TFVJSEN 76MM, rRVi1T6wl', 'PRQkCB57xP', 'KddLK27eQ', 'zp ppXd3 1LG', 'gwnlwiUgLgAFz23rz', 'qUg VodAkd C35fS', 'li N49sD', 'cjjaf YmZ UuyHRyr88qf', '6P 5TjSGD59Rh', 'HgBF9g3qx', '. A298Bp', 'Xc jglL86gS', 'IF jVACX95BE', 'kZvJe40NX', 'T QsCQRVoM9T9sf', 'XZxwy42eZ', 'SDtYO77wH', 'un.Mq66lt', 'Ao jYvHUDj0f9Za', '86 N Ki8r8F9Aj', 'ATBQeTD31ja', 'zqt17SA', '323 m2stXYm4r225sU', 'JnFFJws1W5Jq', 'j fm32xe', '3v MX76U d p47qX', 'ypb H4h4ap', 'Jy d229nz', '5 Se5, Yd3wmEI0vvzyH71Zt', '0 obj stream xj0 CqKcClJfXd8dt0 i78Bu', 'esJTq3 0Ft', '5 k5 J0Q4cbm3j5HN']</t>
        </is>
      </c>
      <c r="E898" s="3" t="inlineStr">
        <is>
          <t>[None, ('USA', 'yAEt', 'muR', 'f6Yar7T2dU', '2EZvKX', '6')]</t>
        </is>
      </c>
    </row>
    <row r="899">
      <c r="A899" s="3" t="inlineStr">
        <is>
          <t>bad-harzburg.de</t>
        </is>
      </c>
      <c r="B899" s="3">
        <f>HYPERLINK("http://bad-harzburg.de", "http://bad-harzburg.de")</f>
        <v/>
      </c>
      <c r="C899" s="3" t="inlineStr">
        <is>
          <t>Reachable</t>
        </is>
      </c>
      <c r="D899" s="3" t="inlineStr">
        <is>
          <t>['1600 Amphitheatre Parkway, Mountain View, CA 94043']</t>
        </is>
      </c>
      <c r="E899" s="3" t="inlineStr">
        <is>
          <t>[('USA', 'CA', 'Mountain View', '94043', 'Amphitheatre', '1600')]</t>
        </is>
      </c>
    </row>
    <row r="900">
      <c r="A900" s="4" t="inlineStr">
        <is>
          <t>begehbares-glas.com</t>
        </is>
      </c>
      <c r="B900" s="4">
        <f>HYPERLINK("http://begehbares-glas.com", "http://begehbares-glas.com")</f>
        <v/>
      </c>
      <c r="C900" s="4" t="inlineStr">
        <is>
          <t>Reachable - No Addresses</t>
        </is>
      </c>
      <c r="D900" s="4" t="inlineStr">
        <is>
          <t>N/A</t>
        </is>
      </c>
      <c r="E900" s="4" t="inlineStr">
        <is>
          <t>N/A</t>
        </is>
      </c>
    </row>
    <row r="901">
      <c r="A901" s="2" t="inlineStr">
        <is>
          <t>maessorrstructorr.com</t>
        </is>
      </c>
      <c r="B901" s="2">
        <f>HYPERLINK("https://maessorrstructorr.com", "https://maessorrstructorr.com")</f>
        <v/>
      </c>
      <c r="C901" s="2" t="inlineStr">
        <is>
          <t>Unreachable</t>
        </is>
      </c>
      <c r="D901" s="2" t="inlineStr">
        <is>
          <t>N/A</t>
        </is>
      </c>
      <c r="E901" s="2" t="inlineStr"/>
    </row>
    <row r="902">
      <c r="A902" s="2" t="inlineStr">
        <is>
          <t>startupsucht.com</t>
        </is>
      </c>
      <c r="B902" s="2">
        <f>HYPERLINK("https://startupsucht.com", "https://startupsucht.com")</f>
        <v/>
      </c>
      <c r="C902" s="2" t="inlineStr">
        <is>
          <t>Unreachable</t>
        </is>
      </c>
      <c r="D902" s="2" t="inlineStr">
        <is>
          <t>N/A</t>
        </is>
      </c>
      <c r="E902" s="2" t="inlineStr"/>
    </row>
    <row r="903">
      <c r="A903" s="2" t="inlineStr">
        <is>
          <t>cbk.de</t>
        </is>
      </c>
      <c r="B903" s="2">
        <f>HYPERLINK("http://cbk.de", "http://cbk.de")</f>
        <v/>
      </c>
      <c r="C903" s="2" t="inlineStr">
        <is>
          <t>Unreachable</t>
        </is>
      </c>
      <c r="D903" s="2" t="inlineStr">
        <is>
          <t>N/A</t>
        </is>
      </c>
      <c r="E903" s="2" t="inlineStr"/>
    </row>
    <row r="904">
      <c r="A904" s="4" t="inlineStr">
        <is>
          <t>quorion.de</t>
        </is>
      </c>
      <c r="B904" s="4">
        <f>HYPERLINK("http://quorion.de", "http://quorion.de")</f>
        <v/>
      </c>
      <c r="C904" s="4" t="inlineStr">
        <is>
          <t>Reachable - No Addresses</t>
        </is>
      </c>
      <c r="D904" s="4" t="inlineStr">
        <is>
          <t>N/A</t>
        </is>
      </c>
      <c r="E904" s="4" t="inlineStr">
        <is>
          <t>N/A</t>
        </is>
      </c>
    </row>
    <row r="905">
      <c r="A905" s="4" t="inlineStr">
        <is>
          <t>trademachines.com</t>
        </is>
      </c>
      <c r="B905" s="4">
        <f>HYPERLINK("http://trademachines.com", "http://trademachines.com")</f>
        <v/>
      </c>
      <c r="C905" s="4" t="inlineStr">
        <is>
          <t>Reachable - No Addresses</t>
        </is>
      </c>
      <c r="D905" s="4" t="inlineStr">
        <is>
          <t>N/A</t>
        </is>
      </c>
      <c r="E905" s="4" t="inlineStr">
        <is>
          <t>N/A</t>
        </is>
      </c>
    </row>
    <row r="906">
      <c r="A906" s="2" t="inlineStr">
        <is>
          <t>mcon.net</t>
        </is>
      </c>
      <c r="B906" s="2">
        <f>HYPERLINK("http://mcon.net", "http://mcon.net")</f>
        <v/>
      </c>
      <c r="C906" s="2" t="inlineStr">
        <is>
          <t>Unreachable</t>
        </is>
      </c>
      <c r="D906" s="2" t="inlineStr">
        <is>
          <t>N/A</t>
        </is>
      </c>
      <c r="E906" s="2" t="inlineStr"/>
    </row>
    <row r="907">
      <c r="A907" s="4" t="inlineStr">
        <is>
          <t>ekiem.de</t>
        </is>
      </c>
      <c r="B907" s="4">
        <f>HYPERLINK("http://ekiem.de", "http://ekiem.de")</f>
        <v/>
      </c>
      <c r="C907" s="4" t="inlineStr">
        <is>
          <t>Reachable - No Addresses</t>
        </is>
      </c>
      <c r="D907" s="4" t="inlineStr">
        <is>
          <t>N/A</t>
        </is>
      </c>
      <c r="E907" s="4" t="inlineStr">
        <is>
          <t>N/A</t>
        </is>
      </c>
    </row>
    <row r="908">
      <c r="A908" s="2" t="inlineStr">
        <is>
          <t>rapidminer.com</t>
        </is>
      </c>
      <c r="B908" s="2">
        <f>HYPERLINK("https://rapidminer.com", "https://rapidminer.com")</f>
        <v/>
      </c>
      <c r="C908" s="2" t="inlineStr">
        <is>
          <t>Unreachable</t>
        </is>
      </c>
      <c r="D908" s="2" t="inlineStr">
        <is>
          <t>N/A</t>
        </is>
      </c>
      <c r="E908" s="2" t="inlineStr"/>
    </row>
    <row r="909">
      <c r="A909" s="3" t="inlineStr">
        <is>
          <t>portraitbox.com</t>
        </is>
      </c>
      <c r="B909" s="3">
        <f>HYPERLINK("http://portraitbox.com", "http://portraitbox.com")</f>
        <v/>
      </c>
      <c r="C909" s="3" t="inlineStr">
        <is>
          <t>Reachable</t>
        </is>
      </c>
      <c r="D909" s="3" t="inlineStr">
        <is>
          <t>['2022 Besuch uns auf der PHOTOPIA']</t>
        </is>
      </c>
      <c r="E909" s="3" t="inlineStr">
        <is>
          <t>N/A</t>
        </is>
      </c>
    </row>
    <row r="910">
      <c r="A910" s="4" t="inlineStr">
        <is>
          <t>eventflotte.de</t>
        </is>
      </c>
      <c r="B910" s="4">
        <f>HYPERLINK("http://eventflotte.de", "http://eventflotte.de")</f>
        <v/>
      </c>
      <c r="C910" s="4" t="inlineStr">
        <is>
          <t>Reachable - No Addresses</t>
        </is>
      </c>
      <c r="D910" s="4" t="inlineStr">
        <is>
          <t>N/A</t>
        </is>
      </c>
      <c r="E910" s="4" t="inlineStr">
        <is>
          <t>N/A</t>
        </is>
      </c>
    </row>
    <row r="911">
      <c r="A911" s="3" t="inlineStr">
        <is>
          <t>westpharma.com</t>
        </is>
      </c>
      <c r="B911" s="3">
        <f>HYPERLINK("http://westpharma.com", "http://westpharma.com")</f>
        <v/>
      </c>
      <c r="C911" s="3" t="inlineStr">
        <is>
          <t>Reachable</t>
        </is>
      </c>
      <c r="D911" s="3" t="inlineStr">
        <is>
          <t>['95 billion in net sales. West is traded on the New York', '7400 E. Tierra Buena Ln., Ste 101Scottsdale, AZ 85260', '470 W. Vaughn Dr.Tempe, AZ 85283', '5111 Park Street NorthSt. Petersburg, FL 33709', '3116 N. Wilson Court NW Walker, MI 49534', '530 Herman O. West Drive Exton, PA 19341', 'bers.See Current Opportunities F160EF', 'bers.See Current Opportunities F160EF', 'bers.See Current Opportunities F160EF', 'bers.See Current Opportunities F160EF', 'bers.See Current Opportunities F160EF']</t>
        </is>
      </c>
      <c r="E911" s="3" t="inlineStr">
        <is>
          <t>[None, ('USA', 'FL', 'NorthSt. Petersburg', '33709', 'Park', '5111'), ('USA', 'PA', 'Exton', '19341', 'Herman O. West', '530'), ('USA', 'AZ', 'Dr.Tempe', '85283', 'Vaughn', '470'), ('USA', 'MI', 'Walker', '49534', 'Wilson', '3116')]</t>
        </is>
      </c>
    </row>
    <row r="912">
      <c r="A912" s="3" t="inlineStr">
        <is>
          <t>tdh.de</t>
        </is>
      </c>
      <c r="B912" s="3">
        <f>HYPERLINK("http://tdh.de", "http://tdh.de")</f>
        <v/>
      </c>
      <c r="C912" s="3" t="inlineStr">
        <is>
          <t>Reachable</t>
        </is>
      </c>
      <c r="D912" s="3" t="inlineStr">
        <is>
          <t>['and sports activities such as street soccer. CEDECA', '555 West 18th Street, New York, New York 10011',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'ck BIC NOLADE22XX', '34 2655 0105 0000 0111 22 BIC NOLADE22XX', '34 2655 0105 0000 0111 22 BIC NOLADE22XX', 'ck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'Hunger nehmen zu. Auch die COVID19Pa', '34 2655 0105 0000 0111 22 BIC NOLADE22XX', '34 2655 0105 0000 0111 22 BIC NOLADE22XX', 'l und Hunger nehmen zu. Die COVID19Pa',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'hren Alltag. Die Folgen der Covid19Pa', '34 2655 0105 0000 0111 22 BIC NOLADE22XX', 'hren Alltag. Die Folgen der Covid19Pa',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'ngig. Vor der Covid19Pa', 'der Lockdowns aufgrund der Covid19Pa',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'34 2655 0105 0000 0111 22 BIC NOLADE22XX', '389 0 obj FilterFlateDecodeID63DA', '5 d6 FxYr51g hBULrkk4LHqXgvZ19Nt', 'qANS91Gb', '8 VboT.h Z9b6BR', '0 0 0 0 0 0 0 0 T4 2ST', 'ZSL H gBi68BW', '2l O6Onv7B 7gW', 'AzfTh11nY', 'Wyt vbC, iRs I18AS', '4E ExCe0QS PtFGQ48tE', 'mtFOE.c088GN', '6 tEGCzUvmmskjE6VWf k3g9tW', 'SOSTMO3t1Gt', 'Bpx. YO A46tU', 'zQRA91fl', 'dG.jePkx eT, l57fz', 'OYsH5h2Lu', 'XRBHc5T0zz', '3 B.nCDU JnctnO76QDoTD 7 MKP45Yj', 'k Vaeu7E4Lt', 'kk nOl6F6AE', 'rrKUnS UkO VPA03Eb', '1 MY y88se', 'LZHPKFy hg54wD', 'yogW541sA', 'Ct R3h3UB', 'bo Yw3 3PF', 'Yffi17uD', 'w FhX7 1sd', 'gHOn72yg', '2t pB 0guzkf1P2abSXI7 JO, t Z8z9F1JA', 'gLGE98sY', '4 uVG ln6J 5dN', 'utF h57QP', '1X pDz8y87gE', 'QXrPJVc8E5FN', '19 oB RaIgQDoO.k7IfP.f lQ8 1xR', 'z KC50SR', 'Z Aw46Gd', 'w Dh J, zIfK 3 NZpra Vm SH59uH', '8s Q D 4 LDdi24Sh', 'yfCtT fql9h0Lj', 'LoucU, rB792rx', 'ScdpMEWnO5 8TF', 'QrTnrey2e6gZ', 'QKduP35ej', '2y 1sP 0YqFZELQ08eL', 'ovxMA56PJ', 'UvVZ T30wN', 'ItGvAyB50el', 'mNer82UA', '23r rs r J2K2JR', 'ifUW02GW', 'YBps3 2BA', 'Uvn K083HD', 'kGkI52PT', 'tPoGz SzPHE29JH', '07 mFMEX07UY', 'K.aN7 5hH', 'FSyp67XD', 'CnVYdRU5X1NG', '1 0 X8yX76bH', '2 r JCUEU1B0BU', 'OamfbYQ qoE60Ft', 'a v, a56xw', 'd x Wtl ZdLU543LP', 'x G5W 8Dn', '3 L cPDAzf4jdm0 BT7h5uR', 'oLLud bifl eSnW5j6zn', 'uAhg54wh', 'gtgDV63Hb', '2 5uV2OFiO3hl25Yf', 'bc xMy9f0yH', 'atFjFk GG44Qr', 'RtKy6U8Db', '1p KB5UodWQ2MiMH, N Rl0 0TX', 'jJED PU D B42ru', 'd a cLrAaVrKycrBJghv41ZY', 'STHE, PGtT d30uU', 'rfM A B ZoD78zq', '1 23363stream HWylf16g1s9lj06Pn', 'D uk10YW', 'S XY80PH', 'R PdRjSzDCQVo5 9zP', 'YmFB zY57HY', '0J KYF F59LD', 'YvFu49yt', 'VUmXMo DL84aL', 'YXJ ayJG2D6TF', 'kG.AXikdF71rE', '2i mtopZ, pRc8ZyINIM3TEVN1NqRBarnn8p11Bs', 'kdx r6e2eH', '7L ez01 L23pF', 'FybP.VbbsrhuICq19tr', 'KPQRvTyW94dp', 'HrHK.K90Rz', 'ZSrIMN4k7Jb', 'ldOiy67HD', 'r FWTb4P1ST', 'MMHb t167lH', 'QluxA38jl', 'FilterFlateDecodeID63DA', '34 2655 0105 0000 0111 22 BIC NOLADE22XX', '34 2655 0105 0000 0111 22 BIC NOLADE22XX', '34 2655 0105 0000 0111 22 BIC NOLADE22XX', 'LTINb60Zh', 'eJQXIitu1J2Hg', 'dJ E, E0vR Ea 8 1m9iJ0g 1hf', '4 lsQ0g702Fa', '5T fiWKi K1YeX8LhsMLNQJUELD41ZJ', 'O WF42QW', 'jaqqIQH3A2Hs', 'dPEPx39Xz', 'KhL FBHtM66wR', 'LJkPidC69LF', 'SJSFJ67ww', 'DQPlaa09Tr', '3 LbDcP62H1U 1KM0 8Zd', 'ZnmW566PU', 'v.Mr SF13Bd', 'foCLFzR, eyb38dJ', 'RwXP33Wd', '5 DD y76U78TN', '3 3z H77yY', 'stiwn04hl', 'wdr, LPuW5Px5 AQ d22Db', '8 yPOTix4Nugf hX0h4GF', '0 ivQHdb 2C 11oEZ gr1f EUEEe5 5Gn', '4 SeWiBm1b49Ha', 'J.E9J7St', 'mpr w30Sb', 'TMEUQXAlyy9 8DF', '3 LRPHEtOmxTyI4os ue39sN', '3 1 9c8ea FFO1 6Pn', '1 dPTY Rta23JD', '66 M4 kiu6C3fR', 'Ffdl78sT', 'pg z03yb', 'si t98gq', '7 Tu4cz.vhZO5KQGI 9fn6m0yG', 'YrTHNv91QB', 'qUUs3h4jf', 'oz ToeKoj03RB', 'KDDL0h5be', 'lRSsBaDDZ958TP', 'BVOT397NQ', 'U yei11dL', 'PhwM AF02Sx', 'kOZzAj, YGu KY14Xf', 'YgrB Wlx2 5hy', 'sdQjtwo97Tz', '5R f45LM6n9 6BY', 'rVbG lJIpDjR27SR', 'yN k671JF', '2 .pvTcO9X6Lj', 'KbUCaM39XW', 'bMrc oPrFcYfk46 1bR', 'mPir0a4dX', 'QIhc99aH', 'wg znrn76fw', '6 OmSRh39Dr', 'fS roClRGAZqCw0r9by', '9 c 74d 9C H12EZ', 'RM5oR9HjoZQ2b3wd', 'DNem6 1Zg', 'F dqz64nz', 'NRF, JdaH21rz', 'mASW921sh', '1j 0P5njL6Y6SY', 'ozKoc..OxJU51ND', '.lAo97xb', 'dNSA u937gb', 'l RAh4b6RB', '0 WUFell, C9F9xp', '6 Sw9Ly0c6Gx', 'TUePun6S3NS', 'ULU PLO21uT', 'ff uoSgYCbo YnzSSJB87ne', 'DDRdyiw53Ls', 'lboVg43Es', 'MMMWIj m u34Gf', 'xSvQ BR7f4xW', 'q syUsLfVh.IfDH9t 5GU', 'H yow70bW', 'PqG LEeU f197AD', '6 m eBCP35aL', 'J bfsx10Ar', '0 qN67hsK ixlD62UW', 'osnFdYJY74En', 'f.xcFnSCtT U9 9NP', 'Hpx, OcJ2 4qQ', 'thGxB, S6m1DQP5lMWkNX81dD', 'PnQeZk982GB', 'gePO7s3hP', '0 DIdSe98aq', 'BQbySC dI05lY', 'W BS55bl', '3U 8 HCWvVQjc, P9s2UY', '7 RKkiZjzq78BH', 'HYDvYNif69Hp', 'eI cs9T0uB', 'rIyg3H5Tg', '7 b2T 8kZs4C2Pl', 'JOwvy09WZ', 'VjiN3c3yq', '8 .sc.GM20sO8FYVU6J4NR', '4 RP.DNSHSN0 f0D0be', 'fmR, DgE04PL', 'rizktttlt8 9NZ', '.jJe677zn', 'ittimkkjjJRLJnllV575JG', '9 xVj8ip8 pp8 Ap8 1pp', 'Rwowdp8 1ps', '34 2655 0105 0000 0111 22 BIC NOLADE22XX', '34 2655 0105 0000 0111 22 BIC NOLADE22XX', '34 2655 0105 0000 0111 22 BIC NOLADE22XX', '34 2655 0105 0000 0111 22 BIC NOLADE22XX', '34 2655 0105 0000 0111 22 BIC NOLADE22XX', '34 2655 0105 0000 0111 22 BIC NOLADE22XX']</t>
        </is>
      </c>
      <c r="E912" s="3" t="inlineStr">
        <is>
          <t>[None, ('USA', 'New York', 'New York', '10011', '18th', '555')]</t>
        </is>
      </c>
    </row>
    <row r="913">
      <c r="A913" s="3" t="inlineStr">
        <is>
          <t>rs-torsysteme.de</t>
        </is>
      </c>
      <c r="B913" s="3">
        <f>HYPERLINK("http://rs-torsysteme.de", "http://rs-torsysteme.de")</f>
        <v/>
      </c>
      <c r="C913" s="3" t="inlineStr">
        <is>
          <t>Reachable</t>
        </is>
      </c>
      <c r="D913" s="3" t="inlineStr">
        <is>
          <t>['Kunden100Zu', 'ck Falttoranlagen FT80 4fl', 'Kunden100Zu', 'Kunden100Zu', 'ck Falttoranlagen FT80 4fl', 'Kunden100Zu', 'Kunden100Zu']</t>
        </is>
      </c>
      <c r="E913" s="3" t="inlineStr">
        <is>
          <t>N/A</t>
        </is>
      </c>
    </row>
    <row r="914">
      <c r="A914" s="4" t="inlineStr">
        <is>
          <t>jovoto.com</t>
        </is>
      </c>
      <c r="B914" s="4">
        <f>HYPERLINK("http://jovoto.com", "http://jovoto.com")</f>
        <v/>
      </c>
      <c r="C914" s="4" t="inlineStr">
        <is>
          <t>Reachable - No Addresses</t>
        </is>
      </c>
      <c r="D914" s="4" t="inlineStr">
        <is>
          <t>N/A</t>
        </is>
      </c>
      <c r="E914" s="4" t="inlineStr">
        <is>
          <t>N/A</t>
        </is>
      </c>
    </row>
    <row r="915">
      <c r="A915" s="2" t="inlineStr">
        <is>
          <t>gelbeseiten.de</t>
        </is>
      </c>
      <c r="B915" s="2">
        <f>HYPERLINK("http://gelbeseiten.de", "http://gelbeseiten.de")</f>
        <v/>
      </c>
      <c r="C915" s="2" t="inlineStr">
        <is>
          <t>Unreachable</t>
        </is>
      </c>
      <c r="D915" s="2" t="inlineStr">
        <is>
          <t>N/A</t>
        </is>
      </c>
      <c r="E915" s="2" t="inlineStr"/>
    </row>
    <row r="916">
      <c r="A916" s="4" t="inlineStr">
        <is>
          <t>the-wedding-brothers.com</t>
        </is>
      </c>
      <c r="B916" s="4">
        <f>HYPERLINK("http://the-wedding-brothers.com", "http://the-wedding-brothers.com")</f>
        <v/>
      </c>
      <c r="C916" s="4" t="inlineStr">
        <is>
          <t>Reachable - No Addresses</t>
        </is>
      </c>
      <c r="D916" s="4" t="inlineStr">
        <is>
          <t>N/A</t>
        </is>
      </c>
      <c r="E916" s="4" t="inlineStr">
        <is>
          <t>N/A</t>
        </is>
      </c>
    </row>
    <row r="917">
      <c r="A917" s="4" t="inlineStr">
        <is>
          <t>meinldrumfestival.com</t>
        </is>
      </c>
      <c r="B917" s="4">
        <f>HYPERLINK("http://meinldrumfestival.com", "http://meinldrumfestival.com")</f>
        <v/>
      </c>
      <c r="C917" s="4" t="inlineStr">
        <is>
          <t>Reachable - No Addresses</t>
        </is>
      </c>
      <c r="D917" s="4" t="inlineStr">
        <is>
          <t>N/A</t>
        </is>
      </c>
      <c r="E917" s="4" t="inlineStr">
        <is>
          <t>N/A</t>
        </is>
      </c>
    </row>
    <row r="918">
      <c r="A918" s="3" t="inlineStr">
        <is>
          <t>fau.eu</t>
        </is>
      </c>
      <c r="B918" s="3">
        <f>HYPERLINK("http://fau.eu", "http://fau.eu")</f>
        <v/>
      </c>
      <c r="C918" s="3" t="inlineStr">
        <is>
          <t>Reachable</t>
        </is>
      </c>
      <c r="D918" s="3" t="inlineStr">
        <is>
          <t>['turefree before Christmas closure07Fe', 'turefree before Christmas closure07Fe', 'turefree before Christmas closure07Fe', 'turefree before Christmas closure07Fe', 'turefree before Christmas closure07Fe', 'turefree before Christmas closure07Fe', 'turefree before Christmas closure07Fe', 'turefree before Christmas closure07Fe']</t>
        </is>
      </c>
      <c r="E918" s="3" t="inlineStr">
        <is>
          <t>N/A</t>
        </is>
      </c>
    </row>
    <row r="919">
      <c r="A919" s="3" t="inlineStr">
        <is>
          <t>polizeioldtimer.de</t>
        </is>
      </c>
      <c r="B919" s="3">
        <f>HYPERLINK("http://polizeioldtimer.de", "http://polizeioldtimer.de")</f>
        <v/>
      </c>
      <c r="C919" s="3" t="inlineStr">
        <is>
          <t>Reachable</t>
        </is>
      </c>
      <c r="D919" s="3" t="inlineStr">
        <is>
          <t>['280 GE SW 3 Toyota Land Cruiser MA', 'erBavariaBayernBMWE30ge', '129 SLClub Begleitung des MBR129SL']</t>
        </is>
      </c>
      <c r="E919" s="3" t="inlineStr">
        <is>
          <t>[None, ('USA', 'des', 'Begleitung', 'MBR129SL', 'SLClub', '129')]</t>
        </is>
      </c>
    </row>
    <row r="920">
      <c r="A920" s="3" t="inlineStr">
        <is>
          <t>robertwilsonstiftung.com</t>
        </is>
      </c>
      <c r="B920" s="3">
        <f>HYPERLINK("http://robertwilsonstiftung.com", "http://robertwilsonstiftung.com")</f>
        <v/>
      </c>
      <c r="C920" s="3" t="inlineStr">
        <is>
          <t>Reachable</t>
        </is>
      </c>
      <c r="D920" s="3" t="inlineStr">
        <is>
          <t>['and enStipendien ENWatermill Center ENSummerworkshops ENV']</t>
        </is>
      </c>
      <c r="E920" s="3" t="inlineStr">
        <is>
          <t>N/A</t>
        </is>
      </c>
    </row>
    <row r="921">
      <c r="A921" s="3" t="inlineStr">
        <is>
          <t>service-design-network.org</t>
        </is>
      </c>
      <c r="B921" s="3">
        <f>HYPERLINK("http://service-design-network.org", "http://service-design-network.org")</f>
        <v/>
      </c>
      <c r="C921" s="3" t="inlineStr">
        <is>
          <t>Reachable</t>
        </is>
      </c>
      <c r="D921" s="3" t="inlineStr">
        <is>
          <t>['one and do not represent the views of the SD', 'one and do not represent the views of the SD', 'one and do not represent the views of SD']</t>
        </is>
      </c>
      <c r="E921" s="3" t="inlineStr">
        <is>
          <t>N/A</t>
        </is>
      </c>
    </row>
    <row r="922">
      <c r="A922" s="4" t="inlineStr">
        <is>
          <t>kmweg.com</t>
        </is>
      </c>
      <c r="B922" s="4">
        <f>HYPERLINK("http://kmweg.com", "http://kmweg.com")</f>
        <v/>
      </c>
      <c r="C922" s="4" t="inlineStr">
        <is>
          <t>Reachable - No Addresses</t>
        </is>
      </c>
      <c r="D922" s="4" t="inlineStr">
        <is>
          <t>N/A</t>
        </is>
      </c>
      <c r="E922" s="4" t="inlineStr">
        <is>
          <t>N/A</t>
        </is>
      </c>
    </row>
    <row r="923">
      <c r="A923" s="3" t="inlineStr">
        <is>
          <t>go-east.de</t>
        </is>
      </c>
      <c r="B923" s="3">
        <f>HYPERLINK("http://go-east.de", "http://go-east.de")</f>
        <v/>
      </c>
      <c r="C923" s="3" t="inlineStr">
        <is>
          <t>Reachable</t>
        </is>
      </c>
      <c r="D923" s="3" t="inlineStr">
        <is>
          <t>['1 Hacker Way, Menlo Park, CA 94025', '1355 Market Street, Suite 900, San Francisco, CA 94103', '901 Cherry Ave., San Bruno, CA 94066', '1600 Amphitheatre Pkwy, Mountain View, CA 94043', '1600 Amphitheatre Parkway, Mountain View, CA 94043', '1600 Amphitheatre Parkway, Mountain View, CA 94043', 'nahmen kann es sein, dass ein negativer COVID19Te', 'Stunden, 120 km.... mehrAb auf Anfrage, Buchen Frage stellenPerm, Tagesausflug Gulag Perm36Fa', 'KTPJB05QT', 'vTyc l47la', 'vFf.pF81Es', 'C t13yb', '0P 0P 0P 0P 0P 0P 0P 0gPeYH3 V P e2G0nF', 'nTIEvCcVJ06eQ', 'UtXHU97Ed', 'ggTUDW19ZQ', 'DU vfbTu19qd', 'Hz kAwpd08fr', '1 c AitI tH75AR', 'YegSIwN FOAx eYqdJ23Qd', 'C HxeyGD OLM00BL', 'VL.Az8 2EH', 'F F F F F F F F F F F F F P, f A 9yF17qb', 'hYe c f5 8UF', 'IPZL87Ps', 'laWs, OoibB6 8Qf', 'QpNCV2y8PJ', 'NwwpmVMnkXgU36dZ', 'gmGyD5 3aT', 'yUIYLR33gJ', 'ZyfRO cS8m4QS', 'emcrF g37 6dX', 'K Bt8e1ze', 'Nneg, UD84LR', 'rWv wdJJ mgv12Qn', 'XcuII571rH', 'zun .aV T QufdC7r9nB', 'BOos q IDATLYEQ Wh53lS', 'GPZKKe1E9Qr', 'Roaj72 6gJ', 'wyL078Ln', 'IrNUsf.D n93eG', 'XfG R, IDAT84TS', 'mBqPLAj.Rbnz2s 3RF', 'pgpJ73LW', 'I sY yv61Ge', '6 E Gt06Pd', 'n db978WL', '5e UAA0mh IDATrLMvdyvb so43RG', 'BSI FC27YN', 'MOknl9f6PL', 'jJXrr g23rb', '2 uKQ H, dzS21HA', 'ClXu ndukYEs sqF ds27Ha', 'KMcdhqi16FU', 'S p, M01sq', '6w EGYo50Nz', 'tXltc6R2Rb', 'pKoTyrL1v1Ty', '4 6 Ck97bn', 'KlU71bH', 'mhh nJ879Yu', 'U GgR46Wt', 'FbHjqu832EG', 'prsA42GL', '2 5 2So7a5Up', 'I OW0G5Nz', 'IdeqL89TL', 'R DQQzOEWJ55lf', 'Astvt3a 4HF', 'oaDl4b 7qD', 'Cokq20ly', 'OoSKNWrI0 9nG', 'LcOFKOZQ.uMTaMMT8X3ge', 'edRi, Gqmui45zf', 'KWSY07hP', '5U M4bHSowbJ7a 9Dx', 'JVTRl9d8qp', 'Er XfEt, jt T0K0Tf', '4 U YFx8NOqL N cCcf cwe1elXQja50dl', '6 rXdEhdq8MLJ2z6k.zOSws8 4Jt', 'oABl66Eh', 'QBgurIDATrx7 8WU', 'eE OLQ76XE', '7w wMlZzkb3Ivy65rs', 'yetRW t34rj', 'AV I o24Ay', 'YB nrS31uG', 'xtD2f1zg', '7a xryq.LUyl23fa', 'c jTq.Ks50qx', 'BBMFF c47qu', '3 t K7w3gGUB7l2e0aU', 'hJVj uw41Zl', 'vzQnVqs Vv BD g44zS', '3D TP80mNcFDCpf FEF q8acJ n02XX', 'ElK vww61gL', 'c.ww899pN', 'uUZKb9V8Ea', '0 oV 9.pgqESZfc uf 51tJZ2u3sy', 'ilxLzx sCUq38xL', '0O 11wk08rW', 'fe N574sx', 'MLJab60bW', 'zSc, EOSS6 2Yw', 'p OTF95rw', 'qXB62RR', 'SCdUh, dPdI31Qt', 'RxKyn2Y6nJ', 'WgPRiHr54Zl', 'MIDATsh6b9DD']</t>
        </is>
      </c>
      <c r="E923" s="3" t="inlineStr">
        <is>
          <t>[None, ('USA', 'CA', 'Mountain View', '94043', 'Amphitheatre', '1600'), ('USA', 'CA', 'San Bruno', '94066', 'Cherry', '901'), ('USA', 'CA', 'Menlo Park', '94025', 'Hacker', '1'), ('USA', 'CA', 'San Francisco', '94103', 'Market', '1355')]</t>
        </is>
      </c>
    </row>
    <row r="924">
      <c r="A924" s="2" t="inlineStr">
        <is>
          <t>reichweite.de</t>
        </is>
      </c>
      <c r="B924" s="2">
        <f>HYPERLINK("https://reichweite.de", "https://reichweite.de")</f>
        <v/>
      </c>
      <c r="C924" s="2" t="inlineStr">
        <is>
          <t>Unreachable</t>
        </is>
      </c>
      <c r="D924" s="2" t="inlineStr">
        <is>
          <t>N/A</t>
        </is>
      </c>
      <c r="E924" s="2" t="inlineStr"/>
    </row>
    <row r="925">
      <c r="A925" s="3" t="inlineStr">
        <is>
          <t>pixupmedia.com</t>
        </is>
      </c>
      <c r="B925" s="3">
        <f>HYPERLINK("http://pixupmedia.com", "http://pixupmedia.com")</f>
        <v/>
      </c>
      <c r="C925" s="3" t="inlineStr">
        <is>
          <t>Reachable</t>
        </is>
      </c>
      <c r="D925" s="3" t="inlineStr">
        <is>
          <t>['901 Cherry Ave., San Bruno, CA 94066', '555 West 18th Street, New York, New York 10011', '1600 Amphitheatre Parkway, Mountain View, CA 94043', '1600 Amphitheatre Parkway, Mountain View, CA 94043', 'ECommerce Spezialisten100Er', 'ECommerce Spezialisten100Er', 'ECommerce Spezialisten100Er', 'ECommerce Spezialisten100Er', 'ECommerce Spezialisten100Er']</t>
        </is>
      </c>
      <c r="E925" s="3" t="inlineStr">
        <is>
          <t>[None, ('USA', 'New York', 'New York', '10011', '18th', '555'), ('USA', 'CA', 'San Bruno', '94066', 'Cherry', '901'), ('USA', 'CA', 'Mountain View', '94043', 'Amphitheatre', '1600')]</t>
        </is>
      </c>
    </row>
    <row r="926">
      <c r="A926" s="3" t="inlineStr">
        <is>
          <t>innovative-pixel.de</t>
        </is>
      </c>
      <c r="B926" s="3">
        <f>HYPERLINK("http://innovative-pixel.de", "http://innovative-pixel.de")</f>
        <v/>
      </c>
      <c r="C926" s="3" t="inlineStr">
        <is>
          <t>Reachable</t>
        </is>
      </c>
      <c r="D926" s="3" t="inlineStr">
        <is>
          <t>['and easy way. And with the FinalDC', 'and play out perfect results via the FinalDC', 'and easy way. And with the FinalDC', 'and play out perfect results via the FinalDC']</t>
        </is>
      </c>
      <c r="E926" s="3" t="inlineStr">
        <is>
          <t>N/A</t>
        </is>
      </c>
    </row>
    <row r="927">
      <c r="A927" s="3" t="inlineStr">
        <is>
          <t>inkota.de</t>
        </is>
      </c>
      <c r="B927" s="3">
        <f>HYPERLINK("http://inkota.de", "http://inkota.de")</f>
        <v/>
      </c>
      <c r="C927" s="3" t="inlineStr">
        <is>
          <t>Reachable</t>
        </is>
      </c>
      <c r="D927" s="3" t="inlineStr">
        <is>
          <t>['901 Cherry Ave., San Bruno, CA 94066', '555 West 18th Street, New York, New York 10011']</t>
        </is>
      </c>
      <c r="E927" s="3" t="inlineStr">
        <is>
          <t>[('USA', 'New York', 'New York', '10011', '18th', '555'), ('USA', 'CA', 'San Bruno', '94066', 'Cherry', '901')]</t>
        </is>
      </c>
    </row>
    <row r="928">
      <c r="A928" s="3" t="inlineStr">
        <is>
          <t>fogra.org</t>
        </is>
      </c>
      <c r="B928" s="3">
        <f>HYPERLINK("http://fogra.org", "http://fogra.org")</f>
        <v/>
      </c>
      <c r="C928" s="3" t="inlineStr">
        <is>
          <t>Reachable</t>
        </is>
      </c>
      <c r="D928" s="3" t="inlineStr">
        <is>
          <t>['1600 Amphitheatre Parkway, Mountain View, CA 94043', 'men an. Was uns einzigartig macht360Gr', 'Vista Print zeigte die Vorteile, die der neu entwickelte FOGRA58RG']</t>
        </is>
      </c>
      <c r="E928" s="3" t="inlineStr">
        <is>
          <t>[None, ('USA', 'CA', 'Mountain View', '94043', 'Amphitheatre', '1600')]</t>
        </is>
      </c>
    </row>
    <row r="929">
      <c r="A929" s="4" t="inlineStr">
        <is>
          <t>klickrent.de</t>
        </is>
      </c>
      <c r="B929" s="4">
        <f>HYPERLINK("http://klickrent.de", "http://klickrent.de")</f>
        <v/>
      </c>
      <c r="C929" s="4" t="inlineStr">
        <is>
          <t>Reachable - No Addresses</t>
        </is>
      </c>
      <c r="D929" s="4" t="inlineStr">
        <is>
          <t>N/A</t>
        </is>
      </c>
      <c r="E929" s="4" t="inlineStr">
        <is>
          <t>N/A</t>
        </is>
      </c>
    </row>
    <row r="930">
      <c r="A930" s="3" t="inlineStr">
        <is>
          <t>shalom-israel-reisen.de</t>
        </is>
      </c>
      <c r="B930" s="3">
        <f>HYPERLINK("http://shalom-israel-reisen.de", "http://shalom-israel-reisen.de")</f>
        <v/>
      </c>
      <c r="C930" s="3" t="inlineStr">
        <is>
          <t>Reachable</t>
        </is>
      </c>
      <c r="D930" s="3" t="inlineStr">
        <is>
          <t>['1600 Amphitheatre Pkwy, Mountain View, CA 94043', '1600 Amphitheatre Pkwy, Mountain View, CA 94043']</t>
        </is>
      </c>
      <c r="E930" s="3" t="inlineStr">
        <is>
          <t>[('USA', 'CA', 'Mountain View', '94043', 'Amphitheatre', '1600')]</t>
        </is>
      </c>
    </row>
    <row r="931">
      <c r="A931" s="2" t="inlineStr">
        <is>
          <t>isdera.com</t>
        </is>
      </c>
      <c r="B931" s="2">
        <f>HYPERLINK("https://isdera.com", "https://isdera.com")</f>
        <v/>
      </c>
      <c r="C931" s="2" t="inlineStr">
        <is>
          <t>Unreachable</t>
        </is>
      </c>
      <c r="D931" s="2" t="inlineStr">
        <is>
          <t>N/A</t>
        </is>
      </c>
      <c r="E931" s="2" t="inlineStr"/>
    </row>
    <row r="932">
      <c r="A932" s="4" t="inlineStr">
        <is>
          <t>wahretabelle.de</t>
        </is>
      </c>
      <c r="B932" s="4">
        <f>HYPERLINK("http://wahretabelle.de", "http://wahretabelle.de")</f>
        <v/>
      </c>
      <c r="C932" s="4" t="inlineStr">
        <is>
          <t>Reachable - No Addresses</t>
        </is>
      </c>
      <c r="D932" s="4" t="inlineStr">
        <is>
          <t>N/A</t>
        </is>
      </c>
      <c r="E932" s="4" t="inlineStr">
        <is>
          <t>N/A</t>
        </is>
      </c>
    </row>
    <row r="933">
      <c r="A933" s="4" t="inlineStr">
        <is>
          <t>malteserjugend-speyer.de</t>
        </is>
      </c>
      <c r="B933" s="4">
        <f>HYPERLINK("http://malteserjugend-speyer.de", "http://malteserjugend-speyer.de")</f>
        <v/>
      </c>
      <c r="C933" s="4" t="inlineStr">
        <is>
          <t>Reachable - No Addresses</t>
        </is>
      </c>
      <c r="D933" s="4" t="inlineStr">
        <is>
          <t>N/A</t>
        </is>
      </c>
      <c r="E933" s="4" t="inlineStr">
        <is>
          <t>N/A</t>
        </is>
      </c>
    </row>
    <row r="934">
      <c r="A934" s="3" t="inlineStr">
        <is>
          <t>uds-beratung.de</t>
        </is>
      </c>
      <c r="B934" s="3">
        <f>HYPERLINK("http://uds-beratung.de", "http://uds-beratung.de")</f>
        <v/>
      </c>
      <c r="C934" s="3" t="inlineStr">
        <is>
          <t>Reachable</t>
        </is>
      </c>
      <c r="D934" s="3" t="inlineStr">
        <is>
          <t>['9 s 1uRhhl iUC uN tlrKY', '901 Cherry Ave., San Bruno, CA 94066', '1 Hacker Way, Menlo Park, California 94025', '1355 Market Street, Suite 900, San Francisco, CA 94103', '2029 Stierlin Court, Mountain View, CA 94043', '901 Cherry Ave., San Bruno, CA 94066', '1 Hacker Way, Menlo Park, California 94025', '1355 Market Street, Suite 900, San Francisco, CA 94103', '2029 Stierlin Court, Mountain View, CA 94043', 'TdLqd95rs', 'fRM d47hn', '2t Sz I5G hwEIdfO Ts04zt', 'Q aZ6S0qE', 'yGUYyFQiLwn An7K9pY', '2 S0XF6t3uA', 'XgEZf7s5Rq', 'piI t74sp', 'YxmSS33ss', 'CTuDt93jP', 'mQsNl34Nb', 'zZxCg9e6ET', 'Ovny.kl GWlm k qnQHhUqpcpeT81Hb', 'ihqFy76Py', 'KcNPST39Ts', 'jdPoFPV5h 3Hh', 'Kw a W P5h2YS', 'iJcsJUOrpday87yx', 'uix jBUDJjH1 2Bq', 'rLZc pwmIeG62pU', 'tIDmDFE998DY', 'vWtu93 6ew', 'VTje61PU', 'Ir Gx.xD, V mz21dA', 'T Z, L4E7D51 xe36ZP', 'ps aT69XQ', 'YrVMhu BWo74eq', '9U D SpowWj79Ek4KWZU lIT SXdKX0 1 hw3 1xL', 'r EE AfPduf223tJ', 'KlSkTB74pW', 'SWo.wul7e1Fr', 'NDz50ww', 'xrz70Gf', 'sXLcfiH1j7Xs', '0 2aA, Y9e6F8Rq', 'OoGOf36bg', '8 8Hj vI, TNgQ9o76Au', 'PGH kxs57XU', 'kATR50Jp', 'MZFACSz8h5fe', 'E TG01gg', 'XhUhcbYJ9 9SA', 'FWrd1g4ZX', 'gyUUT, gvik09jz', '08 hIInLn5f3Ss', 'ssJOmo5A8fa', 'YivBrgi sjo49At', '3r v4 xBI0lmD MJZ2E0xd', 'l.iz07Ts', 'vJGbZK4j7aj', '7 zURG3z Y1x Hl 1Nc95bA', 'XYjbzUTac10TE', 'kap99Sg', 'ASVk, d bd32gZ', '4 r28C rcaAibT0C72fq', 'nDrQF45Dn', 'j KvZ1A2Ls', 'H Vuqw90wu', '.l u05Zb', 'xkW o8 7ph', 'QZ Lo Gi9g9sA', '75 KMGG8WkmM80z y6O k gyz56xP', '50j F p x4vt QUG07bP', '11 7RhEZU4iZ1K5SP', 'OOEd17NB', 'WbOyd38BY', 'pr qB280Wq', 'Jwhla32Qf', 'iQH zJ H7 9xs', 'RmyB1Mp5 2bKf3Dhiv66fe', 'HBk U43Qd', 'idQTE S8C1qN', 'UJRDMH23La', 'hx B22ZD', 'P cw75Da', '9 F CjIs3y7zx', 'DHNZyJlrr6 5WT', 'QXcNn9Y 5RG', 'Ar.Pk94Ea', 'unAvs68Xl', '8 RSQL1 2Gl', 'XtuMz1G 8Wh', 'zmxYn92lN', 'SSB8j9jZ', 'WOBGJ67Hs', 'cehbtCVJdx9n5hz', 'NTIYGvPynt uzi29zG', 'BjkF6f9xG', '5 Yp pG z gL8 2BH', 'OQ w r92yt', 'kPW57PU', '6 3ojr6yCzu3O zFiKUw4n 5EB', 'aB ihV7X 8sy', '3 9HcwYmWa.CZ R lNhPZeyK3 7pZ', 'nUiebjARGZ VlOAQ z6 8JQ', 'L GiOR18Lb', '0 czy3, Z346ab', '9Q e3u cPd3 6lE', '08 ok3yEe2NA69wt', '3 B2KicWuT qUH L U6s6Db', 'APV e1 6GE', 'LGYI Y11aD', '7Y nt8O ri3 4ex', 'LfNMJ2W4Sw', 'nCSp1b8UA', '. ml9d2QW', '0l PzuuU00Uz', 'nqlU91ud', 've vgq7m 7tF', 'W anurYDMShf09jF', 'wjwy27na', 'Rs IRoQYKPg7X3Rl', 'lwNmlnTapoTqGrf8t8uw', 'filkmQRoEpp61rT', '0y x jA63xY', 'MMUl5f7gd', 'kSup576nW', 'Pcbqur40gd', 'hWrkDo31ja', '9i c n8 7T54JQ', '5 Rq7FMgZ48Zb', '7 w aaJheb70Wl', 'fBro aAOX zTDz97sU', 'zLNj, DFz7o2k2pl', 'XaUI6 7xJ', 'eXc LVyQ28fh', 'bCUUeY, zYvKD0RF0a9Eb', 'Ck.rRGdj112Fq', 'cbljmvtGCro55sp', 'tUe.xhAnCbHNJRbXpGC K6H5gX', 'iLxgMB61pN', 'ZCkY YQM25sH', 'Kna76XZ', 'f CZ94pX', 'a rD44DX', '4 05CsR BQ4R8ah', 'Wq bYTd35nN', 'xBIH77SL', 'JCgZ36Lq', 'hEbVTWtwv nDR, RM5Sz97ZJ', 'qhlh16ha', 'vVZ Yk88gy', 'logny82QX', 'oDIEJ11lW', 'vEznsXd8E 4SX', 'XQd nuyyBqsy82Xw', 'Osn6e7ed', 'Cgg.lb .mT5k5uh', 'zxj a QSBHTX60JT', 'EpbpD38Fx', 'jgX.YtOG3T9Hr', '2 UEyG97Jo39.02n7T5NG', 'jCizO66XZ', 'Ma q B87xq', 's amn89ff', 'ZN pT11Nq', 'MxCKbnRM37wQ', 'a qlbAChiNCEcr AMGFQ3 0xp', 'QfBbQh2e8sd', 'PvbA58Pg', 'UyOTCO10us', '.. oECIvJn oeoKxPRnOhnr85uq', 'wLE VN33Js', 'GEjvrX6x2ZZ', 'znNEFuB44WX', 'cR qz06Ja', 'DD zEH g8 0DE', 'B Ny96UB', 'mUgNgBxZdkh543sG', 'IqRc0u9gL', 'wIYMP, K06fU', 'vjfEZ68EW', 'LlcwsUwx48nr', 'JIDAvwXYCnY60xH', '9d LXeu2X sC cTm8 8sj', 'R T99gB', 'DFLy8 7FB', 'U sbFNWIXbh97wA', 'sc f96bg', 'gk S94HU', 'pSdkui72JS', 'BytEhE86jp', 'BnbUsDqNh3a0yL', 'bbRR22rr', 'I .J49Ga', '65 sKtg T73ss', 'SofhwC GO78Zt', 'Jdrc00Fb', 'KyGcJ IdXnI22RJ', '5 4 j hq m33gf', 'ofMy QQULtm0P4AE', '1 EWuWPz40Sw', '9 dnEGrrhq48gS', '3O yW4c23NX', 'odLm Vw79eA', '2 2HAaL9xI73Xy', 'VYRHc84fG', '19 NJ Gh0Y2FB', 'zxzUpO yZnK71Xe', '߁L NLG1, ZvgBpOTA81sY', 'HnsAQ35HG', 'ZCZ4e6wg', 'v WY pG T rmeY34HH', '6G sDC4jc4j35gl72qj', '69 d2y1ymbVa04SBMs9e3ge', 'VLOelB59rD', 'n ptX1 6Ww', 'NuMcZA183Dx', 'vFsC3 2HT', 'rmYE w6 6GW', 'mtqhkQjr1f0WW', '.QWvt59PG', 'Elq.Jt35NE', 'xfGyk, GCnHqA41Fe', 'Gv Oj3 9Fy', 'eycpO3U 7wR', '3M UC5 4p5f2pX', 'vrVZR09sy', 'WDK VL, K bEPT a 37Lww41lX', 'kuFTwaAl aD55Wg', 'd lkb d677pT', '2 yhhY75bq', 'FzFZ54Uq', 'YJG4f0rL', 'KOifo52XS', 'dnVcyp955bF', 'bfQg94Wf', 'Qxh c37 4Qg', 'fCxr0S 4ND', '.grm1 9Tw', 'QIg r00Sb', 'qZN jJO3x4yB', '3r 2an6Ur, Le124da', 'kya Kzwy62ZF', 'kTZfGzLW58zx', 'Wrpd45Bu', '5 s8 G, Y1 0pG', 'mnwCmo83jS', 'kSSs8S3Ej', 'D B tGobp41qD', 'tIrpOjjMeo07Wu', 'eSGNB64lP', 'qPzy10JR', 'baO50tJ', 'AoDeswb3 1hd', '5 kLU laxEzrfWiVX K28uY', 'NydXTn5X0GR', '.fRlKVw.zCxNBzA, N2 5yE', 'uxIHc87UN', '2 ABF 8dcdi.3cddX2P3f0LJ', 's yj80Ga', '3 eib r MeKyjm00WT', 'Z bA51UZ', 'x jgI49eb', 'VVghpc2P5nq', 'En u ZhA93dq', 'EKV sk1f 0eU', 'VoZ.ko89Hy', 'fqTY0 7Rw', 'ydoSlD7h3Wg', '1S L WbXVQ27UyO92Ut', 'ctNo JMhRvO D68le', 'b SE R IFr53Gy', 'QPJH97qs', '7z kgqO71G40GL', 'iwmfm53yG', 'EPTH bDAlbMY3 0xl', 'WsaZM nEZiG VkWkdw, fTrN hCE92za', '4 EQj, jjA753PY', 'bpqk8j4Ey', 'tWAh97He', 'wBCuGNsYgd KH xH31zh', 'lYtr27Ap', 'hn jid63Rs', '1T 0Wdpy P633HW', 'S lb6g1SY', 'AjPOjG63tD', 'ta oi44jJ', 'F jbA9g0na', 'TJala40ey', 'ba ogO4G5xn', 'cP MH0 9wf', '8 qo bZ gxZeR 0hEwqy49Jf', 'PZHj3u9uw', 'KqU, cxYI, DpDSr56GJ', 'qq IIiiYY99yy', 'EEeeUU55uu', 'gXcS tAEDedUT54ut', 'AAQQIIYYEEUUMMCCSSKKGGWWOOWCCccSS33sw', '2 1 oT yL7X 6BS', 'EBH U, p.pSk m An37JN', 'vBSQhDC5B1qP', 'Qcvu FIHZApG101aT', '6 EfeY5W53TwLXViJ50Ae', 'jvUl23sQ', 'QO y23Nd', 'D euxiw08qp', 'SrwTqQCW3R 8EH', '5I YrsXZ59SL', 'dDvY86YA', 'AJRqlIK C13Ap', 'z ASlVATn5 9sU', 'X G, be97pu', 'GJH YHneb95Zz', 'wOgWPs82NG', 'elrsIr11XY', 'JkTbA.Ig50Gq', 'XZUQQFAb99Ur', 'odnMhy34Uf', 'qtmJ XaAfItp78EN', 'sYKNOswg83eJ', '3 vCnuXo46hq', '9 1aB, ., rrUBUmJLB, zvjz Cw4v3as', 'VvVTKryz8E4xR', '.uK D54dG', 'qBrE25sF', 'qT On51YE', 'jSoPYBTGr06Uh', 'dfXH739rp', 'shIpL24Hp', '5D Z XFZaKS77AG', '5q RThV Pe22AP', 'RTMi6t2EN', 'zvozUIZBM ePGG62dW', '8 ESysTjm. fPSZ54SL', 'y.T vyw9t3wn', 'ZxqgToNQ7H 9Aj', 'pZ Hh9d6Nx', 'ZkAMJb Y1w3WL', 'M rtI59Fy', 'qCEeQ3W4UF', '8 ep J1C5HN', '.IlG22PE', 'AbW JVhqxAy60Rx', 'LUG s.wH67ru', 'SMpkH BAt60Xe', 'aXc, D Qx se i2dJPJtX.ENmp NvRXLa91hmsm24Sh', 'PGtDnT41BT', 'aXlF65fu', 'TPNlcH55zA', '9 Uft oyPMjxec ZTGTOV6IC057WN', 'XiA s9u9rE', 'U Bf0W5xr', 'jARejS cPn21br', 'LJZf c21ur', 'fP rmgnmCHTO30Tj', '31m x DSRx OKZStdnEq 3a.jiyiNN45Hp', '4 dTypmkK99ND', '3 0M Tr2 wRYD k cxUK0M8BR', 'df Li476WU', '01 Jwlcm15p YhHC4 Hyi93Te', 'npsNS097nd', 'ISuK TqdZ.mx39rG', 'KS CGE51SP', '2y IRE7It1A3EH', '8 xV 73 e5dzwy a Mo xU1DLM8y4ZP', 'u. tv68ht', 'XgZagm73dR', 'rsVi22Er', 'ndwA27Zs', '9z rPW fa3P1aQ', 'urI S96SB', 'pZNLEZNtHGMf43LP', 'J KK7 0TY', 'HR vibs02zp', 'g pG90Zn', 'z.abXOP H95AH', 'ag.sk pF6x8Tq', 'h Jtm38JN', 'uPvKkvGwBMxfy19sz', 'OzBBzq9a4gW', '.u T3h7jQ', 'vhZr46JZ', '50R .7 LELU9x1Sw', '3 fz zmQ2R 3el', 'kgwDK2y0nP', 'tJulb46ST', 'oNd L3t9fl', 'DA mfp57LF', '8 ubci2b07RE', 'XX Sl3b5yG', 'pRkqMSrHbsCYZt2v8wl', '4 X SO C7J8zF', 'jkUbDl cldmfnghoip0k3wq', 'L G fZXqAac2y5jf', '9 2krvlO69 O 8J.VrthHEDc0 b323Ya', 'CUDODcN28Yf', 'wFIM55eh', 'HyUwQ2n7Lw', '8 cCohjwLE ZV bk5S67lY', 'd SVp9d0Gb', 'eWNHzju a4c2gd', 'jGW P5u8qL', 'Opi Uk7j3ds', 'i.f78YX', 'UfEhAikS8m4jn', 'dhE, UjOAFkmS8Ln4p08rt', '2F Rm WWtUuOQIuLLuHZvDewNkwx88y4lzR01Tx', 'gQnja82bp', 'Mh u35TY', 'TLbK hRiUHjFUUDTTJ51hP', 'Pd Xl p62nf', '9Y 5.TFT0 4Sb', '8 znu 9X hjRUtpkR2g8 s nc J884nA', 'pmxSau23wN', 'xTKWiiFYFerNqWoJ91ue', 'giqOcKG pDX PC74Uz', 'vQbOs L GsDbH Ez962lu', 'nE sq69us', 'YWXnL2 0Np', 'j .f Lh xorwPpjAFFX67Wx', 'skpoe2n7gR', 'ywCbv38hJ', 'j PU05YL', '53 jMy 3rR GU rReX3IL616SH', 'qcfytBwGyg96ht', 'xxmgEM1 6ff', 'g ZgWt BVD0H 4al', '3 4gSP8D2Ar', 'aaE ev777gE', 'tMtmZHdYOzCU07yY', 'Larg tuqhv35El', '7 XiSg806Ht', '9n Enk aN5YYWNq3zH8b8LP', 'SAsoQ16jQ', 'sNES28Jb', 'O.riVdWf77Ad', '. gTPAg3W7BL', 'gIZF0C6uR', 'DQhcyJS35rZ', 'aYVP1A4wR', 'c QX eJkycTN1 4RY', 'K oIbAY91FE', 'IJjmhQjQne5r5gn', 'h by91lz', 'm mWK zVFR6k2pX', 'db Qpxaj2s3SN', 'NFWNY02ET', 'mRis8 4hA', 'Zl fFkl51qx', 'ua I63Ua', '5 XYBz4 VVckJn5F1QY', 'aLFw05BA', 'MLMUfjT6 9tD', 'Qj N40lH', 'yGm CUV7N9dX', 'Wss, Cvb3FfS1sM45nH', 'CLM RHTcF06Bs', 'Fskl d12YN', 'tqxd044Aw', 'ryNkmt685sr', 'WbcU30xf', 'bi .j53RG', 'uQxXI41HP', 'VCjZtQU54ZS', '2 Gu9ew77gs', '2Y I0z4I17Hd', 'rUW cCR yxxoig, ID gJ77Nz', 'CRO TNKIn49Gd', 'rmDaV2i lVkgE79Ds', '1d FILqSp42dY', 'HGWtPus53dZ', 'gtFXS00qX', 'MeNNSq7a5fU', '6 0shK09Ph', 'RiQ, m.7AS6WTV52sT', '27 0dVo8ixMWC4X8bW', '9x VSSWXSSKKB E6442ZxReLMQ33ss', 'jFPZy33rX', '74 8qnxF4Wd1W9xJ', 'qVkz olcjT o271Gd', 'F ZjhWKVevK, n FsIf50Ry', '7 bOWm23WZ', 'uV.FvSJw9v4TR', '0 sepI aV4b4Gl', 'Ss B72Fq', 'UXbS96PQ', 'qVZu63Qj', '2 Qg7, w3 2xt', '9r B khXt3K87AW', 'rAf ew4U9PT', '71G jn8EQ vSxGaue96rq', 'zSwFX.m47Ll', 'Oe .nC exSr59ts', 'dmjrL67Jb', 'Y Pov38Gz', '7 zcuofg cC643qF', 'qQY yYO, aqcxS yV3a9nY', 'uKsfwP91bp', '4 sSrsRO3S8qJ', '7 4ExB p2A8XE', 'zGNFXC8T5bn', 'fwSU0t3yD', 'tRfK mbyO4n6Ne', '0 66wz6peZQuT141eX', 'oOfSjJnMlH tTvANsqtsfZg eTvF3c9NJ', '3t ZF9NE9C9Ur', 'wC e76Uu', 'qpgLr BCK62za', 'FhZLT frThrLff36QF', 'dA j06aQ', 'JczmPV23rw', 'xoh xw6s9pb', '5 zOpIhjGE D6dUp44yA', 'x ZXKr57YX', '8c NpBX34t11DN', 'ZBWPBBSr44BW', 'n KM44bY', 'njG, NG05NE', 'ok A71JA', 'g qA7 3JJ', 'hW.tZzRfWw9 5Gy', 'KpzzrS76Yy', 'x KoHTsD20zA', 'jtSIWI ar18HJ', '.UefD.c88 3jJ', 'dPJLX27SZ', '6Z g LoKhN9 mt37ez', 'ayY.u7 1Bg', 'SQ ek4w8Jf', 'nscNb9T1BU', 'q V mz30aR', 'nEJW1f6yx', '3 8qLV73r8 rE05QA BDI rxW8E9eA', '5O myb J85XG', 'h ilNUz, P16zE', 'cl xaz .LR NajHkU.mHUY1X3YY', 'ZafZ M37Pf', 'Nzrw, mV3 OQz6E9pG', '2 EEQDbQ422Zd', 'Fsw Yy8W1db', 'wl y93 8XW', '.SFQRw99ww', '١ e3gfK9kl0 8HX', 'Kv mY0F5GS', 'i.UcNFEM56we', 'BiGk oFyW Drfo18An', '9w 9q TuIRQAS8y1sG', 'DxWxju uNt87Nl', 'dQMilzwm73nq', 'P b swpyUob01Uy', 'NKTz ZOWxSbeXwp1P5dF', 'JfDN5d2uu', '5W nu70BZF UMF H61Ebb41fp', 'M h, W.aq77DT', 'Hc t91hU', 'W w8S 5RQ', 'OagM ZpbRfO6w8Uy', '10f Z5OQxaS7 3Wz', 'TaejB wqi, YE82fS', 'S Sa388PG', 'XBt u xk18xU', '3A .rRA3g7sx', 'K Yp61xx', 'rlxz2G9zG', 'l I rnWs.Ffs9h2bt', 'diUe6b0DZ', '.y o gq o0 6sJ', 'ILWkgj cLQunWE1N8ua', 'EYw J12Az', '1L 53 xZPPPcibK8PaTCeT nws lu79TN', 'yaOTa80Ul', 'GcW WNy89Pl', 'oUoQ58bZ', '4H nLga4T5fE', 'XxHSAi44xp', 'AA UXr G306SP', 'duOi6D3Pd', '7F hfE36wIs1n2wP', 'wkNz23Hb', 'mfTIH9R 8QD', 'WeGtpErmF47Nf', 'b t82Ht', 'adoo17qa', 'qVge5U5Qs', '9b w 0GsY1swqq tbR1A6bf', 'kggn HsUx03ad', 'HYWP, Ujx8iU88lY', '1u N 7 dn2jPCR pg1zAsFt6S7Yt', 'JbB T i U602he', '7 URudhZ26AJ', 'lS.OYA ReV59Wp', 'f E s27gE', 'nDYO, V H8j6NL', 'rM8e M, e nv9 8wG', '88 UQ AOx H42xJ', 'yn eLmH F5U7qH', '.WdvvE NdnO29La', 'ULo v cBvuRSZph6 9zf', 'WgoM48Rj', 'lYqu pJ6C9pA', '65 q s 6K9 7NF', '3 gK8C0ZN8fr4V2Zj', 'kS oxZ4 4tL', '5 SI u.md4PZD5 jCr9lLr12xU', 'Z T65bs', 'PMR o8 1lp', 'lRXh590dq', 'OSo C8D5qz', 'Swc rW tf g, Ke05lT', 'lroW3C3XB', 'q HIEHvn93ww', 'ffUQcz91ss', 'EGUMRJeL26gt', '20 aDQAVKUpVlJeDJqJ6C0iqE utuWB01uU', 'ijXWupO3 9dQ', 'Jhlde4j9ss', 'ItGI43zG', 'FtTJ nI80Qn', 'vt lLe76hn', '8 qnX0d6 Y337Nd', '7 e63x l18FJ', 'X p du03lN', 'H leTG om4A2ds', 'JIUyK0T3st', 'M f tHy.jR, OaYw59wf', 'SPuc8 9lt', 'Vii tydy.jRH5T8xa', 'hpm p13AH', 'phEA tbj7 3Zl', '3A qNCHK cT5N8qq', 'DJuePkn12 9dw', '8 zCeb2f e jYpydOB7B8NX', 'PzMi44JT', 'tLZABYlt YWw61sP', '2 v APxrGwvBI70qZ', '8 x8f6U I87wh9xqeBIB WKS0y5gF', 'STEm42qb', 'HqXR072Db', 'We K13HJ', '0 m2sl06JU', 'Hv SlNzSmQ94nX', 'CTikBq n25FW', 'kqHXY316rd', 'tGUg1g3YB', 'TH CaALMIwUtn945rP', 'BcjpC85ul', 'u Vz Hrgp8b6Ns', 'uJUWF P45qw', 'YjeO5G8xR', 'WkaDr Nj RR7e1zd', '0 nk.CF29USgKv YKhW70sZ', 'kPO ED HdSqnSqjT00bb', '3 aqmd w68Rx', 'JMEYbkJwnkR14ET', 'ZvER o68nw', 'Yvs903Zw', 'OATQ P R96Rr', '1 8p uk0wlF38aj', 'CBvxNqsn42PL', '3 BwPvvSbw53HY', 'g v B59sE', 'Y Vr20ft', 'LkAnV6e2fl', 'oQULjK.S9U5Dz', 'LPZI KZYlo73Pw', 'Qzwp13TH', 'BAPRR22rr', '7 yXSoZb80Fs', 'gjoWQuY56hs', 'pFsiEV66hf', '8 PU k3IR2 0HL', 'l F89WL', 'vZhKSMnwMFqnsjOl76Ff', 'bZHzWHhN43Df', '8 F4L dj s96tB', 'EgpZS75uB', 'hLHk062yb', '9 mfmFoYGRxAWZVnwRr Lz71jF', 'J.lqJ3 2WB', 'jwk J5H3DE', '9 GcTf3Pyu8k6wU', '5U gg 3Zg0Vu8tHJ91yr', 'xGy36bl', 'E YMW W76rs', 'oYYal A08tT', '8 vKd.4S84aF', 'vitve6 5rB', '0W 9URVQD 3NaC9 E O10oZ39ap', 'C D j422BL', '75 LJd1m7 4XX', 'CW ncOqFh44RG', 'GpBS33Ju', 'bbNSfK7f8pB', 'efNhj33fY', 'scXyr5g9YZ', 'VMISfWitxg38gJ', 'SbfZeriNV N90Er', '٤ wgqCbb64Hj', 'GecXXJbALLtU5r4El', 'IYX zVkBUOfz XU88xy', 'ewlR4W3tU', 'nDuku9 9Qr', 'yGc Yus2M2bh', '0 cuY.mAXmZI24 HTuXK21WG', 'OFqr x.d25NY', 'lyEGV fLryu qO63wN', 'Mq kQJKYr Hb H J461rY', 'IwKz98ya', 'JDBe12PU', 'o egwZOwuDpNONz4e8Te', 'uwg4 2NR', 'd Izj59rg', 'Srixk UiirLTX86dW', 'otNG UyN2W9Gu', 'qbVNsOwdvKMlKsln4p3sq', '0 htq6B43ag', 'QeJob5F 2Tq', 'DcKz70pg', 'uFO z58zx', 'lLetbXE9s6tZ', 'WqQi6g2Lx', '3 VW2.O9dv05Gnc0k2BL', 'UJ RDD91xe', 'xxc.WF8c5Ry', 'W K CK xP85ya', 'oCwI22nn', 'jCRrZE76Db', 'hD IKKB18uf', 'EMA dXC Yp0B0LH', 'JmNqQn46Dq', '6 Y NO.B sV59yl', 'Fu ry4g0ah', 'cSfqtU5y7xL', 'yuicM k757GQ', 'KO r tm9 3gs', 'WloFIA53JU', 'gLTbJ F.Qvp60js', 'XydHUFL.Klw6 6Eb', 'eYO rof1n4nH', 'Jwt VUoffFZc26px', 'qcsJ ZHOL51rj', 'EcxYpwymIZNng25pd', 'biWizc57wx', 'KMg Umf0K8HS', '5 BY68iM5M1tF', 'ZMn.z vWeyLtRn Qk, yv49ws', '8k ddb fZN1F4ub', 'J qT11uY', 'rjq bukS2U4ax', 'NfNuojakkr8y3Hu', 'h L.Qi90uJ', 'R tEQmq2 3pz', 'BCWOa32LL', 'mhE F88up', 'ey xzya5b2NW', 'vm Kksm6 6tf', 'y kWwl2g1Ys', 'e.UoC7Y8qX', 'wQdl5 6Jr', 'wV j485jJ', 'rkMee7m2fE', 'c uIw62Yr', 'ZSjIXMut99JZ', '1E roI eMR.g im95ey', 'Ghr, Ar5W 7F2ygzmmu 1KO6 2rn', 'w jjnZlq55fu', 'iivMaa46Xe', 'pVqb, y7DVQJQaduQNZ MFGU58eR', '1 sPTVRXhV4tK2yIj1H5qa', '5 f ADWV A43dKMrHJsrPrBaI42YL', 'fI, JS4TfuhB9H5YX', 'EXRTcejUj14FQ', '2 qVEi77J50HF', '1 VpEqu dds i0dieUP01HE', 'b jD XTYQ6W0dg', 'ywvh, eS, FnK3rXHdSVbh2VD ZB MLF1N6kdvYQ34PN', 'k X yVb P5t6JN', 'HJ QBHVYTEJa1y 0gY', '4J IdZqjVJ0F8bG', '7k bHw Y78 R0 9eQ', 'r spx1n9Du', 'ancM4J0Yx', 'Q pFi2 8BH', 'XBI B8G8Bp', 'eZpXJ08eQ', 'EZQWdp4P7bX', 'uL DJk1 4Js', '9 7SeN1rAWpMT1T4FB', 'UIZH QTRK D2J 6Qb', 'AFZtARUMk52RJ', 'Y PlM1V4Tz', '2b JR4ALy95GU', 'hEVUbF10UU', '9 I A M3S2SS', '8 qzzOn5r6LW', 'AR eDJPuPRpJ .jHmfw R406Ud', '35Y zI.2 Ar D2PQ12lT', 'MTRUD82bB', '1 Bt c23IFACEvI2f 3Dj', '5 x3Rf45fQ', 'tAhJt33tD', '3E YL5 AJBHAJ08AN', '4H Pw 8AU ARBT0Y554zF', 'k plsELLdQ35HZ', 'La gh YU97dJ', '2b LTiOF KC 0aRYbaEVdc DT52BR', 'kA LCbk842BP', '0 hV.sy12LD', 'ItDddP, VcUw9f4FH', '6k xi6ZCBFIKDB YKs5YUAN, .m82nf', 'tSuS fjXDNJRIBTTSBh05LQ', 'PMdJPRB0B5QB', 'l LCgjyU3V 8xn', 'VtuqqZ9H5Ls', 'ABBDA42rd', 'DCAC42AE', 'VushOw4d1qE', 'nDmvw6s7Jp', 'RoJoyY50dZ', 'kBq.O6g8de', 'gNdnu5J1qZ', '2t cWMpctHvsNm1WROuSmODTJnH2Bqb86NF', '16 O yQMWUW47lU', 'yHMp70sA', 'jL KvP1k 3Ha', 'ABBDA42rd', 'DCAC42AE', '8W MajgH10YW', '8 AJFiP4 8Da', 'QZUZf dbh08UE', 'FriQSXJTpH74Tf', 'kly.Jae1a8SQ', 'ea jivbxLc, TM57JB', 'Mqk s MG05NA', '9 8V6DJSi20sr', 'ByDLTC55BT', 'VMvY5d 2Te', '4 o2 ZCj37AG', 'YWl21uQ', 'GVz Tr c48ET', 'PprO9a2ze', 'XBR85FL', 'ABBDA42rd', 'DCAC42AE', 'V hR VBaX7 8SN', '1G JXQgJLtQ bou0e Z5 9RU', 'BZjAnPm38tn', '0V wAbwsyu Gf33dH', 'NMR gGk20qE', 'Yji4B0jW', 'dCd A SW uQ15QP', 'wiG Z vYO20Uq', 'rmMo6G YCa9ase2 6Tg', 'VNUOZKUV1a4jY', 'ABBDA42rd', 'DCAC42AE', '3u q 4t9S93uD', 'TeRkE79Db', 'Zgn1K2PG', '7 Fl2wcjOK55Eb', 'iuZGb79lh', 'KI d24Ut', 'bArFb3t5HD', '82 rAh y DvV 9HJ32 2Sg', 'LLy DzCMQjMU96xP', 'ovAA F6 9gS', 'izuaf72Fy', 'N LRSOWc70ft', 'H li bELFtLtjg28PG', 'SuFRAtCKtKJy MIRM J bpU .hM26SB', '4 w lSaa52rZ', 'ABBDA42rd', 'DCAC42AE', 'Hueh2H3Yp', 'B RB N6g9lU', 'tYa.k M qaD LUaMMMhi tnzg39TJ', 'Hf RDy L67Qa', '9 1tkdaYr pHZurW5 5Js', 'b hwPNWyZ6f3lg', 'c .Sy1S8DL', 'EOMGgjs l55UR', 'OW jPmls Vpr128BX', '0 SmEh1R 2VZUtGSoC OcX49rz', 'dBAmSFfsHG, kddTJjY27fT', '4 eYSm, vEN34wj', 'LQANx F87ar', '9 cMXsTlZeEu1 N lLrihTL7c RDF341bt', '9 4NpG0w 9T RrfJRUyXpqBM SsJ tMTQ, ZblJxjIAmT47qh', 'TXwC, B33qU', 'IAYBRjifO665SF', 'ABBDA42rd', 'DCAC42AE', '9A mI262ZZicR92c6A3gA', 'XG u10dl', 'ofZS5A8nq', 'Ii r8s 0Jf', 'RJEPEC nJheQKD39td', '4 8wpmd4g4JW', 'uep Gn77hG', 'dXk dnw70wW', 'vHA hI Rr24Eq', 'fZJtL41qY', 'jDqA aD0d7QJ', 'tv Z EtmkAYh lG26zd', 'FUVIdH155ty', 'ABBDA42rd', 'DCAC42AE', 'UHRB30re', 'RnBJT, YjgjYHNzH6x, yNH2EY52SZ', 'pKtr0K 6ju', 'pJmpw IjUFnz34lZ', 'Ip T67Pd', 'yruihprRMM9f4eU', 'pFkwR88yB', 'PHWQc96jh', 'ABBDA42rd', 'DCAC42AE', 'aBORnZlhZ18jQ', 'iYRvs94ZJ', 'Vpj d62BA', 'wOD BuL28qA', '7 GU.irK8L1u9yH', 'K RP04QF', '.aak76lW', 'MkBHM5a8SR', 'XR J7E8er', 'eZZe39Rw', 'HYjBINq488Jp', 'VWkqvfyI .UPTN56Sb', 't KO3M2ee', 'pZDUT4x 4Dh', 'FXfmiugy j42Fh', 'a gQOKPSZm, x5KcG bLGzUiKS v, w4ymC RM75 J143nQC1f7jL', 'uTDy, L61Gf', 'MTjj5h5hl', 'dOZV38dP', 'EpPM37yR', '1 DtJXII ujDjVc2K8Tq', '9k Py z8BKsr n4a96EE', 's QoDP cdWpNK ZnP560GN', 'BFFB321EB', 'ABBDA42rd', 'DCAC42AE', 'BFFB321EB', 'BFFB321EB', 'BFFB321EB', 'tG ij bH7 8zh', 'F qPduL50bT', 'f Yt T18PN', 'TG svJ25zp', 'NH N48jg', '1 xbre6U9Xf', '.JTy5B3TQ', 'BI xVXJRItvL6J7uE', 'PP b1b9Ps', 'E D.TJ57de', '2 WAZjg NdkEDyTUQ222FF', 'iFDNJoR218QW', 'enNfOf7W5YF', 'VeL54xz', 'dXZ okJJTWV92Qy', '25 lEfEsu9NWvBzz8G6Jy', 'auX, kMgr8t9AS', '9 RF gR22eX', 'QuyONUTy11SS', 'zeJp R26Td', 'ABBDA42rd', 'DCAC42AE', 'mErG25eZ', '3 9WQz89FA', '9c slCIV F7, mqwPRi2UM6G QyY 6Js42lj', 'ji N5A6Lb', 'HIZnB59zL', 'uQNXNejpR21LZ', 'lJBJhG2H3Zh', 'vjexb66xd', 'ue h9 8Yf', 'uHyAO00Ae', 'ABBDA42rd', 'DCAC42AE', '.anqb f3t8uH', 'OF yJV o2A1sq', 'QQt T lj55PR', 'n.ifeTBjLuHTKEvHQl a17jn', '.T JT56jH', 'lJjp85uU', 'ITaCPj CDWVWZ36ZA', 'fkKXBV71wX', 'sU A a37yA', 'SSk QdizaZ66jy', 'mI kTKSO4h 9QS', 'jauL18xF', 'T pZhS388JY', 'LPmR23DU', '0 fFo tf3 9En', 'Q BoXTDl8B9RS', 'QdGsLyeKvemlu .u25Jb', 'rdnG14Us', 'idbQEULsUs730YP', '7Q RJ 2ITNT0M2DW', 'u.RSiqp48Fy', '1 WRQK 4SeU tF56fX', 'qAb GcUF2T2Fl', 'j H4c0Fp', 'ssukP1 0LT', 'zGrY56aS', 'CKvYtUKRBAV .U77Je', 'asKbaHsYGPjx I70jS', '8 8 .YMHIE tRSZ cZ, oVS3aW0 2LB', '2 8CM T8B5b7R8A4BF', 'ABBDA42rd', 'DCAC42AE', 'wM J0b 5Jp', 'hqMh56zr', 'ndjXJj29Ty', 'i OLppnhl50es', 'yFc1 1hz', 'KsbEr SF10np', 'gq qG h cDNi16uP', 'qPE sLy qJTA85hn', 'T Gvh38TD', 'D EUe64Pa', 'Fv gW N235Tr', 'P X HP wSCVrI09tE', 'Ti MYMKRK j Rb16zf', 'ABBDA42rd', 'DCAC42AE', 'BqEQ GKiK29ja', 'qCz81LQ', 'ALAIHSqi98Fe', '18X NfddPQDLz jO V N58xZ', 'evyr5G6fn', 'ZzEgU3 6Ea', 'aAAux68QP', 'RBtf44JE', 'Wje E, Kq 6JPmq R WjXSl26Rr', 'mfEmMMM94Zf', 'jU R34pN', 'Q jJn0 6Xt', 'Xi cn htt ke62ju', 'ABBDA42rd', 'DCAC42AE', 'stZig78rE', 'vYTSeeN99QY', 'lZq bk57WJ', '8 OsSe5e3QQ', 'IR fsSoeK NQIJ me8f9hz', '29 C1Rn vFSd.cp5kqcq7l9Q9OSH ivpH72PL', 'CnTj55 8pb', 'szHqAca4U6Ep', '.RNj2f 5jE', 'SYaMX sM7E9tw', '1 Su 8Yp10dN', 'JwIfcp43xx', 'WLPBbWZw2y 5Ss', 'dfSfLbg31 6nJ', 'excMM2x4fF', 'gW CO, ncZZYQFq67nA', 'ABBDA42rd', 'DCAC42AE', 'DLiPu358La', '0 NBY4UuaM6jQaZ73tR', 'Q CbTHh48fh', '9 WURt E0E2aL', '. PhJ75Fe', 'jKjyegYVUeZD69tH', 'ak DUet, S Rj9fcU3M5WN', 'mfQMe23Ag', 'cYlLKfZ1b9Zx', 'pNgPMOYfmZE56qs', 'ABBDA42rd', 'DCAC42AE', '4 AtXXY4G 7sq', 'jyMfbIV898HX', 'zj AXYo62RF', 'H pkc24NT', 'MX lF VLIIYFlfWCZbJs79 8aa', 'xrDyt, beRJnuiil 5mIw0N2sf', 'flW op16JU', '6 9OsnTzwq3 l95imEc.Br1C13fU', '7 zLTNXx Mlq gSp96Hh', 'jWhqhQ20JJ', 'LGSjJZvs d76af', 'Mhw fWZIe41lH', '75u n hJt2n5Al', '0q 777L2S 3qJ', 'thBm58xq', 'PUvGLw8R 4TS', 'UpB35wZ', 'o PBB315Zy', '7n lS b c, L22eB', 'HZRxYY6 1bE', 'WrekB12sq', '4 hTYQP93UVO159xP', 'bL rN51Yq', 'JMTRcpk45jN', '8 Gk f2t93uU', 'aIxtwA81Zh', 'mBlme54qg', 'TIcki58QF', 'PAgu97LL', 'rgFhEYPbfo7e3WU', '38 LRuk41Xs', 'SI.fo2n8wP', '0 dNU dc6c7WR', '.Cjy7g9eN', '0 76MC31Hr', '2J sh S7C8bd', 'wmb nUU ugC.RDA307ta', '.IqK0f5dq', 'zjSU51Xe', 'HlCFTe0 3eU', '1j y yh0R9c60UZ', 'TxTd177RZ', 'orkN49tP', '210 EDHP030la', 'Fs L31yU', 'aj zhB4J 3hQ', 'ZEAE2E 0bQ', 'JV KXSrZ2c8lA', 'mQEbQ01YS', 'aFcr70tS', 'WCv hLf5K6ef', 'Urjo00fl', '7 X YdutPuV5 Uxk, xHR4k 4DW', 'yHO.r78gE', 'yOu, f2yr ehEr73GT', 's iKT08qT', 'iFT tR DoJQEAI21gH', 'vgYVuhPixdtQukN9j4ru', 'vQRRIa QjjfjQm i38Aa', '6 ZiZb2W5Yd', 'mXUHYX16BY', '2A 1jKK2u6bl', 'LCIM73QU', 'dAQpPL64fF', 'x.UjkVvu67UW', 'gsUVRLUT2s0SZ', '1X dAVXXY38Wq', 'fy ppvBbG09XG', '0 8TCY0D2H0 U 2AFj3UD s4AWHYH5 HvHv10FB', 'gmfZxR74ey', '74 H4quzCcORCicUi41uY', 'eH.ck Qb59Xs', 'Wc a82Ru', 'OGllKIrI07FN', 'Q xvvXcw889JW', 'lGIe d55Ra', 'fYrZfm06 4yW', '74 h9GtdTWb68Sw', 'vPunOJ96yQ', 'xS Y H5 6bf', 'pFJG55bZ', 'gFFWE5c7DQ', 'EQZt u2K5gp', 'ds Gm77he', 'uDl cgl62Fb', '5v vxbgnq zdl mhbzXd9O1K5gW', 'ed P27gl', '9 JC .Z3vj7nI9oE4MtZQ93Ga', 'lYsZE340gs', 'fbbTQ78DG', '0x Ej px765Jl', 'RM LfUX5k GA.W, TUJek59dB', 'Vhr.la Fjv fN08Jw', 'Hn R sA87Dg', 'cCE38Rx', '8 9FKS ZZ76 jU7h7GU', 'ku AujsjEKx64lg', 'ryX qFbp721Ud', 'iszeYtS, aRdtcI41wE', 'TVzgfsFbI322rW', 'fjnr56FX', 'uZ dyjtO45QR', 'if hs528eE', 'lRGp21gu', 'e LU qkf5f5Ja', 'iH.cmi53Qw', 'UU KsT9F0hS', 'A saBUPtANHz56uf', 'X.Tm18RZ', 'vcRAVLIRdbxTV h12lQ', 'lpXYBIQoaen8d3AB', '5m G .t4as50AA', 'Kh UWTcq70Xp', 'BXq j ydlo8s8qs', 'VwT gX9 2Ub', 'PB i Z484qh', 'nXjz52SS', 'mwH xxo, ZTCx9r1GA', 'oNTD9 6DT', 'NEmZ XhMVh4g7lP', 'IgegDtk09Qn', 'TGk t54uz', 'MW mfGK4d1Yr', '2 mkp. M7RVzjn55jy', 'GumEgP38nw', 'TS sF2s1Za', 'qsmS4V8rw', 'wjXB zm1E9uu', 'yQ U95Qg', 'dyIc96Xz', 'www sPk9e9GZ', 'uOccdFE06xp', '6 tj wYr CB3oLo0p7f5rS', 'SiNQyoc ONdoiZo, zQ99YY', '2 Dtgf4w2By', '4J 9imu G3u5qP', 'rvkqdioUiPT66pZ', 'nDKCqkUYE63Ha', '8 FGiyUTqL47XF', 'X aD9R2pH', '0 m.FbKCSGcQ14al', 'hmo avFoJ86NW', 'dVNKl8j8lW', 'YkTLcWI62ez', '8 t v W8gfkClBiU56jl', 'p.RLywtL7N1hG', 'paVk, VpUXF0B2ZD', 'eNZi Sof. GY1 2Yp', 'p dC hPkD7y9xX', '2G c4c79h W19eD', 'F.Aw2N2WZ', 'GBT1b5sH', '. tpMgmtvvQRYj60rp', 'JKMR66ws', '1 . qB22je', 'h X N4 1hf', 'lPY Z2 3wl', 'IL.l oaK1e9FZ', 'ZVy W67Dn', 'sxaJWVZNFscO21ey', '5 PzacMnG u R5Twa p6 0sH', 'NFZrGSni3j5Wl', 'stSdrc22Zr', 'kVMJnr42FN', 'sIlJE7 9GY', '7 45TQeV2nv90FF', 'vvTlo07SP', '0 c9EOU3, wbf7N77xN', 'WRMkM xJ24YP', 'urds ftF9w1jr', 'XLMu p4b 9Nr', '80 N TxxM59Tr', '8 5V0 yGN4S6ah', 'fHh, hnO3pH 9K59nF', 'iepkepOMe0X8Yd', 'SdH75Lg', '3 F 3O9qp97eb', 'ISp SIp31qS', 'YTgk1E0jW', 'dopx esEJBU06dS', '3 Xnia39rF', 'mZhBTf5 3WS', 'EbkOs58 3xG', 'Nx G5 9sl', 'uYQTS33Wf', 'NiKOrb54zb', 'ghugCt0s0yg', 'Zc iEjT0H3Bs', 'Xzce bWY17tT', 'zRKxI91lp', '7 I O94FN15js', 'ElB.U4 7eF', 'GtW tJ. DKT ccG52XA', '9Z uLkUd45J94nN', 'CQXO4b3qa', 'kR FiLLGYn05Rp', 'WTMo jHmlW .IN56fs', 'rPPM3 7Pz', '8 iZqYSlRvoWI xIiOf7i4H8tx', '8 rG 5 Hq Q Kf4 6Xu', 'n IYM16QF', '4z Qsf7vjsuZLLf2s13BD', 'cpu, iK, rFVY89bs', 'pfK, DkEQp34Te', '9j C362ci96yq', 's FN zfpF f6s2Ul', 'BEMU86FR', '6 O4dvfdkC3 8nj', 'cnSmBId46Dj', '1f Znso F112DB', 'sXnd36PY', '2 C1pExvngb e260wD', 'tW W55un', 'NdCnN4x9xX', 'Lk.aJfLt75YW', 'BVhkDTY47Ef', 'rIWWKKE0 7WP', 'R JEE05dL', 'iZp6A0lU', '2 znreoy9r9Bj', '5l Lk md fTAVL Ep9r8Yl', 'Qej Aw JAJ me32Zl', 'deHJujFBiH0w5LR', 'ANNv, ueDGMLT V bBU3 7bu', 'tZsZX HiOv38Le', 'Tgu ke Ym373Pn', '2 Hs 8 M5aJ.s47bj', 'crfjuRje18RF', 'WtzVVKqo TL54dw', 'vwTtm.ND1a6BL', 'cz R41yA', 'DjJA29jt', '04e uE UQT7 t5L 1X r0Bl07bq', 'hUu.TSp8C5uN', 'jIRhqqvfuhL5v1hJ', '.s kKVmOjQorw gbfCNB m74lX', 'QEo9C0zJ', '.zsK956QN', 'Du o43au', 'gomM83yt', 'ZJgrK0y7zB', 'PfYjFuNMAPY7U5Ep', 'WlDNGxSbfuU422yx', 'UmZhVysB51lT', 'RQI ueUSl4C7yG', 'bMghuBqNVASWuu9B9py', 'FoA M89SF', 'm pQl147Jr', 'xE IYo37TB', 'RAkmw91pW', 'JSNSqk0g0YZ', '1 sKB9o48nf', 'qrIH35qr', 'YFi, me77qA', 'pIM A Zup3j3EN', 'DMKSwiecQ9P4JL', 'zOi, JMHEmvTS x, lwHfpgFNbQezoG51QB', 'zPKpLRN31Ud', '7s p6Hs4nJF990Rw', 'iBgd16Dt', 'M gn SH YIkxIZf25pJ', 'wq.fGo3 4AL', '8 4. juPc79xA', '45 0 M6P3 3te', 'CWCHI B3 5bE', 'aRtZzud49QN', 'slldP8y8yF', 'h E6 2rw', 'nv, H57hj', 'Zu gbvUAFpi.F86EG', 'BaxzqYz25Zp', 'wpeMk0H0Ab', '0 u6QgtJ07ZS', 'EJXyiYJb72hF', 'IVu R AYF93AD', 'PijrV0 0eP', '8 OIp U yYt y g8Bv93Wx', 'DZR JAecTv68Fh', '1 F4rJ 0CuCu Z060tj', 'Avb37Tx', 'W NPwO09Jh', 'cllYI30zA', 'XRcAMk01ba', 'SiyR2b0rJ', 'plEpeCAB76jF', 'KiM44FA', 'JX z8F4qP', 'ByG32pT', 'VkXgzn86Qa', 'Fs buHHJVzAxTF, LtA18HH', '2 Y6NCX72Ld', 'ZHBNU Tl8 4az', 'z nBH4u7WL', 'sMdHEEl43ny', '.Nyklumir27sr', 'd i X mC8d7qF', '4 YOEStUOSV. OPG1R29jY', '1 1idJWb bT61pb', 'VsvnW22Nz', 'YK nRHuCQuUQ29dA', 'Vaxz5f6Fe', 'ulQEz79ba', 'fxi Sb42Aq', '2 4Te 5Z, k 4OXT72RY', 'RXeDBRS2 9Te', 'aKIeEFF28JD', 'EQ LLsVNU7u2sS', 'x.sxc067Da', 'jPWSUJP Vb r72QA', 'UOlkmDgAf421dg', 'SCjK70hJ', 'OBJnymkGzbytDLohP72gn', 'WTMbqvpFg3N0LD', 'cprteIY00dj', 'LfCgyVJFnGm mYiKb a60bh', '203s 95LLTW b9ZpOQI ANBJ02Nw', 'baD64uW', 'wV jjEkq Hj OBVhvl, UNkRGTMm1 pLC U, XW 1T453nN', 'x Td1J3Se', 'BwFc T, L1q qM786Jq', 'II, YhAW67Lu', 'p aHvdM6s5WE', 'z or2S6ep', 'LNJeMkp19ls', '4k 34DFiL9r945 V8bB45xj', '7 F e8yS2N7D8QH', 'sAIZ92Jp', 'nMgvzZj14bX', 'PuHKpHJ39YT', 'GO wLe51uq', 'stream HWEDQpS28Zh', 'Q aa.l67Ba', 'xJZnxZ91Yx', 'MP C S06Sn', 'l IJp14An', 'T f h6k6ZU', 'qTUFi98PZ', 'JvhP83Jt', 'UeJlCv b JaaQOBbaDB45fg', 'hwpvarX9b3bB', 'stream HlKBaBH5D5HD', 'vJVbr.HH7j 4bp', 'pzu rNoQLKHl28dp', 'X ZFW28dp', 'dpdpf28dp', '8X cpRR89TJ9.i, CCN08Ad', 'stream HbFFb1g1aX', 'PoeJDVH fP68YY', 'stream Hb G3 3FF', 'hhGD4j5JG', 'UZGf55SB', 'wNhLBY74tR', 'U ZTTZbZDV68sg', '4V lPkuC8iUYQawc5H612Xr', 'LexfyUR Os76XE', 'bQ g25ZZ', 'r m.yPs5 8lN', '7 d Z K5e4jR', '7 ZiB .1ORT w QT98GZ', 'ydpk35uL', '8 fbVI3j 6Ry', 'oEMud99qD', 'stream Hb02RT', 'W BPggyiLz22aP', 'Zc RDs24Jg', 'hhlb74DU', 'fDPi12hL', 'Wq.u36jh', 'gP D Zl23Td', '7S AVZJQARwJOQ9 DPXfQUJQJ4H3qD', 'FR. FQjC4d6YS', 'IQFHdO0g4ar', 'RDDuaH MxG2F3hh', 'pbRSxDJE445fF', 'ackE, a81Pa', 'Hk ONLW4E1WP', 'LJJN76RG', 'o y nkb82DD', 'WEFDUQ08QL', 'CzJE905BU', 'JhBH1B7aE', 'bdL RJ rQRnoIB jBA3v 1qH', 'vNJB79FW', 'GHHnT55hG', 'YZhnaaQ, Cvk mrNV499hU', 'KpVE nRu7t2UR', 'OWG8W7LL', 'uGvrjc674Yy', 'qq Vy6f5WG', '9k wtxx3XWvHAPxRBQDSQ02EJ', 'aIy I673RP', 'VqtBwEPE64dE', 'nRB, LlYZwH44JR', 'VzJb472dH', 'giA., IT.K6HVVQU7d6Ej', 'bQ.r, h2U5qN', 'IELnrfqucpsgkezKTb26bs', 'Mg C07dX', 'ADFk43eb', 'PMiy482TF', 'bYy xG6d2AH', 'E YRE40Ug', 'YxD, J80hE', 'iCMPd6x7Jx', 'kel TshQ69Uq', 'NM xV YDEyvDOn4 1hX', 'gKeUlP8u6JG', 'QZZJ2 6dx', 'p cbbSRR32sr', 'LMki T62Ah', 'mNkgz77qE', 'PZThrCEIJMnwtC20gJ', 'FJWc9g0ZN', '6a PbS58qZ 0iyZ Z1xl6W8zh', 'fDAGg e Ptr7G0ST', 'BaRbcr45Ds', 'BLE QNPY F45Xn', 'VPkBo88sn', 'vCzK u, QcXAggeen0B0B1EA', '8 txAxr b40Aw', 'KNOz85BH', 'Tru GE ig4v5XQ', 'X cj8S2lT', 'KSsb13JR', 'GG NtbG94rz', 'z mlO89JY', 'EKF39EZ', '6 5XMIj61bt', 'RQ UKN895RG', 'Tk CqXxk43JB', 'FKfhNDXzq07yE', 'IhWRTJ75pt', 'cciTs, qj.xa gPn65jy', '1 pPxTrR850wZ', 'YKqNy98aQ', 'ZyRXj94ez', 'fcpWqP84RJ', 'Yxaqk JU9e8SJ', '4p L ApR62st', 'VIqO5c4yH', 'gFRr78eB', 'HLRHJB3U6fN', 'r Aps M J87Rg', 'Ih XNXz.uRRZS01uS', 'CJahVUD66bT', 'B Iyet15Ww', 'vpYwnBToPZ70Wy', 'N UybN R38pT', 'zZ jAb4M9Qe', 'mXwX, Ne09sj', 'FK.xU87js', 'rZUo74 7Jr', '.goUojgdS12sB', 'b D Ii20Ue', 'F IEbi34Dq', 'hMHIZYYH, lJC5s4Bg', '9 PPuFI2 eRTeR6r5EJ', '2 ps lSC Peqi6s4bS', 'ICFkAZu, jYLe4R47d8 1hL', 'oCT p, S79gb', 'eVd, mQ4v3uj', 'OvBJ22Lz', '7U DeN1UzH VCoflycm7lFn08SH', 'rclsh bSL7t1Tq', '8A LSLt1F5UX', 'nGT Xn209pN', 'bBOY91xS', 'epjjGxjHcJlSS8a0tS', 'fpNBbzz49BD', 'RaAy P EPN57GF', 'fT Ez12WD', '9 xUZyCZMQ7A 0lp', '2 ZrEWe36dB', '3P TxF2ekJk.nKmSVUPb c97hd', 'pco dQ55fn', 'mG n29Er', 'rgkA wXk6a3xT', 'KoqTafIY m75nP', 'MGFY5k 1Uj', 'Wkqmw, ZT f7iuy93Rt', 'qu sD55Rd', 'u H Zv53TY', 'EUypP91hz', 'tYMtPTz2U3Uu', '7P a ZhXrCeaOFVDpsMVs LF4ee6H6gY', 'm seYuy5T6aS', 'ELol44Hf', '7C j 8Nr74nZ', 'ochkSR81fl', 'TBN F66uT', '1 Fdip1W1Be', 'pYJHH39PN', 'MLHXR mN21Ab', 'mbLuPPUBtQbzZ fOmk6 7Lb', 'mAryG27hN', '21 A PIJF4K 5DS', 'JFjp16XQ', 'SeWgsffPl tT858sj', 'rKMG WbL01Sw', 'prjJFA l k93Xj', 'SSGGK MNUgZjTDTTdx2A1yX', 'ZyoWm0 6RB', '7 e lIi538Wz', 'ub mt j2 9Bz', 'iWDZp SOqTm D2G5PU', 'Hjskmh42eS', 'YouIRXyYQ5x6zu', 'jkAPeHHn12EN', 'igonE6n5FU', 'UleLW02UA', '6m 14INk34Ae', 'vCZkn39hQ', 'oBQ I54yb', 'nlnJ.hOIs36Hz', 'wmBcXueb U59fL', 'kn NG21Tp', 'FMogbiU9P2BQ', 'OrAf14HG', 'hkzm22gt', '.W k080rw', '6C Dqbjfka4P7s06hJ', '6 8uQU5F5Ur', 'Rdr XR26 0Qt', '6S MmzT86hL', 't rK35 0lH', 'Icti W1U8Zu', 'stream HY DQgq76Pw', '7 zBI HhD6P7bX', '2 AM 8y3e7Xn', 'oL CW83la', 'Fm Ibm, xAkndf0 d0k6ga', 'AQqr45BS', 'heRhe, K dNXmQCaAYUPLp30wa', 'aXp ggNQL3B4HH', 'hcCZAtGD11bJ', 'julca10bA', '6J QWjd8ScVt2xEV6oeZDDvc Fpb54nz', 'AtBC8 8UH', 'YyFP99bY', 'bdit0 2Uu', 'mF lAzJUC778hE', 'stream H O09jP', '4 N4a, VyH E89EP', 'fDRL8E4ZF', '2Z TeGUkLbdD03hJ', 'nFEdk182Fz', 'SCZSU TE68QE', '60 0 0 0 0 0 42, ty20PU', '86 mA1p1 8Td', '7 Q8H IcpbIH38Fd', 'wz z H pqNb7p4Sd', 'fwlQJ77PB', '5 eWB, fZHElscMtH9A1hZ', 'HSy50yA', 'kTxMhMx325xR', '5 z DIQd9pEe576wt', 'DHwvRyUu b1e8Hh', 'eQhwhQDD VAy037Pj', 'wy l55rL', '3M QnfM6qn M54Jw', 'bdbfaecppprq XPQHXDMfCFVNAQIYZ zU55Yu', '10 3ImX p6yUw59qx', '9u CKc.QChCcjeOctTB5j0 2e0p 3z DCJ54Tj', '0 TK.yUoZfbR8W99ya', 'EpkU56wg', 'tgGAagA31RW', 'Dpro53BL', 'NJwGmOg563Ds', 'TsVYJbO05Gh', 'dTJRT, IJ17Ri3g3BZ', '7B f t8BOO0G1Xa', 'BPzTPsiLfBm12ZN', 'jdURMZW t F vv, HVZDRu u1 4Be', '8A UvE8SUCiBT8Uxq 1PD3U8Ux', '46h jWn L415Ly', 'HFhcedH13xz', 'BFLuRN80PF', 'FBt UfQ zx8r2Du', 'SZHCrD0R0wY', 'qSbmdY0X3Qe', 'evkPBIo36nD', 'goyAKJ97sL', 'xzcN9W4hL', 'RHQykj22bT', 'x.g xVARoe5H 5pT', 'leo BCobJDN a25za', 'pqTKZq Yp ajq EKDU.w20nT', 'rtqjluJ b64LA', 'SHZrO4F2BE', 'ke H jyTqqsTorRhhA82lJ', 'ZtMl.jUu7X6Tw', 'tBEFLR09xR', 'ZR r79sZ', 'aYPmb593yL', 'VjT yMK36Td', 'xJiyFR0N0We', 'IVFNI05Sw', 'krSXnab85LS', 'FBKUj Nt ec57fl', 'IRH.nR60Su', 'UVPG79TS', 'fV hw, uR8Y2Ay', 'jBddBB OUmeu2e1Ba', '9 0vdQ8lo, mfS 9o35zS', 'cYP, Y4D62nH', 'mu V dl6E3Sz', 'BAkFg K qlMmA739sa', '3 K5p A eb8hh1d95Sr', 'hr K42uZ', 'YxS14Jl', '2A x0x H01DD', '6n fj1YSp6bDHn z74Yl', 'qS W15YF', '1 ha6 SV kOaR V fXh 7A dD8 0dP', 'H RpDd66ag', 'xroCUR, c 1TakiI6Xl, X lVKYQFrsGN oNGXNnO9k5K7aj', 'pKHH mWAm47FH', '.tYa vkGmgy3 7uS', 'D jcU s mnu3 7ys', 'uYO pk8p9ld', 'BJuV, m33qx', 'PYFnwfZl13QZ', '8X 4BjCwV68SA', '2 10 S, HSxlyB8xza q.GJ ENbdzNc6l9k1G0Jn', 'qhkibDZeth10JU', 'otp85ad', '35F 8TDAK7J1dJ', 'DAM EE5 0Az', 'LhECt7a8lQ', '3 w dS28ry', 'hb i JAnJ6 8NB', 'vffoaFfF4b2AD', 'Evlr05FL', '5 zw0 tmNlhV436lU', 'n ETMbYveEXD h549xU', '0 m e bucOaF137XH', 'FeFq, cBBBW3lc F10BB', 'Vy C puc8X5RF', 'a cpB05BF', 'LXX JHHD6F6ql', 'PxcdeQ TQ, t75TX45Db', '7 S3PaTMp, oJkr46AY', 'ggP13Pg', '1q 1fIiY9y367PX', 'o PPEAl1H1LT', 'O.mEdV, CzS mW7 Ud 58 TzNzK20sU', 'T aSeQUOW14Jn', '0 0 0 0 5ZTaBhmnWKZE rhYJ2 5xl', 'RPuCdvNL19gE', 'rXDNV3 9LE', 'C Dy999GD', '9 DjBNR mNhZ w1bfB7n3D89gA', '2z MHR8kR8cI5H8BJ', '2 L w uD 8fj R eU8A18tq', 'atmDCO11wf', 'KEa GU, ZizlTqhr sMc4 8uT', 'Htx S vAgU76pt', '8 QEx Cw y6FnDa60eD', 'IdHRG12zn', '5 DBEeG i LB2 r 8DrbJ28XB', '8T Q IHE21HH', 'stream Hb U30FF', '2k ZRDHAqBGYUxHNg5 c30E wu oDU01zE', '۲ 6Gtl5b4Sz', 'fqKPe4W5Gp', '9 5u3mB43nU', 'dWT UZ HY2C2lh', 'j TbkPESWg68LZ', 'UV m Z uU62XH', 'm G n21FE', 'LVgBDM5u3GW', 'HA tLWNmR1X0ta', '8F U8BV2A62wq', 'Hqsl56Jp', '3 0 Pu p B4 dQ 0Nq93Jt', 'cJ.LZ72Ly', 'YkbohTzyhGJ20HL', '7D pS t vqky7D543fs', 'ejaoAO Bg90xs', 'Ez L20gX', 'jS S, dEy67hz', 'obyDJL7f9qu', 'uKIcD Y41Up', '6a AObNn60DS', 'VULpcdC66UB', 'D H i dW09fX', 'pb, EU81AT', 'B q Ge00Hf', 'd FpEvH rvZb17sp', 'G Gc, b40xX', 'eNImm0T9ZN', '4 piiTu77rd', 'WsDLhSo7 7HN', 'X u vrNnzqosyHST yl S5G5ZR', '2 hHwmcE61La', 'JYDtHOKpO pl42Nj', 'Az Rp55Ej', 'YPRyeX5 0GT', 'e SWAEs d, .c PbqlGaq8WUbMfgdk5G1zZ', 'uhN38Aa', 'XM GNfCMu78HN', '9 Dt 9xJUs4I5C66hxiJ0s1xH', '40 4n L fv2. V s0d2WJ', 'dAIuieG34Aa', 'uDLIfbP27hf', 'rVk72qR', 'UTZKiQwiCBDi30Lt', '9 Xfcj7P 5sFQIQXb3c5ae', '4 kHhdwr2S6Jj', 'FIjW59GZ', 'L JjyOY6s3hT', 'wzfHAFB3B0gq', '0 Kc 7n.z28jF', '٥ Eh5lK L76tt', 'Zd LU85gq', 'YMw48jj', 'RdAHc8A0nN', 'di, ky O s3 5tR', 'wg iIA36ND', 'yLcGY40tn', '0 i0 3 ARM4y f0K4uD', 'VXX o04gf', '0 0SiS6 qn4U7v5K9t 9NL', 'SaBE50Ef', 'vPQEj2f3wn', 'YFaZ25yW', 'V CDhA1J3gE', 'O.L RBk0V2bR', 'Uhz e44dt', 'VWmknW53Rj', 'J F86Wa', '2S L3 sLC R G lJMrI q AIh9bS048Sw', 'uPey94Qu', '90 zWFUUqA 9.Bctnb9R1GG', 'pZEy tWQ39Gh', '0 wpJ .mGo35 OvkQYIF42AJ', 'ST C2B 5dx', '641 7Jtj25DR', 'sNzts, FBYb FBO14Da', 'moAg zhujv92nZ', 'LJRw53SS', 'lcrRRt fqBWoz45HJ', 'jKIIGf8J4Zp', 'skTL03yl', 'IQrvVMk06Ux', 'YFWn56An', '58 H6Os60jF', 'MmiKivE3t5Jy', 'JYrTbFI94qd', 'bcNf04jT', 'eTWQb3c 9Bs', 'TuTWLosn3C0lW', 'jd bn62 5aa', 'zhvky301Zu', '7r vtgs3b62Zt', 'Cdp SJ21xr', 'th GFKDR2b0wR', '1b DYEj wNUAxip75wD', 'oZaH K60lg', 'jtVg4 6jX', 'OCbbfGb mD29Rb', 'sFa j82by', 'MmHis8 9gN', 'Fuvb403er', '۷T yidbD8FMEi691 kKF EE3T7yP', '9 wKaiDQ341BQ', 'iarEu w61bT', '.x RZXLe.Gcb07Sh', 'YP k14YT', '5N FD 5Xvjn31dJ2vkkK9H25Na', 'T.wGTc45hz', 'hYCZwlt69px', 'XStk57Uw', 'ls FdEWVomW6v2YF', 'i NQvY zv G18ld', 'BYLD Nv049AF', 'U Av, bR6w2Qn', '7 n 9pw28XN', '7 MWjN16z hk pnsLsin85yY', 'PpIvWjU6 4af', 'an J866pL', '43 ngDVNr 1tS EZeF.2fT3k0gn', 'HRiP.nH67rr', 'U ea19BR', 'MkWZcvgA oBu zWiepe uqkf2f0ys', 'WTY as35UB', '7 t63Y58nL', 'eZeNArA23fL', 'QkJtU h pqczMr93xz', '456 Xm GbZ5 Y w0H 9u3Q4eTkqZ9I79uQ', 'GKpN L52tE', 'xLTB4 9BU', '2 FmLyXJK0v5pH', '1 IG2hn6T 1Ts', 'OtapIi. W75qR', 'qRTiz54hb', 'vx sn.tirsJ1 2BQ', 'GU j1 4zd', '7 hJjAteZaOt8t5jF', '9c 3j5iHDmNLnzcTgN9s9 pVNmUqu30rh', 'TFNu9p7ah', 'ScZlCi, GhDOz7 8rn', 'REdGs20hT', 'PjqKYkvi64BA', 'Li FFM30AZ', 'UaJG, z93Ls', 'uHyB22fP', 'kZVed, z911lF', 'U q BIV99lJ', 'TVUE5M2pn', 'lHzUCWkHhE15wx', '1 fM3KureS Py0n G d O7mLJDLV74HJ', 'ljJrWkrN75FG', 'tXwociC1 6NW', '1 o XVpB3WfsXJ</t>
        </is>
      </c>
      <c r="E934" s="3" t="inlineStr">
        <is>
          <t>[None, ('USA', 'YY ws2esh5', 'H', 'R8pqB147zt', 'Jsdd.', '5'), ('USA', 'uN', 'iUC', 'tlrKY', '1uRhhl', '9'), ('USA', 'CA', 'Mountain View', '94043', 'Stierlin', '2029'), ('USA', 'MH', 'CRYq', 'JA32qH', 'xR0Ze4', '5'), ('USA', 'CA', 'San Bruno', '94066', 'Cherry', '901'), ('USA', 'yL, tg0L2', 'v', 'fk9u2f84qj', 'le7a', '2'), ('USA', 'c5PNMW', 'XTuhEQs', 'RyY8sz38SY', 'EHrUPcDrOB', '6'), ('USA', 'hq', 'j', 'm33gf', '4', '5'), ('USA', 'CA', 'San Francisco', '94103', 'Market', '1355'), ('USA', 'California', 'Menlo Park', '94025', 'Hacker', '1')]</t>
        </is>
      </c>
    </row>
    <row r="935">
      <c r="A935" s="3" t="inlineStr">
        <is>
          <t>joest-racing.de</t>
        </is>
      </c>
      <c r="B935" s="3">
        <f>HYPERLINK("http://joest-racing.de", "http://joest-racing.de")</f>
        <v/>
      </c>
      <c r="C935" s="3" t="inlineStr">
        <is>
          <t>Reachable</t>
        </is>
      </c>
      <c r="D935" s="3" t="inlineStr">
        <is>
          <t>['nrekord und Poleposition beide RT24Ps', 'nrekord und Poleposition beide RT24Ps', 'nrekord und Poleposition beide RT24Ps', 'nrekord und Poleposition beide RT24Ps', 'nrekord und Poleposition beide RT24Ps', 'nrekord und Poleposition beide RT24Ps', 'nrekord und Poleposition beide RT24Ps', 'nrekord und Poleposition beide RT24Ps', 'nrekord und Poleposition beide RT24Ps', 'nrekord und Poleposition beide RT24Ps', 'nrekord und Poleposition beide RT24Ps']</t>
        </is>
      </c>
      <c r="E935" s="3" t="inlineStr">
        <is>
          <t>N/A</t>
        </is>
      </c>
    </row>
    <row r="936">
      <c r="A936" s="3" t="inlineStr">
        <is>
          <t>gini.net</t>
        </is>
      </c>
      <c r="B936" s="3">
        <f>HYPERLINK("http://gini.net", "http://gini.net")</f>
        <v/>
      </c>
      <c r="C936" s="3" t="inlineStr">
        <is>
          <t>Reachable</t>
        </is>
      </c>
      <c r="D936" s="3" t="inlineStr">
        <is>
          <t>['pNutzern in ginibankingchartgraph01Qu', 'kingApps fast aller deutschen Top10Ba', 'ste genutzt haben bankingpayconnectchart01Qu', 'gegensteuern. giniinsurancechart01de', 'ces definiert. giniinsurancechart02de', 'gegensteuern. giniinsurancechart01de']</t>
        </is>
      </c>
      <c r="E936" s="3" t="inlineStr">
        <is>
          <t>N/A</t>
        </is>
      </c>
    </row>
    <row r="937">
      <c r="A937" s="2" t="inlineStr">
        <is>
          <t>bfacademy.com</t>
        </is>
      </c>
      <c r="B937" s="2">
        <f>HYPERLINK("https://bfacademy.com", "https://bfacademy.com")</f>
        <v/>
      </c>
      <c r="C937" s="2" t="inlineStr">
        <is>
          <t>Unreachable</t>
        </is>
      </c>
      <c r="D937" s="2" t="inlineStr">
        <is>
          <t>N/A</t>
        </is>
      </c>
      <c r="E937" s="2" t="inlineStr"/>
    </row>
    <row r="938">
      <c r="A938" s="3" t="inlineStr">
        <is>
          <t>hk-bs.de</t>
        </is>
      </c>
      <c r="B938" s="3">
        <f>HYPERLINK("http://hk-bs.de", "http://hk-bs.de")</f>
        <v/>
      </c>
      <c r="C938" s="3" t="inlineStr">
        <is>
          <t>Reachable</t>
        </is>
      </c>
      <c r="D938" s="3" t="inlineStr">
        <is>
          <t>['2024 Besuchen Sie uns auf der IT.CO', '2024 Besuchen Sie uns auf der IT.CO']</t>
        </is>
      </c>
      <c r="E938" s="3" t="inlineStr">
        <is>
          <t>N/A</t>
        </is>
      </c>
    </row>
    <row r="939">
      <c r="A939" s="3" t="inlineStr">
        <is>
          <t>englishendurance.com</t>
        </is>
      </c>
      <c r="B939" s="3">
        <f>HYPERLINK("http://englishendurance.com", "http://englishendurance.com")</f>
        <v/>
      </c>
      <c r="C939" s="3" t="inlineStr">
        <is>
          <t>Reachable</t>
        </is>
      </c>
      <c r="D939" s="3" t="inlineStr">
        <is>
          <t>['and California State Road Race Champion NATES CO', 'and California State Road Race Champion NATES CO', 'and California State Road Race Champion NATES CO', '4 Time Trial14th', 'Tour of California GC14th', '3 Time Trial10th', 'c Stage Time Trial NRC Stage Race10th', 'NorCalNV Time Trial championships10th']</t>
        </is>
      </c>
      <c r="E939" s="3" t="inlineStr">
        <is>
          <t>N/A</t>
        </is>
      </c>
    </row>
    <row r="940">
      <c r="A940" s="2" t="inlineStr">
        <is>
          <t>teampenta.eu</t>
        </is>
      </c>
      <c r="B940" s="2">
        <f>HYPERLINK("https://teampenta.eu", "https://teampenta.eu")</f>
        <v/>
      </c>
      <c r="C940" s="2" t="inlineStr">
        <is>
          <t>Unreachable</t>
        </is>
      </c>
      <c r="D940" s="2" t="inlineStr">
        <is>
          <t>N/A</t>
        </is>
      </c>
      <c r="E940" s="2" t="inlineStr"/>
    </row>
    <row r="941">
      <c r="A941" s="4" t="inlineStr">
        <is>
          <t>kamps.de</t>
        </is>
      </c>
      <c r="B941" s="4">
        <f>HYPERLINK("http://kamps.de", "http://kamps.de")</f>
        <v/>
      </c>
      <c r="C941" s="4" t="inlineStr">
        <is>
          <t>Reachable - No Addresses</t>
        </is>
      </c>
      <c r="D941" s="4" t="inlineStr">
        <is>
          <t>N/A</t>
        </is>
      </c>
      <c r="E941" s="4" t="inlineStr">
        <is>
          <t>N/A</t>
        </is>
      </c>
    </row>
    <row r="942">
      <c r="A942" s="2" t="inlineStr">
        <is>
          <t>kinderturnstiftung-bw.de</t>
        </is>
      </c>
      <c r="B942" s="2">
        <f>HYPERLINK("https://kinderturnstiftung-bw.de", "https://kinderturnstiftung-bw.de")</f>
        <v/>
      </c>
      <c r="C942" s="2" t="inlineStr">
        <is>
          <t>Unreachable</t>
        </is>
      </c>
      <c r="D942" s="2" t="inlineStr">
        <is>
          <t>N/A</t>
        </is>
      </c>
      <c r="E942" s="2" t="inlineStr"/>
    </row>
    <row r="943">
      <c r="A943" s="2" t="inlineStr">
        <is>
          <t>fuseroom.com</t>
        </is>
      </c>
      <c r="B943" s="2">
        <f>HYPERLINK("http://fuseroom.com", "http://fuseroom.com")</f>
        <v/>
      </c>
      <c r="C943" s="2" t="inlineStr">
        <is>
          <t>Unreachable</t>
        </is>
      </c>
      <c r="D943" s="2" t="inlineStr">
        <is>
          <t>N/A</t>
        </is>
      </c>
      <c r="E943" s="2" t="inlineStr"/>
    </row>
    <row r="944">
      <c r="A944" s="4" t="inlineStr">
        <is>
          <t>esta-pro.org</t>
        </is>
      </c>
      <c r="B944" s="4">
        <f>HYPERLINK("http://esta-pro.org", "http://esta-pro.org")</f>
        <v/>
      </c>
      <c r="C944" s="4" t="inlineStr">
        <is>
          <t>Reachable - No Addresses</t>
        </is>
      </c>
      <c r="D944" s="4" t="inlineStr">
        <is>
          <t>N/A</t>
        </is>
      </c>
      <c r="E944" s="4" t="inlineStr">
        <is>
          <t>N/A</t>
        </is>
      </c>
    </row>
    <row r="945">
      <c r="A945" s="4" t="inlineStr">
        <is>
          <t>data2fact.de</t>
        </is>
      </c>
      <c r="B945" s="4">
        <f>HYPERLINK("http://data2fact.de", "http://data2fact.de")</f>
        <v/>
      </c>
      <c r="C945" s="4" t="inlineStr">
        <is>
          <t>Reachable - No Addresses</t>
        </is>
      </c>
      <c r="D945" s="4" t="inlineStr">
        <is>
          <t>N/A</t>
        </is>
      </c>
      <c r="E945" s="4" t="inlineStr">
        <is>
          <t>N/A</t>
        </is>
      </c>
    </row>
    <row r="946">
      <c r="A946" s="4" t="inlineStr">
        <is>
          <t>dirigent-gesucht.de</t>
        </is>
      </c>
      <c r="B946" s="4">
        <f>HYPERLINK("http://dirigent-gesucht.de", "http://dirigent-gesucht.de")</f>
        <v/>
      </c>
      <c r="C946" s="4" t="inlineStr">
        <is>
          <t>Reachable - No Addresses</t>
        </is>
      </c>
      <c r="D946" s="4" t="inlineStr">
        <is>
          <t>N/A</t>
        </is>
      </c>
      <c r="E946" s="4" t="inlineStr">
        <is>
          <t>N/A</t>
        </is>
      </c>
    </row>
    <row r="947">
      <c r="A947" s="2" t="inlineStr">
        <is>
          <t>ad-vanced.de</t>
        </is>
      </c>
      <c r="B947" s="2">
        <f>HYPERLINK("http://ad-vanced.de", "http://ad-vanced.de")</f>
        <v/>
      </c>
      <c r="C947" s="2" t="inlineStr">
        <is>
          <t>Unreachable</t>
        </is>
      </c>
      <c r="D947" s="2" t="inlineStr">
        <is>
          <t>N/A</t>
        </is>
      </c>
      <c r="E947" s="2" t="inlineStr"/>
    </row>
    <row r="948">
      <c r="A948" s="2" t="inlineStr">
        <is>
          <t>nextim.de</t>
        </is>
      </c>
      <c r="B948" s="2">
        <f>HYPERLINK("https://nextim.de", "https://nextim.de")</f>
        <v/>
      </c>
      <c r="C948" s="2" t="inlineStr">
        <is>
          <t>Unreachable</t>
        </is>
      </c>
      <c r="D948" s="2" t="inlineStr">
        <is>
          <t>N/A</t>
        </is>
      </c>
      <c r="E948" s="2" t="inlineStr"/>
    </row>
    <row r="949">
      <c r="A949" s="3" t="inlineStr">
        <is>
          <t>dedeso.com</t>
        </is>
      </c>
      <c r="B949" s="3">
        <f>HYPERLINK("http://dedeso.com", "http://dedeso.com")</f>
        <v/>
      </c>
      <c r="C949" s="3" t="inlineStr">
        <is>
          <t>Reachable</t>
        </is>
      </c>
      <c r="D949" s="3" t="inlineStr">
        <is>
          <t>['MIM174PH', 'AlSi12Fe', 'tleistungen Feature xyLorem Ipsum50Fe', 'ature xyLorem Ipsum50Fe', 'ature xyLorem Ipsum50Fe', 'ature xyLorem Ipsum50Fe', '50 Feature xyLorem Ipsum50Fe', 'ature xyLorem Ipsum50Fe', 'ature xyLorem Ipsum50Fe', 'ature xyLorem Ipsum50Fe', 'aedd466bd', '213 0 obj stream HTo0W3F7bx', 'pAgaCA VFn Ue9 8tB', 'L .IjLyx7x2fG', 'P BN73SU', 'lgqJL8 4Bh', 'czF zdwxEs17lh', 'KIPglnFa78rQ', 'oMa dr371YF', 'eb, dr L1dLf1dL LcRTyLr0f2dL', 'I aL2d0AL', 'icT, MrKb1Q8 P8KXi tc40Rp', 'bfmlBWr359er', 'gDw u97dq', 'ye YyuH135wT', 'XPSL94tG', '7Q njWCYSL9 4xR', 'vP oQJSKkpuaMs50sh', 'GdDED2E2DE', 'pH t, Jan24xF', 'yLMuU09Lf', 'a.zzVvcne9T3rU', '2 HOPjRsjNcyYy55pb', '2 PhZIp 9YF5b9HL', 'WAuOQ ZyA2V7QQ', 'TAt u0 7YF', 'YrLsf3s4Ed', '.MM.E33uw', 'RBM AkCEJvz, N t q7HjZH r F6bYU hr3Bq47QP', 'PltlsFb37Ps', '1 2l9z0e4Au', 'LoW320gq', 'MtR.M34dH', 'x pL03ah', 'wISRK53lF', 'sxS W68Ze', '0p 6 amN I5dsaZ94JN', '9 1iR.G U4 D72jx', 'ws JA51xB', '9 httgaU6 uV35jG', 'VCsuZ38ye', '2 q.JOxC. YpS12ha', '9 p GpcaOUEh4Zwk V31d.n P42bN', 'nR3 Xl1GB WkvNdv34eR', 'foFy a120xb', 'pTFD25sF', 'vKu01tS', '3A eLo THfm014ZE', 'OUwVEt8 5RT', '2 Ge5CvL68ng', 'eO EhXW7c5BF', '19L X4N2, FzW Eeh QBh62zG', 'sUSM9S8LF', 'Q lu, LffYSWR47AU', 'fd uPNlZ21qb', 'Np uX cBRYPM87nb', '76N 12TypeObjStmstream h0CU05nT', 'JXL590qB', '32N 2TypeObjStmstream h241R0P041VT626rb', 'ItbT c53zA', 'rmo1t, DA.F00pb', '44N 2TypeObjStmstream h220V0P020bh', 'qmHWIkJ78TA', 'awPd10PQ', 'awPd10PQ', 'awPd10PQ', 'awPd10PQ', 'awPd10PQ', 'awPd10PQ', 'awPd10PQ', 'awPd10PQ', 'awPd10PQ', 'awPd10PQ', 'awPd10PQ', 'awPd10PQ', 'awPd10PQ', '۰7L NOBajTl3b7RQ', '7 BxAr P4Tr uHNF XEFAr99pF', '0 5hfoMPMKOAH48Z.yU A3Z01te', 'UIvnKBvf.xOL6H4nS', 'Qvm.DLp7h9YR', 'pW.hi80 1zL', 'ZPqh YaRW67wd', 'tmyZttI76Gy', 'uBYr T04Wp']</t>
        </is>
      </c>
      <c r="E949" s="3" t="inlineStr">
        <is>
          <t>[None, ('USA', 'Eeh', 'FzW', 'QBh62zG', 'X4N2', '19L')]</t>
        </is>
      </c>
    </row>
    <row r="950">
      <c r="A950" s="3" t="inlineStr">
        <is>
          <t>bmw-z1.club</t>
        </is>
      </c>
      <c r="B950" s="3">
        <f>HYPERLINK("http://bmw-z1.club", "http://bmw-z1.club")</f>
        <v/>
      </c>
      <c r="C950" s="3" t="inlineStr">
        <is>
          <t>Reachable</t>
        </is>
      </c>
      <c r="D950" s="3" t="inlineStr">
        <is>
          <t>['587 0 obj stream HkOGWUT', '599 0 obj stream HdT TTXeLTX', 'BkpjP32Lu', 'IUZdNzN5 2pJ', 'a .sQE52Zl', 'ZHBBG, iLk2H9JN', 'dFrwknOrdO, kZkCh K4W.fb52ES', 'IISUew1c 3jf', 'bkj e95hX', '1 0WJ9u86DQ', 'iooO AQBuHb3B 6TX', 'SE XVHR6x5st', 'mtFOE.c088GN', '. P, z uFJ32de', '.pCYvj25qF', 'hPOlnL1W7eL', 'kteas61jf', '8o b g 8C pB. Ex KbGx96zl', 'bu mQ25st', 'fmZdKm8H1Dd', 'E FD S99By', 'SqoI N36At', '3 .pqd UDCmy14Ns', 'Qkyu52zX', 'oYRcCAYd232rn', 'YIl eE039xa', 'EnNPN, aAQd8VBuftd78hF', 'y .jcOddSi, jSj2U D524qZ', 'ob l77ds', 'pF Jol40hB', '1 HTYIp0 5YF', '0 hD8 b39HT', 'JJjlKQU05gz', 'RU uQtli duILtal gUE12Hl', 'EynjssU NB ym95sW', '٩f G Kt Dppsg u0y Ot15sz', 'RckVlO9 8Ja', 'Mx Pw Cf73TJ', '98m XTJK24jZ', 'bSyqU76ZD', 'tSCJK2P 8jx', 'Z hLv22Sw', 'srIVW2e2fb', 'uIvvZr33Ay', 'jDYQEtF69HL', '5 9NZ q3cZ m2 0Jy', 'Jq xfoy UFRlB1M 4nf', 'w GqM4 5qD', 'ths, jZ d j8Fb6V 9wj', 'JHJF40aL', 'wieCZ362nH', 'sJs7j8UG', '8 SWL5 2nqZ0U3qE', 'UHKJrweXntTg82Gx', 'VBr ZtYLcbx54Jh', 'jIwuCAe0U2FN', 'lumimeaspbkptwtpttech vuedviewPAS01tX', 'vRxVk u9G9Ds', 'Vtjqh, Wn871AH', 'rLJA8M1Bt', 'gUiR KWnw20Gy', 'mLMT90QA', 'HRuYNSwgrPDlMt ZJL79nn', 'VwMAAptWny Gb9W1Pw', '2W JdfJk53bj', 'LuKbiMjx UV91Pq', 'iE W18gQ', 'qObyem20Sg', '2f BDDOq45Je', 'OJLE51xp', '4 3 Jc67b4s0uP', 'pXnNBeZrEMB, t1eLatEKC93Xr', '2T nW6IJDWbCUeLyLPv1Sch sx LnR KIG75NQ', 'kM qyz43WY', 'hQWZ CSkx84wH', 'Eh, rlW8u9eAa27gB', 'IHiK90Xb', 'j. EPffMrm40th', 'qmSIy Y37jZ', 'fvLHTa i u59Ds', 'S Qp04JE', '6 hG e 8Fs82Yv4h8qZ', 'flQQcQ5N9Qt', 'NDODubqWs31We', 'jXGcYBUeWGIGL46lT', '4H UXiq5Fs sVqMef35 DUGwo0xBw8B3FU', '5L G2S5IHv34ag', 'plzBzAK9H4NN', 'SS F Ma7m1bz', 'xjsQeLoNAchKVUI80ll', 'ISIlMZe PfnzpabyQI3E9BU', 'eRvFNyK r48WE', 'lVHTU070TE', 'dLdjT pv09St', 'z gm6f 7Xg', 'Zh U qN81wn', 'YphC41EG', 'bq l iczUQDQ.bOA f20Pd', 'mQBSgAC iSPhUk5M2Rs', 'Axij, tre6LiJ6 8nP', 'JHOOW46Fx', 'zUClY03tG', 'OXKhW61UD', 'NBn, tsGc yl7F4UG', 'vbJKA C l CZ.zB9J7xn', 'e whqd.yR36dS', 'uBCcm A595Wa', 'NUFVB32yh', 'xX AJjEZT09aA', '2 3lRfbB6PMg9 h74gT', 'yJLAqM, mG bAzk24HA', 'VrMB.R11Yj', '2 19Rz790GW', 'gSVMCSS87JQ', 'iaUP9 5gg', 'tnUS08Zr', 'Oa l LJi10PT', 'msrOR85nj', 'VgZz4t8Br', '4 2Ew Fr40ZE', 'SRwccPqb77fL', 'Ys U42JX', 'AsbTbPXvFfNMUO7h7jS', '0 pmIJFE3n, P TyAxtx PS484zU', 'JndBMxcDr41Hg', 'gUeLG317rg', 'TZXrB109lX', 'Nh K44pu', 'AJE8 6dX', '0E Dja om8T5eu', '2 bMLAAku45as', 'M dy39Sy', 'qTyS72WL', 'dcVU61ny', 'ha gsD uD8K6GW', '47 qH mI2N2OOl5G4Ds', 'V..K9d8fq', 'thLst2y 0Xt', 'ci oH84XY', 'qGQiEX3A5dr', 'rZCuBVU03dz', 'CG f4g8Ba', 'sYqMLcPGeF7F5jG', 'nWsT J926EH', 'j WbQ20UJ', 'T vXq. k79Ht', 'Gdl D87Wa', 'MdlUU4a7LJ', 'rT Pm SXN u01hp', '1 os.DHxpN8wAR0K9nu', 'KGzRqSYdCuQ72lG', 'Tqec2k8SH', 'B Ub srxCJXR8s0gx', 'fKtl LvJDA1 6EQ', '8 vU1T4c9EZ', '3 rup, WOfZUrVq29oRoEYA57yr', 'vqWTVmgPufQrKf5 5bW', '. iitixfBelrLfX7x 9AQ', 'zlYG ZYzRw93wS', 'p .Nzr72 5rX', 'I Qj12Yb', '8d EN7 N xfE1g 3yL', 'nSqGG. bHO55RL', 'Ido53nX', '0 3 0 RSubtypeFormstream Hw6PH2T0Bs', 'DhDABhYBTbHfF5t4UD', '2L D8bVio N37peU5D rl10NH', '0 iy8, A kpridxs49 j5P30FN', 'Ulzd2 8nj', '0 uqIiV YW9m3fp', '2 1Lceo0 2qx', '0 hD8 b39HT', 'ABBA956ED', 'ABBA956ED', 'lumimeaspbkptwtpttech vuedviewPAS01tX', 'LfTUt76zy', '7q JSgav9JXC7 1eA', 'Ergy57Tw', '.LVs68RF', '1 IYUz. vWY0e2ZS', 'SWIM78Yt', '912X b G tfZsK70Ge', 'S Vhh0 5Ph', 'BAr o70bP', 'm tp336jF', 'ggJrY2F1Xx', '6 E q1N40He', 'nRk UZ39AA', 'TCJPn.Nep52Ys', 'bFMM uumBpCxu21Sa', '.qF Xrn6N9xF', 'cuwYZ.G82qx', '78 ERyp55XR', 'uOfEs4V7QN', 'AtsOe lXl68eN', 'ubh61jz', 'pzbDat SwIrwQ. L01pj', 'nyo50lr', 'R Z ZssUe35FF', 'rXyK4F4ee', 'WRq RpSOop7 3Lr', 'Hopi gd IJ6d9Sa', 'LFkdPE68qq', 'O. iElI, xOj4HSCapdSK2nzbyBS76Ue', 'MGGl85LF', '8 OetBVBIu.f5J5tb', 'TKHb64Pe', '7d e8Ew5 zDGsd37GU', 'KQf36YX', 'XRfIAUdf35na', 'VHB j2B4ja', 'CCDC54AE', 'CCDC54AE', 'lumimeaspbkptwtpttech vuedviewPAS01tX', 'd JPP0U2Pw', 'hIDah86UF', 'Ublo2n4Pq', 'L EK62AS', 'FQAsVns2S7ys', '1 eT 1jKM55Se', 'SqOrWn8m3ds', 'vVi, U3J1SU', 'JXdyR, c9 c6f0nL', 'jyua, d1b y99DU', '1T XInxUs8D8Tt', 'Har, e751FU', 'L Syv492ba', 'Nf.A44gT', 'ZuAy7g7Hp', 'LVyru89gS', 'xsfl P K60zA', 'KIHayAj62Nw', 'd eP6 3ST', 'pWShCT A38ne', 'tZ FQd6 0tu', 'hOrXP7 4yl', 'ZcK Am a c D FHRzB9 5DF', 'g DXn8K 7Yy', '6H 8vyZ6 B0bFju53FHx32jeOw8R 6T99GP', 'pKRiQDr9 5tg', 'sTHJi736df', 'Ef cPWFZWldCz46ye', '51 y1Q9V igTUIT86bA', 'BKKRqYj28sD', '5 uCsHBc GZG1X7P rZp1j2Xy', 'jBWi jig284nZ', 'MoeSU7j 9nS', 'umiyxfHu93uS', 'aKhnYP32rz', '4 UvTYE72cZ.xjJFEZ g4zJq A40gr', '097 t3Al7c14Ht', 'OOLqaB28fh', 'zaKFu KADPhSXCYm o20Qj', 'Z Jn49BL', 'k BOxYnsMwM8R8yx', '4Q Ry W34PJ', 'gO eiF30TJ', '8r wu.DN55NX', 'TCLHBJ03BJ', 'CEFF00ED', 'lumimeaspbkptwtpttech vuedviewPAS01tX', 'O IdkRSB672gU', '92 lT p2R59su', 'oMjF lcu154tT', 'Xha.EgFPIi Y89ex', 'EyberMW42dS', '2m S qc00Yu', 'HW a n n4D2uN', 'QeVg0d 8he', 'FmaH828Ws', 'KTwVG40sZ', '1L M u j067Qd', 'CaxT7u3QX', 'dFHp.F Gm4u1fJ', 'SQ s4g4hY', 'xpbhA02 9EH', '5X 2Hk UPKzG88k2D 2BT', 'g PkRf2D5eq', '2 UQj a F69Jx', 'QzbaWWoPdSnNkJ64sB', 'WO . p UK92Bq', 'FOlY QHmetF2 8jD', 'pUWff4c4hp', '0o i4fd8VMtY04pp', 'Fiit3k5wd', 'zQSUlLHD kR56JY', 'qzAlwam14Gw', 'EkymSUfW40Td', 'BxyJGs26DH', '6 D.jFCz kHKtE Fr075JD', '45 XYNIjqV H47wCxPVIOT2 1UD', 'iDDz98Dg', 'r i vIjH83uZ', '.o gD L7s2Yf', 'jQ b6c6aP', 'b m T99lf', 'kD a97yQ', '4 y9 NP62Wt', 'f z, K t60fw', 'axvV, CcS.kth3C1BR', 'QJdHss6 2wS', '8 AG J1egDJTK00p2 9tD', 'uvn, H56Ao9TlJRc8uQ36sJ', 'OjdyGs64TH', 'yLLLO Hr p0 4LR', 'XwV Rg88HQ', 'odSmq28hP', 'QkmcVhdExpDQwkjY3y8FW', 'JSVGnliatYRL561de', 'QiOELY zp BD pX76HN', 'PW OZP eZhV23gt', 'zrUd N0u 3Ll', 'uFwn2G3Zh', 'mEISjzHI8h5DA', 'Ziu zZpZm NRlLQF9 7bz', '1 mHVMOQEhfn0, WhzlU80xH', 'Wd jw1C4fr', 'GgzL36aZ', 'gtMs, Uq03XH', 'RH eR6 6RT', '7o Fb9OI24eE', '8 1qZYubxxkg9w6Hp', '4 X iXA5uiO7Fk38dJ', 'KfdBnn84yt', 'TQjz Un12Eb', 'PVa Rl6Y5as', 'amTDl94qr', 'KS B29yr', '30 A la1u6 quf17GA', 'CrqN G95nJ', 'hSupS08HF', '7 xltWFst0x8gRD4g0LL', '6R oKsnCa9G1gx', '4Z fVYnF51N3b1d r iTI.tN70NS', '2 smYACd5J55JT', 'oZlnJUh91RU', 'VNaeOrs334Un', 'dmuV QsnL88Xz', 'xTA szuPtTQHEwFm32Jp', 'lumimeaspbkptwtpttech vuedviewPAS01tX', '8P gU. 0K18LU', 'eYJdA3W3TH', '71o b0lSvQsN2N 7Ye', 'ApgF68TP', '4 plT9 gpR 7i.Q9rYx6 1eb', 'dE bVq.xRsiUuG, PiD5S2rz', 'ljURg8c 2ul', 'WsaBcg B3 1tA', '11 MrSwtL9M D r9d1pg o95eu', 'CAjkr87Rz', '3 7X ksk32ZB', 'ZVZkS QY7k5Dp', 'u V SX, I43aY', 'V.CbJuf36Pe', 'lumimeaspbkptwtpttech vuedviewPAS01tX', 'EOL7 4YG', 'FJapF242qP', 'LMi36La', '4g fjYP90lB', 'QOntB29bu', 'gv Wwh97lh', '5 3ErIP OidSElYH7461zqMx01JX', 'rRewROxK0H1rb', 'hlWE124tq', 'br zw L bRI8 6Lh', 'DhFPBF6 8ly', '1 ysiZVW47 Vm.Dgr7dlB5g6Lb', '2U OTUJ8 . z91Ye', 'XOAl38sB', '5 6p6J2u3nG', 'kaul42SU', 'slhOgKwUr h639bZ', 'X bWKx50pQ', 'lumimeaspbkptwtpttech vuedviewPAS01tX', 'AFTB Ms80pQ', '9 oRpTz, P m90Hf', 'nonZ48Nr', 'hUeogAwrq9A0Ft', 'lumimeaspbkptwtpttech vuedviewPAS01tX', 'MTbaHnCQcW8 2qw', 'iVGo28pB', 'uR wR70rt', 'F QtV, Q zE3b5PX', 'q rFq73hn', 'TTVR, lSFeQ 9COv xjiDDsO126gSar26PG', 'kKwlKol00Fq', '10V tQBep Hi8geao5 4fg', 'ucVh h47qr', '9 xz Nm830jP', 'C oo74Hg', 'V pLCTn2t8pW', 'WGaruzCgS31WW', 'jjvcNsLF s07aU', 'zVfkp721qQ', 'tach37PT', '8 JMR W4U8Zy', 'K hR7f 1Ww', '1b .6FR07YW', '9 vl4UEKV11pE', '9 CCJfgfgfN2U5k5 7eX', 'BkIe, cIJR K29uH', '6 R 5dVy5bcK s1P894Pd', '5 rTUP A0S PKaWA Rf, NaWFKQ0juQ lxo96Sj', 'PlPln.h4g2tp', 'Xuqtrr58jb', 'GM Gw4 4Jh', 'Se j5U 5HJ', 'qr.N61Ua', '1X Vv7H8z PaGdk6M6Tj', 'ELsPA2E 9sP', 'QcQI96Yx', '1N xaoki7W tBexFYroW9C7QP', 'LC aOF2h2YX', '0h SL7c96eW', 'mtFOE.c088GN', 'UzQCrTjszF39 7Zh', 'nzEE03qY', 'oqvE62JT', '3d TLBg07zP', 'GhFpzw38Pn', 'dE AXY NFH3H4Lu', '0 PP Ro 7mnMlm1w63TL', 'fmZdKm8H1Dd', 'E FD S99By', 'SqoI N36At', '3 .pqd UDCmy14Ns', 'Qkyu52zX', 'oYRcCAYd232rn', 'YIl eE039xa', 'EnNPN, aAQd8VBuftd78hF', 'y .jcOddSi, jSj2U D524qZ', 'ob l77ds', 'pF Jol40hB', '1 HTYIp0 5YF', '0 hD8 b39HT', 'JJjlKQU05gz', 'RU uQtli duILtal gUE12Hl', 'EynjssU NB ym95sW', '٩f G Kt Dppsg u0y Ot15sz', 'RckVlO9 8Ja', 'Mx Pw Cf73TJ', '98m XTJK24jZ', 'bSyqU76ZD', 'tSCJK2P 8jx', 'Z hLv22Sw', 'srIVW2e2fb', 'uIvvZr33Ay', 'jDYQEtF69HL', '5 9NZ q3cZ m2 0Jy', 'Jq xfoy UFRlB1M 4nf', 'w GqM4 5qD', 'ths, jZ d j8Fb6V 9wj', 'JHJF40aL', 'wieCZ362nH', 'sJs7j8UG', '8 SWL5 2nqZ0U3qE', 'UHKJrweXntTg82Gx', 'VBr ZtYLcbx54Jh', 'jIwuCAe0U2FN', 'lumimeaspbkptwtpttech vuedviewPAS01tX', 'Y VBs39Bn', 'dIhFU517pY', 'RPXw09GH', 'RVw, bTyCo67SE', 'MdVHVZ Ajfb03hj', '6 Tz A c 2jsWz4 0pX', 'AARe3W9ws', '1R cpUCKB r314se', 'D .qANcQQTpsl39bt', 'rSDDi64yF', 'YGLDX sd94bq', 'yGjPk83wG', 'lC z31Wg', 'YqPXmpPFBD05XZ', 'cJL91jq', 'FAjNGX84Dd', 'CF XV.E.zg89Nj', 'PyaEf w83gy', '3 G6 G y135HP', 'KdaO70 0GZ', '8W NwrH9uqBp 8 2YIHX40fl', 'OlDY46sq', 'jmhh UD5m0bf', 'ghKCfM yk28YP', 'GDaZ9W1bj', '.. uyyo., es v 8 ydY56Rd', 'tSuMgq Yq4 4aG', 'uPrRtvgDP9u7QZ', '4 rg 6, s3gmDc46 8pL', 'LWg XdCi25dn', 'LKrH rVspP37pe', 'S To24Ln', 'FdYg12tS', '2 J KS pL28Xn', '7a 9F BuBg S3U YqTuY92Fj', 'LObU8 9RS', 'jO xNmDOFnmD72qu', 'dY NiY bYS43jb', '9R YAKGZ F qit PWek y 4H10bW', 'IiUEA49UE', '7 7P2f3E1e4qP', 'K e s31Dn', 'gubG MNBaz49qJ', 'FDr, MK69el', 'sDPDykr0C8TN', 'iivCq RMSS, hrc07LU', 'btnoBLPV59UY', 'WuB iBGjx09uQ', 'l LqP74ju', 'jhtsow8e2ht', 'rScxlp VDdG . g08tz', 'K.c A61lZ', 'S h OoxjNIr, S9T9PN', '3 GbfMQ g5yzs1cUO7cx9633 k6A7tz', 'RPX. vRma719JX', 'kIj37Uw', 'PQNb Asgc67 8Pb', 'ptjhLLeKN6Y9uj', 'yIGB OxO97zz', 'zbQo25BB', 'sHXaWm85fR', 'vpn LrNqPL40zg', 'y VwW7E6RN', 'WZGR Nd1 4tZ', 'cZl PU6y5GB', 'NpokXxT qmDlN2f0El', 'gztjd5B6GA', 'YjEaN7t2Jj', 'W Jfn6M3Zh', 'NS.FDa Yz nc5j7ZT', 'iuvGOhht79gf', 'dHKSg87up', 'nyaD wl41Xx', 'Np HNe QVRXm tC49Ug', 'JfKAw12zF', 'QpMRDP7 0jT', 'x Mu64un', 'uSaz XF92FF', 'pZYJ32Rj', '9 maK3Y lL73jA', '4 A0lEUSV03LL', '5 3Dv 8MivZIhxbwfwI39Nt', 'U.A mk8h3nx', 'jAdMz3d 8sf', '8y f qLPLef, LoY2 3ZE', 'WSxth10GF', '7 xtZdk1pcH10Nw', 'Gpz j118AD', 'MZ v, y6YP Whm qn1OQuwTsJfGKm3U9C57Ge', '9q m82jdO uJ87pT', 'jbE, Z65Wu', 'X.ioJXu27uH', '5 hZJEVga9Og18ta', 'vrCrh3e 4Ud', 'hNvn1 8fh', 'lpVKG5 8qA', 'VKL PZC17sZ', 'Bu.w93nL', '91 eqJmCR QdRhvF297HW', 'Xbdi00Za', 'AUAr2t2Nd', 'b JcF RePuzpjTigLmHwgL8E3tp', 'BTzkKM1x9ed', 'NaFl40NR', 'c OE5t6LT', 'ntG40xH', 'nSqGG. bHO55RL', 'Ido53nX', 'rgp aA3 1zr', 'cqbd022Uq', 'M v U73az', 'os f DV u368JG', '6 5n67EJ32pi49fs', '0 hD8 b39HT', 'lumimeaspbkptwtpttech vuedviewPAS01tX', 'bVUBB16uq', 'j HX Qpy85ls', '3Z fh pVUd0e5xa', 'IQR, Z59bz', 'WkdjE83ra', 'ikxN19Dh', 'kpt TH iQNrLY29nr', 'f QF83gp', 'uqRJa68Lh', 'yw Rs53Lg', '2O qAeD8ZW42Ww', '3 o Ys0w9Wz', 'XtNskeK96jw', 'Qi.ti NqdP36XH', 'tAHu FK20UE', 'MilgLylacwfZ, C0S4Ut', 'Xsqgqz4 3JJ', '6M 9Tou10xY', 'zJ.Zb42Sl', '9 OHD yRzT52ZX', 'zBFF78YE', 'wVP.mcH npTb.e57rD', 'Wd T Fg97Tx', 'UrSXM50Nj', 'z o. iOY86XW', 'lumimeaspbkptwtpttech vuedviewPAS01tX', '61Q f.8JE5sRGxBY72Uz', '81e ngc2vwsW Yc8 1FP', 'dI oPV50wT', 'OcVj Lw12AA', 'xptGW747Wz', 'igltBN48Sn', 'mqVfuky1x0dd', 'fG E, C pNvVbyC6YO0W1jL', 'u Wt6a9ty', 'LakduK hCJo26jw', 'GDgO DGf962RP', 'vJmIW sAJ98 1jH', 'R NBnx44ja', '3 T65S68mlg5zNk p8B5sX', '3n W lWNLqNg7 go B 9JY13lg', 'kds S5f7aA', 'rwYZ d3 9QP', 'zJKYypP7x3Tb', 'oQ tDv55UL', '0l 6vFxTc5glO pE9F8GX', 'dlYdGg7u 1dX', '8W d1iVQa3s p0H0hT', 'tIv, MqsGl09xS', 'xyRP85rR', 'VzSEW39dx', 'mpNatVKa94rn', '4 Z6Ka52Nn', 'MvYH2j 9Yf', 'uFVj49se', 'U cLC12GX', 'ZUVqKKBa24Yt', 'olEI NeTk52 8WX', '1l p51o7 E 42, yj YqNRg616AB7C3wl', '6 P7A47P BWM44js', 'm aJBUrHDOsfu93SF', 'gYl cnUjf36DY', 'RArQvdm90Bu', '1G pPN r7T3PF', 'tjnLhU3G7zN', '6H XJL1uS9C 7Uq', 'Ee e08qd', 'abUJgpr04aB', 'slAb5G2rA', 'lOs gW33Eq', 'vX l52eQ', '77 Fn .MFcm, F88yR', 'ZWfeIf5D2py', 'L tGz73NA', 'QAL.c BOUsXysq21LU', 'bfmV wJ82AZ', 'hPUqpc.rh S83NU', '3 wwJD22Tb', 'lumimeaspbkptwtpttech vuedviewPAS01tX', 'Abpm t0c6hh', 'KBbcHSlMy19lJ', 'UC.gE33ee', 'S t vR74DW', 'KFxo64Ns', '6 4yt Jh ARtB Mz1 8fH', 'HgPgiVnuN089Pp', 'w JUf2U0wR', 'f.Ru66nw', '9 oHG0ft19Eg', '9 K4w Oh1D1Pr', 'YkzCoB48Bw', 'YEnlga86NE', 'B eskNH80Tx', 'x MAa64UP', 'XeIc OQ04Fe', 'lfc e ADM40WH', 'apO U53eS', 'ggen5u3tR', 'hf RHW34JW', 'oSsex u yQBikb09Nj', 'l.ufhuI59LZ', 'Qokld69TZ', 'vG.GR Pa98SH', 'ol T04Jw', '3b pihmh y9yJ oM EUzbb sLQ6NUfv7 0LL', '7X 6VXY45hP', 'pUGZ t67St', 'FDt dnsbz37bA', 'RylhQmx44jF', 'dWOr35PQ', 'ng d zz68ra', '8W vMU vg0B 6aw', 'SNo bn3 2Js', 'ZifWDoy28eB', '7U TJwl8GiMil91pd', 'lPT16wX', 'uiSix8M3LX', 'rN tg5 8la', '8A OXRsMOnCJx r8a3gF', '2M 8 VwnC ilqW dhZUJyw08Jr', 'SlXKOpTi4d8Ut', 'j gU62eF', 'ZrGgE hdj0t4Nj', '9U UXS Uq76AG', 'AXco62ZU', 'Yohpihy .hMrl28NX', '8 EhOm10zu', 'iXDQ gl2d4Zn', 'ouxniS1 7TX', 'N WQql92nf', 't dC38rn', 'aDxv, bd43FY', 'iKrD09lL', 'x ctdF5R1Wh', 'NdGtS0p5eE', '5 yuzsHGjS11HR', 'odzzh48Nt', 'QXhLPl49AF', '7 B wr, C90AA', 'JHdN57LX', 'up Q Bfk76ZR', 'noMWbq lYDuZS6c5yT', 'CUDh00sq', 'gWEWA9W3un', 'bGpX HQ6x9ET', 'hnjYY NV hl3h1BQ', 'L qzX3h1ZD', 'lumimeaspbkptwtpttech vuedviewPAS01tX', 'k ATkd78RT', '0 x i Ny0jvNCaL0KMnBaZ77hl', '5 PPMF1HZRJjjvaw63Gq', 'yNIgU93BL', 'gu, sB58fN', '4 njL xTa91Td', 'bwwbXjFtc03NB', 'pwTLBN38Bh', 'VfSe R0K0Hd', '9f SIx HT43ZS', 'ibOfInNvSPtIWiA R bixd92AZ', 'CreatorToolG781BX', 'lumimeaspbkptwtpttech vuedviewPAS01tX', 'o s55TB', '6 X B3ph5H9bs', '7U q fJZyAF11lp', 'f Rmc kQlP EO985rW', '.sgUXR6 5YU', 'W JnJy53Yu', '7 TaI SdxNIXB c0Gq52RZ', 'fLHjRlA eGF51HY', '0E V zsz WID5Pe27gu', 'l w g73Yh', 'OLiOj74Dd', '2L yRodM D6V.uK 5n8Fv j28ZP', 'U HUbMn22wN', 'Li ba74ZE', '9b 34 ST Rj3j4rE', 'YA l80sb', 'DGDu05xl', 'tKoxhUo00PX', 'LGzY154HT', 'RZr vM1k8Rg', 'lumimeaspbkptwtpttech vuedviewPAS01tX', 'AFTB Ms80pQ', '9 oRpTz, P m90Hf', 'nonZ48Nr', 'hUeogAwrq9A0Ft', 'lumimeaspbkptwtpttech vuedviewPAS01tX', 'PrXT49hp', '6L mGPvvYvLBsg27A6p9a9Hb', 'YuqsZ2E6PR', 'AJpH ulkJa00hx', 'XJEFb E9J3DJ', '4 P9 fDvBy4 ZcAklFUd n41Pp', 'FkbivsN5A 4pX', 'B oEH05pX', 'XB k62Dt', 'jUYHTiVFoi20QF', 'MtNGCy30sD', '.JD.A2F9ZX', 'kqXwrD90ll', 'YcFm7U2QB', 'FrQrxK938yn', 'qdv.C, Y72PP', 'alXQ i06ld', 'NifO173GJ', 'HtltcaIq50dH', 'Izz, GLZB81aE', 'DCTRHZ68nW', 'DdEpl mAm ES48Ur', 'vY.wD, Lvl z1JD6l74le', '5 8thxR 9 f8j5gX', 'R I5A2RD', 'a grvsUccSCz68PF', 'JMuT0C7RQ', 'vcXJUj2S0aQ', '4 yrss002Yg', 'GJPnPX44nx', '.rpEW8C7nD']</t>
        </is>
      </c>
      <c r="E950" s="3" t="inlineStr">
        <is>
          <t>N/A</t>
        </is>
      </c>
    </row>
    <row r="951">
      <c r="A951" s="2" t="inlineStr">
        <is>
          <t>flyermaschine.de</t>
        </is>
      </c>
      <c r="B951" s="2">
        <f>HYPERLINK("http://flyermaschine.de", "http://flyermaschine.de")</f>
        <v/>
      </c>
      <c r="C951" s="2" t="inlineStr">
        <is>
          <t>Unreachable</t>
        </is>
      </c>
      <c r="D951" s="2" t="inlineStr">
        <is>
          <t>N/A</t>
        </is>
      </c>
      <c r="E951" s="2" t="inlineStr"/>
    </row>
    <row r="952">
      <c r="A952" s="2" t="inlineStr">
        <is>
          <t>net-toys.de</t>
        </is>
      </c>
      <c r="B952" s="2">
        <f>HYPERLINK("https://net-toys.de", "https://net-toys.de")</f>
        <v/>
      </c>
      <c r="C952" s="2" t="inlineStr">
        <is>
          <t>Unreachable</t>
        </is>
      </c>
      <c r="D952" s="2" t="inlineStr">
        <is>
          <t>N/A</t>
        </is>
      </c>
      <c r="E952" s="2" t="inlineStr"/>
    </row>
    <row r="953">
      <c r="A953" s="2" t="inlineStr">
        <is>
          <t>ebozon-verlag.com</t>
        </is>
      </c>
      <c r="B953" s="2">
        <f>HYPERLINK("http://ebozon-verlag.com", "http://ebozon-verlag.com")</f>
        <v/>
      </c>
      <c r="C953" s="2" t="inlineStr">
        <is>
          <t>Unreachable</t>
        </is>
      </c>
      <c r="D953" s="2" t="inlineStr">
        <is>
          <t>N/A</t>
        </is>
      </c>
      <c r="E953" s="2" t="inlineStr"/>
    </row>
    <row r="954">
      <c r="A954" s="2" t="inlineStr">
        <is>
          <t>meininger.de</t>
        </is>
      </c>
      <c r="B954" s="2">
        <f>HYPERLINK("https://meininger.de", "https://meininger.de")</f>
        <v/>
      </c>
      <c r="C954" s="2" t="inlineStr">
        <is>
          <t>Unreachable</t>
        </is>
      </c>
      <c r="D954" s="2" t="inlineStr">
        <is>
          <t>N/A</t>
        </is>
      </c>
      <c r="E954" s="2" t="inlineStr"/>
    </row>
    <row r="955">
      <c r="A955" s="4" t="inlineStr">
        <is>
          <t>talesfromtheinside.com</t>
        </is>
      </c>
      <c r="B955" s="4">
        <f>HYPERLINK("http://talesfromtheinside.com", "http://talesfromtheinside.com")</f>
        <v/>
      </c>
      <c r="C955" s="4" t="inlineStr">
        <is>
          <t>Reachable - No Addresses</t>
        </is>
      </c>
      <c r="D955" s="4" t="inlineStr">
        <is>
          <t>N/A</t>
        </is>
      </c>
      <c r="E955" s="4" t="inlineStr">
        <is>
          <t>N/A</t>
        </is>
      </c>
    </row>
    <row r="956">
      <c r="A956" s="4" t="inlineStr">
        <is>
          <t>academyconsult.de</t>
        </is>
      </c>
      <c r="B956" s="4">
        <f>HYPERLINK("http://academyconsult.de", "http://academyconsult.de")</f>
        <v/>
      </c>
      <c r="C956" s="4" t="inlineStr">
        <is>
          <t>Reachable - No Addresses</t>
        </is>
      </c>
      <c r="D956" s="4" t="inlineStr">
        <is>
          <t>N/A</t>
        </is>
      </c>
      <c r="E956" s="4" t="inlineStr">
        <is>
          <t>N/A</t>
        </is>
      </c>
    </row>
    <row r="957">
      <c r="A957" s="4" t="inlineStr">
        <is>
          <t>checkdomain.de</t>
        </is>
      </c>
      <c r="B957" s="4">
        <f>HYPERLINK("http://checkdomain.de", "http://checkdomain.de")</f>
        <v/>
      </c>
      <c r="C957" s="4" t="inlineStr">
        <is>
          <t>Reachable - No Addresses</t>
        </is>
      </c>
      <c r="D957" s="4" t="inlineStr">
        <is>
          <t>N/A</t>
        </is>
      </c>
      <c r="E957" s="4" t="inlineStr">
        <is>
          <t>N/A</t>
        </is>
      </c>
    </row>
    <row r="958">
      <c r="A958" s="4" t="inlineStr">
        <is>
          <t>mobexo.de</t>
        </is>
      </c>
      <c r="B958" s="4">
        <f>HYPERLINK("http://mobexo.de", "http://mobexo.de")</f>
        <v/>
      </c>
      <c r="C958" s="4" t="inlineStr">
        <is>
          <t>Reachable - No Addresses</t>
        </is>
      </c>
      <c r="D958" s="4" t="inlineStr">
        <is>
          <t>N/A</t>
        </is>
      </c>
      <c r="E958" s="4" t="inlineStr">
        <is>
          <t>N/A</t>
        </is>
      </c>
    </row>
    <row r="959">
      <c r="A959" s="3" t="inlineStr">
        <is>
          <t>nuvitababy.com</t>
        </is>
      </c>
      <c r="B959" s="3">
        <f>HYPERLINK("http://nuvitababy.com", "http://nuvitababy.com")</f>
        <v/>
      </c>
      <c r="C959" s="3" t="inlineStr">
        <is>
          <t>Reachable</t>
        </is>
      </c>
      <c r="D959" s="3" t="inlineStr">
        <is>
          <t>['1600 Amphitheatre Parkway, Mountain View, CA 94043', '1600 Amphitheatre Parkway, Mountain View, CA 94043', '2029 Stierlin Court Mountain View, CA 94043', '1 Hacker Way, Menlo Park, CA 94025', 'One Microsoft Way, Redmond, WA 98052', '901 Cherry Ave., San Bruno, CA 94066', '1600 Amphitheatre Pkwy, Mountain View, CA 94043']</t>
        </is>
      </c>
      <c r="E959" s="3" t="inlineStr">
        <is>
          <t>[None, ('USA', 'WA', 'Redmond', '98052', 'Microsoft', 'One'), ('USA', 'CA', 'Mountain View', '94043', 'Amphitheatre', '1600'), ('USA', 'CA', 'San Bruno', '94066', 'Cherry', '901'), ('USA', 'CA', 'Menlo Park', '94025', 'Hacker', '1')]</t>
        </is>
      </c>
    </row>
    <row r="960">
      <c r="A960" s="4" t="inlineStr">
        <is>
          <t>refund.me</t>
        </is>
      </c>
      <c r="B960" s="4">
        <f>HYPERLINK("http://refund.me", "http://refund.me")</f>
        <v/>
      </c>
      <c r="C960" s="4" t="inlineStr">
        <is>
          <t>Reachable - No Addresses</t>
        </is>
      </c>
      <c r="D960" s="4" t="inlineStr">
        <is>
          <t>N/A</t>
        </is>
      </c>
      <c r="E960" s="4" t="inlineStr">
        <is>
          <t>N/A</t>
        </is>
      </c>
    </row>
    <row r="961">
      <c r="A961" s="3" t="inlineStr">
        <is>
          <t>nabu.de</t>
        </is>
      </c>
      <c r="B961" s="3">
        <f>HYPERLINK("http://nabu.de", "http://nabu.de")</f>
        <v/>
      </c>
      <c r="C961" s="3" t="inlineStr">
        <is>
          <t>Reachable</t>
        </is>
      </c>
      <c r="D961" s="3" t="inlineStr">
        <is>
          <t>['BFSWDE33XX', 'cschm556st', 'Mit dem Fitfor55Pa']</t>
        </is>
      </c>
      <c r="E961" s="3" t="inlineStr">
        <is>
          <t>N/A</t>
        </is>
      </c>
    </row>
    <row r="962">
      <c r="A962" s="4" t="inlineStr">
        <is>
          <t>systeme24.de</t>
        </is>
      </c>
      <c r="B962" s="4">
        <f>HYPERLINK("http://systeme24.de", "http://systeme24.de")</f>
        <v/>
      </c>
      <c r="C962" s="4" t="inlineStr">
        <is>
          <t>Reachable - No Addresses</t>
        </is>
      </c>
      <c r="D962" s="4" t="inlineStr">
        <is>
          <t>N/A</t>
        </is>
      </c>
      <c r="E962" s="4" t="inlineStr">
        <is>
          <t>N/A</t>
        </is>
      </c>
    </row>
    <row r="963">
      <c r="A963" s="2" t="inlineStr">
        <is>
          <t>rainer-spiering.de</t>
        </is>
      </c>
      <c r="B963" s="2">
        <f>HYPERLINK("https://rainer-spiering.de", "https://rainer-spiering.de")</f>
        <v/>
      </c>
      <c r="C963" s="2" t="inlineStr">
        <is>
          <t>Unreachable</t>
        </is>
      </c>
      <c r="D963" s="2" t="inlineStr">
        <is>
          <t>N/A</t>
        </is>
      </c>
      <c r="E963" s="2" t="inlineStr"/>
    </row>
    <row r="964">
      <c r="A964" s="3" t="inlineStr">
        <is>
          <t>famastiltaurus.com</t>
        </is>
      </c>
      <c r="B964" s="3">
        <f>HYPERLINK("http://famastiltaurus.com", "http://famastiltaurus.com")</f>
        <v/>
      </c>
      <c r="C964" s="3" t="inlineStr">
        <is>
          <t>Reachable</t>
        </is>
      </c>
      <c r="D964" s="3" t="inlineStr">
        <is>
          <t>['and wayfinding signs. Our Fort Worth, TX', '990 Haltom Rd Fort Worth, TX 76117', '990 Haltom Rd Fort Worth, TX 76117', 'and wayfinding signs. Our Fort Worth, TX', '990 Haltom Rd Fort Worth, TX 76117', '990 Haltom Rd Fort Worth, TX 76117', 'and wayfinding signs. Our Fort Worth, TX', '990 Haltom Rd Fort Worth, TX 76117', '990 Haltom Rd Fort Worth, TX 76117']</t>
        </is>
      </c>
      <c r="E964" s="3" t="inlineStr">
        <is>
          <t>[None, ('USA', 'TX', 'Fort Worth', '76117', 'Haltom', '990')]</t>
        </is>
      </c>
    </row>
    <row r="965">
      <c r="A965" s="3" t="inlineStr">
        <is>
          <t>cbm.org</t>
        </is>
      </c>
      <c r="B965" s="3">
        <f>HYPERLINK("http://cbm.org", "http://cbm.org")</f>
        <v/>
      </c>
      <c r="C965" s="3" t="inlineStr">
        <is>
          <t>Reachable</t>
        </is>
      </c>
      <c r="D965" s="3" t="inlineStr">
        <is>
          <t>['and assistive devices. This article is taken from CBMs CBID']</t>
        </is>
      </c>
      <c r="E965" s="3" t="inlineStr">
        <is>
          <t>N/A</t>
        </is>
      </c>
    </row>
    <row r="966">
      <c r="A966" s="3" t="inlineStr">
        <is>
          <t>science-on-stage.eu</t>
        </is>
      </c>
      <c r="B966" s="3">
        <f>HYPERLINK("http://science-on-stage.eu", "http://science-on-stage.eu")</f>
        <v/>
      </c>
      <c r="C966" s="3" t="inlineStr">
        <is>
          <t>Reachable</t>
        </is>
      </c>
      <c r="D966" s="3" t="inlineStr">
        <is>
          <t>['901 Cherry Ave., San Bruno, CA 94066']</t>
        </is>
      </c>
      <c r="E966" s="3" t="inlineStr">
        <is>
          <t>[('USA', 'CA', 'San Bruno', '94066', 'Cherry', '901')]</t>
        </is>
      </c>
    </row>
    <row r="967">
      <c r="A967" s="3" t="inlineStr">
        <is>
          <t>solaranlagen-portal.de</t>
        </is>
      </c>
      <c r="B967" s="3">
        <f>HYPERLINK("http://solaranlagen-portal.de", "http://solaranlagen-portal.de")</f>
        <v/>
      </c>
      <c r="C967" s="3" t="inlineStr">
        <is>
          <t>Reachable</t>
        </is>
      </c>
      <c r="D967" s="3" t="inlineStr">
        <is>
          <t>['1600 Amphitheatre Parkway, Mountain View, CA 94043', '1600 Amphitheatre Parkway, Mountain View, CA 94043', 'www.eccuro.comartikel229pe', '210 Sheperds Bush Road, London W6 7NJ']</t>
        </is>
      </c>
      <c r="E967" s="3" t="inlineStr">
        <is>
          <t>[None, ('USA', 'CA', 'Mountain View', '94043', 'Amphitheatre', '1600'), ('USA', 'W6', 'London', '7NJ', 'Sheperds Bush', '210')]</t>
        </is>
      </c>
    </row>
    <row r="968">
      <c r="A968" s="3" t="inlineStr">
        <is>
          <t>minespider.com</t>
        </is>
      </c>
      <c r="B968" s="3">
        <f>HYPERLINK("http://minespider.com", "http://minespider.com")</f>
        <v/>
      </c>
      <c r="C968" s="3" t="inlineStr">
        <is>
          <t>Reachable</t>
        </is>
      </c>
      <c r="D968" s="3" t="inlineStr">
        <is>
          <t>['1600 Amphitheatre Parkway, Mountain View, CA 94043', '1600 Amphitheatre Parkway, Mountain View, CA 94043', '1 Hacker Way, Menlo Park, CA 94025', '1600 Amphitheatre Parkway, Mountain View, CA 94043', 'in Traceabilityin UgandaWatch now23Th', 'ebook.sgx.comrulebookpracticenote76su', 'www.congress.govbill111th']</t>
        </is>
      </c>
      <c r="E968" s="3" t="inlineStr">
        <is>
          <t>[None, ('USA', 'CA', 'Mountain View', '94043', 'Amphitheatre', '1600'), ('USA', 'CA', 'Menlo Park', '94025', 'Hacker', '1')]</t>
        </is>
      </c>
    </row>
    <row r="969">
      <c r="A969" s="2" t="inlineStr">
        <is>
          <t>musicals-4-you.de</t>
        </is>
      </c>
      <c r="B969" s="2">
        <f>HYPERLINK("https://musicals-4-you.de", "https://musicals-4-you.de")</f>
        <v/>
      </c>
      <c r="C969" s="2" t="inlineStr">
        <is>
          <t>Unreachable</t>
        </is>
      </c>
      <c r="D969" s="2" t="inlineStr">
        <is>
          <t>N/A</t>
        </is>
      </c>
      <c r="E969" s="2" t="inlineStr"/>
    </row>
    <row r="970">
      <c r="A970" s="4" t="inlineStr">
        <is>
          <t>big-picture.com</t>
        </is>
      </c>
      <c r="B970" s="4">
        <f>HYPERLINK("http://big-picture.com", "http://big-picture.com")</f>
        <v/>
      </c>
      <c r="C970" s="4" t="inlineStr">
        <is>
          <t>Reachable - No Addresses</t>
        </is>
      </c>
      <c r="D970" s="4" t="inlineStr">
        <is>
          <t>N/A</t>
        </is>
      </c>
      <c r="E970" s="4" t="inlineStr">
        <is>
          <t>N/A</t>
        </is>
      </c>
    </row>
    <row r="971">
      <c r="A971" s="4" t="inlineStr">
        <is>
          <t>mdrconsulting.com</t>
        </is>
      </c>
      <c r="B971" s="4">
        <f>HYPERLINK("http://mdrconsulting.com", "http://mdrconsulting.com")</f>
        <v/>
      </c>
      <c r="C971" s="4" t="inlineStr">
        <is>
          <t>Reachable - No Addresses</t>
        </is>
      </c>
      <c r="D971" s="4" t="inlineStr">
        <is>
          <t>N/A</t>
        </is>
      </c>
      <c r="E971" s="4" t="inlineStr">
        <is>
          <t>N/A</t>
        </is>
      </c>
    </row>
    <row r="972">
      <c r="A972" s="3" t="inlineStr">
        <is>
          <t>landmark-fine-travel.de</t>
        </is>
      </c>
      <c r="B972" s="3">
        <f>HYPERLINK("http://landmark-fine-travel.de", "http://landmark-fine-travel.de")</f>
        <v/>
      </c>
      <c r="C972" s="3" t="inlineStr">
        <is>
          <t>Reachable</t>
        </is>
      </c>
      <c r="D972" s="3" t="inlineStr">
        <is>
          <t>['1 Hotel South Beach Hotel ABATON ISLAND RESORT SPA', '090 km Heavy Jets Bombardier Global Express XRSPAS']</t>
        </is>
      </c>
      <c r="E972" s="3" t="inlineStr">
        <is>
          <t>N/A</t>
        </is>
      </c>
    </row>
    <row r="973">
      <c r="A973" s="3" t="inlineStr">
        <is>
          <t>helloclue.com</t>
        </is>
      </c>
      <c r="B973" s="3">
        <f>HYPERLINK("http://helloclue.com", "http://helloclue.com")</f>
        <v/>
      </c>
      <c r="C973" s="3" t="inlineStr">
        <is>
          <t>Reachable</t>
        </is>
      </c>
      <c r="D973" s="3" t="inlineStr">
        <is>
          <t>['and Prof. Dr. Malcolm G. Munro MD', 'and Prof. Dr. Malcolm G. Munro MD', 'and Prof. Dr. Malcolm G. Munro MD', 'and anxiety creeping into its place. by Danielle Clement, MS', 'and anxiety creeping into its place. by Danielle Clement, MS', 'and anxiety creeping into its place. by Danielle Clement, MS', 'and insulin resistanceby Dr. Lara BridenPCOSPCO', 'and insulin resistanceby Dr. Lara BridenPCOSPCO', 'and anxiety creeping into its place. by Danielle Clement, MS', 'are limited.by Nicole TelferCOVID19Ar', 'tal.orgresourcesDocumentsPosition20Pa', 'Position20St']</t>
        </is>
      </c>
      <c r="E973" s="3" t="inlineStr">
        <is>
          <t>N/A</t>
        </is>
      </c>
    </row>
    <row r="974">
      <c r="A974" s="3" t="inlineStr">
        <is>
          <t>franken-consulting.org</t>
        </is>
      </c>
      <c r="B974" s="3">
        <f>HYPERLINK("http://franken-consulting.org", "http://franken-consulting.org")</f>
        <v/>
      </c>
      <c r="C974" s="3" t="inlineStr">
        <is>
          <t>Reachable</t>
        </is>
      </c>
      <c r="D974" s="3" t="inlineStr">
        <is>
          <t>['2 endobj 10 0 obj stream JFIFExifMMO', '1600 Amphitheatre Parkway, Mountain View, CA 94043', '1 Hacker Way, Menlo Park, CA 94025', '1600 Amphitheatre Parkway, Mountain View, CA 94043', '1600 Amphitheatre Parkway, Mountain View, CA 94043', '1600 Amphitheatre Parkway, Mountain View, CA 94043', '1355 Market Street, Suite 900, San Francisco, CA 94103', 'PunktePlan Close360Gr', 'xd gM3M6Au', 'UuS EtALh29Ez', 'ysyWm91AT', '4k vo L12UD', 'eGxH. jw82Rh', '7 5OCI26nW', '1e LR V9Uv35AH', 'Esu ZhXmJW42Rh', '3J U9hs10hY', 'kn XopL982EY', 'wP k45qG', 'DwIqqILk14PJ', '5 44N 0h0a5xy', 'GJ thwY XTR e24GL', 'bn MS aSK9H7ar', 'aSUSqTY4 2ss', 'qyyB .Ujdp6e0uJ', '9m D0MIEpFbeb 7wI0HNsX.ORsjzu U371XY', 'ICyOE95DJ', 'eXKy.TH.m, EY0 5H04RY', 'OL.L8H7bS', 'MTRO7c5uZ', 'NAJ37qr', 'te.sA289qt', 'tdx.E0j9gD', 'UmmAXIy610zU', 'WhFuT9t 4Bd', '5 le5Nbuaq60Zz', 'OUMOUe9D8Sg', '3 n7Dtj1Rdl53Nz', '0 pZU5nO15Lg', 'GUJ ROlB76bh', 'vS nr948Ph', 'OTK c29Hg', '8l AgJvnk m4, gT5pqgknQk s67Zr', '2f jP fsu Ni4s 6dz', 'LZRA6u6Rr', 'qkTICG xT LqidTQ33gP', 'TTRs4U9jj', '3O 1GKqF9 2ps', 'lMmeSe33qf', '.CXXDw84nq', 'AOpquuREoI0 6gJ', '6G 97G5d4xd2Sd Ag68sW', 'kKYMB26ah', '߇ v73 .u4I7H 6yl', '7 rBcXxX .4q6G75bG', 'hZ mcnc2n 7NR', 'mRZW72LE', 'tVhss67rn', 'eimUul4t7ah', 'Ibs UPJ lNub8D5HG', '0 cKOUK kygoK67uh', 'U. NsdZztC6a7bX', '0a QbJc N0jdd, U3K2Ux', 'Or bNy087QJ', 'AGnuS2e4pN', 'XtTA mVB oEl746At', 'Yq leMes74DZ', 'CU Ifo75Qg', 'jh. IlcCzS86By', 'pzGqU Lg84Gn', 'jBgl15Zr', 'qI qXD3t7Uq', 'qphJ97eF', 'vcnN822Xs', 'kcLjVA8g 7xs', 'iy XHfq7P1lE', '3e PcNL E05PX', 'HYVfo28PR', 'jDudb61Ql', 'g.OQrJL908YG', 'pdMr14PJ', 'No༤ 2r87Tf27wA', 'nFE bd92xB', 'skPG0R4hy', 'TyCC77Sn', 'Zd ZE.mCfRG58Nw', 'lBPk520DH', 'ZrF sTV28lz', 'oGOQGoPy77Wz', 'BBBASO7N9sF', '4 r.mrV4 XhcoJJ14Bs', '4 ev6rPt7 4By', 'SE Ap6W2gu', 'GfVmYw47fl', 'Sccp87NS', 'hIB hIB hIB hIB hIB hIBBBIM hIBA50AX', '9 y4yNXR I9 AwA 4Q P AL L IE55Yg', 'YdBb5S7Yd', 'bOf Of Of U RVD TJoY5S7Yd', 'jN hmgAphu8h1Zh', 'm UL8a3sr', 'PtsIyuMV9H1TF', 'xfaE G7w4py', 'hdlrvideh264GP', 'infvmhddinf dref url stblstsdavc18HH', 'xDhhx, btrt78XP', 'aaVhQLHhFH3D7BR', '1 sl jO bV9ec nZ17qf', '.yj DtJ60Wj', 'SizOMgeWyZiSKUxh tjlwhelhAg4J8dd', 'LovjxnfRqgSgbw0C7lA', 'pvic89Aa', 'f.R3 4uR', 's Osn34xf', 'zla, fP38nS', '9 dS3AUSBV07JT', 'CB aMe OaScn75Gx', 'V.Bnp Xb n GJsJ5H6eP', 'CmHwT AfIAhL T LL95Xw', 'dbThR6p6Fr', 'sXyY485Bu', 'HnymLLmON09wZ', 's T sKtz84Zz', '46 HQf 9uA70qH', 'OqIB895Rw', 'XF NMdD.Emp3H2Bf', 'dxiepQG7k9Dn', 'gNLYuey LIX76ZP', '4 eD PB bRjVP68ja', 'SyFF AmyNeScq01Eh', 'W .Eo Y88uq', 'TEX, ee95GL', 'eQb .Ae41LX', 'M jRd8x8LR', 'rVsX F3 2DH', '4 nWTCXkOhZ, DV3y 9PF', 'R YdB92ew', 'FOHT sg Hv2 7SQ', 'hno BzkH1s9yN', 'Dx CodieRWS8h3PA', '٠ dSV1 IfEyx8KJv W5 MbhP875FY', 'Oe.rVmKKK19jY', 'qWzUPGUTvI2a2ZN', 'UZYM, QzLgE 58MBFVN6d8qCeMAtGf8 2hQ', 'AiBOxeB603dl', 'NS NTd3 1Ry', 'DUaPxvqqb76bF', '9E eo dAs t80hD', 'JSZ dRzVGT035LY', 'ZnivgcqS12fS', 'rpqkkwvfF .lgR23jr', '1k UEwxD10wn', '.CQ HfNXn63Tb', 'HRSdAksG97eZ', 'bPHbxg m2w 5sS', 'mB Hd7 9AP', '7 Quu69NcqOjE 77VQM0t3tX', 'RUfhK OLf. INn inuvoAgyp HH8j7Wq', 'Lk Y22xf', 'fKDjCgn96gP', '6 y hG2B1 1dl', '8 CTnUjwxZ, T ZgCw30YB', '5 gVDLLhG37TKQnC RE s9 6pB', 'uIZIERXUCo.vso80Dg', 'qGB R1 3BA', 'X cIzG0F6sX', 'vrrLRG2k9qT', '߉ rKXXLMOEN9B461SE', 'jvocE e01rH', '6 X3Mc 0FpXJv aP33bL', 'fK KDk3f7an', 'Ehj p49nQ', 'HaobiRh96BD', 'mefrVIooP81ea', '7 TD1oA4S5gZ', '68R Fx I 75erMFpk0Wrn Qigi, N35DP', 'D aDReHE63BA', 'jgu H, oKK1gEuOv97qb', 'iyNp1j3yB', 'HzHhz2 9PB', 'YjE31yQ', 'AbNoI57Wl', 'wkaerv56Qu', 'Rndw00hE', 'r BLT6a0qq', '0 Ui ai14Bu', 'NzN z uER9H4jf', 'suB80pe', 'wunRDE1r6Fe', 'lyxVoLLl5G0jY', 'k YT38xa', '6e Z9DVK40sU', 'RFoh08dH', 'ephCYRfxYwq9r1Bu', 'HDgEmig67uD', 'ONK.yS65nb', 'nE GkpXAPsM45Ax', '39l iu9Y29Yn', 'ezaeB95Xz', 'iJxnyvFxC14yZ', 'AWFN jP6m9BS', '9 a7J6WdkXYN5 e708yE', 'iBcb F88bX', 'RSK7 2wu', 'ASgb89XS', 'P uJh0s 5lt', 'RqtFZ805zF', 'jdzENpyli65nU', 'wQl XXF, Y.Bd9h1eq', 'XRhQBb.B xTi6C 2hd', 'IYTk Hi g13uF', 'k PS o63DN', 'WafM152lL', 'adIm82RG', 'vQxlD4 2PS', '3 J D19BW72sS', 'SfCA t4F9Zq', 'cHVD Fm104xP', '3 2Z5yM12pJ', 'D ptLr, . yiR3G 7eS', 'Mf xJTUHD, vurv, o Mgj vScQ19XJ', '1 Jv2 5wgjn1. WKQ.apXz.v00W659Uy', 'j JZ LeZm63ys', 'yEgPTlS1y 6rx', 'pVVlPNh0v5GD', 's QR6f2AD', '.nwy, w24qq', 'n AP90Zl', '4 8a HxI n45aa', '58 bCJFk2t98Gx', 'JcT4 6Hs', 'oQEh052UW', 'hDnO24jA', 'EKIprnxQA91gT', '2 Qe95 JFAj2C6hd', '6L .U1eQHfdAeRzkXEf6rwEVxBA 9F474LF', '3p mBVtsL6O4Cem9u5Ne', '3o zGO C11RL', 'p o 0JUhW34gA', 'fKs G00lf', 'LK eD79LE', 'm WH87BF', '4 FGN8VN 5m89nu', '9 wFFTe85Fy', 'obaW64uu', 'gRFgD K d59Ed', 'asnCWJCISFE M62ja', 'kz S je5 5au', 'PoJWM23Jp', 'VJrBDW72Tf', 'llggdi27ST', 'wylLi fP.V zuhBh53Ae', 'ejolh4T7aU', 'bkbrY5J0xr', '0 QGkDs6 0aD', 'yHqbw6v2LE', 'r BM54Yq', '30 iLCq1 a93Uy', '8 Swm974 MpblJJ4e SV, nA48xu', 'en LHp0 4wg', 'tNUJ9E9eB', 'KiFX17FX', 'BY r21yb', 'tWAW.FS35ha', 'w jj I F23Jw', 'OO gY21Gr', 'lBiyOpYqRZo a7e3UR', 'ZPbxL64WW', 'yaWlCy.w tl76dz', 'XGwPYjq1v 5YG', '18 0LZj36lz', 'yfSP4c1re', 'TojY40FU', 'mpJ FO3p7np', '9 PA OaK2 7rT', 'IOgAV88hx', '9 hYDoUyBJGs.Z02yl', 'GbGH Wfb iN56UQ', 'x RD0 5TG', '4x vD5LzG O3gZa4Oy98Tp', 'lQKQzYcPltNF QGUPc7R9fz', 'UOsAV Zw5D 7rj', 'y. T.fqO Oo X HDwHl CxHq97qG', 'PesRfJqyS938UL', 'YGFtr16Rg', 'IEZbv2m9UR', '2 Pm A71Dj', 'f Bg7H8bj', 'nq rI24bS', '2 X r.i34ee', 'rVqwO9 3gx', '1n 2KIQ7S06dl', 'v To1T1Lw', '6 gviWF42XB', 'wq xGv8Y0RJ', 'TIwdC7t8Hz', 'dK GJC49Se', '4 gDBtd89jZ', 'TsC tlKC72Et', 'ihgK27Pz', 'IOIF73Nh', '9t JzU8RvYyiwd7r7sY', '0 nr3MuCIDpJJ53ph', 'JAvny88He', 'uh G88ja', 'ZW g6U2bD', 'xQ VRpVoZUl1m9Sa', 'UWG, du 0 Bc58ae', 'plcIGO66gX', '8C w9 rJqL.FC80N82Ah', 'SXeMl5m6Zs', 'sfnN. Jd7h7QR', 'QG CHR43Ls', '8 LHhcQo40yJ', '.KWt5K1wX', '8 ZaK7kuxn dkZaBh4 0Uu', 'kLKYlJDdx87an', 'qUKA155UZ', 'YdWLa5F4GH', 'Rz aI vg llZV34xR', 'WaGnalG sV63ff', '4y e eZoZYnt5SWhzAryY771Yt', 'jeuDR65xP', 'srR Z74uH', 'r vFEc366bf', 'D aP4b 2FQ', '8m 2ag6zMa52GU', 'pSj g u B5k9XB', 'pYBP78sD', 'JKCc8W0Ru', 'lOG fDgwjV8e3DA', '760v N22S Tt55Rx', 'kZiU U, pmGn g, oa7N2Jb', 'DJFn69gT', '8M DsFyU135st', 'P dSCNe7w4Hg', '5 TKkY85EE', 'kYNpORM79qX', '0 taIPDR9YbF964sz', 'H m AxMK735Dy', 'VcaEE OdiASTr3v6Aq', '7N 8bVxL bkl.KY60nS', 'GWoACDLBfCr75Hl', 'pDR1C 3qy', '9 IKbV.0EN306Aa', 'd.dg53pD', '8 Ixzk39qd', 'eDSj57DZ', 'Iqe lk64GF', 'Iqe lk64GF', 'tNYUasJZjklH z009su', 'tMXoZ15ZD', 'oY cRD12Qa', 'q I Zmt, h3 7Bx', 'vjoim34PT', '54 50m m5s6 Z809xD', 'f sI72Hh', '2 xFk07j3m7 7ItMd6f 8ab', 'zAgKz9t 6Ez', 'w hLg28WR', 'Z Sr54pZ', 'IRzKeI35yP', 'LINFwk T51bb', 'p a, YRAJAx86Es', 'P YZ45lP', '3y m0v5E409dP', '4 7f26eN71o3f0SX', 'rCLXf XSN koXJl7r9Rj', 'WPFH NLw3Y3Yd', 'UdMReTYfiQ96aA', 'THHYuOGt9u3zf', 'EoRP3f6hZ', 'Hrvf9W0ld', 'dTZR FPsmh Zk095gq', 'dTZRPsmh Zk095gq', 'jbAfG6g7EL', 'TezFDI13rE', '1C E4lRYo9768DQ dq42yB', 'oA U2j0Sx', 'B.J f6a5Ey', 'T ivt9 4bE', 'RnzXxvtM97LR', 'D uzhDF5W2ea', 'ZLsYVH48Bg', 'APOiF RZes PZZR0t8Aw', 'lcEC47er', 'oBaAOa2F3AU', 'wT jo47sY', '3 bYuBIY44Oj5k2qH', 'IFBzm L44BB', 'l rYX69NL', 'w xafX36TR', '71 IA3 t s31qr', 'SHBt17aW', 'btas JI90ue', '6G 7BA8cS9B.0SnZ37WR', 'bgWWv60wG', 'xp J F4c 0zf', 'oqIhV80Qg', '336H K pwpG6u3br', 'iCreyGkX20FY', 'uH Zr5e6wt', 'EbPL30Qf', '4j 5H.Pn AFLdG0VXlu6W4gw', '.FEp35fU', 'Vhnx jTCCp50gw', '66K 1 80P1dwBs78Ul', 'fdImUN Ou79bA', 'T cHT59lF', '3C c mxxxxxxm pXb84pA', 'MrHt4S1Tx', 'DIws22Xb', 'AVsyLBLS1T8tL', 'eNxVfT4n5QH', 'fHu, a87AF', 'fxUeiRDP18tA', 'Jjvu7D 1EZ', 'HRzbHYcEeLbZE67sh', 'h ctX91NB', 'YCwEqf3S4Yp', 'HTjo52da', 'ry AH00wq', 'LKb Ts c Bt gXb28zH', 'sSY, cT3 5gx', 'Grm .gepV2m0ax', '92 pbbRx Cn66Ua', '08 34RK51UT', 'iJpNkS.uMjW22TL', 'vaSMVa, vKjUJd .Xp nAI5 3UJ', 'VBgnaDJZK, k24Hf', 'xp S699nl', 'f NuLJ cCA828gT', 'bRt45UR', 'eozQhHm9V1ws', 'RyYw3H2qt', '7 6vo5 L6 1Bb', 'pJz e981eG', 'zWiAdQa58ee', 'q X MH, Yq3w4I, um643eP', 'uWZ czHG36xl', 'dpRFLI2A 5Wh', '4S SJR 7t7.F86GW', 'iQHHz I99Nb', '1 Mu sIlC66zB', '5U CqKar18PX', 'RmiUoAx5RoDAP92EE', 'jWD l5t2Xt', '41 f0qf w9AssO LMDOf Ym0f0Ll', 'ijVK9H8HA', '6 Rs7YgsN 5ZA6Bq259eP', 'FIPD6d5fr', 'mhi. b54rD', 'c qa6 1Xg', 'EDBWOSUX S XIHFcRK6 9xw', 'V C08Ua', 'xZQjz. RO98Nq', 'pE qVltCqnzd0s4PW', 'vk r, j64K7 c134WvD0vB16Yg', 'NkOre93Ah', 'RTJWp wb843Lj', 'XKhVz30Lz', 'uX r.Rh4u8qE', 'uhnF23wT', 'gIfOL65WB', 'gIfOL65WB', 'wHUL48Sl', '6a Ga8V1wT479PP', 'fxc x u37qA', '3T lHtYg792YB', 'zHB S09Hz', 'FFas5s2fW', '. nJpAdC88bQ', '. gCY39ud', '8 j oz QrR nzWhjNS89za', 'QDsw16yj', '5 Ldl wt4G9jR', 'v hVfCz wR5j9DF', '6 qDHjn .0 pLBVuUH04hN', 'URLlEwgMz188dS', 'tesCp, R89XG', '7k 4Jd4Xr4S6ja', 'M kI44Wb', 'gUrk64gf', 'ahlXHC1n 2aq', 'y TQN3 6Yn', '0 re9 x CK Bakr6x2Ub', 'tiF.wXGgz0 9AH', '1 WTF b 8sq5Y6Nw', 'kTlk90 2GR', 'uL HH4d 6PP', 'vlenc78YQ', 'Ocrh40Uz', 'YMljdCKx361fp', 'Xaa543JZ', '5 k SjSf8jM lc9X7HA', 'C ePL9y6AZ', 'AMAjL03Hx', 'DgnITw sUJ wxl nx2V4bW', '2g rQ cnSmlaJqD r j29wL', 'jCJN71sB', '.Wq t, lQE045FE', 'vBkG96SN', 'DWb67XY', 'pJn iyj, jjc32aa', 'oZOis5c5Sa', 'lrbs6w3Yl', 'DpHGh Rlnr bWa a fs0h 5jq', 'rk.uk3D1Rr', 'dVD GK0H0ZP', 'NoWm s7s7nB', 'u KaA0b0qb', 'Axvll P60aH', '9 5OYS9 0Qs', '6V mkJ2mDmM37lL', '6A NlUO D4 1pj', 'bWSW45Wh', 'iBGcV11Ln', 'uCBb7K8Wf', 'pjgoB44ub', 't DyCY320eT', 'ds JW22wW', 'YOt3k0QU', '5P N 96kAZ9ABtpoW60QX', 'CzcvpcwPDDE86PQ', 'jRnvU84XS', 'Rm eh7 7Es', 'gfooG8E4uE', 'pl ycJeyH81YA', '2E gy s63yj', '7 q40i40Ru', 'U fR39yg', 'WbZcg78DH', 'jx Fme62Xb', '2 ejlnKNe08sH', 'hC HXYF40Qp', 'iiokgmi837JZ', '9 i J aX3S5e6Te', '69 5.A hnSb05uS', '8 hqZLaQAZq6N04WvxdHf Q Ggk22gQ', 'iA DOB91HR', 'w Jc71dJ', '2 jYm kbsxfIc3W9jJ', 'yTmM0 0bF', 'vTYOTs7C3wt', 'uVlODdyM26BP', 'v yGrr, l V6A2F47TJ', '9 KqslcHd0b 4LZ', 'zFPFKtM53fd', 'BeDYVIM L Hbe78Ar', '5 sbh uZi qV d Frp bdx42JW', 'OkFvWB924aQ', 'P Ky62WW', 'SWpW07DN', 'cbpqpNF03tZ', 'NPU xi L9G0Zu', 'qPeyOq..d61fn', '49 lY41 r3c2z76fq', 'n YZ6C 1gH', '7m D268S7F1EP0 sZ96Fl', 'at We11el', '4 P86l5Y CEU v qxR27Yh', 'TDEloWFGGNRWttdg07SE', 'vV kppuu j3s8sN', 'pWtxPffb, pkXzbv49 ZuI06EH', '6 3Itf N3E194Fb', 'nT zh59tW', 'KBGcp24LS', 'XNvW1f2BY', 'J JYe d50BT', 'GcAl79fp', 'QLXs57gS', 'PVELH90tz', 'Vz D340rf', '9f 9r5jvT506nadJ14xA', 'U U35yb', 'c JPC8E 2SG', '4 bfcFHsQox 5M09rr', 'kdO7e5RX', 'L.Nmht9T3rH', 'knvs65Gr', 'lzA FsbWUwPB61UG', 'rgeC Y y61lp', 'h w00ex', 'XZNzF3b5tB', 'ZZH Ck, x6yVF6D1LA', 'vgwP06eL', '2i Wu433hS DS, nlPZ64bH', '21 Yjv I p B65NY', '9h nM 7f752DCq75nl', 'bTBkRDvGt49Hy', '5y Wc a7 s bT i27EU', '6 Zkcw65ll', 'jrdf33AA', 'qX LbHmV21jx', 'nq wEVtl65Bs', 'R.xHjb95HX', 'QZjo3 6sd', 'ToLF1B6Ye', 'Ba.F13fR', 'hJo0a8rP', 'nhN95qa', '1 vjdB7T6Xp', 'ugv PwavrIlhhP67Dy', 'lB da85lb', 'TQdXB96tP', 'rRpDW51FY', 'RNJD81Dj', 'eczF ts8 8dw', 'jGc, o2 9XF', 'XcTXEB55yg', 'qcA Eu66au', '4W Nje2ZZVYP7XudlB1n0q0OsY92py', 'OfRu42Ge', 'bVr k38qU', '09 aUtb92Td', 'Su l f8b7Uu', '5R vc4Yy5jz072Ue', 'bpXyH5e1XR', 'uWvYPt57UL', 'KlVClXVl0A 3qu', '317 ZJXb1XgA39yH', 'C rzDm NM34QG', 'OxSZk9M2Sb', 'ctk, xaI r8k2Fl', '186 g4 Q8hMI cP16FZ', 'qwkVnTEL qUFc6e0Qt', 'bTBo11AJ', 'AhDZq870UE', 'fO.USg.o58rr', 'WZaQQcNc43YG', '2B .VcqC K9StA qGBFnI7Mj0 z9 6Ju MV28Jg', '5 wNna60gCW08SS', 'xEwUuF3p4Eq', '5 TlG9F CQ mQH 3E XP3.qa15GA', 'bAxEG72Qt', 'FGDYgxpnJ05wA', 'qcwZ508AP', 'WiS, c32HW', 'SsHPf Axi3 8hL', 'VlJN29DD', '1 qNFgJM61Wy', 'PHKqpEaL, ts U8CXt10gS', 'eYdJZ5t7Bg', 'MmJJsuN39eL', 'Bq.UF3F4nT', '4A yn7i TiGhE622bU', '1 TI0NNvk11ja', 'cyf3j8dX', 'LM VsKjv077yW', 'z yJ479ZZ', 'z Zon m63eF', 'tVpNy eiUq71YD', 'chAhSTem9p4qr', 'D CblK ght LGkP73FY', 'wTPD3 2uB', 'TSUh INI, KSXC7 3Wb', '2 ELFSJ9 juoFIkOG4zNXYg2rFEhdO94br', 'sLdVl75nx', 'RK zE.PAJg84Xt', 'Wg Qj34YU', 'R.H U59pD', 'CiKfwo5k4jz', '9n NQ k0, OFGc303bN', 'hhzcrpYU M MpPj75Uj', 'fSeChgI K .z79Jt', 'OsMUV b72ul', 'VSCo Ec ilx121gd', '7 xJtU K132PZ', 'cXoCtTjbHZ44TH', 'VdO6s0NR', 'eX wej5 5Rs', 'cqZg08se', 'K gveSe73EJ', 'cLT W98Ad', 'NE lzfc0b0qz', 'ZfGy tCg i5H3dJ', 'CDt kMhnxZ3 1SA', 'dIny249Bx', 'lPre71Nx', 'sssjJkd03qR', 'x m sy DOM48AQ', 'sfa zN55Ap', '2z CB.P14qq', 'VO.uz. qmP03QJ', 'qDqo sOWaqt3 9jl', 'ujg j94FQ', 'VSfJjbHVrs So ZEK08WR', 'K BEbJnkPWoCDCO. IAMW76bH', 'MtZ. xHNKCTmuby vCfcwMZ126zS', '3 1b w3c3lr', '.vSjN75Ab', 'lCiIYVn58xa', '0 PEkEZQIi9B0WT', '3 uUtjr IDN2G3nx', 'pFHpNh MNcg882SW', 'MyEpDDlVR69xe', 'YYPryhU36wd', '3 ZyqrF3r8eQ', 'HkBS58nN', 'sWW61El', '5B 9vMcz82lG', 'gj mpA2g7zx', '0l 1SBZ0F1Te', 'u.xEFch.yVpb8B 4dD', '05w rr. FLblDbm4p8czGw.UZ519YE', 'eK.h62tA', 'iYhg UUYd3b4hS', '3 Q v74l0E 1SW', 'ObRU32nD', 'VmCR90pE', 'ZHkb t5H0bX', '37921 2 G Cv6w57su', '۰2 JQpJwD5j4ru', 'dXodO4N9xy', 'EDeX k668YS', '1 cag28KUN83DA', 'dIRyq Jq skOS KGuNo, VWmhru2fT nJft m k .BeuU pq30RU', 'oN fA36NP', '.B, KVqPs fqUe12sA', '9f 397ZrOu86qJ', '8 EW4UhgGmG31OLIBQ48bj', 'Qhs, qSo. wa 5 d30eA', 'Vt Lqpi3 4JU', 'MPDH Pj491pl', 'QzWh54Xe', 'hw.N41lx', '9 S QgYVbV1m2Kr04nf', 'DBB18xZ', '35 N xO b08NOAr9S9nH', '35 N xO b08NOAr9S9nH', 'gXu80SQ', 'PoW90Tf', 'ouYoM58gZ', '3 I mW315ub', 'xAv, e61aP', 'xQb l79bL', 'lTJnb7d9JS', '5c NHrn0lWY0T1PH', 'Ls lBtzduZWDU7k0qZ', 'nDByif33NU', 'LlkC6d 1Ux', 'clEhBy13eW', 'YXm4S1zQ', 'fp Pl92Gd', 'HqdPV ZnGG60Sj', 'eF RM1 7SD', 'VSg56pr', 'bmCA3f6BT', 'E P d CPFKWiPJ Ogp3f3aX', 'j.U27yz', 'GumOYj6 2YD', '8q Ik gY74z P02An', 'EbIR64gz', 'H YD74Nl', 'dDVw30nn', '8 d eE9b7RG', 'DA uUkHa01Qr', 'usu8J2rB', 'q LDmbX86ed', 'pfiCjIbCk56tr', '9X tJMe U15gJ', 'ahON ybVXK12Zz', 'vBhK3C2Ee', 'k AIm1a4sq', 'ZUOt3 6gG', 'zpfzVVPR i9T2dF', 'PPk WjeP1K6zr', '2 K.n9sob At2A3Dn', 'tHk.GQKtotbu E03ZD', '62 0xPf.Q QN rUE0s7WW', 'm pVTiZ3e0Qj', 'TseUZ8 0YB', 'vlaL SQzD76WA', 'SkOD40RB', '1q zwuyEDM, ita09gD', 'X vz32Qj', 'kmDVAP6 8eB', 'IkK68dZ', 'BoXoN4s4rd', 'nZP hu3K2Al', 'G llCDLc10ul', 'RCeF46HZ', 'iOyu06pN', '4 l1ta, zLF Dx141Pq', 'z.o iwKCgMB6r1Rd', 'sYD tPeyk4G0tD', 'ky Zz88dt', 'wO M71Ye', 'kM S65LQ', 'Iq dbS16xl', 'j uGUNOL h LKu4x8zP', 'UL mWnq84 8yq', '95 acJdC3G0Su', 'fXhr68bE', '6t op7dr17UA', '1N r F i6UR24JT', 'BQhIhA10fS', 'AcahG2j1uh', '03 G9BC7 5Eg', 'rlQi97ew', 'roy BqJqVdVKs15EA', 'rKJxS.EWoQOMIyHIc06Gd', 'PXyFBZ PYg ftLN93dU', 'QvAsrJzZ M43qB', '0 Y9 g9e9dpd9b6uY', 'iES14gE', 'lgzJ nHN874nu', 'WNHP73lA', '7 Q7z INlg2V i98Uu', '5 mt I01xG', '6W q B P h01SB', '6n X R k9Lkjhc JQI3C10wl', 'bGxvAl0A3rG', 'ITjMBm70Ab', 'kXvfK8D0qN', 'AFKZR07Fb', 'icFxY nM736Dj', 'PC.jVGmEf BWDYz. cQ56ax', 'Oexk9 5wd', 'rfjo58PA', 'LwZAt19td', '1 UyeDP84Xj', 'MwDO42gQ', 'M LTiTR59Ts', 'tgPqP4 6SR', 'tAeDa71fl', '1R hWgGOiK1oQpTqiH24ar', 'o IwG g82ay', 'eKARPr1R9GH', 'vHwyl0W 4gG', '9g 67r dnPJpwR7YQb8G5Jr', 'Pw KWuac45bn', 'aROa.nYhB82yf', '4e UqQldL1ApDg3k6ae49f NLWI75WU', 'K INj80DQ', '52 azIwgTV53xHLPD5P5xR', '2w PFlY0zQ0VYw59rA', 'uOLj24zG', 'VYPPEss2G3Ta', 'Fgvd90FB', '8X 9l.6GcU5 cS6bTcbN, Ql3UxuK66HW', 'NioWgF0E1lh', 'ID .xm04QJ', 'wKV n64LE', 'BOSVPJ55Wl', 'J Qtv7P6Pn', 'VnKa Lm0 7by', 'pac75Sw', '2 sd.I60.ClnrH zi3kpdT074eA', '7 LuZNl44 Dm42Pt', 'Mw qvaCT24qP', 'Qy sUJVGQ16GF', '1b GB0W7 1m gAC10Ga', 'qPdZh67BS', '4y VDoD zr10Hu', 'LS YEqqVFxunDoL Lj, J6Od32yh', '6 0IC3 8TdOEE1 bapt99Xz', 'JGQntixJc9X1Tw', 'J YWvaxkGRt JSFwa, l1ZN80PQ', 'NF hFYvmto16eP', 'fvZcP26TD', 'c.kjtf2r2YF', 'zfrIQ zZPhD14ES', 'vuq, PWJm487hZ', 'iUDf7T6nR', '4i mrghC9K2EH', 'T sh754QP', 'rzcU169Hw', 'gcP, k 94, wRA jKz6JL32ws', '3 KSPAGMyzebs Jw6 T5iM7j3ge', '7N 5v N4 9Fr', 'GZvF BEOiu oD dJtxh11gE', 'x WzFx.t.YKA02sL', 'LAFaExC647rZ', 'jcKn, OcHPauvj1XPlbW4 0ZA', 'iQG Z21bX', '3u Y e0WkTthlj33ZD', '5 twokVa X4N3ctYI27Wbk8 w8 7LW', '7J MV Wf07eT', 'hC DY76BR', 'SuQG25WH', 'E YhT7j2pQ', 'rhO hxzSSyK82aA', 'BGDSI43AY', 'VBe42hx', 'EXy w UM27Pf', 'ANAc47Pa', '7e 0dZ5W5tlU1LSnRW85hA', 'ZXrcB6m4uw', '6r 2u b2FzBH wh2x8U 1bCT M BE U1L1W9QG', 'ZvN59Qa', 'dHnsnU ecrZS, w72 2aw', 'gXonrQqu46Fz', '9 3 W nMH80Eb', '..Z C62dF', '1O fTd4hy5uIzn41ew', 'DXGao3 6xF', '0 XyX te exP78Ld', 'k TLP28fy', 'gi mS37Ub', 'zLNaa0R7lF', 'ZXDp04ad', 'GsleFDACEf8n1yn', '70 QzD96 8ba9Z4 a4W nt2V3UQ', '41l zK B67dx', '275t Ak B.39Gw5r S38lf', '8O dbPc lu0J8Ag', 'knUD37EY', 'EjdcIZ38jD', 'KvI WwUaV s72fg', 'JUCqQSg48gY', 'kZxtpRp9u 6XB', '3 sRCfvuhOz3tlv4b3xl', 'VxaaJi UAm3X0GL', 'dfHz93nA', 'mrDoCVjLFL7J1nj', 'GhIC c, v YM0D 5TN', 'XXKIDW404sa', '9 YPbgFf04rn', 'V S22aD', '4 i3e08 SIDzaZtX4v9I37nS', 'oWxN06sf', 'j Ql eT2 9Fd', 'CXx I Gz80Pw', '7 r9tD9tqw rhHB45TP', 't CcW90xZ', 'l rbIF9C8pW', 'R dl579TY', '2 BiejA czapp9 n86uT', 'WjLi39eE', 'KtjT27lD', '0p agINBFeZmS avIdv qwh064sP', 'ttNjv68pR', 'Jebig84hW', 'OTJt56zd', 'UV MfN40bG', '0 LjH1Tu4 2jB', '3Z QsH 5UBK CgG3m9Rq', 'GQPUkEhpUy0v2WN', 'RTZn14gg', 'v RW05nB', 'tMQumDE0n 4tb', 'gwDgRYFfak12SE', 'spC, CqxC8ZjRQ01bp', 'Ag Y34WT', 'mfrPe34Jf', 'sSOz5W2zq', 'zoLhOmU OEy82Ne', 'QwxvFcnke3W8DA', 'nPzW sSbW1y6Lb', '8 LOvac1s4Ae', 'GsJSSw7n2BU', 'vinu wZUXUwTTt, fJm7HV Y95uB', 'VOTe, k1Cx29Dx', '8 HEGk8o rKj0 6UZ', 'IrlXSzY30PB', 'iXq PkI30sE', 'qT hiqr2 9EJ', 'MML zzzcfY z91tJ', 'Y Yn i47yR', '684l w1hqZbq72EJ', 'HXtDbnM1M1SD', 'aTEVOdIRg9H9jR', 'xNdJ3 1lb', '9۱0l 2vKZ, D RzeTu42EN', 'KW vHM22rH', 'GyBfNzx9m1El', '6Q t4ikgleOdZpjV o K eJnkICyOTjYy3H5j9Zb', 'H XP26up', 'CH Bs89Qt', '3 khnH 4 OVL43yL', 'Qw.ka77zs', 'WNY t03LQ', 'q Lebe, k3f 2pP', 'BRFA44GW', 'tnRd, c6wx 5ojLFcUph04xS', 'reaUt jziN29sa', 'HF lqlVKd4U7De', 'yXgWv13WY', 'YST93Hj', 'rbIxR sh4 5aX', 'c Hr51LN', '8 Eacw AJNf Bs7ixmBW3N 8hU', 'ruYeN9V9Je', 'i i78XT', '0 ua3evMv w h11Gb', 'wx s Xni68ex', 'BIrev65sH', '6 Saky fkdsdkaK32lL', '9 DjaD3f2Pt', 'svl23ln', 'vdsMwp7 2Xj', 'F znwmJPy aqSE MA17tA', '4J f6VM13JU', '9D S0G9El36Zb', 'fHc JKGwh29dj', 'GBkQ Bw15dt', 'DkUW.t kiWFig80yg', '5U 8bbW unffB.HK.R8ELC0r447bY', 'dYeG089af', '5 MAzGt92td7 9Pq', 'ceOTtCTKT8W3lS', '9s ALkC2c0gQ', 'Bvw vM02Ht', 'C RqSo x moFMizzlVtXBSL1M3GF', 'uz x F EdIs168zu', '.AMAmhLlZQXJ77Es', '85 EmH74 pdJKYI8h e64yX', 'oIFIII1e5Lw', 'SVt B30Zh', 'wBeXiW K52jd', 'pLjSZY6D5lF', 'zFZ, Yq13Pg', '9 oNJKm3W8SU', 'j.qC2J9Hx', 'Ulzelqm53Ys', 'FVG L74zg', 'ePse96QR', 'fp rQ7r9fh', 'to G19up', 'YkF ovTO44ay', 'mlOz35ye', 'ncJrZIc92eR', 'pXnKK6r1ba', 'kmYTk bhU33ya', '0f 8R4z qF20Xb', 'qS.V jtTE4M2DN', '7 ra91DtZBqFjvF7djvO uzyE7bX39Sd', 'BGRL0 0fP', 'KY BYqoXkP20jJ', '9i KYRfXGYh RCdf50 ol7mU uT6r13Ud', 'Zmn00NY', 'hYdRA, LdiO18WS', 'St Kv gSgUGV5r3ba', 'yvTCpL79qB', '5 LSwJ47Ty', 'ipoiEoJUDP23dt', '0 MLtLZmgX vBFBA3.D68wY', 'Fzk54fs', '3 qJrpFWP7W2nw', 'm lMs9K3gS', 'Q jF8T2xR', 'tTz877nh', 'lX e7s 7Uj', 'sQi lK8G1eh', 'UYnAHM3r1xr', 'JgBK8H3UL', 'NxMo52uN', 'HMIS5E6Ge', 'rExbvwnV04AR', 'YXmI, f01eN', 'XB S rkN, N UqzV125Ua', 'C HsW92Hf', 'GvlbSE71RT', 'htr jc63gT', 'jsHo NmoGW XBbD14pQ', '6 hwGtK7u1pt', 'jWMh56Lp', 'mhmezEH46bX', 'wtzw90AQ', 'njxf241Uy', 'fvsR0d8wl', '95 VNWXu2 xI27Bn', '9 jM.V l5F0qt', 'J kdDt qP27Pn', '3 K1go C6T2Ad', '7I F ygqjL8bu829je', 'g Bqj31JR', '5N zydwJ64zH', 'Mr hA31 8dh', 'qBShToxSXAo02uA', 'Cm Cd44NN', 'sLD, cSGh So rC1t5 hKcmG75Bs', 'EMhyWxmI9H4Tf', 'tqqOM49Rt', 'fENS44qY', 'yZP1 6Wj', 'noLr O CnxBh352nn', '٧1V HZD1oVo Uq74GT', 'Yt.g GBFgtxQMw735Ly', '1e kq5J q7 qa a XpE3S43Hn', 'YTvWNlpnJc554LP', 'xOZVB gW IPn WKAdY.x da33Re', '98 LYV.vk8 3XX', 'NJAig6U1Tx', '2 WrVpzpYPHta5PSM1 a vgXnM17tn', 'pmfYYe gXm FK13hL', 'ZZkVnmzWm3 1nX', '6V F 1GOmM6h7rE', 'V vfpghY97WP', 'u Bna71WE', '2 JNc EnLrDc25sx', 'Rskc d4 0BQ', 'OihJ37uA', 'vGgvKP4 0YH', 'wCkbOFn kRJ638Xn', 'xG X R Uq UV8m6RW', 'Yb xNs P22ZG', 'tVWNtfSFv lp48tj', '3 PjnCNNbdpi88XDiTElGm56hr', 'jfcY Pt OrxDKauy7 5uh', 'LYTxgQbqMa33ud', '6Q FKHFbP91sg', '58 eg 7L53RD', 'sa mZsczqj26ut', 'ZIxX i23Zs', 'Lw gH L81Up', 'QDHx, gE, sU TVSVTbn6g0pU', '93 PBoVEN5 1jN', 'Flm.qjJ91Eq', 'M.Ib46pa', '1B Dnqr8 T85rd', '42l 4q9drF7T8ZP', 'HRafB41ff', 'Q.K pQhBs97ww', 'O Ds39Wa', 'TdF fq18Xb', 'ItIB, LsOYGEj0QTiDV1H4Ed', '61 0hJimw 6p.A2J39jy', 'RZjJtezvD p, K4MIh0swYrfD r58Ju', 'sXjm3t3Yb', 'xoaeD59aJ', 'LoUo gdByVPNbF30rW', '8Y 3tvS9W8tY', '.bTez765Zb', 'LN k2k2xW', 'DwBmzrx35hJ', 'KzU XY15 5za', 'GrQN7S8Sb', 'yjsj6A0dA', 'ksuOUnf ls F D52FQ', 'cMtwhR Y5 4Zn', 'hExj7w0eN', 'OWjL406Jb', 'YqXGj17lP', '6 g wgZrv3e8gw', 'WPoWv56uB', '1o CEpa31qP', 'EHw300fl', '.oLK44Lt', 'Cx bgl38PY', '4h r tKx ZSs NJmz48Gy', 'pZjo9b6jt', 'j Xd2e4Fh', '4 PBLlY482P oR98rT', '7 7 1Adp77uY', 'hHe j30tX', '3o K7YS94DY', 'yRXUGgT UZ50sg', 'aOOTT6P2AY', 'ivXH67ph', 'NArl97lY', 'YxLg21sZ', 'KYf x wG79yq', 'W fw k40Ly', '0 yR.8 kRuLuB5 p h96yu', '9 zxZ, J7U4JQ', '2 m2RO.9hQps0U9aN', 'xLH L59dB', 'OvcGE4b3Qz', 'qam aPFx46HB', 'hbtQMwRL80rY', 'F urV03Rf', '5k pAR ZAK9etKS5D3bN', 'fb V X DVoaVIwfxspKzCBr4e7qR', 'e hEY3J7yG', 'olmjfZJql95 7zR', 'bYG6 4zt', 'HkqyLF0e6Bl', 'It ld0c9wb', 'LLFiZHT13QN', 'u gyjJT06Bh', 'xzcFH Zt876rq', 'U bMGQ69Hr', 'mer W, s 2It79FL', 'NtsIU6B8er', '97 fXxj3k4Jl', '3B X e8a kh6X1UP', 'qy VyEyT81PZ', 'tentOrIGA43Jr', 'CKO FMMlmh01Qn', 'exrWO17YE', 'BR oy19pX', 'ppZ Pa32hA', 'GMQa havL37Sx', 'GCgclwBY uvUziq KgtF43NJ', '9 vF 1p, j133Ny', 'EErh6 2bu', 'aDdyP D902DY', 'Ibvu32lu', 'GJWhu7 5Jl', '0 I 4w7 4ax', 'IJe y52UG', 'S WBO5M 5dG', 'vVJ hs30lq', 'Rolw59lZ', 'joDy42bt', 'UVBQN11PY', '7 LG HmPv1luFjxDBF51hg', 'mCnAuD0h0aJ', 'Bxnny, rMu5 5aD', 'V d EPj05YW', '.MFI QoUnM76Uq', 'T iC0D2sF', 'NMQBD4P6Pj', '.cJI7D5sW', 'dEBcLVMYmP7 8AE', 'J lm J2 9JX', '3V wn7ezS8O.Fb52LN', 'QUDTTHadnBFuh07np', 'y pIP4X4ZU', 'njl987Rl', 'SPjS9S8ns', '0 JCbNQywR 3dFb4p4Ge', 'hzLcr pynpX55hJ', 'BhqR28aH', 'HLD U6f 1gX', 'm vxrpOb UCsK42Gg', 'OKlT673ES', 'ymgLVhD wo8h3jy', 'godg QE64FJ', 'oTXUrjwM57NY', 'uU YrBAiFy8h7QA', 'PS P29PG', 'iIcCbg UG r7g9Pb', '224 oEGl78ft', 'cfKDVh61HY', 'YCaCXxmpTLZX06Aw', 'qMYfs YS fm, JP3r g2 WIbS5P 8EW', 'qy EnVJr TnCMo72xz', 'L LO7a8JU', 'LJE66HR', 'GAiUiyoYuv25 0SZ', 'gOUAE4d3Eq', '5 zSvE0Ya55hp', 'cS xE u23aA', 'ips P FTn, D I45jd', 'kTRhX Xwnl35QF', 'eNaG8T8gl', '.mkz P66NQ', 'LC..PuFfDvSE.rSc WDw292eN', 'QurW2K9Sj', 'rm8 S5JTDH V.Bwm62Hw', 'vJzsN Rt5m9bQ', '7j ChmeF87Py', 'fmaD45je', 'SdYs1 4uE', 'nRxp eWIv96zx', 'OYqz8a5Th', 'MvXU3 7dl', 'Brt7d6NT', 'uBmHqEd6W4GX', 'e VA6 5dq', 'PuF85nj', 'uYbgUr17uu', 'LtcL58gF', 'ETIthMakxNkTw60Un', 'JTPUEm184wd', 'AKXeXw33QX', 'i lgkAjO JwH16Br', 'JxDl23pW', 'gviAm56jy', 'Bs Qw50EB', 'feG26Qg', '7 BqLk73dT', 'xreIy Bz5k8hF', 'QQU EI2j9JL', 'mQ CorMUWLRHjSU81qg', 'NOIe53gl', '6j aG tD0C2Ds', '4d .fcmJ25Nw', 'BrXl, yN11HW', 'meMU6d8ed', 'egMg A0s7sQ', 'gZBguU cI1B8zn', 'hvfeUaPXLE4 0fD', 'dAYf60eX', '.sRXAHA19rS', 'YcQReB95Uz', 'Q i yHm009GR', 'JlL BN7k0Pn', 'AtH pURzet6C9xA', 'DKwg46Eb', 'nKPn HCbCt99qf', 'CzsrVG OnAl EG93nb', 'q BzR0f4Ub', '1l v a C F DWSPkVP2h4ab', 'K fw, tA ts10pp', 'arGEU MH fuFuGFQtfo.SF5G4dw', 'QOYcS35yh', 'JzkOm74eJ', 'Y E31Pr', 'ayJn oTkW72Ql', 'uQSFYmM s, pOnSBeWH8PScm6 0rMvc1wr4d0gR', '4 wSi lvdmfIqSos74XG', '4 oaMo7 9zL', 'ux.K87Bd', '48 F zsjs4P4Tw', 'qB Y4C1ax', 'faoCxi iqzKDp91na', 'IWfb WUdlP45sl', 'uYtNJCKCSkPOSZ yE11ey', 'dkul l5C 5Td', 'T.JU84Zl', 'NlcUp0u9Ta', 'oSY.RBNN8m6WQ', 'xS CKV98eA', 'utVUCD L a4J0BJ', 'DdTGEH6P4Jj', 'QIRReLsTG jrOP5V 3JB', 'vSGSilx2 4FQ', '߀T C e7PV81bG', 'xLwa23RW', 'cCIk53pa', 'xyPACN8H2zG', 'SMEK21tz', 'eftZ YXfnz I O16pS', 'InlsTQjiGrJ HT S5s7lZ', 'XvXb31Ur', 'LABh42sF', '4j QcTk WjiIt6u1SJ', 'PGr2u9wW', 's.MA89Hq', 'Pd eHN rAn4k5Le', 'LeCUR5x5Le', 'AHeFVk46zq', 'eqNVdve1 8aS', 'gYpIkkfy17lS', 'FkU7 6QL', '3B Vu pNJwk4d1bA', 'aweS20zg', 'HbVvF77Uy', '0 t1 0 b07Uj', 'mFOufPZasRDE ft75na', 'vNR, b84sE', 'CrCsL16EW', '4 Hf CVD 1k143At', 'BkLjKmeTHc ZR Z M2e5uE', 'QPvEGn21rE', 'NLYf, Pf60XP', '6 Zl7tXqD4K1fG', '5 fqhVa5K1ha', '28 M c3 aHVa4c40 kih230zl', 'nj nx08sy', 'pBHd0Y0sX', '9 rmz fyKE Rt88Td', 'JkWaDT77QH', 'hvz.P13RH', 'LV zxuvwNj68Yw', 'DDtYG P2D4rZ', 'ptTaKOZ85Ql', 'OyVv j83eS', 's sl KSY O70Gt', 'XJE R363Ga', 'oqkh93hL', 'tYyIzW fT0a1Al', 'TjJ G68LJ', '1 wxYFILLyvEtqt0dpxbMDCg0ukS6p0gg', 'bHuLx39jR', 'zCFI cV60eX', 'gXvW6F3pX', 'WFZLGXIgmk, Xswk39uA', 'pVhfO44QZ', 'Tm jd IA058DD', 'PoAMAmhL050al', 'by rT02zr', 'oS uIzX e D53ud', '2 yB k2 1RY', 'bsy23sz', 'vI M cm s0 4xZ', 'e nEs a P16SG', 'k b20He', 'hAlZ5B6fq', 'b NauQ81Ls', 'tLol85 5Ae', 'Cteeqts1A7wW', 'jeOIT8h0DE', '9 ABMr1bJY 0 q 5QqscWUsLi0b3BL', 'QVQUE16Bb', '3 j tF9 jpWphuBWv lJ3iEUv66aX', 'LM.OuIAFBa23Tj', 'o QR4 1wt', '. Ks.bpK0k0yA', 'WTNvM88Zw', '9t psnD4 s7s4py', 'sliA h7b5ua', 'VVtF06Pz', '1 UBoObb48Gz', '9 WCzj5k88RY', 'tNViS.A936GD', 'tMqmqB, gr3m87dQ', 'qsVjcetRv45Fs', '7E i ed4zVFhea8v2AX', 'oNjKhP7n1hx', '4O Oxi7.8C683pa', 'jrckQj34Nz', 'dxwrFRfY9F0nf', 'MPybbA47lB', 'VRMh23gZ', 'GW HyxyBH p53Ls', 'mcSmb63tY', 'mYzr9 0YU', 'jC U ukR6j8zL', 'V CG29qT', '4 t3f8TJ, lK9T983xe', 'i ixJ1 1Jy', 'Iz g788Sr', '6 k sRE ktMl2h3JH', 'gDGK.LAA73LP', 'ouXzl15NL', '2 t. e3 G47LZDVPESEDJ3H1Hb', 'QuR k tVdz S58sR', 'mwbUCnqI98DJ', 'JkmGCSeA000rY', '.RgQUM216YL', 'Toeeozftj29Eg', 'BH CbUR92Ta', 'wwJy jA44df', 'el OK57RL', 'hm vqKaRzODQh0k4dX', 'QbAu4C 9Zl', 'JJtj654uD', '4 tFnCR mkoPN44XB', 'kESHVG n57rz', '75 Dl 0OK25ll', '0 sou HFcOxZP46DT', '216 4 W Adg kZ78Be', '2m xTT 4 W67YB', '.uzGwJQndSWcKq2P0FF', 'Nr6 wcmSsk42sE', 'Wg Wey, QtI4 Hp8QDW x EnCC45ej', 'LLat87eL', 'hiVoFf5p 8dQ', '5k 8 Fl2 pFBV9 Cz2H3Ez', '42z Ah VOY1mwZQ3U3T3Gp', 'uzbUo92nG', 'RS GCQk WzcbI00sA', '4 7jvhf6p83 4bW', '3N nCeTWuoVwVFK07Fz', 'xlhszK68DB', 'iHsng36rF', 'ZN G13eN', 'N.wLCS18zL', 'IKYgL8M4Tp', 'ghL, ldzYR, GM, d1 8nP', '.Yesf4F9Qg', 'Jv rl63nQ', 'Z.jDsT5 5WD', 'G VOGO91hy', 'jQKD5F6hT', 'F mB43hn', 'MtuE3c4Rq', '6w st Gq394GX', '0h PPdEmFl87JB', 'wUz.Fe03Qj', 'Ldwjj43sQ', 'uSi Xx uS0g7lP', 'FRH yNKy5H3Gx', '.nYXF gvJtPVK8 5bU', 'VhFFMSA68WL', 'LKeHz0j8PE', 'lDDybJ Jl71pN', 'KniK2e 0Xz', '. Wh10qt', '2u DS3xh24 ypruP24Wy', '1c FerhM7v 8JX', 'r FBc18YE', 'GcpqSa r756yx', 'LSaxE05hg', 'w ekT mS8t9Hs', '2 2 trDCZtz98Hd', 'vaKrLXc r31uq', '4 pzLKWuK.Nk4U 4Ua', 'N y F5e8lW', '4o jce ogvPQy9b.N5 9xA', 'V wU f72xw', 'oD qOWk3U2YR', '3 y q bok36nR', 'RUON45Ha', 'PkeKm72WH', 'FayioIe5w3DR', 'u yRx26tr', 'YBy64yX', 'bGrZ38XA', '1 7SOnu9H3ZH', 'lAaUiBg, w4S47dt', 'QjVbXt86bP', 'Douge4n2lE', 'JP bGUgcT16Pl', 'GiD fiP ZJaGuuZkP NO9U5WX', 'OuHOt, zhi prA3X8Ub', '73 koLs065tW', 'liSoc98qr', 'v KJ77Ux', 'gFslLh250gY', 'RvMiB56SD', 'Slam F R14Al', 'qC p57rw', '3n y0gei5 3aP', 'gkmm6c6Ur', 'RzP tVt t29LQ', 'IVIqqvk94Xa', 'bjgU9a7du', 'XLQ e HcBf72Wp', 'YXbYf o ACh63Uh', 'K Br31uL', 'EWW IbFo, N 4wcn746Sj', 'fGJ28DL', '3G Erk d04FB', 'hAb QUT. xwbxfrF69fZ', '1 AaG 4Wr7b7wq', '8 4 YC3sCzM aoSkNE jJC58qq', 'kVrLgAm71UD', 'ZkieEHdi236aJ', '6V Xp xO8eG.HVK8LTj ICdC3R7rr6L20gL', '2 Ua QRr10gZ', 'CPnB03gz', 'EAMFyn33xG', 't.OFg920XE', '61 Q j f fQxG .bV8Mc29Os28xx', 'bzpFse1W8FL', 'lm Dh7j 2Ez', 'YVbieP7t4PT', 'uYmUL60Ww', 'sk BZr u, f69rZ', 'Njv, naz 4c25eY', '.BLiAf q F o4W0Hw', 'TVZ K41Ea', 'mYiSSybC.IN89Zp', 'slUT, T.mbFd97dz', 'DkIWx8P6Ad', 'pa gx22jE', 'chgJ94pW', '3 v. kn N8l1lFdODPIUi G4 5HW', 'X M g66HF', 'AA cIaCBsV09eD', 'cjpDE Kn12Bu', 'Iu osx C92Eb', 'ZmoB Om7g5Ep', 'btT74hE', 'JaYRTZ1E3tA', '߃ bjvZ59tQ', '2J s9bM7vnT3b0Zx', 'HGpRK4a2eg', 'RC D3 5bn', 'gEbb5 4ws', '95w mqNLq8v6fb', 'eYgl8B0zA', 'p NjHDD1b 6Be', 'qGon9b9Yj', 'EqAMl3 2pf', 'L EQjv87PN', 'OJZB315Gq', 'vZ.eeh2A9hf', 'DrqJOH STz64PX', 'SYSh31fH', 'C Y, VF8g85Ns', 'C lb66WH', 'LGEP ygjOS8C8xZ', 'uej.hqN4K8Eu', 'jCK p08tx', 'CNJlnL6p0Gx', '5 CXt249dt82Ut', 'Dc z21yt', 'LKzSpS10fX', 'IK EnWX wVg86 8Uf', 'P W i K FodShPA kBZ04Ng', 'OMcll71qY', 'IS PiIr M5s3jH', 'n Vc3S3Gl', 'TAid39hh', '6 Me QdM00ps', 'q FnXulU4 6Ha', 'tuP Z958HH', 'D Rx77Tx', 'JmHm vA37NP', 'qgFtEy36la', 'g oj9h 4ZG', 'TO o687Nw', 'YcTN S1 3qL', '7 6 Qk, K N W9voBER41XA', 'efc B f97nb', 'Cxv G11ql', 'QaIJ, S69ZW', 'K nNjB528wp', 'dbF c P btC1X6QS', 'zLoIIU, .m3G5Rr', 'obxg ww9g 5Rq', '9 tk5PPmW17qS', 'scxKNslC62Hs', '7y xbIS75HN', 'rttNPGEEYmbgegcT9P1Yj', 'hfdNuEU96eG', 'ROaCR7n 3gy', 'teENbEEwk m3E9tn', '3 6MU98wsq1w2Wu', 'NPIC92BP', 'iX w625eb', 'GSjaXi0B8fu', 'Ia nzo71pT', 'FL Dr54AP', 'XwewNOY2U1Zz', 'CBuE75SJ', 'TJRsJ8E0Dy', '6 ER rMSDLCCu8 2xs', 'Itxd, d3 9Jp', 'oEJ6s0de', 'I Lz73ss', 'QVZK9s6ea', 'DKSxH66hF', '7 G9TS44Wn', 'h et8W0LY', '3 V bp80dl', 'vlu vs51wH', 'Ir y tD11Gr', '97 0v Vy nP1OKAjJyN4Gi Vd7xyy5W87sr', '9 .ZLr.9e0Lw49fx', 'oTAOUx5R0ZW', 'teLmZj, BVee062pW', '58G CeaHB9J 7SH', 'byYT9S3AZ', 'KjEgsBQDEk2u9NN', 'z mJ190us', 'poft9 7Lr', 'GeAlO4k 4xn', '1B wxc0N93FR', 'BqIvGaGM26gE', 'kUQIM22PU', '7v yrXvS4bh448ry', 'U Cs I3D 3QU', '25 zKkIDF80bt', 'FEw, fgEXHlfifov66TN', 'c F C jh025qJ', '0i giZx7eia9E2qh', 'LtR cxbaQ3v3ps', '9F 3WEF40WG', 'pp otq15ER', 'ZjyNJaPbxKrwn2D5gB', 'FQoFq mKsPLB60ZB', 't y4G2bR', 'Q tO94Zt', 'pjew74XJ', '0W HF0 AeLfmw5c 5pS', 'GzbTfGhcF R V k90JU', 'mnhKyDor45EN', '9K rjQ Pl58ZN', 'nAaFN, N19gH', 'ei.k52PE', 'HHVCqrZeDS98eD', 'bm Cd8A4Da', 'Bk P L70FU', 'NkYgxk. a0 5yz', 'Bj LGGRO VMPHUN24As', '5V POhOtG fS26Nf', 'tskmTe2r6PX', '28 C 0iYy1 uEj4K547Sa', '3 rT a4h0sE', 'QOOk27Uy', '9M JG9W27Xh', 'EFbI43HR', 'XngLs12gP', 'Yvsy99Gl', 'UTjaHjObrm18sd', 'VMZjS DkK Iqf81sY', 'eQaj85Zr', '4y fN0xfo71AQ', 'o PmFDocMAu0h1Sd', 'nD BlByEvscf1Y4ZY', 'cVONFv15jy', 'cDsJNus438al', 'E AcUkFmk76Yx', 'oUO ggjSCFo9G5Dp', 'LTq. aRp3m1Pn', 'ce L396yP', 'vLvrGR70nQ', 'kXqDL2y5fd', '4M CC6S7N mwHM86gy', 'uy P15xd', 'UekJ YM8r7Ja', 'TaLcue, y W4jJ, G2Bt13yf', '0 gUYvS3 4lQ', 'yniNO58GF', '5 RVk2 oU36ph', 'B zqy7d6Pt', '798 051Duy6fM6f 5Wd', 'Zmet596dn', 'WKsuWH22HJ', '91 Irbf oLR81yx', '. tdehHDEwxxCNM77Pa', 'okImR GzV t5J7NN', 'P iky38aT', 'w.f RJ7E 8wy', 'qhxtrNuD Y4 1lw', 'uuq Q Yt9r9QE', 'LdexkKLxkQXu110Pr', '2 k gVMRvUJ22Eu', 'BD QCOxP62eF', 'eRpg D oLS, p C ycS CweigJUIT, jGfJQl3w61Lw', 'xMmiKsa4w6SL', '6 8WVIkh5C85xY', 'rm J14GX', 'ESfb RZ8 9QN', 'nK IhYw39gA', '97 GqED 3sl6Fu05LT', 'awWp01wN', 'WILhU4r2SG', '2 jEpfgcMALEfwKW7Mk SX4w3Ry', 'JG M42Bf', 'TYFcd7a 0ZQ', 'Zk O84Rj', 'yLeOCliV51tn', '6 vO8f.y42ef', 'IOVy82Zn', 'c iSI44Hn', 'q.eTR6 4hh', 'tBIfO F310sq', 'SNeC80rf', 'WROBanFhw12Ew', '7 wgkEbxss EH39bf', 'bfWZn5J4Rs', 'lx jMd KAb78aw', '99y aJUkI lKB uEojwe877BJ', 'Sn .KWwjP86JW', 'xKmBD0M6jf', 'WaDn1g6RS', 'mu DoSv74Qf', 'Hwx buwP3N7gA', '3B g8Sd48FB', 'ZEu5B 9Gr', 'LGGah HlV0N3sn', 'PTJl.bDkN.p79Zd', 'rU Y15FE', 'k RT12Fn', 'RGLQPE QghGU y34ww', '3 q aRPo82dp', '6 e3 IF2X 6UA', 'dhx jVX D OlHb6 2dP', '2 WQbxk uEXuYwSU Fhiqe4Boc1x0TB', 'OwqH JBfX0A8bD', 'U IsNO67JP', 'TSZb1E9LR', 'LF dFsuLTIM3D3PB', '3 USHGS.a w2SPE Up0 sCq19ts', 'OhE6 4qt', 'cDl19Uz', 'h .xx.nMu37Ey', 'wQSBK2A1Ze', '5e 5C3i7t8qA', 'OoL u5 0bL', 'eiuzcNT7c5ZQ', 'cuFbPlaJ77Sa', 'YqP uS3p4Qa', 'fWVrD2d3nf', 'ldoT26rp', '9 g3h2AFxtn gg09LT', '2Z ia7OhnDYCI to067GJ', 'EP.P79yA', 'eyOi08WY', 'jqm.vw1 1Qb', '6 Y GmCIijB7r2HN', '.n PlluKDOAy, NqhsASr93aR', 'n l D64Ru', 'Imls40fa', 'bXHO.tE O QG9 5TY', 'fKxH ufxxu8J2qU', '4p dBAm7 2xY', '6p 3aUP6 3YA', 'PazkWku Hwel e06Wg', 'PhLi3k 9fY', 'iPSxOkzPP bbvYIO47PN', 'N jNdpaagr.jC6y3aW', 'pkCOVz75py', '7C PufhohJ.D8uOLhEb9s4ra', 'u Oi gOfvbr11EY', '51o Lweh l3zJE 0vH31Ej', 'XpW Hg75hG', 'eQAT kP82aJ', '8l bVzDwr78zE', 'orIfiihZnR36QR', 'XLvohR26rg', 'Nq Y719rl', 'CEldS2x1su', 'yGCN7 4SN', 'ilmrOldAO2 0Wd', '9 ss5uCc r, Zj7ugbeAbMit9 1yY', 'kzmj.ioXCH2W5fX', 'qRZ inMp a, BX7Y9Ht', 'GirAMu3T2sd', '.DhFF aA0T 9bR', '9 g FtLc64 0SA', '4 .c sdbn I H168Sr', '2s LXp P 0VN., Gea9ia5Y5ft', '7P LBPdk94qU', '.rB PbCN66Rt', 'zAgDf0C 5rF', 'zgW pROCM f43dE', 'qDmkXJ52Lw', 'BLy.J PU82AZ', '9 c 7v2h8J2Ex', 'tqMVlWI7w6Uy', '4 nkbb0bwJ26Ea', 'Nrng s T26Nn', '7٧J Dbo, vWxKdz7 6hU', 'r Zk9D7jy', 'itg mGkgVcgMP Efo52aN', 'yJ CF9e4dS', '7 uE1 1Wv80Et', 'DiACX633xU', '5 UPRg7b7rn', 'Y .Fwtdg69jF', 'aXLX85lX', 'cGTyr fW3b4QF', '7 6A6BRM3D4zH', 'XIg hXc9K2eU', 'kZAf G31Ru', 'uHRZJEbG0r 0Bd', '7L qGcvpn9IH0 19vZ0w7tA', 'Ks IF74XD', 'Rj gELX31eP', 'I PmD81Nq', 'EXGZd L7b0uZ', 'cE j pm, IcEP C915qp', 'AuMeU v, JqP qNuWUXs36gH', 'iQ uNv1v4eD', 'd snK4w2us', 'ueB, Lq10dT', 'jIOb Y426hr', 'aM cx93pf', '0 WfT8 JQGa h5b1Sl', 'xJ NjZGR70lW', 'oY ME2N5Xe', '5w lB lQTGMw2EJw82TN', 'MYxm. F133wd', 'SqEaiv sEcPGH5 3lR', 'WwgnmL68Pd', 'dkTI06Yr', 'A Q xke C45LF', 'wFNP41YU', 'JtzjwuQFTG, i84Nl', 'CY.ZMHXXt52jj', 'h t R47BU', 'DaxZRr63rS', '9 u7 oF453pS', 'uHn6W 8ux', 'Zf Dd65Pj', 'dekg39Bg', '9 .C.k95kM6B1uD', 'yTGQj579nX', 'kqTKZE1t7lx', 'nKpT G78XJ', 'fg VEh NN56HG', '1 nllC1 ST7XZDbt iVj8S8eL', 'l LHrp5f5ag', 'l Cw1y3dB', 'EtV LD7R0EQ', 'kSPZpOp634jl', 'ntSp CHj5 6UW', '4q f2N d.W18sJ', 'WezN1w7PP', 'zJba18uw', 'ux FC88QX', 'KR zchs3V1pz', 'ujNBB dLpW78yg', 'BzSbV.A84PB', 'WCz5 5bu', 'tOkf s16Dh', '3z rj 0VT B25GS', 'NM dR egNYR34AS', 'MNebtwJCCgJMua3d9JF', 'H pp17FW', '8C F0j p6LM zjoR EjZr0m8SD', '73U uSuUbYBAXx1BfCG73DQ', 'vQnXOzhGuy5V3qJ', 'e B kbJ yIXjt04LF', '3 2 xkrA77Lq', 'tM RUU8W8zt', 'l Rr87Za', 'LR QQTf54AJ', 'oo WVBilp, E3Th Ry7w0AG', 'qAOcRZOOFL F, H o5T342Jd', 'WpcG9A8Fn', 'Fa.fZ99WN', 'NHnN87WP', 'spd EOp3A4Hj', 'C.EAx33XH', 'GHblnd H15nu', 'IfRytwM XeKpVRcntw33LH', '7Q cZ Yf t80BA', 'VSiME PDBD3P6hy', 'hcM, N5 3tN', 'oZoST09SU', 'IFg u996qF', 'Oe F ELH16UU', 'gZ S u78qj', 'yad d28DG', 'C.Pi0E8BH', 'wf.Tg7M4HW', 'WUfwW6p3lx', '3H AL i26SF', '4d I a7F36zh', 'Fbb Aey5Y5zJ', '9 o WgVI b Td, uBy4f5AB', 'bDBXwI80nP', 'G sY8 4qZ', 'fZk i7g9Rj', '8T . 54 BM 894cRYLn90EU', '6 Idu g3EX59nd', 'cBrEd4P7zt', 'ZOFRJSau772yH', 'JWIDvW R90TJ', 'ulaSYH0 0XP', 'qbeE112bj', 'QAdiHW1m6pW', 'TiSoU8 0BD', 'PsZImewM</t>
        </is>
      </c>
      <c r="E974" s="3" t="inlineStr">
        <is>
          <t>[('USA', 'il', 'T', 'DPZ29NT', 'Q', '0o'), ('USA', '3x', 'fOuBkdVa WLI', 'f6AzFL94lL', 'SINq', '8'), ('USA', 'Yk', 'I', 'C600hp', '276tGo', '4p'), ('USA', 'gh', 'd', 'bxvhh5t1HY', 'zt7oo', '6'), ('USA', 'CT', 'Rf', '0DUmXL52aT', 'hBknpD2', '6o'), ('USA', 'co', 'wZ', 'Wv23dp', 'ngaUXhk EUA6E', '9'), ('USA', 'Dh', 'V', 'E88Rs', 'D Q.gCr 3EDm', '7'), ('USA', 'jA', 'kdvugA', 'Bz12nR', 'd', '8F'), ('USA', 'ug', 'IU13C', 'll33HN', 'dwBg', '73'), ('USA', 'CA', 'San Francisco', '94103', 'Market', '1355'), ('USA', 'Hy', 'hPg', 'kAid7Yy6m6sb', 'md4aj9A', '9d'), None, ('USA', 'Ut', 'hcVF.ff', 'ttn6D8Rn', 'UIq8a7', '6K'), ('USA', 'CA', 'Mountain View', '94043', 'Amphitheatre', '1600'), ('USA', 'V0', 'Dwiilh', 'Z5tfX016hL', 'qVb2', '1'), ('USA', 'CA', 'Menlo Park', '94025', 'Hacker', '1'), ('USA', 'wM', 'lqQsfgc', 't71Ag', 'YW', '6'), ('USA', 'iT', 'GYqC', 'QY8zR7n8fq', 'xzAMAmhL', '09'), ('USA', 'JS', 'AtCHYV', 'icVn3MU66TL', 'Ev5U', '44'), ('USA', 'BmOJxJE', 'caltVq', 'f01xq', 'rf7U', '6'), ('USA', 'im 6gw', 'GOZBa', 'vnkN3G4hF', 'hhsd.Cr1jl', '9'), ('USA', 'i4', 'UThFKkoh', '9dx', '6vO0Ki', '8J'), ('USA', 'Ua', 'kLz', 'STWxAHSjmuOX5GozcW5e8pN', 'KSo', '3'), ('USA', 'kJ', 'tmh', 'fFTPSHGft63xP', 'PWaWwE', '3'), ('USA', 'Pj', 'TiG', 'LcL155Ju', 'a3WtwGwQ', '0'), ('USA', 'VO', 'Y', 'bYfy49sr', 'Lx.t', '5E'), ('USA', 'VH', 'tVi', 'R9j7zB', 'l M', '5V')]</t>
        </is>
      </c>
    </row>
    <row r="975">
      <c r="A975" s="3" t="inlineStr">
        <is>
          <t>skalar.marketing</t>
        </is>
      </c>
      <c r="B975" s="3">
        <f>HYPERLINK("http://skalar.marketing", "http://skalar.marketing")</f>
        <v/>
      </c>
      <c r="C975" s="3" t="inlineStr">
        <is>
          <t>Reachable</t>
        </is>
      </c>
      <c r="D975" s="3" t="inlineStr">
        <is>
          <t>['555 West 18th Street, New York, New York 10011']</t>
        </is>
      </c>
      <c r="E975" s="3" t="inlineStr">
        <is>
          <t>[('USA', 'New York', 'New York', '10011', '18th', '555')]</t>
        </is>
      </c>
    </row>
    <row r="976">
      <c r="A976" s="2" t="inlineStr">
        <is>
          <t>bioanalyt.com</t>
        </is>
      </c>
      <c r="B976" s="2">
        <f>HYPERLINK("http://bioanalyt.com", "http://bioanalyt.com")</f>
        <v/>
      </c>
      <c r="C976" s="2" t="inlineStr">
        <is>
          <t>Unreachable</t>
        </is>
      </c>
      <c r="D976" s="2" t="inlineStr">
        <is>
          <t>N/A</t>
        </is>
      </c>
      <c r="E976" s="2" t="inlineStr"/>
    </row>
    <row r="977">
      <c r="A977" s="4" t="inlineStr">
        <is>
          <t>rowiak.de</t>
        </is>
      </c>
      <c r="B977" s="4">
        <f>HYPERLINK("http://rowiak.de", "http://rowiak.de")</f>
        <v/>
      </c>
      <c r="C977" s="4" t="inlineStr">
        <is>
          <t>Reachable - No Addresses</t>
        </is>
      </c>
      <c r="D977" s="4" t="inlineStr">
        <is>
          <t>N/A</t>
        </is>
      </c>
      <c r="E977" s="4" t="inlineStr">
        <is>
          <t>N/A</t>
        </is>
      </c>
    </row>
    <row r="978">
      <c r="A978" s="3" t="inlineStr">
        <is>
          <t>golocal.de</t>
        </is>
      </c>
      <c r="B978" s="3">
        <f>HYPERLINK("http://golocal.de", "http://golocal.de")</f>
        <v/>
      </c>
      <c r="C978" s="3" t="inlineStr">
        <is>
          <t>Reachable</t>
        </is>
      </c>
      <c r="D978" s="3" t="inlineStr">
        <is>
          <t>['635 High Street, Palo Alto, CA, 94301', '1600 Amphitheatre Parkway Mountain View, CA 94043', '795 Folsom St., Suite 600, San Francisco, CA 94107', '635 High Street, Palo Alto, CA, 94301']</t>
        </is>
      </c>
      <c r="E978" s="3" t="inlineStr">
        <is>
          <t>[('USA', 'CA', 'Palo Alto', '94301', 'High', '635'), ('USA', 'CA', 'Mountain View', '94043', 'Amphitheatre', '1600'), ('USA', 'CA', 'San Francisco', '94107', 'Folsom', '795')]</t>
        </is>
      </c>
    </row>
    <row r="979">
      <c r="A979" s="3" t="inlineStr">
        <is>
          <t>ammt.com</t>
        </is>
      </c>
      <c r="B979" s="3">
        <f>HYPERLINK("http://ammt.com", "http://ammt.com")</f>
        <v/>
      </c>
      <c r="C979" s="3" t="inlineStr">
        <is>
          <t>Reachable</t>
        </is>
      </c>
      <c r="D979" s="3" t="inlineStr">
        <is>
          <t>['1600 Amphitheatre Parkway, Mountain View, CA 94043', '1600 Amphitheatre Parkway, Mountain View, CA 94043', '1600 Amphitheatre Parkway, Mountain View, CA 94043', '1600 Amphitheater Parkway, Mountain View, CA 94043', '2 2H2O SiOH4 SiOH4 4HF']</t>
        </is>
      </c>
      <c r="E979" s="3" t="inlineStr">
        <is>
          <t>[None, ('USA', 'CA', 'Mountain View', '94043', 'Amphitheatre', '1600'), ('USA', 'CA', 'Mountain View', '94043', 'Amphitheater', '1600')]</t>
        </is>
      </c>
    </row>
    <row r="980">
      <c r="A980" s="3" t="inlineStr">
        <is>
          <t>fusionchef.de</t>
        </is>
      </c>
      <c r="B980" s="3">
        <f>HYPERLINK("http://fusionchef.de", "http://fusionchef.de")</f>
        <v/>
      </c>
      <c r="C980" s="3" t="inlineStr">
        <is>
          <t>Reachable</t>
        </is>
      </c>
      <c r="D980" s="3" t="inlineStr">
        <is>
          <t>['h RoadLittle CastertonStamford PE9 4EJ', 'HotelWorking chefs Photo von alle12Ge']</t>
        </is>
      </c>
      <c r="E980" s="3" t="inlineStr">
        <is>
          <t>N/A</t>
        </is>
      </c>
    </row>
    <row r="981">
      <c r="A981" s="3" t="inlineStr">
        <is>
          <t>internetx.com</t>
        </is>
      </c>
      <c r="B981" s="3">
        <f>HYPERLINK("http://internetx.com", "http://internetx.com")</f>
        <v/>
      </c>
      <c r="C981" s="3" t="inlineStr">
        <is>
          <t>Reachable</t>
        </is>
      </c>
      <c r="D981" s="3" t="inlineStr">
        <is>
          <t>['2 Pro OV GeoTrust Basic SSL DV Sectigo Personal SMIME', 'ten Registry Lock On demandAutoDNSD', '1 DV AutoDNSSMIME DV Mit SMIME', 'ten werden Sie von uns per EMail und SMS', '1 Monat Bestellen via ISAC BARE METAL', '3 DATA CENTER IHR BUSINESS EIGENE', '2 Pro OV GeoTrust Basic SSL DV Sectigo Personal SMIME', '1 DV AutoDNSSMIME DV Mit SMIME', '2 Pro OV GeoTrust Basic SSL DV Sectigo Personal SMIME', '1 DV AutoDNSSMIME DV Mit SMIME', '101 Townsend St., San Francisco, CA 94107', '1355 Market Street, Suite 900, San Francisco, CA 94103', 'heneinheiten ist eine C14St', 'ten keine PUDs verwendet werden, werden C14St', 'chen in F90Qu', '30 Uhr EMail und TelefonResetService24St', '30 Uhr EMail und TelefonResetService24St']</t>
        </is>
      </c>
      <c r="E981" s="3" t="inlineStr">
        <is>
          <t>[None, ('USA', 'CA', 'San Francisco', '94103', 'Market', '1355'), ('USA', 'CA', 'San Francisco', '94107', 'Townsend', '101')]</t>
        </is>
      </c>
    </row>
    <row r="982">
      <c r="A982" s="3" t="inlineStr">
        <is>
          <t>campingshop-24.de</t>
        </is>
      </c>
      <c r="B982" s="3">
        <f>HYPERLINK("http://campingshop-24.de", "http://campingshop-24.de")</f>
        <v/>
      </c>
      <c r="C982" s="3" t="inlineStr">
        <is>
          <t>Reachable</t>
        </is>
      </c>
      <c r="D982" s="3" t="inlineStr">
        <is>
          <t>['mpingstuhl Air Elegant Compact AA213AE', 'mpingstuhl Air Elegant Compact AA213AE']</t>
        </is>
      </c>
      <c r="E982" s="3" t="inlineStr">
        <is>
          <t>N/A</t>
        </is>
      </c>
    </row>
    <row r="983">
      <c r="A983" s="4" t="inlineStr">
        <is>
          <t>salz-mischer.de</t>
        </is>
      </c>
      <c r="B983" s="4">
        <f>HYPERLINK("http://salz-mischer.de", "http://salz-mischer.de")</f>
        <v/>
      </c>
      <c r="C983" s="4" t="inlineStr">
        <is>
          <t>Reachable - No Addresses</t>
        </is>
      </c>
      <c r="D983" s="4" t="inlineStr">
        <is>
          <t>N/A</t>
        </is>
      </c>
      <c r="E983" s="4" t="inlineStr">
        <is>
          <t>N/A</t>
        </is>
      </c>
    </row>
    <row r="984">
      <c r="A984" s="3" t="inlineStr">
        <is>
          <t>inbalance-yoga.net</t>
        </is>
      </c>
      <c r="B984" s="3">
        <f>HYPERLINK("http://inbalance-yoga.net", "http://inbalance-yoga.net")</f>
        <v/>
      </c>
      <c r="C984" s="3" t="inlineStr">
        <is>
          <t>Reachable</t>
        </is>
      </c>
      <c r="D984" s="3" t="inlineStr">
        <is>
          <t>['1 JPEG 242 256 9j7QAMQWRvYmVfQ00AA', 'A wzR59rX', 'fkkvYf1s7hN', 'GwvO0S0Ps', 'snDxsplxGYcOrPtZkOIrNownUhrXipnp7t2QG', '9b 8qvbruu9D6zl', 'bvdg32pR', 'zkXZGOGvsyDaxrKGixxw42Ht', 'fkkvYf1s7hN', 'kvXEkz71Pt', 'fkkvYf1s7hN', 'vrrFdVR Dw7e7Hr', 'jLCeGwCYf1s7hN', 'ikWE1t0uY', '7 gMW6qI0tXv5LqovEf8AMP62f9wmwDb1f8A5JL', '3K OK0XfpC7Ef6T25DfS20ttd72er9n9lV36Sx', 'gfWnNNF92Sl', '1n n9PbUurdS6hfkXYGE59Nl', 'WgzDmna9u4fS', '59 txtcxvpspFdAZS4N6rZ', 'YrHMnWLd57Qw', 'isLk83rP', 'mlxaOE93rG', 'qVNDQAxuSViPYwB70HH', 'gLWtjd6m7ba', '136 T0TsrYyz9FovzE6FkpgCS7OJT02Gr', 'rmuorc17bG', 'ouRc212PZ', 'sFNrTbQGN27SH', '3o m9I6U3IZktw6W31NF', 'ptNLK20NL', 'HshvyAx5b6dr', 'HItszIjIcWgit29zH', 'iJrq tsqrsILnFrDcf7X0lX', 'pcAHvloHpuuhTQy13sS', 'lVdjK7f0AF', 'gjwY4u9np', 'AGVpl60yG', 'dsNe4w0En', 'vqfy06wW', 'WOfRkvHOuNy51Lw', '62 P8t9R8ADV3AFRU2I0S2uQ', 'YvXkSbbAMRG uPyKl5P1rL', 'jHWK11TB', 'lVTKnP0E7Bt', '9R xcHDrw77sd', '1M j93Hn78hT4j6w080fQ', 'hLSGk7m6ED', '5z 1UWl18YvScLa3ciWMgE7ZLGsrtb9H7Pt', 'RABa593Rr', '0E Ve6Ysx2vte7Gy6fupf662ld', 'tZbVSC1v6Fz', 'XdvPpRl58QX', '3 nnOj225uY00bjbjUm15Lg', 'MTodGH ZbbQHA2B7Rr', 'NbmsY3a6xs', 'jtBZA011aA', 'bHvuqDS6N9dN', 'LInE91py', 'yrIJfZ61tu', 'TVlW5c2Bs', 'WzbjwwDCP9X9Gn', 'auytuATWbnb H222tq', 'jKLmsLfTa36Hq', 'ghSnV72el', 'wDp FofV36wu', 'lVSz022Bj', 'vzMjamqK10uJ', 'DgAaAKSSq9P6hj', 'OdLGXfPCs6B9aP', 'hvzzuj831JY', 'mvMMNv67jf', '8A H1ffGL09QY', 'vbVbO6R0XB', '4 9vttqs27Hu', 'WZdiOx35GL', 'cnLLP0n8ze', 'Etoa62xz', '9L b6VwCsorVK636nd', 'opGY59Dn', 'MuZYMh72fZ', '0 bE6T9WsiMwcey67JxHUMyCcjINlWzdfh11ZD', 'lgeaQ991wy', 'kWNl31UZ', 'vbfZZZkOtY3p9rr', '6y ixnUMr1bftnqerfX6dlfpsrQuP70le', 'gujUgQJHuQlL92RP', 'pEtLp3R8Pp', 'rWNa36La', 'Psprbd6j3Pw', 'hJdZkWYzsB77an', 'huLmxnZ2J1DA', 'bVYFzP2c1hq', 'foqPTo5X1Ns', '9 lstNdbWta2wZFXoU1tZsYx302Pf', 'uFNOS661uF', 'ZdrbXsRR31er', '8 OrH97Hs9bIfZRR66H9HZjWnhV04WF', 'DqNLbAPcxrja69wB', 'rMb6nqU6 be9VXV1uXh0YUctdfTd9oD721mt79pr', 'rAMM Xpa83xB', '8 pOiksTH6X1fGFopvrYbn6kkuj3mw3x6bd', 'rmZjqUx0vqLgSKdWXEFzW2F0bA', '27 8h1766gbOOddUzIfjNop91hTV49Ne', 'nude39Jd', 'qdTr19uR', 'FVPAGnAOLrVfM6H1Sz', 'tbqSZWWFzuK7m5La', 'CSxB06wA', 'QowBIwDSVMY1v6Ld', '6h VkMfk3G4bH', 'PUda72Wb', 'znmYdY81nu', '2M dv8A01rmMSWqJ6R1H0mrrn2wDbLngOIbs21ne', 'bfwVf9b8Gp', 'zdeahUMraytjK6g2uP', 'DZubYHOcQxzLdrHm32ss', 'npZDnsNu76bg', '1g Dg82vr3N376f1f7FX', '9 F6XETt6C6quuHi4iqclj5T5DWuFWQ95ju', 'KWMsd6j2tA', 'nr t36ST', 'NYGjXe61zd', 'rACCXisnfjK371jz', 'DuZf28wD', 'DuZf28wD', 'qHcy8A7ef', 'AOTS39Qw', '28 AMmudzfW8A7j9UwC2r8AyCX2b63AP', 'cfqnbV8A5BL', '4 ir71jzcfti9F9v6h3Mv8A3nA', 'AbVAJBL7N9bw', '96x 5uP2xei39Q7mXAPbzwDyaX2qHcy8A7ef', 'AOTXOZvrf8A9xq', 'AJNL7f1Du', '31v wC4VP2rACCX2b63wD', '6p 21fAOQSwBFZP8APxFX3rHm4bF6L7f1Du', 'zjLnOMkknOcVhZv rf8A9xq', 'ovSizMYCS59tL', 'bSbbGm2N2wD', 'rmJVP8AwdPO23zW', 'NlmU62Xt', 'eWZqfsrAKP6a3fA', '4 ysnEsymgZdWNb6bb2s2sTM2ud7a9tP', 'obsrGba KXXMFrgHNrLgHFpOxrgyd21za', 'xGsrvSLBW1 1Hs', 'bGBzg0N3ep', 'HXkcd06pY', 'mmui010Uh', 'nhzto037Pp', 'WHBqwAG2p7Wu', 'FdrENaSHlsT61dR', '2 brc2z0bLHz36rZwnYpKTjh5Kij7Lz2f1nq', '85Z iPrtwAHVjXAOnAEQD9crG1F7se', 'uYyhwo22dN', 'PZbThF5n9UW', 'zmMZUcemsM sxTBa2t4dt', '6 tkfZ839rW', 'TCrWFVj3U5dd', 'uqizGqxmV03Fr', 'forFP9p9Pl', 'mvaQNw3M3EH', 'SYdG6U1we', 'AXLP30PT', 'epj szFM9R6eH', 'dvqNmZDNsbv33sY', 'ofXNpHoXRyC0 4dU', '9 VoTVrwPMroz2Uv6q1k10uY', 'ZWvNL76tr', 'rQPa229jf', 'XuLfjfUzpdeRo91Rt', 'APZlr331Dt', '47 nrZY3bXvotZsbAMJWsvI6e6jZ', 'tWWvP8A5rJ', 'XnzUrMa2K7Xd', '5 IY36Pqx7owf81v9n6W2xG', 'jSMG3 0rq', 'epta978bA', 'HNYbPTN8C7al', 'YbZW24aS', 'pran42Rh', 'uqpcaOqNrbkF76zW', 'HVYpGu8W 2NH', 'wrorbLvUd6b7ff', '3f 10XsQMe4P4IMfP8HdqyKLp9Gxlm3R2xw', 'nbtrWM36Ne', 'cqNeflEAvpG4u9Bt', 'Wfzdnv8A5zR', '6C c9a6sbRS3pVgsbLntLwZYHOr9lnso3P2zd', '4b ABrdYbj9Iq6NW79N1F4da', '9 Zrdsrbb76nf', 'OPLGvaKO727Nt', 'LvJpsXqfKd276qQ', 'zmbW53AJ', '7 CfV7Cqats119tQ', 'QWPaWemPoVb62bf', 'WBzI9g2uJ', 'xuaws0J3Tt', 'TWvWl5R9YW', 'NadA0S3Ph', '9 RWlFzGuLS4SWGWGC3qXJBpBzS6Y9ls', 'GVMd Xu97XN', 'rBycY4t9Zf', 'bCzc4S5ha', 'uitu97Xu', 'xvnB wCC049Jb', 'ZTzZY2m1rW', 'bfTbY17AF', '4k ncXgF3F4Bw7apupAOOxzy60WRVWfaN72tf', 'ZfZuYxm79Pj', 'vfuudh311wD', 'sUVMR4T 1qP', '7 Vtf4wurZnTOgBuC51eX', 'yyoGH12ud', 'eqOxmGxgZW71Gx', 'izrDGFob6j7WR', 'enXt2b3fZ', 'MfkMBLSRq3a2dx', 'zfXZ7A5zz', 'OwnWNqbkVG xxIawPaXEj6W1sS', 'JWospoDzb3w0fr', 'uDLFXf57tR', 'o YRb3j9BT', 'vDLuHXf57sW', 'jXFdPzn9C6zT', 'eHAETpoVJc99Uu', 'lnU9f6Tb', 'MyGubpxzru27Wf', 'QQXsJc1r6gN', 'ltjpcdwc3Y9jT', 'PPfraP7X 6aA', '6 Uk2kvN7t3tLizIf6m5v0tDPA60zr', '9 7WOdHtcYI3Dc3f8Au1kv2x0uf', 'VXwCDuEGd30Xf', 'hx cHNMn6b9nq', '7G VNuYbLG762SNzmkb97GS', '9 P6Fdr7vTt9Gu7fr6jh22Gt', 'AIWxXsXpPT20hz', 'NLwQTtdo87LG', 'NXKLmZFLL652WA', 'AcOYoDTTs63Tb', 'BYpf86pb', 'PtnlnYxlt36fr', 'vUTn62dS', 'nfsP9b8Uf', 'cLqRb6P6Ww', 'WUYzW66Bj', 'nxnPJD77hr', '2S 70qvtFPpvSsrSoqItXURAFGN7ePY7SPD9J5pf', 'HsrR fsP8d1qu', '2z 3u9X03f4P2UWXWpP5tYRtnUjE045gy', 'iwe H79rE', '5 TnBzsXELmzBNbpG76f55yP', '2y kWwGte5wBa3bDa2h3803a136Pj', '0o lzv6ro8f8Az', '978 nLfk2AB9zw5wbMTo32zP', 'fuiJEC9g 4xT', '2G gYxra2uc01EZ', 'd jTv pmqD F1u9xW', 'JqWf I9 6lw', 'aTO fcKd.qZBO nZvJ5E9zu', 'RaH N89wG', 'xYeef52YW', 'Jnrh67Df', '9 .CxcX67EE', 'dRGadMO98Xs', '7 UJ1 vcVCX t59Dr', 'HeypSJ46EY', 'bnKk08eG', '9 V ed4r57dE', 'IOzs95sq', 'G.fnd2X0jr', 'bhYYqJHFsaN7 0wW', 'cV i84eY', 'EagO28qP', 'Ste Z49Xn', 'jMYaU92hl', 'LD BCOh2u1Xh', 'Q sKBEJPM9t1lw', 'mVKkxc74jr', 'GrQj99Zd', 'QCfs6s7jZ', 'l eT92pz', 'efje52dT', 'z Dn12ee', 'ltY.gHg43tY', 'bnBG4C1be', 'Quf rK5v2GR', 'KrL yC63Sn', 'WHrw65SY', '4u ubeBRff IFhI2A6ll', 'fsi L DogWaMfAH09fl', 'XVXPZ06lu', 'p K, lw6jcIfX50WY', 'ljzb91zE', '9 tM gWRM5zrzt623yE7Y0DG', 'EArQg71BJ', 'rjv, w5f8wW', 'gXyXO725ga', 'gXyXO725ga', 'gXyXO725ga', 'gXyXO725ga', 'iZJMGx8V6El', 'sla Easlf, jXUZSSmOWLninnL1, hArSyA5t9eu', 'VWfF0 6lS', 'pdjBV43eL', 'hawfYO25Au', '5 innEDWU97few66u47jS', 'SPsa620GP', 'ySO QskKFQDl6M1LJ', 'VcFCwdW XARk69Wf', '9B PzTs9Oq61iK9Jnf76Zq', 'IuZ44Sb', 'cgo P1J9Fl', 'eiVr X, l0g6TU', 'ByKGLIyi IpNcW13yq', '7J yObQF6K5XW', 'IuPGG nrZ6K5jt', '.E Hv19TH', '.ivClNsWj88jp', 'I.TTh89fE', 'plBdv j yIH CiAJ14lW', 'skyoUEy94wy', 'NNLI13qD', 'ZPAwEtsB10FE', 'WZzKvc63Px', 'ymOYLvoM79 2Wg', 'IzZAm98LR', 'AXnP19sj', '7j actav j 3to66sR', 'ICfo7U7DU', 'COZFz4 5WT', 'cpT.kkoWmU932Tn', 'vooum IT55jT', 'G jxf0A9Bn', '٤ m1edFL J3H, k06ZY', 'IxdctoqiZgfj9w 1un', '1e 2G870O6a46lf', 'XqvI42qn', 'fcgXXef52wT', 'Vtn5C2BW', 'Rb y85Qw', '5R 2LeW33lZ', 'oile89fT', 'rR, SVYf21SB', 'bHRvc43TN', 'dPaF9f7dA', 'kLflWPZ2J1Xq', '6 lGze63BL', 'EhPzKTmBgAd L wKbAUtoZgCs, CRPLTwn0n2b9xG', '8 XCGvlze pp5 WPjX03Ld', '7 WrklHOIuVAqaVI K I6s3SD', 'XL.JP qpdQW78JF', 'uSduF5v8wj', 'iA jTs1S9WW', 'HKO79 5Pf', 'SO R t.Zwc11qz', '7 l V6 qT36ps', 'V Qy982DL', '5 g AA48Yq', 'SVfUJCB86ur', 'uuKzNliVmo4n1jl', 'JU. cxOVASyS8 9jp', 'rNWbve.OgV2 2aY', 'rmeKJQ941Qy', 'mHU o58sT', 'bnezXI3 7Xx', 'ozxy. I0 3bG', 'ziCUzcLzr60XU', 'YvBWIOLbpPb8B3WH', 'wDkmPie08Jb', 'ajruBDP2 6US', 'NXVTIw4h7Nl', 'LRtEl .gYd82AD', 'BIXbZUotiWDKfz24HS', 'FkS j xcDoKPrciEQy05QQ', 'fWoW688ZY', 'vFSoXBD1B1Hr', 'PnheNV11XZ', '߃ pzwApH UzN, VqDeUJ SSFoWenPu5B6lu', 'rCtRVpQfpPu6e7GP', 'eNvVuc7w7xU', '. Cs0 1qD', 'rNIBX oTM bf b38jH', 'S ABu7P 3tx', 'EDIr8f4rB', 'NHDRnWV77EW', 'tUaSqI8A8qN', 'hyFRUW36Rt', '3 7OcfL7r1Gf', 'c.I wq7m8az', 'ZZQvKekBLuR F07UB', 'Dppn07Tj', 'rUje4H2TU', 'h.niXKhLo50gx', '3d mpNa1F9nW', '8V 0cTJs00ZS', 'tt.iOYM YIZ, R7iCgOCg3VKsz nn p5eH jZ y1d9NY', '٨h Zg trFq sPGm 0Bi4 eaa43xZ', 'Iodoptw4j3Rl', '2 Tc p s0 m1CXp1d74Jz', 'cu uYsR0K 1Zf', 'uWCwFcxMlx79rr', 'udXxjsDT5 5xp', '79 oKpxS FG9x2Rx', 'UerZs3N8PS', 'BakOnCiJ55dn', 'GxiOBw35PA', 'pat CM73zy', 'O vd83WR', '3P xR IR5ji TQQMxPi2g42sB', 'Gjs JmgZHGhcUkd85RF', 'QJzK sGTrZKMysWPR474Hy', '7d ZPrXoKeY UFcJ556RX', 'WCTYUbxIY rLS81Wa', 'XeXEXV LWjmjbKDGL8G3lZ', 'rMa2eJdX2cVzuJ57nB', '4 x0lz, H C5D4XX', 'OdnOO21YY', 'mu w aX ftXKDjv00Wx', 'W L8B8Ju', '1 yC LK, W0G6SlqQVhAB34dg7t7xq', 'ToyDuHLVR4e4UU', '6 Mcpcn37Bxr81SG', '0 3hY zHMyjF44Hs', 'IuEDEXDDnEl90Bp', '3 2 Hv8 vBD05LS', 'C ZB, Ly97S ShVRhRR81 8xn', 'wGxQ IomRfjEc2r0dx', 'R Ss24fr', 'zSK AHc5y7Du', 'ujln3f2Sg', 'WY.h52Dg', 'swrVPQDAB74hR', 'RUutqvUqI9d5rZ', 'M zZ7W5fx', '2x txuhmM2b 1mTyL04Er', 'm.BEf0b0dE', '8 pe WwOxdgT9yxw.ott.j85Jg', 'B.wiv3R0Xb', 'mZWe7U5Rx', 'YZ q, RM39RL', 'MJO r39Yr', 'CxTXvR63hY', 'liTWo6E5Bl', 'kuQWt7U5tt', '٨ Ovvg9J3TP', 'CY xFYAD38Ez', 'Eu Uqk R7s6Tl', '1c KQnl7dO19wa', 'UNwUORKQS08fJ', '9 ttgxFu, n2 7afsU91Jg', 'OksklOkKjIjNb77eJ', 'u l71lf', 'NVifx22uQ', 'JFOb641wz', 'rIuT3 1lX', 'LQjAP p58Bd', 'KR a8 2Yj', 'xOxjY33aN', 'AvsdGj SbHiPKJIipjAB4A9xp', 'NL K H8b0Yx', 'c Hc48YX', 'gOYqs999Nu', 'TiygIi22Du', '8v rl AS3r 3ss', '3k ws5 IQW CX9Shh4hi5MPcXJmfi16Wt', 'Oi, up38xF', 'jPWgs25fd', 'Tom su Y53wg', 'GOBr Td94BU', 'SuPIT26DS', '.V.uvBO8 7zX', 'bzFf67HP', 'XfhQQkCSU awKayAlIRhD Uo10FF', '7B 0 HD9J2uY', 'yv lK t p.wS m76Ql', 'wBVB lwG jAjn060UD', '6 Q QjCF5e6jY', '8 EbUQQdBDEL0OJS57Ss', 'qKU, k Wt0d83dd', 'hLpTeBcWlz04UA', 'KqREgELgAv. wft16ef', 'MpTN89rA', '0 28qxO28Ff', 'mrHfCnJ28yy', '50z UFPG71jD', 'lO fnQ58DS', 'toikFx H4a9DY', 'nsa w52Dy', 'p vssx366AW', 'l nq as65pZ', '0 r vXAMhQenMvRaiYiIZuGFJ85BT', '4m D H3h5d3tT', 'eEeQVqGC0c0uU', 'MQyj45tW', 'NnrwY80EB', 'QPRB77eg', '5 6imccgpTBiA5 Jq7I0 7Fy', 'HkiG UX, EUco gwq5F1J 8fy', 'UhCzVVtMsvJs9T9wE', 'jlNH3 2SU', 'HImZTY03Ea', 'nbO30SZ', 'blO, y1GBCPD M k25BZ', 'V PAs95XQ', '3 z qi999TX', '1 TF.m, e01hS', 'nNizG18RY', 'sNpe01NF', 'NNHUCr48HW', '4q lwRvC Wzi uG8n i1 a00gCfQYfn38Yq', '6 z gg K6wqgIMqVgGD O7 uY9Mmn3yGo9g9gh', 'c Z Ke.J83fj', 'udzB12fP', 'xjzz23Zj', 'BnvQoa8j7lS', 'hRUh10GF', 'uSJ qpRBbBHLN tmABdRo gYQn rfQ29TZ', 'JMFRDMk41dz', 'zGdUlX50fG', 'SSKnJvqC51bt', '10 0 RID8C34111382537A4AAD68465BA6A4D7EB']</t>
        </is>
      </c>
      <c r="E984" s="3" t="inlineStr">
        <is>
          <t>N/A</t>
        </is>
      </c>
    </row>
    <row r="985">
      <c r="A985" s="4" t="inlineStr">
        <is>
          <t>bettmer.de</t>
        </is>
      </c>
      <c r="B985" s="4">
        <f>HYPERLINK("http://bettmer.de", "http://bettmer.de")</f>
        <v/>
      </c>
      <c r="C985" s="4" t="inlineStr">
        <is>
          <t>Reachable - No Addresses</t>
        </is>
      </c>
      <c r="D985" s="4" t="inlineStr">
        <is>
          <t>N/A</t>
        </is>
      </c>
      <c r="E985" s="4" t="inlineStr">
        <is>
          <t>N/A</t>
        </is>
      </c>
    </row>
    <row r="986">
      <c r="A986" s="3" t="inlineStr">
        <is>
          <t>devk.de</t>
        </is>
      </c>
      <c r="B986" s="3">
        <f>HYPERLINK("http://devk.de", "http://devk.de")</f>
        <v/>
      </c>
      <c r="C986" s="3" t="inlineStr">
        <is>
          <t>Reachable</t>
        </is>
      </c>
      <c r="D986" s="3" t="inlineStr">
        <is>
          <t>['2024 Kundenservice So erreichen Sie uns Suche meineDE', 'ten und sich mit uns auszutauschen. Die DE', '34d Abs. 1 GewORegisternummer DF142ZL']</t>
        </is>
      </c>
      <c r="E986" s="3" t="inlineStr">
        <is>
          <t>N/A</t>
        </is>
      </c>
    </row>
    <row r="987">
      <c r="A987" s="3" t="inlineStr">
        <is>
          <t>teamwire.eu</t>
        </is>
      </c>
      <c r="B987" s="3">
        <f>HYPERLINK("http://teamwire.eu", "http://teamwire.eu")</f>
        <v/>
      </c>
      <c r="C987" s="3" t="inlineStr">
        <is>
          <t>Reachable</t>
        </is>
      </c>
      <c r="D987" s="3" t="inlineStr">
        <is>
          <t>['1355 Market St, Suite 900, San Francisco, CA 94103', '2029 Stierlin Court, Mountain View, CA 94043', '1600 Amphitheatre Parkway, Mountainview, CA 94043 USA', '1600 Amphitheatre Parkway, Mountainview, CA 94043 USA', '1600 Amphitheatre Parkway, Mountain View, CA 94043', '2029 Stierlin Court, Mountain View, California 94043', 'One Microsoft Way, Redmond, WA 98052', '1355 Market St, Suite 900, San Francisco, California 94103', '2029 Stierlin Court, Mountain View, California 94043', '1355 Market St, Suite 900, San Francisco, California 94103', '2029 Stierlin Court, Mountain View, California 94043', '00000 n 0000001696 00000 n trailer 7CD8AF84DB', 'kqyqDpQv aT0 5Hy', 'EwGbJe09ge', 'nkMR, L1A1DQ', 'Kymzjr sw2h 5Ut', 'rHjn12hP', 'hw mTQ20PE', 'R gKm8 0hz', 'AHVma98Ph', '6k XX03x.mF LF4t0Gu', 'CHWZ44GU', 'qy.L r09DR', 'mtFOE.c088GN', 'BjUPpcbkF M46le', 'v k tq1b0Ny', 'ZlQQk5D5Fd', 'U.Agng05tj', 'ZRZye71HB', '143 0 obj stream H0PDhm ul2v5hd', 'lumimeaspbkptwtpttech vuedviewPAS01tX', 'lumimeaspbkptwtpttech vuedviewPAS01tX', 'lumimeaspbkptwtpttech vuedviewPAS01tX', 'lumimeaspbkptwtpttech vuedviewPAS01tX', '1 MbmubSVzlQh52Zp', '6U 3mM.gbLEx m7K1jn', 'oxorID89tw', 'HlKR4V2Wy', 'uRdB9J4QZ', 'RrVqgtL, DG h007Wq', '8y FwHeEx7v7pA', 'EQG DkG vE.Z0C8XQ', 'cRRbs97 8zJ', '14 0 obj stream HWYo8p67uQ', 'CXHBSx vqk0 2aX', 'lumimeaspbkptwtpttech vuedviewPAS01tX', 'pXkVd3K7qh', 'lE hg91QU', 'qOa BfZOR us63DR', 'wb .HFI52Rz', 'Y NqlJDkZ38el', 'I vLm70gh', '8 j9M5l vm lJ3e6HY', 'fTDwpckV04Bj', '0 m bdB l7 9bG', 'Q mqEN6j4JD', 'oPjB80DA', 'Uy IPDdN oLenM3 4Wt', 'VJWDYHObX77YJ', 'VGaJ W20er', 'NjUdK335fX', 'jLwj00ap', 'KpBAF9G4qR', 'Y YtAzIn44PL', '1w 3Br3jy75Wl', '0 74A LBz, DRJaluS4p6tQ', 'vRoAdtj93RA', 'rUb62zP', 'lnZU, cQC66l89nY', '5D vxS2CWtAa OOlR9Z3HG B sHnU ha1n0bx', 'Hbah ckrWkdBQnU OojXD6U4xA', 'dcVkh35yn', 'mrK01Ds', 'embuRI9C1dE', 'HHStBI wlEQ02Lj', 'CqxfzSE7C3pZ', '2J n ZZS0c3 1Gz', 'bEJy92Pr', 'f pmf65RT', 'CGU THs51AD', 'rY wMbfm1U 7YU', '1 XsguDW32WT', 'TTLeyt u8 5ZE', 'Ryned96xN', 'yFezt36zb', 'yssaJv39QR', '9 Xih w u3 9fR', 'CCR r kWbHQ67wQ', 'fGKN78BA', '4O 1fK5pF a8qRzEY04Gw', 'PgjP07gL', 'CSCp46lB', 'oP An27Th', 'MCHS04sz', '.Jio05xJ', 'IKqYxF.c1 1GA', 'ix qW0T8ln', 'ry UEzt0n7gG', '9 sKtwuyo37 7EF', 'HH o77XT', '4 QGJ nkb81zq', 'dmmmOy RQO09XF', '41d .9 1E8 nTOjf k6f6nT', '4e 1y s MZweb IC78Sz', 'dsgkE95zl', 'l.qEFUzMoEIHldj63Sq', '3 9 l6XBsyo07bF', 'MlMa67dR', '6 .c0OQe wI77nw', 'v n vgg08eF', 'nPfhy434qw', '9 J1uzldRHIF3A2wn', 'lL YeVRzo31Bu', 'M.B2a2XJ', 'hYKYZo80Au', 'ijrzK o68DB', 'Gr UVp xw85xf', '.Gc I, zLKba3am70hu', 'JAQs84hJ', '4 3rLmapX61dq', 'sQh, BbHP77gj', 'ErJZaV38fD', 'JkWI92rj', 'EqMm87JN', '1t fG0j Ut vy G C.76 IB4v 4th', 'E M81lg', 'lVIZ58hG', 'lp R ZQ65yw', 'pGNm6m5WY', '8 QTkIOD 2zdVu4 0ls', 'KDxeZl82BL', '5 UTGYS A60ds', 'tt N52Xg', 'dEMV9b1SG', 't sdOVM6e0wj', '5r HgOwT0nd.TX P KnL971PW', '4 3f9, i8 6eD', '5 bZ7 aW N TiUPP8i l9 6Sz', '.qw NY, fwHqh f kK6RsRq4 N63Hg', 'qKS0h6qB', 'vaeC93Yd', '6 G4E 0l gNpHbqRcctiwR1W7wMg Fj6b4E4rj', '6 KCVm49Yw', 'xxbPVI U71YR', 'qCFQE y, L47nG', 'd laz0E3BA', 'HrTeh.H5f 0gj', 'RwJ P88Xw', 'QzCR65PD', '4 WUQWLn4, TG JYWEQ7l6jaD5e4dX', 'caQD5e8Tq', 'v XnT44eS', '2 mAfw jT487tN', 'xE AFCjT28xQ', 'NImpZp7F6ph', 'YjYWqYTd5 1GU', 'yA wkn7n6Ql', 'QI.J86YA', 'SszXr05Sw', 'x b, EJj GLs1s7cNID3 1lH', 'rr E2 7YQ', 'TWvXB QScP61Jq', 'znlU, WCab0P0LU', 'Gu eUKS h36wq', 'ECOHdZFnF4 3nr', 'KnKFU YP kb7X0np', 'fyTwCp32uw', '4f 3ZW u hJyt70Td', 'Ac CRCGjTa, s69eu', 'XOOJ gVO L76eQ', 'r UCjSEo56af', 'N Mdp mB3C1jG', '.dF34UZ', 'PCwJtSF56 0wt', 'IsiO94Gu', 'F wZ nQS1C3Se', 'WuR AB kw5M2Fb', '7 rev02 QBIoLd92dF', '2 z3kts14Ar', '2 lGF1RLQvX0e71sH', 'QULd70Fl', '35v v3yNa4J9Au', 'moXy00nN', 'wC zRJ IIzfbJ60DL', '1 QADIRf08Hh', 'gYLWCDryq z02Lt', '84 sgmQDa0dxGLy .DnSDnZMb8Ats0r n17tQ', 'KdegaJm61eT', '07 uWt X zU99xj', '58 W QKoxVQMX6O, uy 08q, F2oiz v rDJRvpoF7c6Dd', 'fKTy41HR', '7m d ywKPp5rM4 aiSG9K1Bq', '6 P2tx yr2D45Rn', 'OkNev U21eN', 'Zwh O02Gp', 'WgCq Nlxf23Ht', 'TxVDdvG51Hq', 'jTztZ8 8xl', 'qXH H48QH', '2e w4 Rz73dr', 'l g p59tw', 'hA.W55gn', 'naBVtq Sw38PQ', 'F ZXcMWJj62xF', 'UlmKPa17FB', '5 gy S7KFE FBik N 994R650nHOpeyB06pT', 'PSghB94An', 'hZ Y5 5zf', 'Fv j642jy', 'E vi35Qn', 'mJFf4G6xy', 'wAgy8K2gn', '1 UDIdIFq lkAwoE51lT', '0V tXid yGpnh51pE', 'fGsy JxKV qD C90Xl', 'ANks11Ty', 'BWoOX48tq', 'D N C7h4GX', 'ANrgZWaTW, Iv hYHiKj6K 1bj', 'gyBm4g6Yp', 'wAwLx89LY', '7Z .IjfhVfu17Ls', 'CJ n Ty iP48SG', 'nYO51EQ', 'SO gfP5 8Re', 'TSsUcIAkY4g 6UT', '6 2 1yH UDGkB5k9WY', 'EsUDSzp lcKvL85QG', 'NSed Y51rl', 'epuUT95Yu', 'yBSh13BE', 'JzHgQ542dy', 'p xFh56pq', 'ke ablxre7 1ll', 'osvuPOPv029BU', 'rzIqM66qd', 'LkGFM99Wa', 'e ZmJ S62AL', '1 6MaO20Bx', '41 WPm1 .0o51Gh', 'aEwoB79Fl', 'wka GgeG, vu e S9 2ay', 'zEBXwo54bg', '1 fF10gH97uR', 'sTEf7E3tj', 'e OL Ui4g2au', 'vYsH96px', '8H R7ca215dF', 'D sPf72la', 'MKfqG56EL', 'aY WtoORKuYc55pE', 'zc eK90zu', 'eVGDS32JD', '6 Q 34Prc7A7l838PS', 'JHqmzU17Zn', 'jEDCO92Ej', '3 AU8s8 O4U97slSuY44HQ', 'VaSvNQ .WA51pX', 'CTngM uXqZ7a7eZ', '4J N vR5t7HH', 'kdGYOOi03QY', 't.jCgETICG71aD', '9 j x9OA8 4SX', 'Kupw73Ad', 'dNLW981XJ', 'lhTVN ypW qzT78qB', 'SLg eGrEz esYtwNtIg02XY', 'i XL Z7d5rU', 'COqoT5v3gn', 'U QEemMYnvf16gn', '3 Ifo4A017Gh', 'A H yA M oFDD10nQ', 'kQwR41Bu', 'F In7c9WJ', '4f DHeDK42jY74bd', 'c zrrUzcLwC47aj', '1 qvb3 qOt48dn', 'kFrsNtM06wp', 'eHLxuI49bB', 'xIbC2N0yw', 'g. PF, Pp40zq', 'hYhVfh dT70dZ', 'tz iP341Gl', 'RCFA T6 7JH', 'JqCi.rQfxa0 8qe', 'rrLT26Dw', 'NBnz, R8F9Sf', 'mc CvjVZI Z3f7hT', 'sHZ36Gh', '6 twb2eK6Of p g75bz', 'Xcmmaulp0 2Ys', '7 xkqzO2g8PR', 'FptPvTII34DX', 'VTkMs, sM95XF', 'HunIVewW13ag', 'lvArI375qB', 'ujoqjpTaXgp4a2zf', '٢q lbCb31GQ', 'NEOPTsEoJcPglsQUp51zF', 'TOODjxD4B8EP', '42S RH 8W1 m95eF', 'EH. CnPW98Ep', 'oBxfEc904yu', 'dmAUytfOoBi36FJ', 'a IAvVQqYh49nx', 'a Z82bY', 'zx rzH Uu47rU', 'UKU YcE21Wr', 'wfexZmprET68dZ', 'VVAB26qY', '5 h.j B zNY84qg', '86d KF10fQ3 7zq', '7g C9IwlyW13rr', '8 DX LsPDlO xLBc 1Xbvt21bh', 'JZXmUbEqKk95sL', 'cS. IgectHFO12tP', 'olJL J.Xk r, d2Y15Ux', 'Gu.bs4 2et', 'DMNs4b0rb', 'jwuPO200lx', '6M bA tZeL YL9Vxu 0abBN4y1dA', 'EAKqdqrV563YY', 'eVri52Yg', 'ER Q.V, K BdTjC.nAt T. BOJ15WP', '4V vFpbshoDuNUDwD8GI93pW', 'Tzi, KIH H j34FF', 'LxED12Fp', 'i Ja vIqnYsiUhwxWa67gR', 'DxgJ70XY', '0M SJr8H6W7c r3vBwAhi20QB', 'sDucrFg42Er', 'nCiOwjrj1T4yr', 'c Wundf4V8zZ', 'jOJVW24gY', '9O iC E45Js', 'Fy G, A56gh', 'Mte o72Yb', '2 5IDT bdRC8JzN01DG', 'QRE.zN72Tt', 'QW weOM W84aw', 'pCfuo XF10dH', 'y XsW03ly', '2 D. WMSF 1KQy497wB', 'LYneW40ag', '1i WyZDmJAY1B51 1hP', 'qUKsrnJ85fb', 'AZukn EkfQ42aj', 'LSM, MgSHrOVgu LvP07Kb l4T3ab', '5f okRh8h1jw', '5 nXrDIbDbyM712TQ', '0 k4os7 fF38Us', 'nr squ W3u9PJ', 'eeee40ea', 'eeee40ea', 'lumimeaspbkptwtpttech vuedviewPAS01tX', '߀ wn xDFQ sl82qz', 'tXOe, W21sQ', '5 L yCmGJhZYkA69Fz', '37k oP2neou L4q0fBi91Qj', '07 S10 9T5C9GG', 'SIYSWU, bbxqN zath98TS', 'o PQa16fF', '5 m e Jw09yB', 'Ds, P4pXI7vria zNYUCs8c 2ge', 'DKi, Isyn7 rfuOhMZhc5SN80 KHy13gb', 'lJd50zr', 'ySvRc32qg', 'jZoI83aY', 'EpoVwAQ32lg', 'VVkYB15te', 'RvsIVrha B74Se', 'Ycw85fy', 'ddaN0k4HP', 'GxI S95eY', '.wmLP H Z.d93xd', '4e x2RD S77Zn', 'j aE08yw', '0Q wGpWa9Zvn3B9dT', 'jxMw550Qx', 'JgKK zT, e1 4EH', 'lKdb85up', 'jfEzuAV17gt', 'omWh2C3BL', '6F Pz rJ3e 0N5K 5Ut', 'wmRxmX1B5Ya', 'w JQKGP0b5Pq', 'SKwg44ZL', '4 gzMWDQ250AJ7b2lw', 'XOjEcO5C8YG', 'Q HNHKnCLDg51qE', 'X.cB39WG', 'QQwdXzSn4d8PA', 'z bGkv746nU', 'folVSz2t8EE', 'wvPhJ46Ee', '.fmu l6 9UP', 'knjhJtskrJK m HxrBgAJjR0G4Ne', '3 mLoLo98Wd', 'Akrw39SP', 'mL mDp k55yn', '.PaE23rJ', 'rPHO xSIty90hg', 'kLCSt42Hf', 'C .nK rvW Rc o94jX', '8 ZrDj50xf', 'u kw703bL', 'hrVz z18Uq', 'mPOR PRl85nZ', 'diRdo GoCy RD, HUS Op5k8A5ys', 'qE. p0u5zT', 'q DtW24bj', 'q h JbP4 5sL', '3 m0.7UYPmnnZpvGa l4s5pJ', 'mW yG774qt', 'oxCxXC64GA', 'o yCZ56Nl', 'k LD56jT', 'Dw.OzJdvc9 9gY', 'OIXEl8D 6UY', 'TQRwWz81qG', 'I MJP72LG', 'Y nm810je', 'FoI..XuX0 0Yx', 'i LpfmerVDVG80Pu', 'xW H0 9Zr', 'fS p hlNwt, jK66Qt', '4 BI6pXaY1 da6V3bR', 'CLHf3B7as', 'pyqs5C7Qg', '4 w E vC00rA', '7R kpz8FG6h5f7rj', 'nwV KC988lY', 'NsWjMqtK07JL', 'wqD W02Lr', 'HDeu, f8 YhqHA M72Tl', 'MYyc33as', 'FWILH4p 1YB', 'p Qhsq49rA', '2 whbb2S9sr', 'e eH63EZ', 'vdk UAW86qd', 'yb G66Fe', 'dRFYcGWwFFuMrU51Xp', 'p.MvDEEthhvkQa20ET', '31 WB7Y34Qb', 'vhvece72ez', '6t GDjMI.jgZ uCNHfniz9j8qR', '0 y keMkXWGiu10Se', 'lgVvuSLApA1 1BU', 'nfUB97eg', 'Oiy NgwTpz ZPzW6K1yW', 'Vkq.Q cKOrm93Zd', 'CN.Y.vKP6T3wp', '0 n99b Irc.aF Lm196nb', 'Ohr JBC8d5RJ', 'umbGe f5W 8XQ', 'VUY38yQ', 'l bA55rl', '1 bJQ9d49lu', 'iku, Wk9x6YX', 'sOSR24eX', 'M CeARuo ndh0X8lT', 'n tLQnej.U d4j9Sp', 'VACFu5b4AG', 'I Vm Bq3N0qx', '9f uaYxIL10SH', 'Enj83Rz', 'OStmak30qU', 'sVzyYn76 5rG', 'agScwY69QR', 'iD KKjXNOl7s7eA', 'ObW iu RZ78YQ', '8I ro56aR2, nrz1BGYNeb N z Xe0cO T0 8pH', '7i uLyF8a0Je', '1 ME 6QTz, Yow33 6NZ', 'S Z2E2Sl', 'NTYcdpxg5 1Pb', 'K NO4w7ga', '2 t bMb iF7G0wn', 'iSWu.khJ25Fq', 'jwPG61lN', 'ewjjG560TF', 'KEzuIOGgU57ph', '5 F ot Kz6T74Fg', 'ucXTznx83ye', 'pD KYijBgdB g99jW', 'nfpqh3B2ba', 'h o n MEJC8n7ys', 'BIFOEi PwO8T6Rb', 'to p03aG', 'xSJ86He', 'VV Z39fa', '1w HJWrogNyRUzClMIHc0S9XWLijK1P9ae', 'd.gK1 7Fd', 'QG tM53zJ', '8 DqA 8MNdG5SN66qx', '4 m9RoIjevAvcaw2hys37hu', 'pyB, .FGxenfVeU63F54Jf', '29Y PfRc15hP', '99 aGAYr7 N03np', 'hdS zuHc7f 1se', 'FW oSOm53py', 'tqf n02RY', 'vBQnYa s59pY', 'sBIyPAdT, .X3, k ZQEC19Bp', 'xM WXr93Wy', '5 EtxFYhzrATGXXtQp90LB', 'iCfDC5W8Bp', 'Gid3k 9Px', '0 Y VKp2A 8lW', 'Sd KGC L7C8gg', '2F WoeXYZsZ w j38ne', 'et FS6y8Ys', '4 N0Pj vFM4HL67ZS5 fos2m0SY', 'HEd, bvafp7U4zP', 'qCrn65pn', 'YMnBM paE36Pj', '6۶6 gmQH .Ippr al75D96aw', 'Zh P w758QS', 'ybXlbrCqV w64Eg', '97 hL7 XKYxg877rf', 'yao FkS04zA', 'OWrlVn29At', 'AkKiKa bS139aE', 'svFC8T6aX', '9 Il w, e8TsCq RK4.YM83ZX', 'RuwQOO933pA', 'NzJir8r 9Ss', 'm GDtNoHDmf, P7j0NH', 'bE rW, q02B3 bzK31Sb', 'oP, u JyMAu10xD', 'AREGj5 2Sd', '3M cnhFOU lK T Odzz39wY', 'VHWFcpH0k 9LW', 'fQOe Z53SZ', '9 SnSgJAL9.b2K.s CN87Ph', 'tlCaTghHDu J82ZF', 'IoRiL35DY', 'ZZyiXD61Ul', 'v hEH82nE', 'ZJZ V.U996Hz', 's Jfi38ZJ', 'RQty8 3Nh', 'aeJvmcoR g, mY67tT', 'LM b4 8Bb', 'l PuZw4K 5hD', 'MybfysEY lEf92tA', 'TOBSK87ua', 'bBl, KFR 2b23aa', 'xHo, P dA0t 8PU', 'QsBBL2D4QR', 'WLaBT36QR', 'B XDij1D2du', 'o VX Iu96gL', 'UALXZK42Fw', '7 lXy O07gl', 'cb Jb1Y8Ah', '1 qL0 PAyJ4E 6nP', 'yOXy83UW', '8 U3Daj6JNe96FA', 'hUTz21hl', '2 BtOm 6TR5P6Q1sucV1D9s0Xg', 'SJHM21px', 'gIhfZb46hE', 'TW qNiD2F5DF', 'xhDGXTBECwn7e8Lh', 'qmRjb5j2dX', 'Nm c5H1Za', 'jTNKRefwk A9J3NS', 'oBFb30bR', 'ewRMDT ZoF Y Lh.OI f IOI40uT', 'mHL70JL', 'pFz lu WELd3s9GJ', 'MZayDb l5G5qr', 'u gart52Pq', 'DeNGyS7 4WD', 'Fb r82QF', '3 B 68cwYs4K5zp', 'UBv i976hQ', '2 WGam 9 X wK6C 7bq', 'XiQJ C85wy', 'lH g aGXHl klGhdF6G6bW', 'OAZoL4G8rr', 'IPOzwh k1g2PT', '.txA410yz', 'aVLw h7b 0bf', 'yxa KVo779Sb', '5c qo e0tu UDB21FA', 'thi16aY', 'DNbL79FX', '6 X61 uPfiO1D1Xs', 'En Xa57sZ', 'W.QTh3B1Hd', 'PHivfm19gw', 'PEx yx89nA', 'OKaCDq36sW', 'jBJC xRFua36El', 'ggW.jIBB108qw', 'sFxNOIas21FN', 'TasUv30qg', 'tDQZ5a8dq', 'J.LkiE UYh05 6jQ', 'QtQXFggt63US', 'rbEJCqjiv91sx', 'vr flAgmJZ eeR19LW', 'upH ALIPVYEI83fL', '4 jSc57eOlkv 0o TUZ7A6rx', 'QxD OYRIx hiMV6 3UP', 'HyEJ49Lf', 'bgkTI cm80ha', '5c JxLIx729Ru', 'COjJ jW, BC365tf', 'dFXSM AdhSb44wF', 'WRny, GkPQe63Bh', 'Oj OSA5U3dN', 'S y z tzH whLO, AQi0TuJpe2h3dT', 'K V TC5j0xF', 'vSy nln6 2XW', 'l yM02Fp', 'bWm D3 1Uj', 'QYDW95yJ', 'EO h EXYq15Ea', 'Ji XiHnjEog m6E2ql', 'Uh V.nX, PHIxf6ai614ZL', 'Dq xD04Jj', 'ALOv, W21xG', 'e foxd8B4lS', '09 49WLG7H1ze', 'k Wk018jU', '8J KCJwzx98py', 'KVmwc2N3bw', 'j VZO9E9Ry', 'KP ls R wf I, A502uS', 'NGdc53jU', 'CfLNS166Zx', 'sKc y, R fOL, lonKF BDGbPwHX45Su', '3 0XYqqP o n4f 8yy', 'y rCSfA3 4Qh', 'JATP81RF', 'lPHpLT3 9xu', '.Owp08wG', 'i nL96fL', 'xq tecUKv91ru', '3071 r K 6TbaI439nT', '8 V 1mQufUfJ B Fst75bu', 'g k P87ad', '5T fcx u11I9 9ez', '5 vj 1m75UZ', 'Ru UqMOrj3a1BD', 'lSA.f1j 5TL', 'x xxn9g4YA', 'X kh90ZX', 'Wpc3 4SY', 'Bi nYLJLixz48Ly', 'Cb K05Zd', 'bjqT92LS', 'XM UE1g2NJ', 'XXAX.t28fP', 'QWLI, wM QKK38YA', 'BJzL IMjBS8r4EU', 'mOE Sz o47hl', 'Mxrjtuu.N22HR', 'k P I Smft77Yz', 'ox. Y92Bq', '7 V .awJn 0m4FD7JLVAkOP91qu', 'yUt N02aj', 'WBXd9h4wW', 'yJOzoMviPmSF17pU', 'aCWgUF SxVnoDf56zD', 'aImwJPI4K6eS', 'O GT1w6dP', '0 1.0 0.0 1.0 0.0 1.0Size64st', '0 1.0 0.0 1.0 0.0 1.0Size64st', '0 1.0 0.0 1.0 0.0 1.0Size64st', '0 1.0 0.0 1.0 0.0 1.0Size64st', '0 1.0 0.0 1.0 0.0 1.0Size64st', '0 1.0 0.0 1.0 0.0 1.0Size64st', 'HUfywYE88Bj', 'SWpkM9P 9SZ', 'ZfxPf6B 4LT', 'AqAb .O1 3Ea', 'acXd89eg', 'lumimeaspbkptwtpttech vuedviewPAS01tX', 'KX b10rn', 'BLxo32Py', 'Ha q P3W8Ya', 'Pfc WU3r8XW', '0q 5 mn02Ul', 'StGe, MbKlnj ClK90YN', 'gxKH91Ju', 'P I, J3Bt J7rvGE h4E2Ss', 'tD ME2u1Qr', 'm eEq Hg3C2eD', 'HWGMGF7u4Ta', 'EkMyErmr3h7Lw', 'TfyA20Xq', 'WTUxJB19jh', 'eaoCa17tn', 'Xs WmWQB90Ft', '0 OLDDr SCC00UE', 'guhriSfHeya66PW', 'RWh uZrVcZHt07uf', 'IWu34QF', 'ItsJgU g03WU', 'MmrsgUQI, NP6W8Ay', 'izH S46FG', 'eD VhegU59nx', 'oV.M19TD', 'v E.crJ82gE', 'hULyqH08QS', '6O 3 EB P.wke3SWdGxDPZ KwNlbY3r23bn', 'hhiN6 4qQ', '.Ocvc7h4BW', '7 u l 4LuJ83fX', 'Qnhn27nL', 'JFNv ApPo YuT3A 6HA', 'eHGC aVrJWfImNchK8f9xg', '9a 5axl4 nqGRv41FX', 'i T CBrv4r5Lb', '4 SI4W8GS26zb', 'nXgLRd26Gq', 'ldLmqwo39zL', 'yrJe cVbmRX7 2qS', '1X kN Nr92GZ', 'ggncXt4a2aW', '1Z 7oG bW c27Qt', 'QGSg9H5nJ', 'YjKCq14Xx', '01 U Rf W1Uxn10js', 'DTDpWOD92bT', 'HSDfv70Xw', '.rrPQKDt7m9AN', 'WI.xzyf juACy70xg', 'pBUVfHJsJs95pJ', 'KrBMf2H6sX', 'jk.yu PzljM0 6RD', 'KtcG92fG', 'gX UF72Lh', 'DKZlT75QE', '75 UVvLDcRSQ75Bk VvviQ24as', 'mxl pNlkD qAQ1m0Ht', 'I.WMlqg XX cG, aKGsXp89sW', 'Qckr xIJ83xq', 'N I3 2dn', 'BtCQP73Zz', 'E gCE yJbv vQvzEIel78TD', '3 i9kjXzlJEpNl06Lq', 'cyIieYQEa6D 0rR', 'Ih g.n17gs', '5 eKrhh eHVSdBlYnAa73fr', '2 kd qZBot75AS', 'D.nXR8C6Ef', 'ItM iUQI74fw', 'tuY t cs8s 4uq', '9u ffZhHoPtfVMq2 3qE', 'KIrWA9U3JY', 'nx y H78zF', 'SjHd502al', 'iJj FEOVCv9P1Du', 'QyTmRXfv67HX', 'M wj750YZ', '5 s jU k sl WCab0E6Q Jrrv18ls', 'HBGNV93ed', 'zK vE064lx', 'TeSS c23EE', 'Hg g1t4wl', 'lC BXc54SP', 'VoDppF26ae', '5 3CQh9Tn7K2gs', 'ZKGpx32xh', 'fLKZ3c9ye', 'Z cr46As', 'H.QZPU95dx', 'TKEthtuNFcF63Yn', 'JwBB561QH', 'scSUaguHK70nH', 'LZAZ k1h 0NN', 'cTNd4b0bT', 'GHvdRge08jx', 'jRn kGC5m9HH', 'V Vg LT2J0Eb', 'LrhS52eU', 'mpEiY.lJmtEQ Z1h9UB', '.vwAqOjD43JS', 'lAYjZ12xR', 'WJwp25fx', 'dgjTO, Ua MCucc.E7f071EF', 'zrd, d905De', 'YQnEg5a 7pX', '3V PRnNd9, BakA XVOB8a2YX', '6 Ol7e00zp', '.lQH63Da', 'ZevumH48FR', 'kowz B3E0wt', 'vjyfj WxQeLfi48nD', '7 sPHgrH Nl2C9rG', 'ffNt33rg', 'xUk ak461uh', 'z RbH0p9XZ', 'TmDz IB ZrnmrZgg34Ad', 'lToeKD31aH', '2 Cs970vS E Z Sel KJG pxi50gY', 'aD Jdvo9 2As', '6U wcc0 u39xh', 'TQXcCGqIubY73Ab', 'Q.gK98Fd', '1 CIp, BIlQ I I5B4DE', 'yYMUrHz DZs58pB', 'cmyqMnan lI15qs', 'iyns9s3Qx', 'gW cS0K 1Jb', 'mhzl18zP', 'bipzBlGD nOn0J5Zb', 'VGW Wvkl7 5Hp', 'UyHgh4 9eA', 'vGMqLwh437NZ', 'OaHp DHYUm YsKsQsisysebr29ur', 'PkeH13we', 'R o.ZGQTSHYQOp P95ZP', '9 EerC L rO3 6Gp', 'OOQjAR07Hh', '0x XzBP092HF', '1 DF5F 04sV .c40sH', 'gha tSKvZp CgK20XQ', '5 Wc 44A 6lBxy21aN', '4 04hb90XP', 'Ea QxCpHuUee337dP', '4 My cXR04HL', 'ZQhK33FG', '3 jKZZ3vxFD 5LhQCogf7p7Fu', 'I Fiu2B2zu', 'U gO NFyv1 0GY', 'aVbS83rR', 'q RJ037fj', '4 TO BKN y K 3iOc75XG', 'oMbEL ll32xs', 'eJm HlL14RL', 'u fN7Y2Xw', 'BtdjOGF92wE', '8t WnWN0J8Tz', 'VJmUfIv75uD', 'pa u25bz', 'pxdfO89Uu', 'z Tpby2R6UA', 'Hr h48 3Ed', 'rhYg vW vM59UQ', 'eddPSteQAn99HN', '6 Gzxp6 X7jGxs Fm53za', '1f CYtGgw G6s0Dr', 'RyrhUMut HV69tT', '߁2c tF3a. vS67GP', 'p QX elpW63eR', 'KWrCd02Ef', 'EBy, YjTJcqnK0 Y99Dr', 'TeCu3 7EY', '8 InCb7 1Es', 'oi khk.nTaV286Ex', '0O NXK W29xQ', '6 IogBA86Pt', 'OnE6 6Lg', '٤ 3QkdzB71YE', 's iVXwo419aa', 'ZwjEQ20Ua', 'cuYbNVU116yh', 'kbIJdJ92uw', 'xEcJi TrB61bf', 'FojuecE16FX', 'v o Su, OsdfE40dG', 'BKbP1S6tn', 'F ko qqE9 2NG', 'CdrZkJVzz62xJ', 'wEKhkhj TZ30wu', 'Mmfnc64qs', '3C WM iz AHC77hXU3s4dA', '8 JI nh4Z90jh', 'voVO70sd', 'Tfko.o513HQ', 'vQFNRM g15HN', 'kYods P60Ju', 'SjgG60sY', 'k kDc3t0LQ', '5W T qbs93Wj', 'owIS592UQ', 'lBm BzUk1M3LH', '. NU0S5Gu', 'ViSPMP8 3hx', 'Qxs qGxrb kfx54ze', 'hcZW7d8tB', 'vfwpI K80fR', 'VH u yWHk37rs', 'x KyH8V7zZ', 'gn n82Ru', '8p Y xDVh3B wRA68Yb', 'ZpcrSmnH55zZ', 'rpLK.DCf71DZ', 'Vc G3j1Ea', 'XxL54xq', 'Sgyd13ax', 'rR Ita3 8qx', 'uiZhvx eq l4g 7GF', 'RMaG97Ss', 'mJynBE39Jy', 'Gyelmd ec6 7uf', 'LiVtZ67bG', '33 FgPUr4JS6A0Bw', '7 9EjL, ZpZG1eP66hU', 'WMygS65sT', 'bvV XpFU22pJ', 'GKmpJ738Dr', '7 Of5df49Sb', 'PFIovkS73PW', 'AVUn2e3Py', 'YhH i95QD', 'ZjOHFLB68bn', '0G yqykBv9gRt7T4EH', 'gqz o dNH46dE', 'Z l10hU', 'Bzdj8E2xE', 'a. oqc55eA', 'bBOorZ lbDK bmQ wP9k4tA', '2 qB63, FqPAHim98AL', 'LnyAQM6h2zR', 'tT IclM48Dh', '3 Pxjj5tV92 8 eV90sx', 'Nz A91pQ', '1 N1W LDg 73HHlHr3s0 .j96sP', 'AHfjhW. OpO0H 4rb', 'QqQBxhMc7H7RJ', 'b QgYu3n 4ZU', 'jwITbV871zY', '5 Dg4qVt ZETIvewL Dh39MEI23jx', 'tyC.zTAcg ZkYyl4w3wF', 'lbBLsisX63Aq', '08 vOFgzz47fJ', 'DhJa fwStTa4c9wz', 'cr MCkBuYUGRDr76gq', 'u lmB2t 4gx', '3U h.wu39XN', 'ocLt03LR', '6t fm j5MK22ge', '9V IhBQJnI91pb', 'eSUbM44AH', 'CEu, ZLC 6osDT1 2lF', 'Wgt I93st', '1q KqJS, bOqgeOSD60SQ', '22569D c hP69Sh', 'sg B12Lw', 'FVbIt45NL', '38n WTa1O2 OPV H3 5DN', 'HhowfVkoQyb I G.ubv14jj', 'Kr B5W 4Fd', 'xnOCRmvG9c5Bj', 'ejAP27ya', 'r.QG O69lh', '9i d b0 xufNljWO3D 1fP', 'dNaCUh hPJedcN GMJ05QF', 'La .u83Xu', 'EkKwxKP.E81qL', 'oGTsUL27sj', 'JKJ, HK2c98Eq', 'mbwP8 0Zz', 'sVFDcYX81hF', 'Fb K Y YUP90ZA', 'QWnS knSFyM GogSi6B9Rw', '5 szxMIT17Nl', '1K 41BkE86EA', 'zlSnUuhu55yp', 'fnANr687pY', 'URMuP39PW', 'KOH O.W145jq', '߂ PHTSxwiz PB73EA', 'OM kP11YE', 'OriginalDocumentID785EF', 'originalDocumentID785EF', 'lumimeaspbkptwtpttech vuedviewPAS01tX', 'cOQR HHPHHPHHPHHPHHP QT1C8Dt', 'G PjR74tY', 'EqioYrIZGTO89Re', '4 pbeMA18KEVJQ A 7x8LRRU wjZMbk9 wr2 0ZG', '5 D LPLPz O21jR', 'EpFg9h9SX', '7z EthArZG94lw', 'brvOk snmN8Y0Bq', 'dR ax9 1Rp', 'reOP386FT', 'eXy uD C829HE', '6 65Av ZB4h2Za', 'rev.tPxm19UG', 'Sq tpexMcnISus6e 5sL', 'BXlB72Ls', 'wHfD Fmkk27FX', 'LGDXt bxp. T7T5ru', 'PuXBN4y6bz', 'uPFXpp b49bF', 'NbNSRi09dj', 'XVIb78PH', 'oHXZr94HD', 'bEo, I68GT', 'd d T35zD', 'sWe wKI15PT', '3L NdFau0r6Fr', 'JQ b33rW', 'QFwXpw09HB', 'W TDLFt3j0fH', '.CVK18hY', '9 POYmp qzV3B92pz', 'zU XN No5 7WQ', 'XzXr1C0us', 'kwryG, TZtddEKE05Sb', '5K 52 tg4E6JN', 'CSWf lfNY .ESm muVUh68ab', '6i tce4cCzDF91jb', 'QCEY0H2al', '0 aZS1 b7lQO7VF05ar', 'sNjx c3W2XB', 'Z pYI1a 2DA', 'bXzm Ni jYCfpd4D3xP', 'T XM9j5Jd', 'Mw Vcb azQif70yW', 'kg d bfE37HT', 'koekKB11Xq', '0 afs tM 4W9W8Uz', '3 s qRNt72NN', 'vd gh85eg', 'Dw Tl38FG', 'oWy wdr, vRoyq7x.0KP5a3AS', 'dVVsyPIl628UP', 'pB ddF15ap', 'kArGDw Bxw kQo oa44Ty', 'qYm Ik0 1Qh', '8R WIc3JzT8, eOAe41 Xs1Z A87wt', 'sMKw582fT', 'Fd.WyMi75WW', 'm nT5 8nf', '1E pn JRnn6hsh1 3HX', 'N Qbmc93uG', 'QtKR922aX', 'CtosJ9J1gp', 'pvXHBZhu2J2BU', 'rzuKS76ND', 'oFQuH Iq, IH5E1f7rP', 'giOje1r4QZ', 'I Ls1v1zn', 'pcqFZgOBJM7d6us', 'TctD05ZX', '2 wmYN6EJTTC 2Bm O164fx', 'hecQwa33WU', 'SmQg6U1zD', 'VZ e65SR', '2 EsTg740hP', 'IAHr32GU', 'BksP79tD', 'ShZLS0C2qG', 'akNIuNYjne H48fW', 'Wwt nib365QQ', 'tDOj t.BT w25nU', 'NBZ uGq EOU72LP', 'LLm, JY67HW', 'yKhXxzKUsLcW EQvVN4e7Wg', 'nbkqp k ULd99Fw', 'SXSim29XH', 'jopSM Yi Igak eiqFqbKFUz.hi1 6sw', 'rm5e2EeKF4j4SW', 'cyA swhe926lf', 'WJe, o4qI qTXI7D7Tf', 'dilmK F7T7ud', 'qOdcJS52sd', 'rYTcQYgk G43uS', 'qH Xr Ys01dP', 'ITj K2U0Zl', 'KixSyLE0y 6dl', 'zFDdk30QP', 'IaLwuB5f 8YR', 'qz T2W7Fb', 'xLtHo2W8DJ', 'GGfUXTm7g9xU', 'aoYvM40ug', 'TlvOq t596nn', 'ypzHe Uw74PP', 'pLWOXZmswoS65ZP', 'JI W9G2lR', 'qGYCMw69xU', 'tCxzMJ8W 5Eh', 'hknJ05uy', '5 v.x3YX08sZ', 'mWuMO4t 3pl', 'lUII03uy', 'QE le66eR', 's Pg8g 0Pp', 'wRyDVeGLb545eq', 'TRji60db', 'YsRaethhSiC5A2yW', 'RzEdQ4p0Sy', 'taDwV45sx', 'nDAjewY29AT', 'gQsR7U2jf', 'XG aBVmOnv16Hg', 'ftcDWjid64tH', 'aR ZRLU3B7JH', 'yEFz0C0Ue', 'axNl50ar', '0 zBX35lzXVx . C d7u3xx', 'iOb. sVb75Wh', 'zlxh54UD', 'mCkmFV5e7GU', 'M F iX oDL00sn', 'cY t2H7JQ', 'HgA66NE', 'e EK34nh', 'xfwoHC8d8Jn', 'P zOCkqp, W6W7Fs', 'EMP WFe34Ga', 'cWtLQt84Yj', 'FkVAQ FGFRV5n6pE', '6 9h 1l87ln', 'Hh z66nD', 'cFWXIG58Ar', 'sqiq53fZ', 'CCSd95ub', 'ldED vF36tQ', 'rZTrg2f4sa', 'RHHRUGIEf92zj', 'AtKR8 5dh', 'MIgwW6j 2FG', 'JklRBd12Zp', 'RHUWd91Fq', '5T N okjd 5 w, J gz3E7rY', 'zSX xYNfIAUhdtY2 9wD', 'rEww058lq', 'qnaBUVpCpJ2u0QY', '9 iref. 0rH5B1JD', 'LdV, KDMU4n7S3wgoN40Zb', '0 mdR X1tc8N 5fZ', 'OVT, ymZNCM dN86eY', 'QhYRZDa42el', '8 Ks 53 e2g 6wt', 'mBNS L62DZ', 'XOj QjM, CpsP gZH706GY', 'tpR wfAd78Xd', '.LnkhR, plny91nn', 'Sn FfQNfncxWXrD3A1jn', 'XC o77xu', 'bpEi2 0Hg', 'loPK G148ZF', 'bCP eI, O45tU', 'IhAY M5 8XP', 'gqkL54lS', '2R euho45PR', 'U BgQ8e0RP', 'gqOR81qS', 'rwQ O3 7Sp', 'brHWFcP3 5RL', 'd.knYV21LS', 'yuvG13wf', 'MMGh89dQ', 'LTQB3b6nb', 'aQoHT8W7WY', 'PInl B nbhlZ49As', 'bTI a81Gq', '6 UcJl6vl8J4dz', '5 uXim6 6EZ', '8 1rr27cYWprP dXUoaTlqxjZAsi4SA, F3V AUBHEo35Bn', '6w Jd G7 1Fr', '587 MA10EOb f9 8Fn', 'PUUMe K24yH', 'a NnEofCT wjqBF8e9bf', 'BaiOrdhX68Sa', 'ThRHKG421eE', 'bnGJ9B8yP', 'GDyMspF1 2SE', 'wXLGKW91Wb', '9 BoVrqhWXib925Hj', 'BDjtu5 7yx', '4 DbsqtKX0A0Zw', 'fsA FMWJFgTTzSofE031Lw', 'XXCShOC1s7xZ', 'GHoH3F7sE', 'BABEv3w3Gn', 'Fyjk9a1As', 'i pC9g3uG', '6h xswP1d1tH', 'QtpF25Bb', 'fYCL5 4SE', 'pcf gKaBCC WZMgpoHKU Fq77pA', '7 ZKde11ua', '4 WDxE1xzQFz.u a55xZ', '5t RAR08zb i plvAjYbHiO42ye', 'QKjVkudz62Qt', 'L eygOfy7T4wt', '2 Z Lcbr EtHLkf4k1fj', '6 ueJnPF8D v15Q.dV hcB118Eesh8 ZKL17db', 'v gS hH., reo QUf cQJN6 0Ty', 'k Ux mZZ49le', 'at Hl2n1ET', 'hvqnT7 4NB', 'PapPfz s8a4Uw', '5x kFWh zRrL1sfnzB89Yp', 'GXllSM1r7Td', 'OcbvOFTH7t1Dz', '8 YGP1 EfXHnGMr20Ss', 'Ee FsauN wp7S9qa', 'SFT I, sua.2xVCRVE59fD', '8H WO ohGGh44Ps', 'J Ki9F1AJ', '0 1 Je26AW', 'jILUu47js', 'hAnf hWTzn43ft', 'Qtrh s HM3R8wa', '1d VKyJO U65tl', '1 ONn8 rTK360Fw', 'TEj lFg04aJ', 'WoDvCDsm6c0Hf', 'Fw lWvxWNSesQ58nt', 'XrxUV88 6hJ', 'P jT50wb', '6S NIGf278szs3 7hG', 'RqP92jW', 'dRBJR85sR', 'SUnPg4r9Fb', 'QUSBPr3y7EX', '0A Iayo1 U83Ww', '8 LevBBmDUfT82rG', 'wPk29Sg', 'dLlM jk30tT', 'eQVG93bu', 'H.XjGZ CQF o44xe', 'Gdk Uo AzKcmO06sQ', 'g J04 4lq', 'g zSg.qa58Be', 'KvSJyaU Z54ZG', 'pfDCAkNX32tq', 'OmOIsYoDIkyI8H0DX', 'HiF tM46Uw', '8n gp hr0cWYKw G, osER4y4PY', 'jPsNnN1K1Sz', 'Hu DPJX0e 0pT', '0 h AlK35 b13RU', 'OC tmlTOL0E0fn', 'd YHE8c4hR', 'XOpdLsC23xt', 'Ro bCoICYtMkk8R8Bb', '0 r WL7LTd1dEQ5e02QJ', 'oMaHsE11Hn', '.K MdTOC17Pw', '3 QP5WJ2 1jy', 'jeJqZRsIxCmobH, qMimBxzeI5okSt99Us', '4v toK0Ingb ekzXf27EN', 'ds Q Zen492ZZ', 'QA eSdaS Pah27Tb', '9 KBbU59uU', '5 yei TdJ9 iJew lMu6 7gZ', '.QwgS24pX', 'iOj, ca db RefUa51Xy', '4x 0FST88QE', '8L QrKBaK116D cu32QR', '2 Cjqtj90gT', 'W pyxKRS43wh', '5 rFfPSwIYN1a5pu', 'SrYwt2 6lf', 'SddSkBeAHyXE10YT', 'DsYAbedyFONRFWIh, DgN1 OhK57Zu', 'Z x G2w1WN', 'MEu C77Te', '0 S trlp6Fxf79us', 'jo IKejiGu6J9QX', '9 ph t, b42jS', 'EWUg.O3h1JP', '.gHn4 2Pt', 'u LO5a1xw', 'djuR38Pr', 'gPxL K15xH', '2 2D IhzjFW7Zx6N8AL', 'q qo5 9Wt', 'O nzo74BL', 'q EdK A66af', 'MdsBx73sX', 'NHBCkmL97jF', 'jX G59fS', 'dbX Y15XR', 'ToBVh .em4U3BA', 'LYFY81 5pT', 'CWtLK06pU', 'lpjl, jc23Jl', 'CJwT26dr', 'YAPTRi25PU', 'NLuBOG17Bx', 'eG ec88xg', '0d U8n0DU19XW', '2h EJPACWcYo i93tT', '2 ZsnSV73 3DL', 's Y.RXoW95TD', 'LHDuO33LW', 'ziy Yz0S3Dz', 'Kcq m28WJ', 'Llxo.Dl.swJWcqD11Xq', '5 Gzj W44Qt', 'YklH31HW', 'Oxkmj R77GF', '5 WYBfKtw wz BQq, OUK, F86xp', 'W.Sz69Yl', 'GZc.BPH47Ly', 'M O, b511al', 'Tg C8s 7jG', 'Y i6 7ge', 'ib XTfr63qp', 'wXWDMYdo11eZ', 'n.c39qY', 'KZ mXi11ze', 'KP ZABW.hu28eU', 'Lrgb FhGDV M58rW', 'iH TWpL85gp', 'mbrt934br', 'VWzbAs3m1Xt', 'tPCWY jk411wl', 'eg n, Xgf k zXy1e8Gx', 'Ghs dtmIs, Uvag38st', 'nHdWiLe85xf', 'nGHKTBixF20zf', '4 .vO8rMW5Z gR fW9V 6yW', 'm KR M11sU', '7 PC 2 O58rj', 'LM Zk0y4Lh', 'W E7U6lE', 'rUU N6 1GZ', '8Q rgQLow iCK H22 vbJ3YFR4Rdj94Yj', 'SbOPuT Pz15AS', '.Bz TJ g0 1xL', 'zyYwHjkAsCrSpK7r4NT', 'Fg h30et', 'lchCK580rf', '1R toytaQ05sH', '9X f1kW76vJ49I7d4Ga', 'mDpdZO9t7gw', 'cgajWT2G3zF', '0 MLZlZlj w500JQ', 'KTvZt882qF', 'OzaXMHMw22UF', 'IPZPMuw07uu', 'zun l23Xw', 'Yq NX1 1sj', 'd IU91DL', 'bArINvKYhymX d59LA', 'WiXW rWG4J8gu', 'zbnWwqG0d9jl', '9y boe JPYCsr dkUSc5N.4yr NOK5t5Sq', 'A E K, kK5 lg Bd90By', 'hVqrjw83zs', '5 msAnrp T27qW', 'TBSNK91FJ', 'P JBIMJrH79hf', '2 Y z mU80Ne', 'lJ dyk52uh', 'B kA237WB', 'Mrv MdrSH151DF', 'hBSEh oq hj, Nw6Nbzijt Tc3 7SG', 'qnD w NP11bj', '.jSa j03GR', 'P wsV rOty EH5 1pr', '3 QhQ Rr5a9Sa', 'jHy Dn334aJ', 'GFmI12dZ', 'VuFELcgK8g8Tw', 'qK NI0f4qw', 'RElpc3D1aL', 'czbd fi94st', 'V nI09rz', 'T gWW49US', 'TLgm5D9ax', 'g B, Y8r fzo844N8e 4Jr', 'pnOkip32BZ', '4 fSzQF68PT', '7 sqa cX024DB', 'Pcam RT xt77st', 'N I44Na', 'C c O7j2Wj', 'FEi nGlF wrr96Df', 'nah, w99nP', 'caFW Cmql kHIQH40Sn', 'cEkz DD0 7Lr', '5 9xkl7e73yQ', 'Ye k yo47RX', 'wF m1f7xJ', 'tmLDff, M rIVyBX5Ja66fh', 'pokf02Pd', 'czmP L gt91pW', '1 J.oHzmo1lxjkN, ZbX.j01eB', 'IZ f mS27uE', 'RkEH4 0Rt', 'hbzAgc436YA', 'm.S i91Ue', '2 DQJdI k8, l BlTV98FZ', 'R Dz eAs M713He', 'XTzSXUeQ56Hd', 'fjXycX26uu', 'fTyT8 4aa', 'dMEY OLbmThB9m6qQ', 'Y WCB3D 8hu', 'xUFol I Kp, gTcO89XH', '8d YBM E srr6 B0Ewc1co4NZ6NRG75fY', 'Z Xs, IX8rnkmn796EY', '8 .pjfv05Yf', 'UpsZLDGd769HZ', '1 A.O p7Zsmjj27sj', 'ezYzW hAx Bsc1B5GE', 'Kaz C07UY', 'qi Y6 6Bd', 'PVpg2f7eR', 'ZGdyis9 2Fn', 'QZAcQrRslZ69zP', '7j RHHQj6D9dJ', 'WgG52GN', 'RzSr46xl', 'MICHg, t40wu', 'aBTfSV9 2ZQ', 'VKXz8H 9yn', '8O u VZj.EGxBvt03HL', 'jwJSSNs aqzQ fb65bB', 'hTiQIg000rt', 'jV jXg8e4Rj', 'yvIHB T13Rs', 'UKN Kr79jp', 'G H bS52EN', '5N ksbHBg52Ns', 'RozOL, g r dwO180al', '9v x.qwgN 2lT gYi73fT', 'Qidw09qa', 'YdwM00Ns', 'Z TdV20aR', 'TdRIdCf36jD', '39 S b5xDKX98NR', 'StlJuP42Tb', '6 c2xP6 lOa06TE', 'Vfn0K6Ax', 'YntFbR EL994RW', 'EhYxG83EP', 'zPxjbTtN U09Rn', 'IdxDdUuWD wG85xF', '.c zAFnCpQjGzMoS77DY', 'BLd Tj83nJ', 'PiW49Ql', 'Ol Sm50ty', '0M 1mt gWORIR87Nw', '9e oF Y0u9t2Qr', 't Le93tw', 'XwzF59Rl', '6 JwD W5rrun9q2sGZZZz733Tu', 'DVmKjVGO1s4qf', 'ltBJDjVqaa10aL', 't FXuTj6f6Fg', 'L LgIa49ts', 'FmZ eIoQ686pW', 'sYDWY44nX', 'wy c4f3Aj', '9K H9 Uhm9b0Yt', 'w Pb0 4ld', 'dnIh911Dn', 'Pzyn890lr', 'rgdktlIh6J3xe', 'Swf JOEK azGzuS49gY', 'Ez LZ TgNX2H7uL', 'i .E47YT', 'EWTXI0A8EE', 'GDUf4W6lq', 'M bTgiu73Sl', '5 RMM, kPKop59gB', 'Zu a9G4EW', 'nge F k1K3bu', 'xPU9w6tx', '5 YzXGu . ivlvJOm0Lao, Dt5Dkp0ms5de8Km ge c8U4sh', 'tiYP26Dd', 'ZJt0t5hz', 'NzU90QA', 'DIzxBabPT U62wj', 'fPU J12lF', '.iBe49fT', 'HV c grMQ99Gn', 'NzG fWV9n4fZ', 'xCepb3g8dW', 'PiZgK56zy', 'nWFerciq bpvd19By', '6s 4u.XlQ G1u67hQ', 'l pKzr g54fR', 'tx BOpz088fJ', 'OpGECo Ne21RJ', 'i qB9e8pu', 'UyiUbqY6 2BL', 'a.FcY6T1pl', 'uk b94ZW', 'ALNhyOx279eT', 'UCwHuZcOnuY68sj', '0U UXqB0a, fioZXj47JZ', 'J XL, L rH lX6l53BL', 'VmCEfu33TN', 'Rw phV82uj', '8J fW tglIgik41Lx', '644 oxRv, fR54Jr', 'tvc zQ8B3Hs', 'ObS.Z77yU', 'EfX.xy2k0lS', 'dKszDYSna30Fh', 'uVqn88lX', 'slm KXO394pe', '1O PM6t5OX17hj', 'fJhNnziOs53bS', 'jPJSVSE3K0Gf', '8 aJw8faH8w0la', 'GHw yrbFb J29zA', 'Y Vm1w0jY', 'zHAa40bn', 'Pb e m88tZ', 'JqLS A t11zd', 'RC Y88qg', 'QWC m90Eq', 'GhaBnD g0j7tS', '4j slYmMq7YELbJIZk6FjE1D7fj', '1 K1rT84un', 'Bb fB2H 1QJ', 'kPz34sE', '69 hFGyqGBXjY33jn', 'CcZ.O2C 5FE', 'EfXfLpbA64fp', 'ncULZTe01QJ', 'gUAhMH00qr', 'M dKfA9x5pa', 'pVvWeP19PR', '39 B GlnxzFVbj77QH', 'I MdBVSgag251FH', '8T JPtDPWfJO62nA', 'xA uTiQQo.LJZSO EeNBZ0c5at', 'ddfs DYX16JF', '4C E6It88eh', 'lekiHxUO68Uz', 'HimLjyu03FW', '2 7 UWG649wj', 'ruA05nw', 'w Vw3K0rR', 'aQwhA5w1hh', '6o v BT16gu', '1 rhgPVz9yt Bl17XP', 'QmJF58zr', '0 YjelW39eq', 'XEXotuNmI01wj', 'IeMp H36gX', 'bP eKLo47nH', 'rGhEJ r, GbKt05qR', '74 0 obj FilterASCII85De', 'jetJICj7e7nP', 'ncodingWinAnsiEncodingDifferences31hy', '0k DLE MG4lOntqMshYZ7D n2k5hE', '5C ZnVkz88TZ', '90 24 zoE NPl77Zt', '75 0 RFilterASCII85De', 'dUXHHf41lA', 'KrA, KgYpCCahc CM2ocj86JS', 'XtakUaOaCTH94ea', 'ZTKorhaoBlZE45jA', 'FFnp4e5YX', 'nUrCrMpe0V1NZ', 'PlCgGj24EA', '75 0 RFilterASCII85De', 'WBtTu8h5hd', 'rSX, nSWj9MI0Wjq34IZnt53DY', 'CYhp mXNZW, gtTbZ99sY', 'RO, YB77Nq', 'TcMsfuqTg81TX', '75 0 RFilterASCII85De', '.jmBH.i5U1rT', 'GOtH20Ee', '75 0 RFilterASCII85De', 'LeIGC64YX', 'mtOiPe24dA', 'XGkOh59Gf', '75 0 RFilterASCII85De', '75 0 RFilterASCII85De', 'TMNKoOLGO574Zl', 'egjnentL56Xd', 'NfWf8U8JQ', 'BW j7W8ub', 'Bilqu27Jl', '75 0 RFilterASCII85De', '75 0 RFilterASCII85De', 'QJRh7T4fn', 'pRXO7W6ZJ', 'Qr c82fA', '75 0 RFilterASCII85De', 'dHQNURON9m4YW', 'F .f16Ap', '75 0 RFilterASCII85De', 'aFPpFF51Pu', 'kQTur00WW', 'VEDHt0C 0fH', '75 0 RFilterASCII85De', 'KgyS32gh', 'iLp usAWejTq25ax', 'fkGNvTy jh95pr', 'DbLSNF99Dd', 'WTQNA7j1wj', 'fp EENTLEnA, l07 L2U 2Tr', '6 YHjh55Xb', 'iCS kDDrK0M0HJ', 'tf nQydPlQ vK61ft', 'SZcO27HB', 'veMj66sf', 'UG ydgvk157uA', 'ISYO5S9NS', 'P P H16fF', 'tv pmGuG92PS', 'qVIf uS35tW', 'UFer dY48tz', 'zw TC, wF16zG', 'JN hZS33zq', 'b OOlaUKGTjUIH3Y 1Yt', '0 ih s6 6tq', '8 LadcBEI28I06FV5 3Df', 'CzNDzz44St', '0 pU fbxXdqU s nyr79Fy', 'hSCuZ d49Dj', 'Yplw YTKvm s73Re', 'rIirk0C6BS', 'stream xMNC1 9EN', 'KSrAN20Fj', '.dAs XB b cQpg UC14ts', 'WJUW22TH', 'TJUW22TH', 'WJUW22TH', 'TJUW22TH', 'TJUW22TH', 'Elz.HHzf66Yl', 'RmM2sJgc.WTEvpCNd5g3YB', 'rtrCMYKLab acspAPPLADBEADBEdesc, cprtwtpttargtech vued viewlA2B0fA2B2fA2B1af', 'jyqPzz3G1Wz', 'xihXXtGB6h3fg', 'tc XN9D9Dy', 'guTvwwCwmo79pq', 'b XRB2K 4ld', 'vjkvPrCX52Hz', 'tV wiYjeslbmuoQoepUryEs54gt', 'qU uPDbe, sgwiyhkTWmnFo59pz', 'ayuTcvdFw87wx', 'hxjkl nRpDFrG5s0ul', 'qiCos52qD', 'yiwzykPozm cznWApKr9s0ru', 'ys jKbY OEc19Lf', 'tdPluBnv4p7wd', 'jVlGLAmAo69ph', 'rmjvsl Ft6n 7wp', 'ZmQH aawd04Df', 'o PuG9b2De', 'KjSxnye tAfYWxAxSyJEycPz76ez', 'vclK0w2np', 'JkMdCQT4c9XE', 'GErsW8s1tr', 'WDaobpe8p1dq', 'x Y53Yh', '6 qMtybD81sU', 'oeBlquIG8d5WT', '96 rsY tuxXvr wonxnyoyJzn78hh', 'YDKC90HN', 'ufxOZLynMzAA51lg', 'sANotjuPvAx02yl', 'nNs..uGP vLAKw2y2za', 'y Ex2x4By', 'dsYuOyvDx59yn', 'de SJB91sU', 'vGxHbBeMgVNiorknmoPyqAs2u2xa', 'wOxXuy41Uz', 'jvlFcfmfCofhpkpgrntpPurAwzuK1y1wy', 'y qu20ht', 'qxprr, ssttpuvc vwPUBxxGry9y9zj', '4 v xWbtz4t8Yl', '4x zo9sAs4jZtiamuXAvOwF6y3zf', 'yiqz40zW', 'OjlbnaZ, pQuqI, sAuf8w60Ey', 'pxKrbyPOtzNCuG6w8ny', 'z wu31yt', 'tginj66Hl', '04 Z qhSW0NLErm33ly', 'xOt5u2bj', '9m 2mQp szv y dV02fN', 'URuX j40uS', 'ymUqz usyLQsUvhYeuBRa Gehix2m9uq', '40 t xvz oy29rs', 'TcYYFcNf DhjPb9m0qt', 'XtaN, uOeC4vi48Nx', 'MzmHcztoBzpr71tz', 'HWzI W MvQwfGvxBwyxzh7y1zz', '6 LFnpArt7u2wh', 'RqS u xgkzSRO8b3te', 'ddddddddw s p.r94yG', 'FtFtGsHsIsMrQrTqWqZpppppppppkd c5j7lD', 'v.l8b1AY', 'JdKcOcRbUbVcWdWdWdWdWdWdWdV P .d7f7dH', 'NjOjPiQiRhShVgXgZijkkkkkkkaY Xf, o5s2rF', 'E KQXMD A0F8GB', 'E L S4U1SG', '8 JCGNDY0Ce2Cp2Cz1D1E0EF', 'ALX f v uhQF2 8DP', '8 iAfI bOU4b8Zh', 'kG hMdSaX49dz', '5k eCI YNTSNX1J5Gh6Fr6E5D4D3C1C0BA', '9 E Q nzlSH1 1Ll', 'wiOB5 8GX', 'lmQD7 2BT', '9 y9 x9 v9 u9 s9 r9 p9 o8 o8 n8 n8 5BJ', '9 5FOZer rgRG3 3FQ', '3 j3 i3 i2 i2 4BB', 'JWfvvkUJ4 2JY', 'tiSG9 5GZ', '85112 2z20w28u2s2Gq', '77 8w8t8, p74n7k6Bi6Ig6Of6Ud6c6ba', 'pt p o o nmlkjiaabxcndeeZhRkJnBp9s1uw', '90 8CNixstsuhxSH3 9DQ', '1 5BSexpdYNB6 2BT', '1 m1j1g17e0c0Da', 'cp c c b baUVWtXjYaZWOHaAc9e1hj', 'MZizuekfcgXjNnDs9w 5BP', 'oqkikoSsIx2 6DT', 'HZmjxTI16Hs', 'QdybqWvL4 2EY', 'ZMYSWZUaTjRtQONMKJJJJ xql h fdbZX0W7UT', 'AzFxKwPvUuZsrfpnovnmljiihhhywut1s7qp', 'BoGmKlQkVihcfjesdca xvs qo mk, j2h8geBdGcMaRYgqYXWVUUUT ztp m ljhe ca39DZ', 'FXkRdGio0u 4Hq', 'fFeKdPbVaemwZYXWWWWxsomj hfe cb, a27AG', 'BGLPUYdkr07BG', 'u kbW T QPO MKJ HGF.D3C9BF', 'CHMRVfmt17BF', 'srqdqhqlqlqlqlqlqlqlqlqlqlqlqlql79QE', 'yzzzzzzzzz29FE', 'FCNPUjvekrqlmpu26FA', 'NOP1T0LA', 'ffffffffzv pln94tB', 'w rns83yA', 'KfMeNeOdRcVcXeZghiiiiiiia ZP Z dk3m0jF', 'PMPNSQUSVTWUWUWUWUWUWUWS IJT a.c8B0LU', 'qeZPFB83 4HT', '1 1JYkxjPD9 1LZ', 'viPE9 0HU', 'InpbUH1 0Sh', 'VUU, TcTk0Sr1Sz1S2S2S2S3S3S3yR', 'uhNB6 9GW', '3 9JryjNA3 2DX', '6 wEsZK nXQkWWhV, eUe.cUm0aUw0U1U1T1YT', 'DVlvgXK, RizjM1 7Lb', 'g t uiSG2 3GR', 'DRbtpdXL4 5AQ', 'ylRD5 4Gt', 'ESbqsgZOC8 8ET', 'dwzmaUI1 6DU', '7m b7v 7 7 7 Z6 X6 V5 U5 T4 S3 S2 S2 9AB', '0r ss ss1s9sA', 'kd, tb, ZXVUUTT25777530z.v so0l0.j17h1f1Ed', 'uiOB5 7Nf', 'Y Zd Yq YYXWVUTRRMNOtPiQQXRPSHVAX92aa', '1 2CUiwwjzQD6 3GrreXK0 1Gw', '73A 0AB BBB2B9BA', 'hAUAMBGBD8F3HJ', 'IogjZmNqAv4 8La', 'AuFtKrQqWpndlmjwhgfeedccdzw usrpo0m6lj', 'AiGhLfReXcairZYXXXYytqnljh fe, d2b7BH', '9 7 5 4 311 1rh YTQONM KH FEC0A6DL', 'CHLRXemvz17BF', 'FKPUZahpx29EJ', 'CHMSzYxwiutspnlkjggfzxww wus3r8qp', 'hg.e3c8ba', 'kiDhJfQdXbaakwYVSRRunigfeddd ca38ZY', 'CEUHhKxQTVWxXpYiccccccccccccccccc29AB', 'lpyvuuuuuuuuuuuuu5D0JA', 'A C0B9AE', 'vBpI iNbS1X9UP', '8 bF ULORJY0Ga3Ek4Cw3C2B0BA', 'okEhLdSaX49dz', '9 F SctpbVJ4 1Lp', 'ugZMA4 6DS', 'NaulQD6 6Hq', '9 legcFbaK QYVVSd1Qm3Ox3N3L2K2J1H0HH', 'COnrdVI01Lp', 'ufYL2 7GY', 'rcUG8 9La', '5 7 77377Dz7Kx6Rv6Xt6s6eq', '7 l7 k7 i7 g7 f7 d7 b7 a6 a6 a6 a6 9FN', 'HYllO2 6GZ', '4 3FrsdUF7 0Er', '8j 6j4j1j6jj', 'BQbtteVH9 4AR', '4C 3B3B3A4PX', '2e ee ee0e8ee', 'DTexoPA1 7GY', 'lsdTE5 4Ht', 'whXI8 4Jx', 'yiZJ9 0Gx', '0 5DRbutdUE5 8GX', 'EIKJGBrh70RG', 'vFvTvduutsrqpozkL MnqbRB2 1BR', 'dzvgWG6 4FX', 'igAeGdLbRYisYWVTSQQQP xq lh eb06BY', 'stdTD3 .RfyiYI7 2EZ', 'zAxGwLuRsWrpenmlvjhgecbaa xur0p6nl', 'AkGiLgRfXdbhqYWVUUU v qm jge1c7aB', 'CINSXeksyxvuuu07BH', 'MRzXywfumswqpnljihgg zx1v7ts', 'BqGoMnRlYjhhfqdbaZZ zvr olj2h7ge', 'tKtsprpnmmyjZJ9 0BS', 'wNxKRSJs k67EU', 'qUitE5f5FU', 'gpnz05hj', 'JYyUi45Pp', 'z C PX EaQ K2h6GG', 'uEVr fU1d3eJ', '</t>
        </is>
      </c>
      <c r="E987" s="3" t="inlineStr">
        <is>
          <t>[None, ('USA', 'CA', 'Mountainview', '94043', 'Amphitheatre', '1600'), ('USA', 'California', 'San Francisco', '94103', 'Market', '1355'), ('USA', 'California', 'Mountain View', '94043', 'Stierlin', '2029'), ('USA', 'WA', 'Redmond', '98052', 'Microsoft', 'One'), ('USA', 'CA', 'Mountain View', '94043', 'Stierlin', '2029'), ('USA', 'CA', 'Mountain View', '94043', 'Amphitheatre', '1600'), ('USA', 'CA', 'San Francisco', '94103', 'Market', '1355')]</t>
        </is>
      </c>
    </row>
    <row r="988">
      <c r="A988" s="2" t="inlineStr">
        <is>
          <t>erfolgx.de</t>
        </is>
      </c>
      <c r="B988" s="2">
        <f>HYPERLINK("http://erfolgx.de", "http://erfolgx.de")</f>
        <v/>
      </c>
      <c r="C988" s="2" t="inlineStr">
        <is>
          <t>Unreachable</t>
        </is>
      </c>
      <c r="D988" s="2" t="inlineStr">
        <is>
          <t>N/A</t>
        </is>
      </c>
      <c r="E988" s="2" t="inlineStr"/>
    </row>
    <row r="989">
      <c r="A989" s="4" t="inlineStr">
        <is>
          <t>running-wild.de</t>
        </is>
      </c>
      <c r="B989" s="4">
        <f>HYPERLINK("http://running-wild.de", "http://running-wild.de")</f>
        <v/>
      </c>
      <c r="C989" s="4" t="inlineStr">
        <is>
          <t>Reachable - No Addresses</t>
        </is>
      </c>
      <c r="D989" s="4" t="inlineStr">
        <is>
          <t>N/A</t>
        </is>
      </c>
      <c r="E989" s="4" t="inlineStr">
        <is>
          <t>N/A</t>
        </is>
      </c>
    </row>
    <row r="990">
      <c r="A990" s="4" t="inlineStr">
        <is>
          <t>intergral.com</t>
        </is>
      </c>
      <c r="B990" s="4">
        <f>HYPERLINK("http://intergral.com", "http://intergral.com")</f>
        <v/>
      </c>
      <c r="C990" s="4" t="inlineStr">
        <is>
          <t>Reachable - No Addresses</t>
        </is>
      </c>
      <c r="D990" s="4" t="inlineStr">
        <is>
          <t>N/A</t>
        </is>
      </c>
      <c r="E990" s="4" t="inlineStr">
        <is>
          <t>N/A</t>
        </is>
      </c>
    </row>
    <row r="991">
      <c r="A991" s="4" t="inlineStr">
        <is>
          <t>brotfabrik-berlin.de</t>
        </is>
      </c>
      <c r="B991" s="4">
        <f>HYPERLINK("http://brotfabrik-berlin.de", "http://brotfabrik-berlin.de")</f>
        <v/>
      </c>
      <c r="C991" s="4" t="inlineStr">
        <is>
          <t>Reachable - No Addresses</t>
        </is>
      </c>
      <c r="D991" s="4" t="inlineStr">
        <is>
          <t>N/A</t>
        </is>
      </c>
      <c r="E991" s="4" t="inlineStr">
        <is>
          <t>N/A</t>
        </is>
      </c>
    </row>
    <row r="992">
      <c r="A992" s="3" t="inlineStr">
        <is>
          <t>dailyme.de</t>
        </is>
      </c>
      <c r="B992" s="3">
        <f>HYPERLINK("http://dailyme.de", "http://dailyme.de")</f>
        <v/>
      </c>
      <c r="C992" s="3" t="inlineStr">
        <is>
          <t>Reachable</t>
        </is>
      </c>
      <c r="D992" s="3" t="inlineStr">
        <is>
          <t>['2002 Ausstellung BMW Car Club of AmericaDer BMW CCA', '0 World in MotionDer neue Ford Focus CUPR', '1600 Amphitheatre Parkway, Mountain View, CA 94043', '265 W. 37th Street, Suite 1212, New York, NY 10018', '1600 Amphitheatre Parkway, Mountain View, CA 94043', 'Strafplanet XT59Hu', 'Porsche Ruf RT35De', 'Bugatti Chiron Zero400Ze', 'itte bei der Behandlung von COVID19Pa', 'Toyota MegaCruiser BXD10Hu', 'Range Rover Velar Hybrid P400eD', 'Mercedes AMG A45De', 'ern Renault R30De', 'Lexus LS600hL', 'd Wohlfuhlathmosphare im Volvo S90De', 'Leberwurst018Le', 'Bratwurst019Br', 'Semmeln032Se', 'Frosch033Fr', 'Briefmarke034Br', 'Wahrsagerin036Wa', 'Fritzchen im Freibad048Fr', 'Brenner051Br', 'Buchstabenaustausch055Bu', 'Frauentausch058Fr', 'Halloween Ausgetrickst059Ha', 'Prost062Pr', 'stenritter066Wu', 'ulein Franke071Fr', 'Wetten dass072We', 'Sprungturm077Sp', 'Blutspende079Bl', 'Hase134Ha', 'Frau Dracula136Fr', '. Danach ist es keine gute Idee, weiterhin mit einem Windows10Re', 'Airbus A380De']</t>
        </is>
      </c>
      <c r="E992" s="3" t="inlineStr">
        <is>
          <t>[None, ('USA', 'CA', 'Mountain View', '94043', 'Amphitheatre', '1600'), ('USA', 'NY', 'New York', '10018', '37th', '265')]</t>
        </is>
      </c>
    </row>
    <row r="993">
      <c r="A993" s="4" t="inlineStr">
        <is>
          <t>wordifyapp.com</t>
        </is>
      </c>
      <c r="B993" s="4">
        <f>HYPERLINK("http://wordifyapp.com", "http://wordifyapp.com")</f>
        <v/>
      </c>
      <c r="C993" s="4" t="inlineStr">
        <is>
          <t>Reachable - No Addresses</t>
        </is>
      </c>
      <c r="D993" s="4" t="inlineStr">
        <is>
          <t>N/A</t>
        </is>
      </c>
      <c r="E993" s="4" t="inlineStr">
        <is>
          <t>N/A</t>
        </is>
      </c>
    </row>
    <row r="995">
      <c r="A995" s="5" t="inlineStr">
        <is>
          <t>Metric</t>
        </is>
      </c>
      <c r="B995" s="5" t="inlineStr">
        <is>
          <t>Count</t>
        </is>
      </c>
      <c r="C995" s="5" t="inlineStr">
        <is>
          <t>Percentage</t>
        </is>
      </c>
    </row>
    <row r="996">
      <c r="A996" s="6" t="inlineStr">
        <is>
          <t>Reachable sites</t>
        </is>
      </c>
      <c r="B996" s="6" t="n">
        <v>431</v>
      </c>
      <c r="C996" s="6" t="inlineStr">
        <is>
          <t>43.45%</t>
        </is>
      </c>
    </row>
    <row r="997">
      <c r="A997" s="7" t="inlineStr">
        <is>
          <t>Unreachable sites</t>
        </is>
      </c>
      <c r="B997" s="7" t="n">
        <v>329</v>
      </c>
      <c r="C997" s="7" t="inlineStr">
        <is>
          <t>33.17%</t>
        </is>
      </c>
    </row>
    <row r="998">
      <c r="A998" s="8" t="inlineStr">
        <is>
          <t>Reachable but no addresses</t>
        </is>
      </c>
      <c r="B998" s="8" t="n">
        <v>232</v>
      </c>
      <c r="C998" s="8" t="inlineStr">
        <is>
          <t>23.39%</t>
        </is>
      </c>
    </row>
    <row r="999">
      <c r="A999" t="inlineStr">
        <is>
          <t>Total sites checked</t>
        </is>
      </c>
      <c r="B999" t="n">
        <v>992</v>
      </c>
      <c r="C999"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2024-10-25T18:15:12Z</dcterms:created>
  <dcterms:modified xsi:type="dcterms:W3CDTF">2024-10-25T18:15:12Z</dcterms:modified>
</cp:coreProperties>
</file>