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<sst xmlns="http://schemas.openxmlformats.org/spreadsheetml/2006/main" count="54" uniqueCount="47">
  <si>
    <t>Harley Gribble</t>
  </si>
  <si>
    <t>49089358</t>
  </si>
  <si>
    <t>Lab 3-Spring 2023</t>
  </si>
  <si>
    <t>Annual Salary</t>
  </si>
  <si>
    <t>per year</t>
  </si>
  <si>
    <t>Year 1</t>
  </si>
  <si>
    <t>Area</t>
  </si>
  <si>
    <t>Hourly Contract rate</t>
  </si>
  <si>
    <t>per hour</t>
  </si>
  <si>
    <t>Year 2</t>
  </si>
  <si>
    <t>Duration</t>
  </si>
  <si>
    <t>months</t>
  </si>
  <si>
    <t>Year 3</t>
  </si>
  <si>
    <t>Square</t>
  </si>
  <si>
    <t>Work Hours/Day</t>
  </si>
  <si>
    <t>hours</t>
  </si>
  <si>
    <t>Year 4</t>
  </si>
  <si>
    <t>Length of side</t>
  </si>
  <si>
    <t>Work Days/Month</t>
  </si>
  <si>
    <t>days</t>
  </si>
  <si>
    <t>Year 5</t>
  </si>
  <si>
    <t>Total Holidays</t>
  </si>
  <si>
    <t>Year 6</t>
  </si>
  <si>
    <t>Total Vacation Days</t>
  </si>
  <si>
    <t>Year 7</t>
  </si>
  <si>
    <t>Rectangle</t>
  </si>
  <si>
    <t>Year 8</t>
  </si>
  <si>
    <t>Length of side 1</t>
  </si>
  <si>
    <t>Salaried</t>
  </si>
  <si>
    <t>Year 9</t>
  </si>
  <si>
    <t>Length of side 2</t>
  </si>
  <si>
    <t>Gross Income</t>
  </si>
  <si>
    <t>Year 10</t>
  </si>
  <si>
    <t>Contract</t>
  </si>
  <si>
    <t>Total Earnings</t>
  </si>
  <si>
    <t>Triangle</t>
  </si>
  <si>
    <t>Length of base</t>
  </si>
  <si>
    <t>Length of height</t>
  </si>
  <si>
    <t>Gross Difference</t>
  </si>
  <si>
    <t>- Medical Insurance</t>
  </si>
  <si>
    <t>- Self Employment Tax</t>
  </si>
  <si>
    <t>Circle</t>
  </si>
  <si>
    <t>- Unpaid Holidays</t>
  </si>
  <si>
    <t>Radius</t>
  </si>
  <si>
    <t>- Unppaid Vacation</t>
  </si>
  <si>
    <t>Pi</t>
  </si>
  <si>
    <t>Net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</si>
</sst>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14.75"/>
  </cols>
  <sheetData>
    <row r="1">
      <c r="A1" s="1" t="s">
        <v>0</v>
      </c>
      <c r="B1" s="2" t="s">
        <v>1</v>
      </c>
      <c r="C1" s="1" t="s">
        <v>2</v>
      </c>
      <c r="D1" s="1"/>
      <c r="E1" s="3"/>
      <c r="F1" s="4"/>
      <c r="H1" s="1"/>
    </row>
    <row r="2">
      <c r="A2" s="1"/>
      <c r="B2" s="3"/>
      <c r="C2" s="1"/>
      <c r="D2" s="1"/>
      <c r="E2" s="3"/>
      <c r="F2" s="4"/>
      <c r="H2" s="1"/>
    </row>
    <row r="3">
      <c r="A3" s="1" t="s">
        <v>3</v>
      </c>
      <c r="B3" s="3">
        <v>80000.0</v>
      </c>
      <c r="C3" s="1" t="s">
        <v>4</v>
      </c>
      <c r="D3" s="1" t="s">
        <v>5</v>
      </c>
      <c r="E3" s="3">
        <v>30000.0</v>
      </c>
      <c r="F3" s="4">
        <v>0.051</v>
      </c>
      <c r="H3" s="1" t="s">
        <v>6</v>
      </c>
    </row>
    <row r="4">
      <c r="A4" s="1" t="s">
        <v>7</v>
      </c>
      <c r="B4" s="3">
        <v>70.0</v>
      </c>
      <c r="C4" s="1" t="s">
        <v>8</v>
      </c>
      <c r="D4" s="1" t="s">
        <v>9</v>
      </c>
      <c r="E4" s="5">
        <f t="shared" ref="E4:E12" si="1">E3*F3+E3</f>
        <v>31530</v>
      </c>
      <c r="F4" s="6">
        <f t="shared" ref="F4:F12" si="2">F3-0.1%</f>
        <v>0.05</v>
      </c>
    </row>
    <row r="5">
      <c r="A5" s="1" t="s">
        <v>10</v>
      </c>
      <c r="B5" s="1">
        <v>10.0</v>
      </c>
      <c r="C5" s="1" t="s">
        <v>11</v>
      </c>
      <c r="D5" s="1" t="s">
        <v>12</v>
      </c>
      <c r="E5" s="5">
        <f t="shared" si="1"/>
        <v>33106.5</v>
      </c>
      <c r="F5" s="6">
        <f t="shared" si="2"/>
        <v>0.049</v>
      </c>
      <c r="H5" s="1" t="s">
        <v>13</v>
      </c>
    </row>
    <row r="6">
      <c r="A6" s="1" t="s">
        <v>14</v>
      </c>
      <c r="B6" s="1">
        <v>8.0</v>
      </c>
      <c r="C6" s="1" t="s">
        <v>15</v>
      </c>
      <c r="D6" s="1" t="s">
        <v>16</v>
      </c>
      <c r="E6" s="5">
        <f t="shared" si="1"/>
        <v>34728.7185</v>
      </c>
      <c r="F6" s="6">
        <f t="shared" si="2"/>
        <v>0.048</v>
      </c>
      <c r="I6" s="1" t="s">
        <v>17</v>
      </c>
      <c r="J6" s="1">
        <v>5.0</v>
      </c>
    </row>
    <row r="7">
      <c r="A7" s="1" t="s">
        <v>18</v>
      </c>
      <c r="B7" s="1">
        <v>21.0</v>
      </c>
      <c r="C7" s="1" t="s">
        <v>19</v>
      </c>
      <c r="D7" s="1" t="s">
        <v>20</v>
      </c>
      <c r="E7" s="5">
        <f t="shared" si="1"/>
        <v>36395.69699</v>
      </c>
      <c r="F7" s="6">
        <f t="shared" si="2"/>
        <v>0.047</v>
      </c>
      <c r="I7" s="1" t="s">
        <v>6</v>
      </c>
      <c r="J7" s="7">
        <f>J6*J6</f>
        <v>25</v>
      </c>
    </row>
    <row r="8">
      <c r="A8" s="1" t="s">
        <v>21</v>
      </c>
      <c r="B8" s="1">
        <v>8.0</v>
      </c>
      <c r="C8" s="1" t="s">
        <v>19</v>
      </c>
      <c r="D8" s="1" t="s">
        <v>22</v>
      </c>
      <c r="E8" s="5">
        <f t="shared" si="1"/>
        <v>38106.29475</v>
      </c>
      <c r="F8" s="6">
        <f t="shared" si="2"/>
        <v>0.046</v>
      </c>
    </row>
    <row r="9">
      <c r="A9" s="1" t="s">
        <v>23</v>
      </c>
      <c r="B9" s="1">
        <v>20.0</v>
      </c>
      <c r="C9" s="1" t="s">
        <v>19</v>
      </c>
      <c r="D9" s="1" t="s">
        <v>24</v>
      </c>
      <c r="E9" s="5">
        <f t="shared" si="1"/>
        <v>39859.1843</v>
      </c>
      <c r="F9" s="6">
        <f t="shared" si="2"/>
        <v>0.045</v>
      </c>
      <c r="H9" s="1" t="s">
        <v>25</v>
      </c>
    </row>
    <row r="10">
      <c r="D10" s="1" t="s">
        <v>26</v>
      </c>
      <c r="E10" s="5">
        <f t="shared" si="1"/>
        <v>41652.8476</v>
      </c>
      <c r="F10" s="6">
        <f t="shared" si="2"/>
        <v>0.044</v>
      </c>
      <c r="I10" s="1" t="s">
        <v>27</v>
      </c>
      <c r="J10" s="1">
        <v>4.0</v>
      </c>
    </row>
    <row r="11">
      <c r="A11" s="1" t="s">
        <v>28</v>
      </c>
      <c r="D11" s="1" t="s">
        <v>29</v>
      </c>
      <c r="E11" s="5">
        <f t="shared" si="1"/>
        <v>43485.57289</v>
      </c>
      <c r="F11" s="6">
        <f t="shared" si="2"/>
        <v>0.043</v>
      </c>
      <c r="I11" s="1" t="s">
        <v>30</v>
      </c>
      <c r="J11" s="1">
        <v>7.0</v>
      </c>
    </row>
    <row r="12">
      <c r="A12" s="1" t="s">
        <v>31</v>
      </c>
      <c r="B12" s="3">
        <f>B3/12*B5</f>
        <v>66666.66667</v>
      </c>
      <c r="D12" s="1" t="s">
        <v>32</v>
      </c>
      <c r="E12" s="5">
        <f t="shared" si="1"/>
        <v>45355.45253</v>
      </c>
      <c r="F12" s="6">
        <f t="shared" si="2"/>
        <v>0.042</v>
      </c>
      <c r="I12" s="1" t="s">
        <v>6</v>
      </c>
      <c r="J12" s="7">
        <f>J10*J11</f>
        <v>28</v>
      </c>
    </row>
    <row r="14">
      <c r="A14" s="1" t="s">
        <v>33</v>
      </c>
      <c r="D14" s="1" t="s">
        <v>34</v>
      </c>
      <c r="E14" s="5">
        <f>E3+E4+E5+E6+E7+E8+E9+E10+E11+E12</f>
        <v>374220.2676</v>
      </c>
      <c r="H14" s="1" t="s">
        <v>35</v>
      </c>
    </row>
    <row r="15">
      <c r="A15" s="1" t="s">
        <v>31</v>
      </c>
      <c r="B15" s="5">
        <f>B7*B6*B5*B4</f>
        <v>117600</v>
      </c>
      <c r="I15" s="1" t="s">
        <v>36</v>
      </c>
      <c r="J15" s="1">
        <v>4.0</v>
      </c>
    </row>
    <row r="16">
      <c r="I16" s="1" t="s">
        <v>37</v>
      </c>
      <c r="J16" s="1">
        <v>5.0</v>
      </c>
    </row>
    <row r="17">
      <c r="A17" s="1" t="s">
        <v>38</v>
      </c>
      <c r="B17" s="5">
        <f>B15-B12</f>
        <v>50933.33333</v>
      </c>
      <c r="I17" s="1" t="s">
        <v>6</v>
      </c>
      <c r="J17" s="7">
        <f>J15*J16/2</f>
        <v>10</v>
      </c>
    </row>
    <row r="18">
      <c r="A18" s="1" t="s">
        <v>39</v>
      </c>
      <c r="B18" s="5">
        <f>1000*B5</f>
        <v>10000</v>
      </c>
    </row>
    <row r="19">
      <c r="A19" s="1" t="s">
        <v>40</v>
      </c>
      <c r="B19" s="5">
        <f>B15*15%</f>
        <v>17640</v>
      </c>
      <c r="H19" s="1" t="s">
        <v>41</v>
      </c>
    </row>
    <row r="20">
      <c r="A20" s="1" t="s">
        <v>42</v>
      </c>
      <c r="B20" s="3">
        <f>B6*B4*B8</f>
        <v>4480</v>
      </c>
      <c r="I20" s="1" t="s">
        <v>43</v>
      </c>
      <c r="J20" s="1">
        <v>5.0</v>
      </c>
    </row>
    <row r="21">
      <c r="A21" s="1" t="s">
        <v>44</v>
      </c>
      <c r="B21" s="3">
        <f>B6*B4*B9</f>
        <v>11200</v>
      </c>
      <c r="I21" s="1" t="s">
        <v>45</v>
      </c>
      <c r="J21" s="7">
        <f>355/113</f>
        <v>3.14159292</v>
      </c>
    </row>
    <row r="22">
      <c r="A22" s="1" t="s">
        <v>46</v>
      </c>
      <c r="B22" s="5">
        <f>B17-B18-B19-B20-B21</f>
        <v>7613.333333</v>
      </c>
      <c r="I22" s="1" t="s">
        <v>6</v>
      </c>
      <c r="J22" s="7">
        <f>J20*J20*J21</f>
        <v>78.53982301</v>
      </c>
    </row>
  </sheetData>
  <drawing r:id="rId1"/>
</worksheet>
</file>