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/>
  <xr:revisionPtr revIDLastSave="0" documentId="13_ncr:1_{0D86E2C7-51B7-41B1-A75F-81458F9CD3A4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L0" sheetId="1" r:id="rId1"/>
    <sheet name="L1" sheetId="6" r:id="rId2"/>
    <sheet name="L2" sheetId="8" r:id="rId3"/>
    <sheet name="L3" sheetId="10" r:id="rId4"/>
    <sheet name="L4" sheetId="11" r:id="rId5"/>
    <sheet name="Результаты" sheetId="12" r:id="rId6"/>
  </sheets>
  <definedNames>
    <definedName name="solver_adj" localSheetId="0" hidden="1">L0!$C$14:$E$15</definedName>
    <definedName name="solver_adj" localSheetId="1" hidden="1">'L1'!$C$14:$E$15</definedName>
    <definedName name="solver_adj" localSheetId="2" hidden="1">'L2'!$C$14:$E$15</definedName>
    <definedName name="solver_adj" localSheetId="3" hidden="1">'L3'!$C$14:$E$15</definedName>
    <definedName name="solver_adj" localSheetId="4" hidden="1">'L4'!$C$14:$E$15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0" localSheetId="1" hidden="1">'L1'!$C$20:$E$20</definedName>
    <definedName name="solver_lhs0" localSheetId="2" hidden="1">'L2'!$C$20:$E$20</definedName>
    <definedName name="solver_lhs0" localSheetId="3" hidden="1">'L3'!$C$20:$E$20</definedName>
    <definedName name="solver_lhs0" localSheetId="4" hidden="1">'L4'!$C$20:$E$20</definedName>
    <definedName name="solver_lhs1" localSheetId="0" hidden="1">L0!$C$14:$E$15</definedName>
    <definedName name="solver_lhs1" localSheetId="1" hidden="1">'L1'!$B$14</definedName>
    <definedName name="solver_lhs1" localSheetId="2" hidden="1">'L2'!$B$14</definedName>
    <definedName name="solver_lhs1" localSheetId="3" hidden="1">'L3'!$B$14</definedName>
    <definedName name="solver_lhs1" localSheetId="4" hidden="1">'L4'!$B$14</definedName>
    <definedName name="solver_lhs2" localSheetId="0" hidden="1">L0!$C$24:$E$24</definedName>
    <definedName name="solver_lhs2" localSheetId="1" hidden="1">'L1'!$C$14:$C$15</definedName>
    <definedName name="solver_lhs2" localSheetId="2" hidden="1">'L2'!$C$14:$C$15</definedName>
    <definedName name="solver_lhs2" localSheetId="3" hidden="1">'L3'!$C$14:$C$15</definedName>
    <definedName name="solver_lhs2" localSheetId="4" hidden="1">'L4'!$C$14:$C$15</definedName>
    <definedName name="solver_lhs3" localSheetId="1" hidden="1">'L1'!$C$24:$E$24</definedName>
    <definedName name="solver_lhs3" localSheetId="2" hidden="1">'L2'!$C$24:$E$24</definedName>
    <definedName name="solver_lhs3" localSheetId="3" hidden="1">'L3'!$C$24:$E$24</definedName>
    <definedName name="solver_lhs3" localSheetId="4" hidden="1">'L4'!$C$24:$E$24</definedName>
    <definedName name="solver_lhs4" localSheetId="1" hidden="1">'L1'!$C$20:$E$20</definedName>
    <definedName name="solver_lhs4" localSheetId="2" hidden="1">'L2'!$C$20:$E$20</definedName>
    <definedName name="solver_lhs4" localSheetId="3" hidden="1">'L3'!$C$20:$E$20</definedName>
    <definedName name="solver_lhs4" localSheetId="4" hidden="1">'L4'!$C$20:$E$20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L0!$B$18</definedName>
    <definedName name="solver_opt" localSheetId="1" hidden="1">'L1'!$B$18</definedName>
    <definedName name="solver_opt" localSheetId="2" hidden="1">'L2'!$B$18</definedName>
    <definedName name="solver_opt" localSheetId="3" hidden="1">'L3'!$B$18</definedName>
    <definedName name="solver_opt" localSheetId="4" hidden="1">'L4'!$B$18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0" localSheetId="1" hidden="1">2</definedName>
    <definedName name="solver_rel0" localSheetId="2" hidden="1">2</definedName>
    <definedName name="solver_rel0" localSheetId="3" hidden="1">2</definedName>
    <definedName name="solver_rel0" localSheetId="4" hidden="1">2</definedName>
    <definedName name="solver_rel1" localSheetId="0" hidden="1">3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2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hs0" localSheetId="1" hidden="1">'L1'!$C$4:$E$4</definedName>
    <definedName name="solver_rhs0" localSheetId="2" hidden="1">'L2'!$C$4:$E$4</definedName>
    <definedName name="solver_rhs0" localSheetId="3" hidden="1">'L3'!$C$4:$E$4</definedName>
    <definedName name="solver_rhs0" localSheetId="4" hidden="1">'L4'!$C$4:$E$4</definedName>
    <definedName name="solver_rhs1" localSheetId="0" hidden="1">0</definedName>
    <definedName name="solver_rhs1" localSheetId="1" hidden="1">'L1'!$B$15/4</definedName>
    <definedName name="solver_rhs1" localSheetId="2" hidden="1">'L2'!$B$15*2/3</definedName>
    <definedName name="solver_rhs1" localSheetId="3" hidden="1">'L3'!$B$15*3/2</definedName>
    <definedName name="solver_rhs1" localSheetId="4" hidden="1">'L4'!$B$15*4</definedName>
    <definedName name="solver_rhs2" localSheetId="0" hidden="1">L0!$C$8:$E$8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3" localSheetId="1" hidden="1">'L1'!$C$8:$E$8</definedName>
    <definedName name="solver_rhs3" localSheetId="2" hidden="1">'L2'!$C$8:$E$8</definedName>
    <definedName name="solver_rhs3" localSheetId="3" hidden="1">'L3'!$C$8:$E$8</definedName>
    <definedName name="solver_rhs3" localSheetId="4" hidden="1">'L4'!$C$8:$E$8</definedName>
    <definedName name="solver_rhs4" localSheetId="1" hidden="1">'L1'!$C$4:$E$4</definedName>
    <definedName name="solver_rhs4" localSheetId="2" hidden="1">'L2'!$C$4:$E$4</definedName>
    <definedName name="solver_rhs4" localSheetId="3" hidden="1">'L3'!$C$4:$E$4</definedName>
    <definedName name="solver_rhs4" localSheetId="4" hidden="1">'L4'!$C$4:$E$4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1" l="1"/>
  <c r="D23" i="11"/>
  <c r="C23" i="11"/>
  <c r="E22" i="11"/>
  <c r="E24" i="11" s="1"/>
  <c r="D22" i="11"/>
  <c r="D24" i="11" s="1"/>
  <c r="C22" i="11"/>
  <c r="C24" i="11" s="1"/>
  <c r="E18" i="11"/>
  <c r="D18" i="11"/>
  <c r="C18" i="11"/>
  <c r="B15" i="11"/>
  <c r="B14" i="11"/>
  <c r="E23" i="10"/>
  <c r="D23" i="10"/>
  <c r="C23" i="10"/>
  <c r="E22" i="10"/>
  <c r="E24" i="10" s="1"/>
  <c r="D22" i="10"/>
  <c r="D24" i="10" s="1"/>
  <c r="C22" i="10"/>
  <c r="C24" i="10" s="1"/>
  <c r="E18" i="10"/>
  <c r="D18" i="10"/>
  <c r="C18" i="10"/>
  <c r="B15" i="10"/>
  <c r="B14" i="10"/>
  <c r="E23" i="8"/>
  <c r="D23" i="8"/>
  <c r="C23" i="8"/>
  <c r="E22" i="8"/>
  <c r="D22" i="8"/>
  <c r="D24" i="8" s="1"/>
  <c r="C22" i="8"/>
  <c r="C24" i="8" s="1"/>
  <c r="E18" i="8"/>
  <c r="D18" i="8"/>
  <c r="C18" i="8"/>
  <c r="B15" i="8"/>
  <c r="B14" i="8"/>
  <c r="E23" i="6"/>
  <c r="D23" i="6"/>
  <c r="C23" i="6"/>
  <c r="E22" i="6"/>
  <c r="E24" i="6" s="1"/>
  <c r="D22" i="6"/>
  <c r="D24" i="6" s="1"/>
  <c r="C22" i="6"/>
  <c r="C24" i="6" s="1"/>
  <c r="E18" i="6"/>
  <c r="D18" i="6"/>
  <c r="C18" i="6"/>
  <c r="B15" i="6"/>
  <c r="B14" i="6"/>
  <c r="B18" i="11" l="1"/>
  <c r="F11" i="12" s="1"/>
  <c r="B18" i="10"/>
  <c r="B18" i="8"/>
  <c r="E24" i="8"/>
  <c r="B18" i="6"/>
  <c r="F10" i="12"/>
  <c r="F9" i="12"/>
  <c r="F8" i="12"/>
  <c r="F7" i="12"/>
  <c r="F6" i="12"/>
  <c r="F5" i="12"/>
  <c r="E11" i="12"/>
  <c r="E10" i="12"/>
  <c r="E9" i="12"/>
  <c r="E8" i="12"/>
  <c r="E7" i="12"/>
  <c r="E6" i="12"/>
  <c r="E5" i="12"/>
  <c r="D11" i="12"/>
  <c r="D10" i="12"/>
  <c r="D9" i="12"/>
  <c r="D8" i="12"/>
  <c r="D7" i="12"/>
  <c r="D6" i="12"/>
  <c r="D5" i="12"/>
  <c r="C11" i="12"/>
  <c r="C10" i="12"/>
  <c r="C9" i="12"/>
  <c r="C8" i="12"/>
  <c r="C7" i="12"/>
  <c r="C6" i="12"/>
  <c r="C5" i="12"/>
  <c r="B10" i="12"/>
  <c r="B9" i="12"/>
  <c r="B8" i="12"/>
  <c r="B7" i="12"/>
  <c r="B6" i="12"/>
  <c r="B5" i="12"/>
  <c r="D23" i="1" l="1"/>
  <c r="E23" i="1"/>
  <c r="E22" i="1"/>
  <c r="D22" i="1"/>
  <c r="C23" i="1"/>
  <c r="E18" i="1"/>
  <c r="D18" i="1"/>
  <c r="C18" i="1"/>
  <c r="B15" i="1"/>
  <c r="B14" i="1"/>
  <c r="C22" i="1"/>
  <c r="E24" i="1" l="1"/>
  <c r="D24" i="1"/>
  <c r="C24" i="1"/>
  <c r="B18" i="1"/>
  <c r="B11" i="12" s="1"/>
</calcChain>
</file>

<file path=xl/sharedStrings.xml><?xml version="1.0" encoding="utf-8"?>
<sst xmlns="http://schemas.openxmlformats.org/spreadsheetml/2006/main" count="137" uniqueCount="30">
  <si>
    <t>Исходные данные:</t>
  </si>
  <si>
    <t>тип 1</t>
  </si>
  <si>
    <t>тип 2</t>
  </si>
  <si>
    <t>мест</t>
  </si>
  <si>
    <t>1 маршрут</t>
  </si>
  <si>
    <t>2 маршрут</t>
  </si>
  <si>
    <t>3 маршрут</t>
  </si>
  <si>
    <t>Затраты на повозку типом I на маршруте j:</t>
  </si>
  <si>
    <t>Потребности -&gt;</t>
  </si>
  <si>
    <t>Начальные значения(до поиска решения):</t>
  </si>
  <si>
    <t>Результаты</t>
  </si>
  <si>
    <t>(после поиска решения):</t>
  </si>
  <si>
    <t>Число рейсов типом I на маршруте j:</t>
  </si>
  <si>
    <t>Всего</t>
  </si>
  <si>
    <t>Целевая функция:</t>
  </si>
  <si>
    <t>Прочие результаты:</t>
  </si>
  <si>
    <t>Будет перевезено пассажиров:</t>
  </si>
  <si>
    <t>Перевезено всего -&gt;</t>
  </si>
  <si>
    <t>k</t>
  </si>
  <si>
    <t>1/4</t>
  </si>
  <si>
    <t>2/3</t>
  </si>
  <si>
    <t>3/2</t>
  </si>
  <si>
    <t>4/1</t>
  </si>
  <si>
    <t>x11</t>
  </si>
  <si>
    <t>x12</t>
  </si>
  <si>
    <t>x13</t>
  </si>
  <si>
    <t>x21</t>
  </si>
  <si>
    <t>x22</t>
  </si>
  <si>
    <t>x23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</si>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</sst>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9" xfId="0" applyFont="1" applyBorder="1"/>
    <xf numFmtId="0" fontId="2" fillId="0" borderId="0" xfId="0" applyFont="1" applyBorder="1"/>
    <xf numFmtId="0" fontId="3" fillId="0" borderId="9" xfId="0" applyFont="1" applyBorder="1"/>
    <xf numFmtId="0" fontId="1" fillId="0" borderId="0" xfId="0" applyFont="1" applyBorder="1"/>
    <xf numFmtId="0" fontId="3" fillId="0" borderId="9" xfId="0" applyFont="1" applyFill="1" applyBorder="1"/>
    <xf numFmtId="0" fontId="3" fillId="0" borderId="0" xfId="0" applyFont="1"/>
    <xf numFmtId="0" fontId="2" fillId="0" borderId="0" xfId="0" applyFont="1"/>
    <xf numFmtId="0" fontId="0" fillId="0" borderId="0" xfId="0" applyNumberFormat="1"/>
    <xf numFmtId="0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310614386152"/>
          <c:y val="5.0925925925925923E-2"/>
          <c:w val="0.84199214164860769"/>
          <c:h val="0.841674686497521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Результаты!$C$11:$F$11</c:f>
              <c:numCache>
                <c:formatCode>General</c:formatCode>
                <c:ptCount val="4"/>
                <c:pt idx="0">
                  <c:v>333607.07964601769</c:v>
                </c:pt>
                <c:pt idx="1">
                  <c:v>318149.05660377356</c:v>
                </c:pt>
                <c:pt idx="2">
                  <c:v>304345.45454545453</c:v>
                </c:pt>
                <c:pt idx="3">
                  <c:v>288963.04347826092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4-48EB-BB6C-95AEEF19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686096"/>
        <c:axId val="1302300080"/>
      </c:lineChart>
      <c:catAx>
        <c:axId val="11126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300080"/>
        <c:crosses val="autoZero"/>
        <c:auto val="1"/>
        <c:lblAlgn val="ctr"/>
        <c:lblOffset val="100"/>
        <c:noMultiLvlLbl val="0"/>
      </c:catAx>
      <c:valAx>
        <c:axId val="1302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6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Результаты!$C$4</c:f>
              <c:strCache>
                <c:ptCount val="1"/>
                <c:pt idx="0">
                  <c:v>1/4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Результаты!$C$5:$C$10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76.991150442477888</c:v>
                </c:pt>
                <c:pt idx="3">
                  <c:v>100.00000000000001</c:v>
                </c:pt>
                <c:pt idx="4">
                  <c:v>172.91666666666666</c:v>
                </c:pt>
                <c:pt idx="5">
                  <c:v>35.047935103244832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E-4696-BFA5-80823201B98A}"/>
            </c:ext>
          </c:extLst>
        </c:ser>
        <c:ser>
          <c:idx val="1"/>
          <c:order val="1"/>
          <c:tx>
            <c:strRef>
              <c:f>Результаты!$D$4</c:f>
              <c:strCache>
                <c:ptCount val="1"/>
                <c:pt idx="0">
                  <c:v>2/3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Результаты!$D$5:$D$10</c:f>
              <c:numCache>
                <c:formatCode>General</c:formatCode>
                <c:ptCount val="6"/>
                <c:pt idx="0">
                  <c:v>0</c:v>
                </c:pt>
                <c:pt idx="1">
                  <c:v>37.680355160932294</c:v>
                </c:pt>
                <c:pt idx="2">
                  <c:v>126.47058823529412</c:v>
                </c:pt>
                <c:pt idx="3">
                  <c:v>100.00000000000001</c:v>
                </c:pt>
                <c:pt idx="4">
                  <c:v>146.22641509433959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E-4696-BFA5-80823201B98A}"/>
            </c:ext>
          </c:extLst>
        </c:ser>
        <c:ser>
          <c:idx val="2"/>
          <c:order val="2"/>
          <c:tx>
            <c:strRef>
              <c:f>Результаты!$E$4</c:f>
              <c:strCache>
                <c:ptCount val="1"/>
                <c:pt idx="0">
                  <c:v>3/2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Результаты!$E$5:$E$10</c:f>
              <c:numCache>
                <c:formatCode>General</c:formatCode>
                <c:ptCount val="6"/>
                <c:pt idx="0">
                  <c:v>0</c:v>
                </c:pt>
                <c:pt idx="1">
                  <c:v>137.16577540106951</c:v>
                </c:pt>
                <c:pt idx="2">
                  <c:v>126.47058823529412</c:v>
                </c:pt>
                <c:pt idx="3">
                  <c:v>100.00000000000001</c:v>
                </c:pt>
                <c:pt idx="4">
                  <c:v>75.757575757575736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E-4696-BFA5-80823201B98A}"/>
            </c:ext>
          </c:extLst>
        </c:ser>
        <c:ser>
          <c:idx val="3"/>
          <c:order val="3"/>
          <c:tx>
            <c:strRef>
              <c:f>Результаты!$F$4</c:f>
              <c:strCache>
                <c:ptCount val="1"/>
                <c:pt idx="0">
                  <c:v>4/1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Результаты!$F$5:$F$10</c:f>
              <c:numCache>
                <c:formatCode>General</c:formatCode>
                <c:ptCount val="6"/>
                <c:pt idx="0">
                  <c:v>7.672634271099696</c:v>
                </c:pt>
                <c:pt idx="1">
                  <c:v>244.11764705882354</c:v>
                </c:pt>
                <c:pt idx="2">
                  <c:v>126.47058823529414</c:v>
                </c:pt>
                <c:pt idx="3">
                  <c:v>94.565217391304373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E-4696-BFA5-80823201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798528"/>
        <c:axId val="486030112"/>
      </c:barChart>
      <c:catAx>
        <c:axId val="4857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030112"/>
        <c:crosses val="autoZero"/>
        <c:auto val="1"/>
        <c:lblAlgn val="ctr"/>
        <c:lblOffset val="100"/>
        <c:noMultiLvlLbl val="0"/>
      </c:catAx>
      <c:valAx>
        <c:axId val="4860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7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176212</xdr:rowOff>
    </xdr:from>
    <xdr:to>
      <xdr:col>13</xdr:col>
      <xdr:colOff>466724</xdr:colOff>
      <xdr:row>17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3B9192-01B9-43FA-A380-188A60EA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3</xdr:row>
      <xdr:rowOff>3810</xdr:rowOff>
    </xdr:from>
    <xdr:to>
      <xdr:col>21</xdr:col>
      <xdr:colOff>518160</xdr:colOff>
      <xdr:row>18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1BF21E-F018-4C8B-BF0B-2A5A6AA3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Formulas="1" workbookViewId="0">
      <selection activeCell="K18" sqref="K18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511.76470588235293</v>
      </c>
      <c r="C14" s="2">
        <v>141.17647058823528</v>
      </c>
      <c r="D14" s="2">
        <v>244.11764705882354</v>
      </c>
      <c r="E14" s="3">
        <v>126.47058823529412</v>
      </c>
    </row>
    <row r="15" spans="1:7" ht="15" thickBot="1" x14ac:dyDescent="0.35">
      <c r="A15" t="s">
        <v>2</v>
      </c>
      <c r="B15" s="8">
        <f>SUM(C15:E15)</f>
        <v>0</v>
      </c>
      <c r="C15" s="5">
        <v>0</v>
      </c>
      <c r="D15" s="5">
        <v>0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279517.64705882355</v>
      </c>
      <c r="C18" s="13">
        <f>C6*C14+C7*C15</f>
        <v>39811.76470588235</v>
      </c>
      <c r="D18" s="13">
        <f>D6*D14+D7*D15</f>
        <v>135241.17647058825</v>
      </c>
      <c r="E18" s="14">
        <f>E6*E14+E7*E15</f>
        <v>104464.70588235294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4799.9999999999991</v>
      </c>
      <c r="D22" s="2">
        <f>B6*D14</f>
        <v>8300</v>
      </c>
      <c r="E22" s="3">
        <f>B6*E14</f>
        <v>4300</v>
      </c>
    </row>
    <row r="23" spans="1:5" ht="15" thickBot="1" x14ac:dyDescent="0.35">
      <c r="A23" t="s">
        <v>2</v>
      </c>
      <c r="C23" s="4">
        <f>B7*C15</f>
        <v>0</v>
      </c>
      <c r="D23" s="5">
        <f t="shared" ref="D23" si="0">B7*D15</f>
        <v>0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4799.9999999999991</v>
      </c>
      <c r="D24">
        <f t="shared" ref="D24:E24" si="2">SUM(D22:D23)</f>
        <v>8300</v>
      </c>
      <c r="E24">
        <f t="shared" si="2"/>
        <v>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B0D9-A288-4AD3-BC88-FE5F7C2DEB42}">
  <dimension ref="A1:G24"/>
  <sheetViews>
    <sheetView showFormulas="1" workbookViewId="0">
      <selection activeCell="D35" sqref="D35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76.991150442477888</v>
      </c>
      <c r="C14" s="2">
        <v>0</v>
      </c>
      <c r="D14" s="2">
        <v>0</v>
      </c>
      <c r="E14" s="3">
        <v>76.991150442477888</v>
      </c>
    </row>
    <row r="15" spans="1:7" ht="15" thickBot="1" x14ac:dyDescent="0.35">
      <c r="A15" t="s">
        <v>2</v>
      </c>
      <c r="B15" s="8">
        <f>SUM(C15:E15)</f>
        <v>307.9646017699115</v>
      </c>
      <c r="C15" s="5">
        <v>100.00000000000001</v>
      </c>
      <c r="D15" s="5">
        <v>172.91666666666666</v>
      </c>
      <c r="E15" s="6">
        <v>35.047935103244832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333607.07964601769</v>
      </c>
      <c r="C18" s="13">
        <f>C6*C14+C7*C15</f>
        <v>49800.000000000007</v>
      </c>
      <c r="D18" s="13">
        <f>D6*D14+D7*D15</f>
        <v>169112.5</v>
      </c>
      <c r="E18" s="14">
        <f>E6*E14+E7*E15</f>
        <v>114694.57964601769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0</v>
      </c>
      <c r="D22" s="2">
        <f>B6*D14</f>
        <v>0</v>
      </c>
      <c r="E22" s="3">
        <f>B6*E14</f>
        <v>2617.6991150442482</v>
      </c>
    </row>
    <row r="23" spans="1:5" ht="15" thickBot="1" x14ac:dyDescent="0.35">
      <c r="A23" t="s">
        <v>2</v>
      </c>
      <c r="C23" s="4">
        <f>B7*C15</f>
        <v>4800.0000000000009</v>
      </c>
      <c r="D23" s="5">
        <f t="shared" ref="D23" si="0">B7*D15</f>
        <v>8300</v>
      </c>
      <c r="E23" s="6">
        <f t="shared" ref="E23" si="1">B7*E15</f>
        <v>1682.3008849557518</v>
      </c>
    </row>
    <row r="24" spans="1:5" x14ac:dyDescent="0.3">
      <c r="A24" s="21" t="s">
        <v>17</v>
      </c>
      <c r="B24" s="21"/>
      <c r="C24">
        <f>SUM(C22:C23)</f>
        <v>4800.0000000000009</v>
      </c>
      <c r="D24">
        <f t="shared" ref="D24:E24" si="2">SUM(D22:D23)</f>
        <v>8300</v>
      </c>
      <c r="E24">
        <f t="shared" si="2"/>
        <v>4300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C3F3-9B2C-45A6-92AF-583622F5DBD6}">
  <dimension ref="A1:G24"/>
  <sheetViews>
    <sheetView showFormulas="1" workbookViewId="0">
      <selection activeCell="D35" sqref="D35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164.15094339622641</v>
      </c>
      <c r="C14" s="2">
        <v>0</v>
      </c>
      <c r="D14" s="2">
        <v>37.680355160932294</v>
      </c>
      <c r="E14" s="3">
        <v>126.47058823529412</v>
      </c>
    </row>
    <row r="15" spans="1:7" ht="15" thickBot="1" x14ac:dyDescent="0.35">
      <c r="A15" t="s">
        <v>2</v>
      </c>
      <c r="B15" s="8">
        <f>SUM(C15:E15)</f>
        <v>246.22641509433959</v>
      </c>
      <c r="C15" s="5">
        <v>100.00000000000001</v>
      </c>
      <c r="D15" s="5">
        <v>146.22641509433959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318149.05660377356</v>
      </c>
      <c r="C18" s="13">
        <f>C6*C14+C7*C15</f>
        <v>49800.000000000007</v>
      </c>
      <c r="D18" s="13">
        <f>D6*D14+D7*D15</f>
        <v>163884.3507214206</v>
      </c>
      <c r="E18" s="14">
        <f>E6*E14+E7*E15</f>
        <v>104464.70588235294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0</v>
      </c>
      <c r="D22" s="2">
        <f>B6*D14</f>
        <v>1281.132075471698</v>
      </c>
      <c r="E22" s="3">
        <f>B6*E14</f>
        <v>4300</v>
      </c>
    </row>
    <row r="23" spans="1:5" ht="15" thickBot="1" x14ac:dyDescent="0.35">
      <c r="A23" t="s">
        <v>2</v>
      </c>
      <c r="C23" s="4">
        <f>B7*C15</f>
        <v>4800.0000000000009</v>
      </c>
      <c r="D23" s="5">
        <f t="shared" ref="D23" si="0">B7*D15</f>
        <v>7018.8679245283001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4800.0000000000009</v>
      </c>
      <c r="D24">
        <f t="shared" ref="D24:E24" si="2">SUM(D22:D23)</f>
        <v>8299.9999999999982</v>
      </c>
      <c r="E24">
        <f t="shared" si="2"/>
        <v>4300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389F-C268-421E-A1EA-1749A7F9D8C9}">
  <dimension ref="A1:G24"/>
  <sheetViews>
    <sheetView showFormulas="1" workbookViewId="0">
      <selection activeCell="D36" sqref="D36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263.63636363636363</v>
      </c>
      <c r="C14" s="2">
        <v>0</v>
      </c>
      <c r="D14" s="2">
        <v>137.16577540106951</v>
      </c>
      <c r="E14" s="3">
        <v>126.47058823529412</v>
      </c>
    </row>
    <row r="15" spans="1:7" ht="15" thickBot="1" x14ac:dyDescent="0.35">
      <c r="A15" t="s">
        <v>2</v>
      </c>
      <c r="B15" s="8">
        <f>SUM(C15:E15)</f>
        <v>175.75757575757575</v>
      </c>
      <c r="C15" s="5">
        <v>100.00000000000001</v>
      </c>
      <c r="D15" s="5">
        <v>75.757575757575736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304345.45454545453</v>
      </c>
      <c r="C18" s="13">
        <f>C6*C14+C7*C15</f>
        <v>49800.000000000007</v>
      </c>
      <c r="D18" s="13">
        <f>D6*D14+D7*D15</f>
        <v>150080.74866310158</v>
      </c>
      <c r="E18" s="14">
        <f>E6*E14+E7*E15</f>
        <v>104464.70588235294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0</v>
      </c>
      <c r="D22" s="2">
        <f>B6*D14</f>
        <v>4663.6363636363631</v>
      </c>
      <c r="E22" s="3">
        <f>B6*E14</f>
        <v>4300</v>
      </c>
    </row>
    <row r="23" spans="1:5" ht="15" thickBot="1" x14ac:dyDescent="0.35">
      <c r="A23" t="s">
        <v>2</v>
      </c>
      <c r="C23" s="4">
        <f>B7*C15</f>
        <v>4800.0000000000009</v>
      </c>
      <c r="D23" s="5">
        <f t="shared" ref="D23" si="0">B7*D15</f>
        <v>3636.3636363636351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4800.0000000000009</v>
      </c>
      <c r="D24">
        <f t="shared" ref="D24:E24" si="2">SUM(D22:D23)</f>
        <v>8299.9999999999982</v>
      </c>
      <c r="E24">
        <f t="shared" si="2"/>
        <v>4300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6C7-C4D5-4C32-AB74-F5A4D8656959}">
  <dimension ref="A1:G24"/>
  <sheetViews>
    <sheetView showFormulas="1" workbookViewId="0">
      <selection activeCell="M6" sqref="M6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378.26086956521738</v>
      </c>
      <c r="C14" s="2">
        <v>7.672634271099696</v>
      </c>
      <c r="D14" s="2">
        <v>244.11764705882354</v>
      </c>
      <c r="E14" s="3">
        <v>126.47058823529414</v>
      </c>
    </row>
    <row r="15" spans="1:7" ht="15" thickBot="1" x14ac:dyDescent="0.35">
      <c r="A15" t="s">
        <v>2</v>
      </c>
      <c r="B15" s="8">
        <f>SUM(C15:E15)</f>
        <v>94.565217391304373</v>
      </c>
      <c r="C15" s="5">
        <v>94.565217391304373</v>
      </c>
      <c r="D15" s="5">
        <v>0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288963.04347826092</v>
      </c>
      <c r="C18" s="13">
        <f>C6*C14+C7*C15</f>
        <v>49257.16112531969</v>
      </c>
      <c r="D18" s="13">
        <f>D6*D14+D7*D15</f>
        <v>135241.17647058825</v>
      </c>
      <c r="E18" s="14">
        <f>E6*E14+E7*E15</f>
        <v>104464.70588235297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260.86956521738966</v>
      </c>
      <c r="D22" s="2">
        <f>B6*D14</f>
        <v>8300</v>
      </c>
      <c r="E22" s="3">
        <f>B6*E14</f>
        <v>4300.0000000000009</v>
      </c>
    </row>
    <row r="23" spans="1:5" ht="15" thickBot="1" x14ac:dyDescent="0.35">
      <c r="A23" t="s">
        <v>2</v>
      </c>
      <c r="C23" s="4">
        <f>B7*C15</f>
        <v>4539.1304347826099</v>
      </c>
      <c r="D23" s="5">
        <f t="shared" ref="D23" si="0">B7*D15</f>
        <v>0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4800</v>
      </c>
      <c r="D24">
        <f t="shared" ref="D24:E24" si="2">SUM(D22:D23)</f>
        <v>8300</v>
      </c>
      <c r="E24">
        <f t="shared" si="2"/>
        <v>4300.0000000000009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BF37-127B-43EF-A377-00C268753D36}">
  <dimension ref="A4:F11"/>
  <sheetViews>
    <sheetView tabSelected="1" workbookViewId="0">
      <selection activeCell="H23" sqref="H23"/>
    </sheetView>
  </sheetViews>
  <sheetFormatPr defaultColWidth="9.109375" defaultRowHeight="14.4" x14ac:dyDescent="0.3"/>
  <cols>
    <col min="1" max="16384" width="9.109375" style="22"/>
  </cols>
  <sheetData>
    <row r="4" spans="1:6" x14ac:dyDescent="0.3">
      <c r="A4" s="23" t="s">
        <v>18</v>
      </c>
      <c r="B4" s="23"/>
      <c r="C4" s="23" t="s">
        <v>19</v>
      </c>
      <c r="D4" s="23" t="s">
        <v>20</v>
      </c>
      <c r="E4" s="23" t="s">
        <v>21</v>
      </c>
      <c r="F4" s="23" t="s">
        <v>22</v>
      </c>
    </row>
    <row r="5" spans="1:6" x14ac:dyDescent="0.3">
      <c r="A5" s="23" t="s">
        <v>23</v>
      </c>
      <c r="B5" s="23">
        <f>L0!C14</f>
        <v>141.17647058823528</v>
      </c>
      <c r="C5" s="23">
        <f>'L1'!C14</f>
        <v>0</v>
      </c>
      <c r="D5" s="23">
        <f>'L2'!C14</f>
        <v>0</v>
      </c>
      <c r="E5" s="23">
        <f>'L3'!C14</f>
        <v>0</v>
      </c>
      <c r="F5" s="23">
        <f>'L4'!C14</f>
        <v>7.672634271099696</v>
      </c>
    </row>
    <row r="6" spans="1:6" x14ac:dyDescent="0.3">
      <c r="A6" s="23" t="s">
        <v>24</v>
      </c>
      <c r="B6" s="23">
        <f>L0!D14</f>
        <v>244.11764705882354</v>
      </c>
      <c r="C6" s="23">
        <f>'L1'!D14</f>
        <v>0</v>
      </c>
      <c r="D6" s="23">
        <f>'L2'!D14</f>
        <v>37.680355160932294</v>
      </c>
      <c r="E6" s="23">
        <f>'L3'!D14</f>
        <v>137.16577540106951</v>
      </c>
      <c r="F6" s="23">
        <f>'L4'!D14</f>
        <v>244.11764705882354</v>
      </c>
    </row>
    <row r="7" spans="1:6" x14ac:dyDescent="0.3">
      <c r="A7" s="23" t="s">
        <v>25</v>
      </c>
      <c r="B7" s="23">
        <f>L0!E14</f>
        <v>126.47058823529412</v>
      </c>
      <c r="C7" s="23">
        <f>'L1'!E14</f>
        <v>76.991150442477888</v>
      </c>
      <c r="D7" s="23">
        <f>'L2'!E14</f>
        <v>126.47058823529412</v>
      </c>
      <c r="E7" s="23">
        <f>'L3'!E14</f>
        <v>126.47058823529412</v>
      </c>
      <c r="F7" s="23">
        <f>'L4'!E14</f>
        <v>126.47058823529414</v>
      </c>
    </row>
    <row r="8" spans="1:6" x14ac:dyDescent="0.3">
      <c r="A8" s="23" t="s">
        <v>26</v>
      </c>
      <c r="B8" s="23">
        <f>L0!C15</f>
        <v>0</v>
      </c>
      <c r="C8" s="23">
        <f>'L1'!C15</f>
        <v>100.00000000000001</v>
      </c>
      <c r="D8" s="23">
        <f>'L2'!C15</f>
        <v>100.00000000000001</v>
      </c>
      <c r="E8" s="23">
        <f>'L3'!C15</f>
        <v>100.00000000000001</v>
      </c>
      <c r="F8" s="23">
        <f>'L4'!C15</f>
        <v>94.565217391304373</v>
      </c>
    </row>
    <row r="9" spans="1:6" x14ac:dyDescent="0.3">
      <c r="A9" s="23" t="s">
        <v>27</v>
      </c>
      <c r="B9" s="23">
        <f>L0!D15</f>
        <v>0</v>
      </c>
      <c r="C9" s="23">
        <f>'L1'!D15</f>
        <v>172.91666666666666</v>
      </c>
      <c r="D9" s="23">
        <f>'L2'!D15</f>
        <v>146.22641509433959</v>
      </c>
      <c r="E9" s="23">
        <f>'L3'!D15</f>
        <v>75.757575757575736</v>
      </c>
      <c r="F9" s="23">
        <f>'L4'!D15</f>
        <v>0</v>
      </c>
    </row>
    <row r="10" spans="1:6" x14ac:dyDescent="0.3">
      <c r="A10" s="23" t="s">
        <v>28</v>
      </c>
      <c r="B10" s="23">
        <f>L0!E15</f>
        <v>0</v>
      </c>
      <c r="C10" s="23">
        <f>'L1'!E15</f>
        <v>35.047935103244832</v>
      </c>
      <c r="D10" s="23">
        <f>'L2'!E15</f>
        <v>0</v>
      </c>
      <c r="E10" s="23">
        <f>'L3'!E15</f>
        <v>0</v>
      </c>
      <c r="F10" s="23">
        <f>'L4'!E15</f>
        <v>0</v>
      </c>
    </row>
    <row r="11" spans="1:6" x14ac:dyDescent="0.3">
      <c r="A11" s="23" t="s">
        <v>29</v>
      </c>
      <c r="B11" s="23">
        <f>L0!B18</f>
        <v>279517.64705882355</v>
      </c>
      <c r="C11" s="23">
        <f>'L1'!B18</f>
        <v>333607.07964601769</v>
      </c>
      <c r="D11" s="23">
        <f>'L2'!B18</f>
        <v>318149.05660377356</v>
      </c>
      <c r="E11" s="23">
        <f>'L3'!B18</f>
        <v>304345.45454545453</v>
      </c>
      <c r="F11" s="23">
        <f>'L4'!B18</f>
        <v>288963.04347826092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L0</vt:lpstr>
      <vt:lpstr>L1</vt:lpstr>
      <vt:lpstr>L2</vt:lpstr>
      <vt:lpstr>L3</vt:lpstr>
      <vt:lpstr>L4</vt:lpstr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2023-10-20T10:14:24Z</dcterms:modified>
</cp:coreProperties>
</file>